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>
    <mc:Choice Requires="x15">
      <x15ac:absPath xmlns:x15ac="http://schemas.microsoft.com/office/spreadsheetml/2010/11/ac" url="D:\transmission\src\main\resources\templates\"/>
    </mc:Choice>
  </mc:AlternateContent>
  <xr:revisionPtr revIDLastSave="0" documentId="13_ncr:1_{9E1A6A59-9890-4D3F-89BD-C2CCF634AACF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L01-Su co phat sinh" sheetId="14" state="hidden" r:id="rId1"/>
    <sheet name="PL02-So lieu TN&amp;XL" sheetId="9" state="hidden" r:id="rId2"/>
    <sheet name="PL06_Kenh_truyen" sheetId="16" r:id="rId3"/>
    <sheet name="PL06-Kenh truyen -Lễ" sheetId="28" state="hidden" r:id="rId4"/>
    <sheet name="PL08-KPI VTT" sheetId="18" state="hidden" r:id="rId5"/>
    <sheet name="KPI VTS" sheetId="23" r:id="rId6"/>
    <sheet name="PL Tháng trước" sheetId="26" state="hidden" r:id="rId7"/>
    <sheet name="PL tết 2024 &amp; 2025" sheetId="27" state="hidden" r:id="rId8"/>
    <sheet name="PL06-luu t3" sheetId="45" state="hidden" r:id="rId9"/>
    <sheet name="PL06-luu SL" sheetId="33" state="hidden" r:id="rId10"/>
    <sheet name="PL lưu KPI VTS" sheetId="34" state="hidden" r:id="rId11"/>
    <sheet name="KPI VTS t3" sheetId="46" state="hidden" r:id="rId12"/>
    <sheet name="KPI (2)" sheetId="5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" hidden="1">'PL02-So lieu TN&amp;XL'!$B$11:$AN$12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3" l="1"/>
  <c r="E204" i="16"/>
  <c r="D204" i="16"/>
  <c r="E164" i="16"/>
  <c r="D164" i="16"/>
  <c r="E124" i="16"/>
  <c r="D124" i="16"/>
  <c r="E84" i="16"/>
  <c r="D84" i="16"/>
  <c r="AK35" i="23" l="1"/>
  <c r="W35" i="23" l="1"/>
  <c r="X35" i="23"/>
  <c r="Y35" i="23"/>
  <c r="Z35" i="23"/>
  <c r="AA35" i="23"/>
  <c r="AB35" i="23"/>
  <c r="AC35" i="23"/>
  <c r="AD35" i="23"/>
  <c r="D35" i="23" l="1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BJ151" i="5" l="1"/>
  <c r="AD151" i="5"/>
  <c r="AC151" i="5" s="1"/>
  <c r="Q151" i="5"/>
  <c r="BJ150" i="5"/>
  <c r="AD150" i="5"/>
  <c r="AC150" i="5" s="1"/>
  <c r="Q150" i="5"/>
  <c r="BJ149" i="5"/>
  <c r="AD149" i="5"/>
  <c r="AC149" i="5" s="1"/>
  <c r="Q149" i="5"/>
  <c r="BJ148" i="5"/>
  <c r="AD148" i="5"/>
  <c r="Q148" i="5"/>
  <c r="BJ147" i="5"/>
  <c r="AD147" i="5"/>
  <c r="AC147" i="5" s="1"/>
  <c r="Q147" i="5"/>
  <c r="BJ146" i="5"/>
  <c r="AD146" i="5"/>
  <c r="Q146" i="5"/>
  <c r="BJ145" i="5"/>
  <c r="AD145" i="5"/>
  <c r="AC145" i="5" s="1"/>
  <c r="Q145" i="5"/>
  <c r="BJ144" i="5"/>
  <c r="AD144" i="5"/>
  <c r="AC144" i="5" s="1"/>
  <c r="Q144" i="5"/>
  <c r="BJ143" i="5"/>
  <c r="AD143" i="5"/>
  <c r="AC143" i="5" s="1"/>
  <c r="Q143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B142" i="5"/>
  <c r="AA142" i="5"/>
  <c r="Z142" i="5"/>
  <c r="Y142" i="5"/>
  <c r="X142" i="5"/>
  <c r="W142" i="5"/>
  <c r="V142" i="5"/>
  <c r="U142" i="5"/>
  <c r="T142" i="5"/>
  <c r="S142" i="5"/>
  <c r="R142" i="5"/>
  <c r="BL141" i="5"/>
  <c r="BM141" i="5" s="1"/>
  <c r="BN141" i="5" s="1"/>
  <c r="BO141" i="5" s="1"/>
  <c r="BP141" i="5" s="1"/>
  <c r="BQ141" i="5" s="1"/>
  <c r="BR141" i="5" s="1"/>
  <c r="BS141" i="5" s="1"/>
  <c r="BT141" i="5" s="1"/>
  <c r="BU141" i="5" s="1"/>
  <c r="BV141" i="5" s="1"/>
  <c r="BW141" i="5" s="1"/>
  <c r="BX141" i="5" s="1"/>
  <c r="BY141" i="5" s="1"/>
  <c r="BZ141" i="5" s="1"/>
  <c r="CA141" i="5" s="1"/>
  <c r="CB141" i="5" s="1"/>
  <c r="CC141" i="5" s="1"/>
  <c r="CD141" i="5" s="1"/>
  <c r="CE141" i="5" s="1"/>
  <c r="CF141" i="5" s="1"/>
  <c r="CG141" i="5" s="1"/>
  <c r="CH141" i="5" s="1"/>
  <c r="CI141" i="5" s="1"/>
  <c r="CJ141" i="5" s="1"/>
  <c r="CK141" i="5" s="1"/>
  <c r="CL141" i="5" s="1"/>
  <c r="CM141" i="5" s="1"/>
  <c r="CN141" i="5" s="1"/>
  <c r="CO141" i="5" s="1"/>
  <c r="AF141" i="5"/>
  <c r="AG141" i="5" s="1"/>
  <c r="AH141" i="5" s="1"/>
  <c r="AI141" i="5" s="1"/>
  <c r="AJ141" i="5" s="1"/>
  <c r="AK141" i="5" s="1"/>
  <c r="AL141" i="5" s="1"/>
  <c r="AM141" i="5" s="1"/>
  <c r="AN141" i="5" s="1"/>
  <c r="AO141" i="5" s="1"/>
  <c r="AP141" i="5" s="1"/>
  <c r="AQ141" i="5" s="1"/>
  <c r="AR141" i="5" s="1"/>
  <c r="AS141" i="5" s="1"/>
  <c r="AT141" i="5" s="1"/>
  <c r="AU141" i="5" s="1"/>
  <c r="AV141" i="5" s="1"/>
  <c r="AW141" i="5" s="1"/>
  <c r="AX141" i="5" s="1"/>
  <c r="AY141" i="5" s="1"/>
  <c r="AZ141" i="5" s="1"/>
  <c r="BA141" i="5" s="1"/>
  <c r="BB141" i="5" s="1"/>
  <c r="BC141" i="5" s="1"/>
  <c r="BD141" i="5" s="1"/>
  <c r="BE141" i="5" s="1"/>
  <c r="BF141" i="5" s="1"/>
  <c r="BG141" i="5" s="1"/>
  <c r="BH141" i="5" s="1"/>
  <c r="BI141" i="5" s="1"/>
  <c r="BJ138" i="5"/>
  <c r="AD138" i="5"/>
  <c r="AC138" i="5" s="1"/>
  <c r="Q138" i="5"/>
  <c r="BJ137" i="5"/>
  <c r="AD137" i="5"/>
  <c r="AC137" i="5"/>
  <c r="Q137" i="5"/>
  <c r="BJ136" i="5"/>
  <c r="AD136" i="5"/>
  <c r="AC136" i="5" s="1"/>
  <c r="Q136" i="5"/>
  <c r="BJ135" i="5"/>
  <c r="AD135" i="5"/>
  <c r="AC135" i="5"/>
  <c r="Q135" i="5"/>
  <c r="BJ134" i="5"/>
  <c r="AD134" i="5"/>
  <c r="AC134" i="5" s="1"/>
  <c r="Q134" i="5"/>
  <c r="BJ133" i="5"/>
  <c r="AD133" i="5"/>
  <c r="AC133" i="5"/>
  <c r="Q133" i="5"/>
  <c r="BJ132" i="5"/>
  <c r="BJ118" i="5" s="1"/>
  <c r="AD132" i="5"/>
  <c r="AC132" i="5" s="1"/>
  <c r="AC118" i="5" s="1"/>
  <c r="Q132" i="5"/>
  <c r="BJ131" i="5"/>
  <c r="AD131" i="5"/>
  <c r="AC131" i="5"/>
  <c r="Q131" i="5"/>
  <c r="BJ130" i="5"/>
  <c r="AD130" i="5"/>
  <c r="AC130" i="5" s="1"/>
  <c r="Q130" i="5"/>
  <c r="CO129" i="5"/>
  <c r="CN129" i="5"/>
  <c r="CM129" i="5"/>
  <c r="CL129" i="5"/>
  <c r="CK129" i="5"/>
  <c r="CJ129" i="5"/>
  <c r="CI129" i="5"/>
  <c r="CI116" i="5" s="1"/>
  <c r="CH129" i="5"/>
  <c r="CG129" i="5"/>
  <c r="CF129" i="5"/>
  <c r="CE129" i="5"/>
  <c r="CD129" i="5"/>
  <c r="CC129" i="5"/>
  <c r="CB129" i="5"/>
  <c r="CA129" i="5"/>
  <c r="CA116" i="5" s="1"/>
  <c r="BZ129" i="5"/>
  <c r="BY129" i="5"/>
  <c r="BX129" i="5"/>
  <c r="BW129" i="5"/>
  <c r="BV129" i="5"/>
  <c r="BU129" i="5"/>
  <c r="BT129" i="5"/>
  <c r="BS129" i="5"/>
  <c r="BS116" i="5" s="1"/>
  <c r="BR129" i="5"/>
  <c r="BQ129" i="5"/>
  <c r="BP129" i="5"/>
  <c r="BO129" i="5"/>
  <c r="BN129" i="5"/>
  <c r="BM129" i="5"/>
  <c r="BL129" i="5"/>
  <c r="BK129" i="5"/>
  <c r="BI129" i="5"/>
  <c r="BH129" i="5"/>
  <c r="BG129" i="5"/>
  <c r="BF129" i="5"/>
  <c r="BE129" i="5"/>
  <c r="BE116" i="5" s="1"/>
  <c r="BD129" i="5"/>
  <c r="BC129" i="5"/>
  <c r="BC116" i="5" s="1"/>
  <c r="BB129" i="5"/>
  <c r="BA129" i="5"/>
  <c r="AZ129" i="5"/>
  <c r="AY129" i="5"/>
  <c r="AX129" i="5"/>
  <c r="AW129" i="5"/>
  <c r="AW116" i="5" s="1"/>
  <c r="AV129" i="5"/>
  <c r="AU129" i="5"/>
  <c r="AU116" i="5" s="1"/>
  <c r="AT129" i="5"/>
  <c r="AS129" i="5"/>
  <c r="AR129" i="5"/>
  <c r="AQ129" i="5"/>
  <c r="AP129" i="5"/>
  <c r="AO129" i="5"/>
  <c r="AO116" i="5" s="1"/>
  <c r="AN129" i="5"/>
  <c r="AM129" i="5"/>
  <c r="AM116" i="5" s="1"/>
  <c r="AL129" i="5"/>
  <c r="AK129" i="5"/>
  <c r="AJ129" i="5"/>
  <c r="AI129" i="5"/>
  <c r="AH129" i="5"/>
  <c r="AG129" i="5"/>
  <c r="AG116" i="5" s="1"/>
  <c r="AF129" i="5"/>
  <c r="AE129" i="5"/>
  <c r="AB129" i="5"/>
  <c r="AA129" i="5"/>
  <c r="Z129" i="5"/>
  <c r="Y129" i="5"/>
  <c r="X129" i="5"/>
  <c r="W129" i="5"/>
  <c r="W116" i="5" s="1"/>
  <c r="V129" i="5"/>
  <c r="U129" i="5"/>
  <c r="T129" i="5"/>
  <c r="S129" i="5"/>
  <c r="R129" i="5"/>
  <c r="BL128" i="5"/>
  <c r="BM128" i="5" s="1"/>
  <c r="BN128" i="5" s="1"/>
  <c r="BO128" i="5" s="1"/>
  <c r="BP128" i="5" s="1"/>
  <c r="BQ128" i="5" s="1"/>
  <c r="BR128" i="5" s="1"/>
  <c r="BS128" i="5" s="1"/>
  <c r="BT128" i="5" s="1"/>
  <c r="BU128" i="5" s="1"/>
  <c r="BV128" i="5" s="1"/>
  <c r="BW128" i="5" s="1"/>
  <c r="BX128" i="5" s="1"/>
  <c r="BY128" i="5" s="1"/>
  <c r="BZ128" i="5" s="1"/>
  <c r="CA128" i="5" s="1"/>
  <c r="CB128" i="5" s="1"/>
  <c r="CC128" i="5" s="1"/>
  <c r="CD128" i="5" s="1"/>
  <c r="CE128" i="5" s="1"/>
  <c r="CF128" i="5" s="1"/>
  <c r="CG128" i="5" s="1"/>
  <c r="CH128" i="5" s="1"/>
  <c r="CI128" i="5" s="1"/>
  <c r="CJ128" i="5" s="1"/>
  <c r="CK128" i="5" s="1"/>
  <c r="CL128" i="5" s="1"/>
  <c r="CM128" i="5" s="1"/>
  <c r="CN128" i="5" s="1"/>
  <c r="CO128" i="5" s="1"/>
  <c r="AF128" i="5"/>
  <c r="AG128" i="5" s="1"/>
  <c r="AH128" i="5" s="1"/>
  <c r="AI128" i="5" s="1"/>
  <c r="AJ128" i="5" s="1"/>
  <c r="AK128" i="5" s="1"/>
  <c r="AL128" i="5" s="1"/>
  <c r="AM128" i="5" s="1"/>
  <c r="AN128" i="5" s="1"/>
  <c r="AO128" i="5" s="1"/>
  <c r="AP128" i="5" s="1"/>
  <c r="AQ128" i="5" s="1"/>
  <c r="AR128" i="5" s="1"/>
  <c r="AS128" i="5" s="1"/>
  <c r="AT128" i="5" s="1"/>
  <c r="AU128" i="5" s="1"/>
  <c r="AV128" i="5" s="1"/>
  <c r="AW128" i="5" s="1"/>
  <c r="AX128" i="5" s="1"/>
  <c r="AY128" i="5" s="1"/>
  <c r="AZ128" i="5" s="1"/>
  <c r="BA128" i="5" s="1"/>
  <c r="BB128" i="5" s="1"/>
  <c r="BC128" i="5" s="1"/>
  <c r="BD128" i="5" s="1"/>
  <c r="BE128" i="5" s="1"/>
  <c r="BF128" i="5" s="1"/>
  <c r="BG128" i="5" s="1"/>
  <c r="BH128" i="5" s="1"/>
  <c r="BI128" i="5" s="1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B125" i="5"/>
  <c r="AA125" i="5"/>
  <c r="Z125" i="5"/>
  <c r="Y125" i="5"/>
  <c r="X125" i="5"/>
  <c r="W125" i="5"/>
  <c r="V125" i="5"/>
  <c r="U125" i="5"/>
  <c r="T125" i="5"/>
  <c r="S125" i="5"/>
  <c r="R125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B124" i="5"/>
  <c r="AA124" i="5"/>
  <c r="Z124" i="5"/>
  <c r="Y124" i="5"/>
  <c r="X124" i="5"/>
  <c r="W124" i="5"/>
  <c r="V124" i="5"/>
  <c r="U124" i="5"/>
  <c r="T124" i="5"/>
  <c r="S124" i="5"/>
  <c r="R124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D123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B123" i="5"/>
  <c r="AA123" i="5"/>
  <c r="Z123" i="5"/>
  <c r="Y123" i="5"/>
  <c r="X123" i="5"/>
  <c r="W123" i="5"/>
  <c r="V123" i="5"/>
  <c r="U123" i="5"/>
  <c r="T123" i="5"/>
  <c r="S123" i="5"/>
  <c r="R123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B122" i="5"/>
  <c r="AA122" i="5"/>
  <c r="Z122" i="5"/>
  <c r="Y122" i="5"/>
  <c r="X122" i="5"/>
  <c r="W122" i="5"/>
  <c r="V122" i="5"/>
  <c r="U122" i="5"/>
  <c r="T122" i="5"/>
  <c r="S122" i="5"/>
  <c r="R122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B121" i="5"/>
  <c r="AA121" i="5"/>
  <c r="Z121" i="5"/>
  <c r="Y121" i="5"/>
  <c r="X121" i="5"/>
  <c r="W121" i="5"/>
  <c r="V121" i="5"/>
  <c r="U121" i="5"/>
  <c r="T121" i="5"/>
  <c r="S121" i="5"/>
  <c r="R121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B120" i="5"/>
  <c r="AA120" i="5"/>
  <c r="Z120" i="5"/>
  <c r="Y120" i="5"/>
  <c r="X120" i="5"/>
  <c r="W120" i="5"/>
  <c r="V120" i="5"/>
  <c r="U120" i="5"/>
  <c r="T120" i="5"/>
  <c r="S120" i="5"/>
  <c r="R120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B119" i="5"/>
  <c r="AA119" i="5"/>
  <c r="Z119" i="5"/>
  <c r="Y119" i="5"/>
  <c r="X119" i="5"/>
  <c r="W119" i="5"/>
  <c r="V119" i="5"/>
  <c r="U119" i="5"/>
  <c r="T119" i="5"/>
  <c r="S119" i="5"/>
  <c r="R119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B118" i="5"/>
  <c r="AA118" i="5"/>
  <c r="Z118" i="5"/>
  <c r="Y118" i="5"/>
  <c r="X118" i="5"/>
  <c r="W118" i="5"/>
  <c r="V118" i="5"/>
  <c r="U118" i="5"/>
  <c r="T118" i="5"/>
  <c r="S118" i="5"/>
  <c r="R118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B117" i="5"/>
  <c r="AA117" i="5"/>
  <c r="Z117" i="5"/>
  <c r="Y117" i="5"/>
  <c r="X117" i="5"/>
  <c r="W117" i="5"/>
  <c r="V117" i="5"/>
  <c r="U117" i="5"/>
  <c r="T117" i="5"/>
  <c r="S117" i="5"/>
  <c r="R117" i="5"/>
  <c r="CO116" i="5"/>
  <c r="CM116" i="5"/>
  <c r="CJ116" i="5"/>
  <c r="CH116" i="5"/>
  <c r="CG116" i="5"/>
  <c r="CE116" i="5"/>
  <c r="CB116" i="5"/>
  <c r="BZ116" i="5"/>
  <c r="BY116" i="5"/>
  <c r="BW116" i="5"/>
  <c r="BT116" i="5"/>
  <c r="BR116" i="5"/>
  <c r="BQ116" i="5"/>
  <c r="BO116" i="5"/>
  <c r="BL116" i="5"/>
  <c r="BI116" i="5"/>
  <c r="BG116" i="5"/>
  <c r="BB116" i="5"/>
  <c r="BA116" i="5"/>
  <c r="AY116" i="5"/>
  <c r="AT116" i="5"/>
  <c r="AS116" i="5"/>
  <c r="AQ116" i="5"/>
  <c r="AN116" i="5"/>
  <c r="AL116" i="5"/>
  <c r="AK116" i="5"/>
  <c r="AI116" i="5"/>
  <c r="AA116" i="5"/>
  <c r="Y116" i="5"/>
  <c r="X116" i="5"/>
  <c r="U116" i="5"/>
  <c r="S116" i="5"/>
  <c r="BL115" i="5"/>
  <c r="BM115" i="5" s="1"/>
  <c r="BN115" i="5" s="1"/>
  <c r="BO115" i="5" s="1"/>
  <c r="BP115" i="5" s="1"/>
  <c r="BQ115" i="5" s="1"/>
  <c r="BR115" i="5" s="1"/>
  <c r="BS115" i="5" s="1"/>
  <c r="BT115" i="5" s="1"/>
  <c r="BU115" i="5" s="1"/>
  <c r="BV115" i="5" s="1"/>
  <c r="BW115" i="5" s="1"/>
  <c r="BX115" i="5" s="1"/>
  <c r="BY115" i="5" s="1"/>
  <c r="BZ115" i="5" s="1"/>
  <c r="CA115" i="5" s="1"/>
  <c r="CB115" i="5" s="1"/>
  <c r="CC115" i="5" s="1"/>
  <c r="CD115" i="5" s="1"/>
  <c r="CE115" i="5" s="1"/>
  <c r="CF115" i="5" s="1"/>
  <c r="CG115" i="5" s="1"/>
  <c r="CH115" i="5" s="1"/>
  <c r="CI115" i="5" s="1"/>
  <c r="CJ115" i="5" s="1"/>
  <c r="CK115" i="5" s="1"/>
  <c r="CL115" i="5" s="1"/>
  <c r="CM115" i="5" s="1"/>
  <c r="CN115" i="5" s="1"/>
  <c r="CO115" i="5" s="1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BF115" i="5" s="1"/>
  <c r="BG115" i="5" s="1"/>
  <c r="BH115" i="5" s="1"/>
  <c r="BI115" i="5" s="1"/>
  <c r="BJ93" i="5"/>
  <c r="AD93" i="5"/>
  <c r="Q93" i="5"/>
  <c r="BJ92" i="5"/>
  <c r="AD92" i="5"/>
  <c r="Q92" i="5"/>
  <c r="BJ91" i="5"/>
  <c r="AD91" i="5"/>
  <c r="Q91" i="5"/>
  <c r="BJ90" i="5"/>
  <c r="AD90" i="5"/>
  <c r="Q90" i="5"/>
  <c r="BL89" i="5"/>
  <c r="BM89" i="5" s="1"/>
  <c r="BN89" i="5" s="1"/>
  <c r="BO89" i="5" s="1"/>
  <c r="BP89" i="5" s="1"/>
  <c r="BQ89" i="5" s="1"/>
  <c r="BR89" i="5" s="1"/>
  <c r="BS89" i="5" s="1"/>
  <c r="BT89" i="5" s="1"/>
  <c r="BU89" i="5" s="1"/>
  <c r="BV89" i="5" s="1"/>
  <c r="BW89" i="5" s="1"/>
  <c r="BX89" i="5" s="1"/>
  <c r="BY89" i="5" s="1"/>
  <c r="BZ89" i="5" s="1"/>
  <c r="CA89" i="5" s="1"/>
  <c r="CB89" i="5" s="1"/>
  <c r="CC89" i="5" s="1"/>
  <c r="CD89" i="5" s="1"/>
  <c r="CE89" i="5" s="1"/>
  <c r="CF89" i="5" s="1"/>
  <c r="CG89" i="5" s="1"/>
  <c r="CH89" i="5" s="1"/>
  <c r="CI89" i="5" s="1"/>
  <c r="CJ89" i="5" s="1"/>
  <c r="CK89" i="5" s="1"/>
  <c r="CL89" i="5" s="1"/>
  <c r="CM89" i="5" s="1"/>
  <c r="CN89" i="5" s="1"/>
  <c r="CO89" i="5" s="1"/>
  <c r="AF89" i="5"/>
  <c r="AG89" i="5" s="1"/>
  <c r="AH89" i="5" s="1"/>
  <c r="AI89" i="5" s="1"/>
  <c r="AJ89" i="5" s="1"/>
  <c r="AK89" i="5" s="1"/>
  <c r="AL89" i="5" s="1"/>
  <c r="AM89" i="5" s="1"/>
  <c r="AN89" i="5" s="1"/>
  <c r="AO89" i="5" s="1"/>
  <c r="AP89" i="5" s="1"/>
  <c r="AQ89" i="5" s="1"/>
  <c r="AR89" i="5" s="1"/>
  <c r="AS89" i="5" s="1"/>
  <c r="AT89" i="5" s="1"/>
  <c r="AU89" i="5" s="1"/>
  <c r="AV89" i="5" s="1"/>
  <c r="AW89" i="5" s="1"/>
  <c r="AX89" i="5" s="1"/>
  <c r="AY89" i="5" s="1"/>
  <c r="AZ89" i="5" s="1"/>
  <c r="BA89" i="5" s="1"/>
  <c r="BB89" i="5" s="1"/>
  <c r="BC89" i="5" s="1"/>
  <c r="BD89" i="5" s="1"/>
  <c r="BE89" i="5" s="1"/>
  <c r="BF89" i="5" s="1"/>
  <c r="BG89" i="5" s="1"/>
  <c r="BH89" i="5" s="1"/>
  <c r="BI89" i="5" s="1"/>
  <c r="BJ86" i="5"/>
  <c r="AD86" i="5"/>
  <c r="Q86" i="5"/>
  <c r="BJ85" i="5"/>
  <c r="BJ78" i="5" s="1"/>
  <c r="AD85" i="5"/>
  <c r="AD78" i="5" s="1"/>
  <c r="Q85" i="5"/>
  <c r="BJ84" i="5"/>
  <c r="AD84" i="5"/>
  <c r="AD77" i="5" s="1"/>
  <c r="Q84" i="5"/>
  <c r="BJ83" i="5"/>
  <c r="AD83" i="5"/>
  <c r="BL82" i="5"/>
  <c r="BM82" i="5" s="1"/>
  <c r="BN82" i="5" s="1"/>
  <c r="BO82" i="5" s="1"/>
  <c r="BP82" i="5" s="1"/>
  <c r="BQ82" i="5" s="1"/>
  <c r="BR82" i="5" s="1"/>
  <c r="BS82" i="5" s="1"/>
  <c r="BT82" i="5" s="1"/>
  <c r="BU82" i="5" s="1"/>
  <c r="BV82" i="5" s="1"/>
  <c r="BW82" i="5" s="1"/>
  <c r="BX82" i="5" s="1"/>
  <c r="BY82" i="5" s="1"/>
  <c r="BZ82" i="5" s="1"/>
  <c r="CA82" i="5" s="1"/>
  <c r="CB82" i="5" s="1"/>
  <c r="CC82" i="5" s="1"/>
  <c r="CD82" i="5" s="1"/>
  <c r="CE82" i="5" s="1"/>
  <c r="CF82" i="5" s="1"/>
  <c r="CG82" i="5" s="1"/>
  <c r="CH82" i="5" s="1"/>
  <c r="CI82" i="5" s="1"/>
  <c r="CJ82" i="5" s="1"/>
  <c r="CK82" i="5" s="1"/>
  <c r="CL82" i="5" s="1"/>
  <c r="CM82" i="5" s="1"/>
  <c r="CN82" i="5" s="1"/>
  <c r="CO82" i="5" s="1"/>
  <c r="AF82" i="5"/>
  <c r="AG82" i="5" s="1"/>
  <c r="AH82" i="5" s="1"/>
  <c r="AI82" i="5" s="1"/>
  <c r="AJ82" i="5" s="1"/>
  <c r="AK82" i="5" s="1"/>
  <c r="AL82" i="5" s="1"/>
  <c r="AM82" i="5" s="1"/>
  <c r="AN82" i="5" s="1"/>
  <c r="AO82" i="5" s="1"/>
  <c r="AP82" i="5" s="1"/>
  <c r="AQ82" i="5" s="1"/>
  <c r="AR82" i="5" s="1"/>
  <c r="AS82" i="5" s="1"/>
  <c r="AT82" i="5" s="1"/>
  <c r="AU82" i="5" s="1"/>
  <c r="AV82" i="5" s="1"/>
  <c r="AW82" i="5" s="1"/>
  <c r="AX82" i="5" s="1"/>
  <c r="AY82" i="5" s="1"/>
  <c r="AZ82" i="5" s="1"/>
  <c r="BA82" i="5" s="1"/>
  <c r="BB82" i="5" s="1"/>
  <c r="BC82" i="5" s="1"/>
  <c r="BD82" i="5" s="1"/>
  <c r="BE82" i="5" s="1"/>
  <c r="BF82" i="5" s="1"/>
  <c r="BG82" i="5" s="1"/>
  <c r="BH82" i="5" s="1"/>
  <c r="BI82" i="5" s="1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B79" i="5"/>
  <c r="AA79" i="5"/>
  <c r="Z79" i="5"/>
  <c r="Y79" i="5"/>
  <c r="X79" i="5"/>
  <c r="W79" i="5"/>
  <c r="V79" i="5"/>
  <c r="U79" i="5"/>
  <c r="T79" i="5"/>
  <c r="S79" i="5"/>
  <c r="R79" i="5"/>
  <c r="Q79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B78" i="5"/>
  <c r="AA78" i="5"/>
  <c r="Z78" i="5"/>
  <c r="Y78" i="5"/>
  <c r="X78" i="5"/>
  <c r="W78" i="5"/>
  <c r="V78" i="5"/>
  <c r="U78" i="5"/>
  <c r="T78" i="5"/>
  <c r="S78" i="5"/>
  <c r="R78" i="5"/>
  <c r="Q78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B77" i="5"/>
  <c r="AA77" i="5"/>
  <c r="Z77" i="5"/>
  <c r="Y77" i="5"/>
  <c r="X77" i="5"/>
  <c r="W77" i="5"/>
  <c r="V77" i="5"/>
  <c r="U77" i="5"/>
  <c r="T77" i="5"/>
  <c r="S77" i="5"/>
  <c r="R77" i="5"/>
  <c r="Q77" i="5"/>
  <c r="BL75" i="5"/>
  <c r="BM75" i="5" s="1"/>
  <c r="BN75" i="5" s="1"/>
  <c r="BO75" i="5" s="1"/>
  <c r="BP75" i="5" s="1"/>
  <c r="BQ75" i="5" s="1"/>
  <c r="BR75" i="5" s="1"/>
  <c r="BS75" i="5" s="1"/>
  <c r="BT75" i="5" s="1"/>
  <c r="BU75" i="5" s="1"/>
  <c r="BV75" i="5" s="1"/>
  <c r="BW75" i="5" s="1"/>
  <c r="BX75" i="5" s="1"/>
  <c r="BY75" i="5" s="1"/>
  <c r="BZ75" i="5" s="1"/>
  <c r="CA75" i="5" s="1"/>
  <c r="CB75" i="5" s="1"/>
  <c r="CC75" i="5" s="1"/>
  <c r="CD75" i="5" s="1"/>
  <c r="CE75" i="5" s="1"/>
  <c r="CF75" i="5" s="1"/>
  <c r="CG75" i="5" s="1"/>
  <c r="CH75" i="5" s="1"/>
  <c r="CI75" i="5" s="1"/>
  <c r="CJ75" i="5" s="1"/>
  <c r="CK75" i="5" s="1"/>
  <c r="CL75" i="5" s="1"/>
  <c r="CM75" i="5" s="1"/>
  <c r="CN75" i="5" s="1"/>
  <c r="CO75" i="5" s="1"/>
  <c r="AF75" i="5"/>
  <c r="AG75" i="5" s="1"/>
  <c r="AH75" i="5" s="1"/>
  <c r="AI75" i="5" s="1"/>
  <c r="AJ75" i="5" s="1"/>
  <c r="AK75" i="5" s="1"/>
  <c r="AL75" i="5" s="1"/>
  <c r="AM75" i="5" s="1"/>
  <c r="AN75" i="5" s="1"/>
  <c r="AO75" i="5" s="1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AZ75" i="5" s="1"/>
  <c r="BA75" i="5" s="1"/>
  <c r="BB75" i="5" s="1"/>
  <c r="BC75" i="5" s="1"/>
  <c r="BD75" i="5" s="1"/>
  <c r="BE75" i="5" s="1"/>
  <c r="BF75" i="5" s="1"/>
  <c r="BG75" i="5" s="1"/>
  <c r="BH75" i="5" s="1"/>
  <c r="BI75" i="5" s="1"/>
  <c r="BJ71" i="5"/>
  <c r="AD71" i="5"/>
  <c r="Q71" i="5"/>
  <c r="BJ70" i="5"/>
  <c r="AD70" i="5"/>
  <c r="Q70" i="5"/>
  <c r="BJ69" i="5"/>
  <c r="AD69" i="5"/>
  <c r="Q69" i="5"/>
  <c r="BJ68" i="5"/>
  <c r="AD68" i="5"/>
  <c r="Q68" i="5"/>
  <c r="BL67" i="5"/>
  <c r="BM67" i="5" s="1"/>
  <c r="BN67" i="5" s="1"/>
  <c r="BO67" i="5" s="1"/>
  <c r="BP67" i="5" s="1"/>
  <c r="BQ67" i="5" s="1"/>
  <c r="BR67" i="5" s="1"/>
  <c r="BS67" i="5" s="1"/>
  <c r="BT67" i="5" s="1"/>
  <c r="BU67" i="5" s="1"/>
  <c r="BV67" i="5" s="1"/>
  <c r="BW67" i="5" s="1"/>
  <c r="BX67" i="5" s="1"/>
  <c r="BY67" i="5" s="1"/>
  <c r="BZ67" i="5" s="1"/>
  <c r="CA67" i="5" s="1"/>
  <c r="CB67" i="5" s="1"/>
  <c r="CC67" i="5" s="1"/>
  <c r="CD67" i="5" s="1"/>
  <c r="CE67" i="5" s="1"/>
  <c r="CF67" i="5" s="1"/>
  <c r="CG67" i="5" s="1"/>
  <c r="CH67" i="5" s="1"/>
  <c r="CI67" i="5" s="1"/>
  <c r="CJ67" i="5" s="1"/>
  <c r="CK67" i="5" s="1"/>
  <c r="CL67" i="5" s="1"/>
  <c r="CM67" i="5" s="1"/>
  <c r="CN67" i="5" s="1"/>
  <c r="CO67" i="5" s="1"/>
  <c r="AF67" i="5"/>
  <c r="AG67" i="5" s="1"/>
  <c r="AH67" i="5" s="1"/>
  <c r="AI67" i="5" s="1"/>
  <c r="AJ67" i="5" s="1"/>
  <c r="AK67" i="5" s="1"/>
  <c r="AL67" i="5" s="1"/>
  <c r="AM67" i="5" s="1"/>
  <c r="AN67" i="5" s="1"/>
  <c r="AO67" i="5" s="1"/>
  <c r="AP67" i="5" s="1"/>
  <c r="AQ67" i="5" s="1"/>
  <c r="AR67" i="5" s="1"/>
  <c r="AS67" i="5" s="1"/>
  <c r="AT67" i="5" s="1"/>
  <c r="AU67" i="5" s="1"/>
  <c r="AV67" i="5" s="1"/>
  <c r="AW67" i="5" s="1"/>
  <c r="AX67" i="5" s="1"/>
  <c r="AY67" i="5" s="1"/>
  <c r="AZ67" i="5" s="1"/>
  <c r="BA67" i="5" s="1"/>
  <c r="BB67" i="5" s="1"/>
  <c r="BC67" i="5" s="1"/>
  <c r="BD67" i="5" s="1"/>
  <c r="BE67" i="5" s="1"/>
  <c r="BF67" i="5" s="1"/>
  <c r="BG67" i="5" s="1"/>
  <c r="BH67" i="5" s="1"/>
  <c r="BI67" i="5" s="1"/>
  <c r="BJ64" i="5"/>
  <c r="AD64" i="5"/>
  <c r="Q64" i="5"/>
  <c r="BJ63" i="5"/>
  <c r="AD63" i="5"/>
  <c r="Q63" i="5"/>
  <c r="BJ62" i="5"/>
  <c r="AD62" i="5"/>
  <c r="Q62" i="5"/>
  <c r="BL61" i="5"/>
  <c r="BM61" i="5" s="1"/>
  <c r="BN61" i="5" s="1"/>
  <c r="BO61" i="5" s="1"/>
  <c r="BP61" i="5" s="1"/>
  <c r="BQ61" i="5" s="1"/>
  <c r="BR61" i="5" s="1"/>
  <c r="BS61" i="5" s="1"/>
  <c r="BT61" i="5" s="1"/>
  <c r="BU61" i="5" s="1"/>
  <c r="BV61" i="5" s="1"/>
  <c r="BW61" i="5" s="1"/>
  <c r="BX61" i="5" s="1"/>
  <c r="BY61" i="5" s="1"/>
  <c r="BZ61" i="5" s="1"/>
  <c r="CA61" i="5" s="1"/>
  <c r="CB61" i="5" s="1"/>
  <c r="CC61" i="5" s="1"/>
  <c r="CD61" i="5" s="1"/>
  <c r="CE61" i="5" s="1"/>
  <c r="CF61" i="5" s="1"/>
  <c r="CG61" i="5" s="1"/>
  <c r="CH61" i="5" s="1"/>
  <c r="CI61" i="5" s="1"/>
  <c r="CJ61" i="5" s="1"/>
  <c r="CK61" i="5" s="1"/>
  <c r="CL61" i="5" s="1"/>
  <c r="CM61" i="5" s="1"/>
  <c r="CN61" i="5" s="1"/>
  <c r="CO61" i="5" s="1"/>
  <c r="AF61" i="5"/>
  <c r="AG61" i="5" s="1"/>
  <c r="AH61" i="5" s="1"/>
  <c r="AI61" i="5" s="1"/>
  <c r="AJ61" i="5" s="1"/>
  <c r="AK61" i="5" s="1"/>
  <c r="AL61" i="5" s="1"/>
  <c r="AM61" i="5" s="1"/>
  <c r="AN61" i="5" s="1"/>
  <c r="AO61" i="5" s="1"/>
  <c r="AP61" i="5" s="1"/>
  <c r="AQ61" i="5" s="1"/>
  <c r="AR61" i="5" s="1"/>
  <c r="AS61" i="5" s="1"/>
  <c r="AT61" i="5" s="1"/>
  <c r="AU61" i="5" s="1"/>
  <c r="AV61" i="5" s="1"/>
  <c r="AW61" i="5" s="1"/>
  <c r="AX61" i="5" s="1"/>
  <c r="AY61" i="5" s="1"/>
  <c r="AZ61" i="5" s="1"/>
  <c r="BA61" i="5" s="1"/>
  <c r="BB61" i="5" s="1"/>
  <c r="BC61" i="5" s="1"/>
  <c r="BD61" i="5" s="1"/>
  <c r="BE61" i="5" s="1"/>
  <c r="BF61" i="5" s="1"/>
  <c r="BG61" i="5" s="1"/>
  <c r="BH61" i="5" s="1"/>
  <c r="BI61" i="5" s="1"/>
  <c r="BJ58" i="5"/>
  <c r="AD58" i="5"/>
  <c r="Q58" i="5"/>
  <c r="BJ57" i="5"/>
  <c r="AD57" i="5"/>
  <c r="Q57" i="5"/>
  <c r="BJ56" i="5"/>
  <c r="AD56" i="5"/>
  <c r="Q56" i="5"/>
  <c r="BL55" i="5"/>
  <c r="BM55" i="5" s="1"/>
  <c r="BN55" i="5" s="1"/>
  <c r="BO55" i="5" s="1"/>
  <c r="BP55" i="5" s="1"/>
  <c r="BQ55" i="5" s="1"/>
  <c r="BR55" i="5" s="1"/>
  <c r="BS55" i="5" s="1"/>
  <c r="BT55" i="5" s="1"/>
  <c r="BU55" i="5" s="1"/>
  <c r="BV55" i="5" s="1"/>
  <c r="BW55" i="5" s="1"/>
  <c r="BX55" i="5" s="1"/>
  <c r="BY55" i="5" s="1"/>
  <c r="BZ55" i="5" s="1"/>
  <c r="CA55" i="5" s="1"/>
  <c r="CB55" i="5" s="1"/>
  <c r="CC55" i="5" s="1"/>
  <c r="CD55" i="5" s="1"/>
  <c r="CE55" i="5" s="1"/>
  <c r="CF55" i="5" s="1"/>
  <c r="CG55" i="5" s="1"/>
  <c r="CH55" i="5" s="1"/>
  <c r="CI55" i="5" s="1"/>
  <c r="CJ55" i="5" s="1"/>
  <c r="CK55" i="5" s="1"/>
  <c r="CL55" i="5" s="1"/>
  <c r="CM55" i="5" s="1"/>
  <c r="CN55" i="5" s="1"/>
  <c r="CO55" i="5" s="1"/>
  <c r="AF55" i="5"/>
  <c r="AG55" i="5" s="1"/>
  <c r="AH55" i="5" s="1"/>
  <c r="AI55" i="5" s="1"/>
  <c r="AJ55" i="5" s="1"/>
  <c r="AK55" i="5" s="1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0" i="5"/>
  <c r="BJ49" i="5"/>
  <c r="AD49" i="5"/>
  <c r="Q49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B48" i="5"/>
  <c r="AA48" i="5"/>
  <c r="Z48" i="5"/>
  <c r="Y48" i="5"/>
  <c r="X48" i="5"/>
  <c r="X38" i="5" s="1"/>
  <c r="W48" i="5"/>
  <c r="W38" i="5" s="1"/>
  <c r="V48" i="5"/>
  <c r="V38" i="5" s="1"/>
  <c r="U48" i="5"/>
  <c r="U38" i="5" s="1"/>
  <c r="T48" i="5"/>
  <c r="S48" i="5"/>
  <c r="R48" i="5"/>
  <c r="R38" i="5" s="1"/>
  <c r="BJ47" i="5"/>
  <c r="BJ46" i="5"/>
  <c r="AD46" i="5"/>
  <c r="AD45" i="5" s="1"/>
  <c r="BJ45" i="5"/>
  <c r="BJ13" i="5" s="1"/>
  <c r="Q45" i="5"/>
  <c r="BJ44" i="5"/>
  <c r="AD44" i="5"/>
  <c r="AC44" i="5"/>
  <c r="Q44" i="5"/>
  <c r="BJ43" i="5"/>
  <c r="AD43" i="5"/>
  <c r="AC43" i="5" s="1"/>
  <c r="Q43" i="5"/>
  <c r="BJ42" i="5"/>
  <c r="AC42" i="5"/>
  <c r="Q42" i="5"/>
  <c r="BJ41" i="5"/>
  <c r="AC41" i="5"/>
  <c r="Q41" i="5"/>
  <c r="BJ40" i="5"/>
  <c r="AC40" i="5"/>
  <c r="Q40" i="5"/>
  <c r="AC39" i="5"/>
  <c r="Q39" i="5"/>
  <c r="BJ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A38" i="5"/>
  <c r="Z38" i="5"/>
  <c r="Y38" i="5"/>
  <c r="S38" i="5"/>
  <c r="BL37" i="5"/>
  <c r="BM37" i="5" s="1"/>
  <c r="BN37" i="5" s="1"/>
  <c r="BO37" i="5" s="1"/>
  <c r="BP37" i="5" s="1"/>
  <c r="BQ37" i="5" s="1"/>
  <c r="BR37" i="5" s="1"/>
  <c r="BS37" i="5" s="1"/>
  <c r="BT37" i="5" s="1"/>
  <c r="BU37" i="5" s="1"/>
  <c r="BV37" i="5" s="1"/>
  <c r="BW37" i="5" s="1"/>
  <c r="BX37" i="5" s="1"/>
  <c r="BY37" i="5" s="1"/>
  <c r="BZ37" i="5" s="1"/>
  <c r="CA37" i="5" s="1"/>
  <c r="CB37" i="5" s="1"/>
  <c r="CC37" i="5" s="1"/>
  <c r="CD37" i="5" s="1"/>
  <c r="CE37" i="5" s="1"/>
  <c r="CF37" i="5" s="1"/>
  <c r="CG37" i="5" s="1"/>
  <c r="CH37" i="5" s="1"/>
  <c r="CI37" i="5" s="1"/>
  <c r="CJ37" i="5" s="1"/>
  <c r="CK37" i="5" s="1"/>
  <c r="CL37" i="5" s="1"/>
  <c r="CM37" i="5" s="1"/>
  <c r="CN37" i="5" s="1"/>
  <c r="CO37" i="5" s="1"/>
  <c r="AF37" i="5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AZ37" i="5" s="1"/>
  <c r="BA37" i="5" s="1"/>
  <c r="BB37" i="5" s="1"/>
  <c r="BC37" i="5" s="1"/>
  <c r="BD37" i="5" s="1"/>
  <c r="BE37" i="5" s="1"/>
  <c r="BF37" i="5" s="1"/>
  <c r="BG37" i="5" s="1"/>
  <c r="BH37" i="5" s="1"/>
  <c r="BI37" i="5" s="1"/>
  <c r="BJ34" i="5"/>
  <c r="BJ33" i="5"/>
  <c r="BJ17" i="5" s="1"/>
  <c r="AD33" i="5"/>
  <c r="Q33" i="5"/>
  <c r="AT32" i="5"/>
  <c r="AS32" i="5"/>
  <c r="AR32" i="5"/>
  <c r="AQ32" i="5"/>
  <c r="AP32" i="5"/>
  <c r="AO32" i="5"/>
  <c r="AO16" i="5" s="1"/>
  <c r="AN32" i="5"/>
  <c r="AM32" i="5"/>
  <c r="AL32" i="5"/>
  <c r="AK32" i="5"/>
  <c r="AJ32" i="5"/>
  <c r="AI32" i="5"/>
  <c r="AH32" i="5"/>
  <c r="AG32" i="5"/>
  <c r="AF32" i="5"/>
  <c r="AE32" i="5"/>
  <c r="AE16" i="5" s="1"/>
  <c r="AB32" i="5"/>
  <c r="AA32" i="5"/>
  <c r="Z32" i="5"/>
  <c r="Z16" i="5" s="1"/>
  <c r="Y32" i="5"/>
  <c r="X32" i="5"/>
  <c r="W32" i="5"/>
  <c r="V32" i="5"/>
  <c r="U32" i="5"/>
  <c r="U22" i="5" s="1"/>
  <c r="T32" i="5"/>
  <c r="S32" i="5"/>
  <c r="S22" i="5" s="1"/>
  <c r="S6" i="5" s="1"/>
  <c r="R32" i="5"/>
  <c r="R16" i="5" s="1"/>
  <c r="BJ31" i="5"/>
  <c r="BJ30" i="5"/>
  <c r="AD30" i="5"/>
  <c r="AT29" i="5"/>
  <c r="AT22" i="5" s="1"/>
  <c r="AS29" i="5"/>
  <c r="AR29" i="5"/>
  <c r="AQ29" i="5"/>
  <c r="AQ13" i="5" s="1"/>
  <c r="AP29" i="5"/>
  <c r="AP22" i="5" s="1"/>
  <c r="AP6" i="5" s="1"/>
  <c r="AO29" i="5"/>
  <c r="AN29" i="5"/>
  <c r="AM29" i="5"/>
  <c r="AL29" i="5"/>
  <c r="AL22" i="5" s="1"/>
  <c r="AL6" i="5" s="1"/>
  <c r="AK29" i="5"/>
  <c r="AJ29" i="5"/>
  <c r="AI29" i="5"/>
  <c r="AI13" i="5" s="1"/>
  <c r="AH29" i="5"/>
  <c r="AG29" i="5"/>
  <c r="AF29" i="5"/>
  <c r="AE29" i="5"/>
  <c r="AD29" i="5"/>
  <c r="Q29" i="5"/>
  <c r="BJ28" i="5"/>
  <c r="AD28" i="5"/>
  <c r="AD12" i="5" s="1"/>
  <c r="Q28" i="5"/>
  <c r="BJ27" i="5"/>
  <c r="BJ11" i="5" s="1"/>
  <c r="AD27" i="5"/>
  <c r="AC27" i="5" s="1"/>
  <c r="Q27" i="5"/>
  <c r="BJ26" i="5"/>
  <c r="AC26" i="5"/>
  <c r="Q26" i="5"/>
  <c r="BJ25" i="5"/>
  <c r="AC25" i="5"/>
  <c r="Q25" i="5"/>
  <c r="BJ24" i="5"/>
  <c r="AC24" i="5"/>
  <c r="Q24" i="5"/>
  <c r="AC23" i="5"/>
  <c r="Q23" i="5"/>
  <c r="BJ22" i="5"/>
  <c r="AB22" i="5"/>
  <c r="AA22" i="5"/>
  <c r="V22" i="5"/>
  <c r="V6" i="5" s="1"/>
  <c r="T22" i="5"/>
  <c r="BK21" i="5"/>
  <c r="BL21" i="5" s="1"/>
  <c r="BM21" i="5" s="1"/>
  <c r="BN21" i="5" s="1"/>
  <c r="BO21" i="5" s="1"/>
  <c r="BP21" i="5" s="1"/>
  <c r="BQ21" i="5" s="1"/>
  <c r="BR21" i="5" s="1"/>
  <c r="BS21" i="5" s="1"/>
  <c r="BT21" i="5" s="1"/>
  <c r="BU21" i="5" s="1"/>
  <c r="BV21" i="5" s="1"/>
  <c r="BW21" i="5" s="1"/>
  <c r="BX21" i="5" s="1"/>
  <c r="BY21" i="5" s="1"/>
  <c r="BZ21" i="5" s="1"/>
  <c r="CA21" i="5" s="1"/>
  <c r="CB21" i="5" s="1"/>
  <c r="CC21" i="5" s="1"/>
  <c r="CD21" i="5" s="1"/>
  <c r="CE21" i="5" s="1"/>
  <c r="CF21" i="5" s="1"/>
  <c r="CG21" i="5" s="1"/>
  <c r="CH21" i="5" s="1"/>
  <c r="CI21" i="5" s="1"/>
  <c r="CJ21" i="5" s="1"/>
  <c r="CK21" i="5" s="1"/>
  <c r="CL21" i="5" s="1"/>
  <c r="CM21" i="5" s="1"/>
  <c r="CN21" i="5" s="1"/>
  <c r="CO21" i="5" s="1"/>
  <c r="AF21" i="5"/>
  <c r="AG21" i="5" s="1"/>
  <c r="AH21" i="5" s="1"/>
  <c r="AI21" i="5" s="1"/>
  <c r="AJ21" i="5" s="1"/>
  <c r="AK21" i="5" s="1"/>
  <c r="AL21" i="5" s="1"/>
  <c r="AM21" i="5" s="1"/>
  <c r="AN21" i="5" s="1"/>
  <c r="AO21" i="5" s="1"/>
  <c r="AP21" i="5" s="1"/>
  <c r="AQ21" i="5" s="1"/>
  <c r="AR21" i="5" s="1"/>
  <c r="AS21" i="5" s="1"/>
  <c r="AT21" i="5" s="1"/>
  <c r="AU21" i="5" s="1"/>
  <c r="AV21" i="5" s="1"/>
  <c r="AW21" i="5" s="1"/>
  <c r="AX21" i="5" s="1"/>
  <c r="AY21" i="5" s="1"/>
  <c r="AZ21" i="5" s="1"/>
  <c r="BA21" i="5" s="1"/>
  <c r="BB21" i="5" s="1"/>
  <c r="BC21" i="5" s="1"/>
  <c r="BD21" i="5" s="1"/>
  <c r="BE21" i="5" s="1"/>
  <c r="BF21" i="5" s="1"/>
  <c r="BG21" i="5" s="1"/>
  <c r="BH21" i="5" s="1"/>
  <c r="BI21" i="5" s="1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 s="1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S16" i="5"/>
  <c r="AN16" i="5"/>
  <c r="AM16" i="5"/>
  <c r="AK16" i="5"/>
  <c r="AF16" i="5"/>
  <c r="AA16" i="5"/>
  <c r="V16" i="5"/>
  <c r="U16" i="5"/>
  <c r="S16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 s="1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S13" i="5"/>
  <c r="AR13" i="5"/>
  <c r="AP13" i="5"/>
  <c r="AO13" i="5"/>
  <c r="AM13" i="5"/>
  <c r="AK13" i="5"/>
  <c r="AJ13" i="5"/>
  <c r="AH13" i="5"/>
  <c r="AG13" i="5"/>
  <c r="AE13" i="5"/>
  <c r="AC13" i="5"/>
  <c r="AB13" i="5"/>
  <c r="AA13" i="5"/>
  <c r="Z13" i="5"/>
  <c r="Y13" i="5"/>
  <c r="X13" i="5"/>
  <c r="W13" i="5"/>
  <c r="V13" i="5"/>
  <c r="U13" i="5"/>
  <c r="T13" i="5"/>
  <c r="S13" i="5"/>
  <c r="R13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B12" i="5"/>
  <c r="AA12" i="5"/>
  <c r="Z12" i="5"/>
  <c r="Y12" i="5"/>
  <c r="X12" i="5"/>
  <c r="W12" i="5"/>
  <c r="V12" i="5"/>
  <c r="U12" i="5"/>
  <c r="T12" i="5"/>
  <c r="S12" i="5"/>
  <c r="R12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B11" i="5"/>
  <c r="AA11" i="5"/>
  <c r="Z11" i="5"/>
  <c r="Y11" i="5"/>
  <c r="X11" i="5"/>
  <c r="W11" i="5"/>
  <c r="V11" i="5"/>
  <c r="U11" i="5"/>
  <c r="T11" i="5"/>
  <c r="S11" i="5"/>
  <c r="R11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B10" i="5"/>
  <c r="AA10" i="5"/>
  <c r="Z10" i="5"/>
  <c r="Y10" i="5"/>
  <c r="X10" i="5"/>
  <c r="W10" i="5"/>
  <c r="V10" i="5"/>
  <c r="U10" i="5"/>
  <c r="T10" i="5"/>
  <c r="S10" i="5"/>
  <c r="R10" i="5"/>
  <c r="Q10" i="5" s="1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B9" i="5"/>
  <c r="AA9" i="5"/>
  <c r="Z9" i="5"/>
  <c r="Y9" i="5"/>
  <c r="X9" i="5"/>
  <c r="W9" i="5"/>
  <c r="V9" i="5"/>
  <c r="U9" i="5"/>
  <c r="T9" i="5"/>
  <c r="S9" i="5"/>
  <c r="R9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B7" i="5"/>
  <c r="AA7" i="5"/>
  <c r="Z7" i="5"/>
  <c r="Y7" i="5"/>
  <c r="X7" i="5"/>
  <c r="W7" i="5"/>
  <c r="V7" i="5"/>
  <c r="U7" i="5"/>
  <c r="T7" i="5"/>
  <c r="S7" i="5"/>
  <c r="R7" i="5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A6" i="5"/>
  <c r="BL5" i="5"/>
  <c r="BM5" i="5" s="1"/>
  <c r="BN5" i="5" s="1"/>
  <c r="BO5" i="5" s="1"/>
  <c r="BP5" i="5" s="1"/>
  <c r="BQ5" i="5" s="1"/>
  <c r="BR5" i="5" s="1"/>
  <c r="BS5" i="5" s="1"/>
  <c r="BT5" i="5" s="1"/>
  <c r="BU5" i="5" s="1"/>
  <c r="BV5" i="5" s="1"/>
  <c r="BW5" i="5" s="1"/>
  <c r="BX5" i="5" s="1"/>
  <c r="BY5" i="5" s="1"/>
  <c r="BZ5" i="5" s="1"/>
  <c r="CA5" i="5" s="1"/>
  <c r="CB5" i="5" s="1"/>
  <c r="CC5" i="5" s="1"/>
  <c r="CD5" i="5" s="1"/>
  <c r="CE5" i="5" s="1"/>
  <c r="CF5" i="5" s="1"/>
  <c r="CG5" i="5" s="1"/>
  <c r="CH5" i="5" s="1"/>
  <c r="CI5" i="5" s="1"/>
  <c r="CJ5" i="5" s="1"/>
  <c r="CK5" i="5" s="1"/>
  <c r="CL5" i="5" s="1"/>
  <c r="CM5" i="5" s="1"/>
  <c r="CN5" i="5" s="1"/>
  <c r="CO5" i="5" s="1"/>
  <c r="AF5" i="5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C56" i="46"/>
  <c r="C55" i="46"/>
  <c r="AU54" i="46"/>
  <c r="AT54" i="46"/>
  <c r="AS54" i="46"/>
  <c r="AR54" i="46"/>
  <c r="AQ54" i="46"/>
  <c r="AP54" i="46"/>
  <c r="AO54" i="46"/>
  <c r="AN54" i="46"/>
  <c r="AM54" i="46"/>
  <c r="AL54" i="46"/>
  <c r="AK54" i="46"/>
  <c r="AJ54" i="46"/>
  <c r="AI54" i="46"/>
  <c r="AH54" i="46"/>
  <c r="AG54" i="46"/>
  <c r="AF54" i="46"/>
  <c r="AE54" i="46"/>
  <c r="AD54" i="46"/>
  <c r="AC54" i="46"/>
  <c r="AB54" i="46"/>
  <c r="AA54" i="46"/>
  <c r="Z54" i="46"/>
  <c r="Y54" i="46"/>
  <c r="X54" i="46"/>
  <c r="W54" i="46"/>
  <c r="V54" i="46"/>
  <c r="U54" i="46"/>
  <c r="T54" i="46"/>
  <c r="S54" i="46"/>
  <c r="R54" i="46"/>
  <c r="Q54" i="46"/>
  <c r="P54" i="46"/>
  <c r="O54" i="46"/>
  <c r="N54" i="46"/>
  <c r="M54" i="46"/>
  <c r="L54" i="46"/>
  <c r="K54" i="46"/>
  <c r="J54" i="46"/>
  <c r="I54" i="46"/>
  <c r="H54" i="46"/>
  <c r="G54" i="46"/>
  <c r="F54" i="46"/>
  <c r="E54" i="46"/>
  <c r="D54" i="46"/>
  <c r="C50" i="46"/>
  <c r="C49" i="46"/>
  <c r="C43" i="46"/>
  <c r="C42" i="46"/>
  <c r="AU39" i="46"/>
  <c r="AT39" i="46"/>
  <c r="AS39" i="46"/>
  <c r="AR39" i="46"/>
  <c r="AQ39" i="46"/>
  <c r="AP39" i="46"/>
  <c r="AO39" i="46"/>
  <c r="AN39" i="46"/>
  <c r="AM39" i="46"/>
  <c r="AL39" i="46"/>
  <c r="AK39" i="46"/>
  <c r="AJ39" i="46"/>
  <c r="AI39" i="46"/>
  <c r="AH39" i="46"/>
  <c r="AG39" i="46"/>
  <c r="AF39" i="46"/>
  <c r="AE39" i="46"/>
  <c r="AD39" i="46"/>
  <c r="AC39" i="46"/>
  <c r="AB39" i="46"/>
  <c r="AA39" i="46"/>
  <c r="Z39" i="46"/>
  <c r="Y39" i="46"/>
  <c r="X39" i="46"/>
  <c r="W39" i="46"/>
  <c r="V39" i="46"/>
  <c r="U39" i="46"/>
  <c r="T39" i="46"/>
  <c r="S39" i="46"/>
  <c r="R39" i="46"/>
  <c r="Q39" i="46"/>
  <c r="P39" i="46"/>
  <c r="O39" i="46"/>
  <c r="N39" i="46"/>
  <c r="M39" i="46"/>
  <c r="L39" i="46"/>
  <c r="K39" i="46"/>
  <c r="J39" i="46"/>
  <c r="I39" i="46"/>
  <c r="H39" i="46"/>
  <c r="G39" i="46"/>
  <c r="F39" i="46"/>
  <c r="E39" i="46"/>
  <c r="D39" i="46"/>
  <c r="C39" i="46"/>
  <c r="C37" i="46"/>
  <c r="C36" i="46"/>
  <c r="AU35" i="46"/>
  <c r="AT35" i="46"/>
  <c r="AS35" i="46"/>
  <c r="AR35" i="46"/>
  <c r="AQ35" i="46"/>
  <c r="AP35" i="46"/>
  <c r="AO35" i="46"/>
  <c r="AN35" i="46"/>
  <c r="AM35" i="46"/>
  <c r="AL35" i="46"/>
  <c r="AK35" i="46"/>
  <c r="AJ35" i="46"/>
  <c r="AI35" i="46"/>
  <c r="AH35" i="46"/>
  <c r="AG35" i="46"/>
  <c r="AF35" i="46"/>
  <c r="AE35" i="46"/>
  <c r="AD35" i="46"/>
  <c r="AC35" i="46"/>
  <c r="AB35" i="46"/>
  <c r="AA35" i="46"/>
  <c r="Z35" i="46"/>
  <c r="Y35" i="46"/>
  <c r="X35" i="46"/>
  <c r="W35" i="46"/>
  <c r="V35" i="46"/>
  <c r="U35" i="46"/>
  <c r="T35" i="46"/>
  <c r="S35" i="46"/>
  <c r="R35" i="46"/>
  <c r="Q35" i="46"/>
  <c r="P35" i="46"/>
  <c r="O35" i="46"/>
  <c r="N35" i="46"/>
  <c r="M35" i="46"/>
  <c r="L35" i="46"/>
  <c r="K35" i="46"/>
  <c r="J35" i="46"/>
  <c r="I35" i="46"/>
  <c r="H35" i="46"/>
  <c r="G35" i="46"/>
  <c r="F35" i="46"/>
  <c r="E35" i="46"/>
  <c r="D35" i="46"/>
  <c r="AU28" i="46"/>
  <c r="AU31" i="46" s="1"/>
  <c r="AT28" i="46"/>
  <c r="AT31" i="46" s="1"/>
  <c r="AS28" i="46"/>
  <c r="AS31" i="46" s="1"/>
  <c r="AR28" i="46"/>
  <c r="AR31" i="46" s="1"/>
  <c r="AQ28" i="46"/>
  <c r="AQ31" i="46" s="1"/>
  <c r="AP28" i="46"/>
  <c r="AP31" i="46" s="1"/>
  <c r="AO28" i="46"/>
  <c r="AO31" i="46" s="1"/>
  <c r="AN28" i="46"/>
  <c r="AN31" i="46" s="1"/>
  <c r="AM28" i="46"/>
  <c r="AM31" i="46" s="1"/>
  <c r="AL28" i="46"/>
  <c r="AL31" i="46" s="1"/>
  <c r="AK28" i="46"/>
  <c r="AK31" i="46" s="1"/>
  <c r="AJ28" i="46"/>
  <c r="AJ31" i="46" s="1"/>
  <c r="AI28" i="46"/>
  <c r="AI31" i="46" s="1"/>
  <c r="AH28" i="46"/>
  <c r="AH31" i="46" s="1"/>
  <c r="AG28" i="46"/>
  <c r="AG31" i="46" s="1"/>
  <c r="AF28" i="46"/>
  <c r="AF31" i="46" s="1"/>
  <c r="AE28" i="46"/>
  <c r="AE31" i="46" s="1"/>
  <c r="AD28" i="46"/>
  <c r="AD31" i="46" s="1"/>
  <c r="AC28" i="46"/>
  <c r="AC31" i="46" s="1"/>
  <c r="AB28" i="46"/>
  <c r="AA28" i="46"/>
  <c r="Z28" i="46"/>
  <c r="Y28" i="46"/>
  <c r="X28" i="46"/>
  <c r="W28" i="46"/>
  <c r="V28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C24" i="46"/>
  <c r="C23" i="46"/>
  <c r="C22" i="46" s="1"/>
  <c r="C25" i="46" s="1"/>
  <c r="AU22" i="46"/>
  <c r="AU25" i="46" s="1"/>
  <c r="AT22" i="46"/>
  <c r="AT25" i="46" s="1"/>
  <c r="AS22" i="46"/>
  <c r="AS25" i="46" s="1"/>
  <c r="AR22" i="46"/>
  <c r="AR25" i="46" s="1"/>
  <c r="AQ22" i="46"/>
  <c r="AQ25" i="46" s="1"/>
  <c r="AP22" i="46"/>
  <c r="AP25" i="46" s="1"/>
  <c r="AO22" i="46"/>
  <c r="AO25" i="46" s="1"/>
  <c r="AN22" i="46"/>
  <c r="AN25" i="46" s="1"/>
  <c r="AM22" i="46"/>
  <c r="AM25" i="46" s="1"/>
  <c r="AL22" i="46"/>
  <c r="AL25" i="46" s="1"/>
  <c r="AK22" i="46"/>
  <c r="AK25" i="46" s="1"/>
  <c r="AJ22" i="46"/>
  <c r="AJ25" i="46" s="1"/>
  <c r="AI22" i="46"/>
  <c r="AI25" i="46" s="1"/>
  <c r="AH22" i="46"/>
  <c r="AH25" i="46" s="1"/>
  <c r="AG22" i="46"/>
  <c r="AG25" i="46" s="1"/>
  <c r="AF22" i="46"/>
  <c r="AF25" i="46" s="1"/>
  <c r="AE22" i="46"/>
  <c r="AE25" i="46" s="1"/>
  <c r="AD22" i="46"/>
  <c r="AD25" i="46" s="1"/>
  <c r="AC22" i="46"/>
  <c r="AC25" i="46" s="1"/>
  <c r="AB22" i="46"/>
  <c r="AB25" i="46" s="1"/>
  <c r="AA22" i="46"/>
  <c r="AA25" i="46" s="1"/>
  <c r="Z22" i="46"/>
  <c r="Z25" i="46" s="1"/>
  <c r="Y22" i="46"/>
  <c r="Y25" i="46" s="1"/>
  <c r="X22" i="46"/>
  <c r="X25" i="46" s="1"/>
  <c r="W22" i="46"/>
  <c r="W25" i="46" s="1"/>
  <c r="V22" i="46"/>
  <c r="V25" i="46" s="1"/>
  <c r="U22" i="46"/>
  <c r="U25" i="46" s="1"/>
  <c r="T22" i="46"/>
  <c r="T25" i="46" s="1"/>
  <c r="S22" i="46"/>
  <c r="S25" i="46" s="1"/>
  <c r="R22" i="46"/>
  <c r="R25" i="46" s="1"/>
  <c r="Q22" i="46"/>
  <c r="Q25" i="46" s="1"/>
  <c r="P22" i="46"/>
  <c r="P25" i="46" s="1"/>
  <c r="O22" i="46"/>
  <c r="O25" i="46" s="1"/>
  <c r="C18" i="46"/>
  <c r="C17" i="46"/>
  <c r="AU16" i="46"/>
  <c r="AU19" i="46" s="1"/>
  <c r="AT16" i="46"/>
  <c r="AT19" i="46" s="1"/>
  <c r="AS16" i="46"/>
  <c r="AS19" i="46" s="1"/>
  <c r="AR16" i="46"/>
  <c r="AR19" i="46" s="1"/>
  <c r="AQ16" i="46"/>
  <c r="AQ19" i="46" s="1"/>
  <c r="AP16" i="46"/>
  <c r="AP19" i="46" s="1"/>
  <c r="AO16" i="46"/>
  <c r="AO19" i="46" s="1"/>
  <c r="AN16" i="46"/>
  <c r="AN19" i="46" s="1"/>
  <c r="AM16" i="46"/>
  <c r="AM19" i="46" s="1"/>
  <c r="AL16" i="46"/>
  <c r="AL19" i="46" s="1"/>
  <c r="AK16" i="46"/>
  <c r="AK19" i="46" s="1"/>
  <c r="AJ16" i="46"/>
  <c r="AJ19" i="46" s="1"/>
  <c r="AI16" i="46"/>
  <c r="AI19" i="46" s="1"/>
  <c r="AH16" i="46"/>
  <c r="AH19" i="46" s="1"/>
  <c r="AG16" i="46"/>
  <c r="AG19" i="46" s="1"/>
  <c r="AF16" i="46"/>
  <c r="AF19" i="46" s="1"/>
  <c r="AE16" i="46"/>
  <c r="AE19" i="46" s="1"/>
  <c r="AD16" i="46"/>
  <c r="AD19" i="46" s="1"/>
  <c r="AC16" i="46"/>
  <c r="AC19" i="46" s="1"/>
  <c r="AB16" i="46"/>
  <c r="AB19" i="46" s="1"/>
  <c r="AA16" i="46"/>
  <c r="AA19" i="46" s="1"/>
  <c r="Z16" i="46"/>
  <c r="Z19" i="46" s="1"/>
  <c r="Y16" i="46"/>
  <c r="Y19" i="46" s="1"/>
  <c r="X16" i="46"/>
  <c r="X19" i="46" s="1"/>
  <c r="W16" i="46"/>
  <c r="W19" i="46" s="1"/>
  <c r="V16" i="46"/>
  <c r="V19" i="46" s="1"/>
  <c r="U16" i="46"/>
  <c r="U19" i="46" s="1"/>
  <c r="T16" i="46"/>
  <c r="T19" i="46" s="1"/>
  <c r="S16" i="46"/>
  <c r="S19" i="46" s="1"/>
  <c r="R16" i="46"/>
  <c r="R19" i="46" s="1"/>
  <c r="Q16" i="46"/>
  <c r="Q19" i="46" s="1"/>
  <c r="P16" i="46"/>
  <c r="P19" i="46" s="1"/>
  <c r="O16" i="46"/>
  <c r="O19" i="46" s="1"/>
  <c r="C12" i="46"/>
  <c r="C11" i="46"/>
  <c r="AU10" i="46"/>
  <c r="AU13" i="46" s="1"/>
  <c r="AT10" i="46"/>
  <c r="AT13" i="46" s="1"/>
  <c r="AS10" i="46"/>
  <c r="AS13" i="46" s="1"/>
  <c r="AR10" i="46"/>
  <c r="AR13" i="46" s="1"/>
  <c r="AQ10" i="46"/>
  <c r="AQ13" i="46" s="1"/>
  <c r="AP10" i="46"/>
  <c r="AP13" i="46" s="1"/>
  <c r="AO10" i="46"/>
  <c r="AO13" i="46" s="1"/>
  <c r="AN10" i="46"/>
  <c r="AN13" i="46" s="1"/>
  <c r="AM10" i="46"/>
  <c r="AM13" i="46" s="1"/>
  <c r="AL10" i="46"/>
  <c r="AL13" i="46" s="1"/>
  <c r="AK10" i="46"/>
  <c r="AK13" i="46" s="1"/>
  <c r="AJ10" i="46"/>
  <c r="AJ13" i="46" s="1"/>
  <c r="AI10" i="46"/>
  <c r="AI13" i="46" s="1"/>
  <c r="AH10" i="46"/>
  <c r="AH13" i="46" s="1"/>
  <c r="AG10" i="46"/>
  <c r="AG13" i="46" s="1"/>
  <c r="AF10" i="46"/>
  <c r="AF13" i="46" s="1"/>
  <c r="AE10" i="46"/>
  <c r="AE13" i="46" s="1"/>
  <c r="AD10" i="46"/>
  <c r="AD13" i="46" s="1"/>
  <c r="AC10" i="46"/>
  <c r="AC13" i="46" s="1"/>
  <c r="AB10" i="46"/>
  <c r="AB13" i="46" s="1"/>
  <c r="AA10" i="46"/>
  <c r="AA13" i="46" s="1"/>
  <c r="Z10" i="46"/>
  <c r="Z13" i="46" s="1"/>
  <c r="Y10" i="46"/>
  <c r="Y13" i="46" s="1"/>
  <c r="X10" i="46"/>
  <c r="X13" i="46" s="1"/>
  <c r="W10" i="46"/>
  <c r="W13" i="46" s="1"/>
  <c r="V10" i="46"/>
  <c r="V13" i="46" s="1"/>
  <c r="U10" i="46"/>
  <c r="U13" i="46" s="1"/>
  <c r="T10" i="46"/>
  <c r="T13" i="46" s="1"/>
  <c r="S10" i="46"/>
  <c r="S13" i="46" s="1"/>
  <c r="R10" i="46"/>
  <c r="R13" i="46" s="1"/>
  <c r="Q10" i="46"/>
  <c r="Q13" i="46" s="1"/>
  <c r="P10" i="46"/>
  <c r="P13" i="46" s="1"/>
  <c r="O10" i="46"/>
  <c r="O13" i="46" s="1"/>
  <c r="AU54" i="34"/>
  <c r="AT54" i="34"/>
  <c r="AS54" i="34"/>
  <c r="AR54" i="34"/>
  <c r="AP54" i="34"/>
  <c r="AO54" i="34"/>
  <c r="AN54" i="34"/>
  <c r="AM54" i="34"/>
  <c r="AL54" i="34"/>
  <c r="AK54" i="34"/>
  <c r="AJ54" i="34"/>
  <c r="AI54" i="34"/>
  <c r="AH54" i="34"/>
  <c r="AG54" i="34"/>
  <c r="AF54" i="34"/>
  <c r="AE54" i="34"/>
  <c r="AD54" i="34"/>
  <c r="AC54" i="34"/>
  <c r="AB54" i="34"/>
  <c r="AA54" i="34"/>
  <c r="Z54" i="34"/>
  <c r="Y54" i="34"/>
  <c r="X54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0" i="34"/>
  <c r="C49" i="34"/>
  <c r="C48" i="34" s="1"/>
  <c r="C43" i="34"/>
  <c r="C42" i="34"/>
  <c r="AU39" i="34"/>
  <c r="AT39" i="34"/>
  <c r="AS39" i="34"/>
  <c r="AR39" i="34"/>
  <c r="AQ39" i="34"/>
  <c r="AP39" i="34"/>
  <c r="AO39" i="34"/>
  <c r="AN39" i="34"/>
  <c r="AM39" i="34"/>
  <c r="AL39" i="34"/>
  <c r="AK39" i="34"/>
  <c r="AJ39" i="34"/>
  <c r="AI39" i="34"/>
  <c r="AH39" i="34"/>
  <c r="AG39" i="34"/>
  <c r="AF39" i="34"/>
  <c r="AE39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AU35" i="34"/>
  <c r="AT35" i="34"/>
  <c r="AS35" i="34"/>
  <c r="AR35" i="34"/>
  <c r="AQ35" i="34"/>
  <c r="AP35" i="34"/>
  <c r="AO35" i="34"/>
  <c r="AN35" i="34"/>
  <c r="AM35" i="34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AU28" i="34"/>
  <c r="AU31" i="34" s="1"/>
  <c r="AT28" i="34"/>
  <c r="AT31" i="34" s="1"/>
  <c r="AS28" i="34"/>
  <c r="AS31" i="34" s="1"/>
  <c r="AR28" i="34"/>
  <c r="AR31" i="34" s="1"/>
  <c r="AQ28" i="34"/>
  <c r="AQ31" i="34" s="1"/>
  <c r="AP28" i="34"/>
  <c r="AP31" i="34" s="1"/>
  <c r="AO28" i="34"/>
  <c r="AO31" i="34" s="1"/>
  <c r="AN28" i="34"/>
  <c r="AN31" i="34" s="1"/>
  <c r="AM28" i="34"/>
  <c r="AM31" i="34" s="1"/>
  <c r="AL28" i="34"/>
  <c r="AL31" i="34" s="1"/>
  <c r="AK28" i="34"/>
  <c r="AK31" i="34" s="1"/>
  <c r="AJ28" i="34"/>
  <c r="AJ31" i="34" s="1"/>
  <c r="AI28" i="34"/>
  <c r="AI31" i="34" s="1"/>
  <c r="AH28" i="34"/>
  <c r="AH31" i="34" s="1"/>
  <c r="AG28" i="34"/>
  <c r="AG31" i="34" s="1"/>
  <c r="AF28" i="34"/>
  <c r="AF31" i="34" s="1"/>
  <c r="AE28" i="34"/>
  <c r="AE31" i="34" s="1"/>
  <c r="AD28" i="34"/>
  <c r="AD31" i="34" s="1"/>
  <c r="AC28" i="34"/>
  <c r="AC31" i="34" s="1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AU24" i="34"/>
  <c r="AU22" i="34" s="1"/>
  <c r="AU25" i="34" s="1"/>
  <c r="AT24" i="34"/>
  <c r="AS24" i="34"/>
  <c r="AS22" i="34" s="1"/>
  <c r="AS25" i="34" s="1"/>
  <c r="AR24" i="34"/>
  <c r="AR22" i="34" s="1"/>
  <c r="AR25" i="34" s="1"/>
  <c r="AQ24" i="34"/>
  <c r="AP24" i="34"/>
  <c r="AP22" i="34" s="1"/>
  <c r="AP25" i="34" s="1"/>
  <c r="AO24" i="34"/>
  <c r="C23" i="34"/>
  <c r="AT22" i="34"/>
  <c r="AT25" i="34" s="1"/>
  <c r="AQ22" i="34"/>
  <c r="AQ25" i="34" s="1"/>
  <c r="AN22" i="34"/>
  <c r="AN25" i="34" s="1"/>
  <c r="AM22" i="34"/>
  <c r="AM25" i="34" s="1"/>
  <c r="AL22" i="34"/>
  <c r="AL25" i="34" s="1"/>
  <c r="AK22" i="34"/>
  <c r="AK25" i="34" s="1"/>
  <c r="AJ22" i="34"/>
  <c r="AJ25" i="34" s="1"/>
  <c r="AI22" i="34"/>
  <c r="AI25" i="34" s="1"/>
  <c r="AH22" i="34"/>
  <c r="AH25" i="34" s="1"/>
  <c r="AG22" i="34"/>
  <c r="AG25" i="34" s="1"/>
  <c r="AF22" i="34"/>
  <c r="AF25" i="34" s="1"/>
  <c r="AE22" i="34"/>
  <c r="AE25" i="34" s="1"/>
  <c r="AD22" i="34"/>
  <c r="AD25" i="34" s="1"/>
  <c r="AC22" i="34"/>
  <c r="AC25" i="34" s="1"/>
  <c r="AB22" i="34"/>
  <c r="AB25" i="34" s="1"/>
  <c r="AA22" i="34"/>
  <c r="AA25" i="34" s="1"/>
  <c r="Z22" i="34"/>
  <c r="Z25" i="34" s="1"/>
  <c r="Y22" i="34"/>
  <c r="Y25" i="34" s="1"/>
  <c r="X22" i="34"/>
  <c r="X25" i="34" s="1"/>
  <c r="W22" i="34"/>
  <c r="W25" i="34" s="1"/>
  <c r="V22" i="34"/>
  <c r="V25" i="34" s="1"/>
  <c r="U22" i="34"/>
  <c r="U25" i="34" s="1"/>
  <c r="T22" i="34"/>
  <c r="T25" i="34" s="1"/>
  <c r="S22" i="34"/>
  <c r="S25" i="34" s="1"/>
  <c r="R22" i="34"/>
  <c r="R25" i="34" s="1"/>
  <c r="Q22" i="34"/>
  <c r="Q25" i="34" s="1"/>
  <c r="P22" i="34"/>
  <c r="P25" i="34" s="1"/>
  <c r="O22" i="34"/>
  <c r="O25" i="34" s="1"/>
  <c r="AU18" i="34"/>
  <c r="AU16" i="34" s="1"/>
  <c r="AU19" i="34" s="1"/>
  <c r="AT18" i="34"/>
  <c r="AT16" i="34" s="1"/>
  <c r="AT19" i="34" s="1"/>
  <c r="AS18" i="34"/>
  <c r="AS16" i="34" s="1"/>
  <c r="AS19" i="34" s="1"/>
  <c r="AR18" i="34"/>
  <c r="AR16" i="34" s="1"/>
  <c r="AR19" i="34" s="1"/>
  <c r="AQ18" i="34"/>
  <c r="AQ16" i="34" s="1"/>
  <c r="AQ19" i="34" s="1"/>
  <c r="AP18" i="34"/>
  <c r="AO18" i="34"/>
  <c r="C17" i="34"/>
  <c r="AO16" i="34"/>
  <c r="AO19" i="34" s="1"/>
  <c r="AN16" i="34"/>
  <c r="AN19" i="34" s="1"/>
  <c r="AM16" i="34"/>
  <c r="AM19" i="34" s="1"/>
  <c r="AL16" i="34"/>
  <c r="AL19" i="34" s="1"/>
  <c r="AK16" i="34"/>
  <c r="AK19" i="34" s="1"/>
  <c r="AJ16" i="34"/>
  <c r="AJ19" i="34" s="1"/>
  <c r="AI16" i="34"/>
  <c r="AI19" i="34" s="1"/>
  <c r="AH16" i="34"/>
  <c r="AH19" i="34" s="1"/>
  <c r="AG16" i="34"/>
  <c r="AG19" i="34" s="1"/>
  <c r="AF16" i="34"/>
  <c r="AF19" i="34" s="1"/>
  <c r="AE16" i="34"/>
  <c r="AE19" i="34" s="1"/>
  <c r="AD16" i="34"/>
  <c r="AD19" i="34" s="1"/>
  <c r="AC16" i="34"/>
  <c r="AC19" i="34" s="1"/>
  <c r="AB16" i="34"/>
  <c r="AB19" i="34" s="1"/>
  <c r="AA16" i="34"/>
  <c r="AA19" i="34" s="1"/>
  <c r="Z16" i="34"/>
  <c r="Z19" i="34" s="1"/>
  <c r="Y16" i="34"/>
  <c r="Y19" i="34" s="1"/>
  <c r="X16" i="34"/>
  <c r="X19" i="34" s="1"/>
  <c r="W16" i="34"/>
  <c r="W19" i="34" s="1"/>
  <c r="V16" i="34"/>
  <c r="V19" i="34" s="1"/>
  <c r="U16" i="34"/>
  <c r="U19" i="34" s="1"/>
  <c r="T16" i="34"/>
  <c r="T19" i="34" s="1"/>
  <c r="S16" i="34"/>
  <c r="S19" i="34" s="1"/>
  <c r="R16" i="34"/>
  <c r="R19" i="34" s="1"/>
  <c r="Q16" i="34"/>
  <c r="Q19" i="34" s="1"/>
  <c r="P16" i="34"/>
  <c r="P19" i="34" s="1"/>
  <c r="O16" i="34"/>
  <c r="O19" i="34" s="1"/>
  <c r="C12" i="34"/>
  <c r="C11" i="34"/>
  <c r="AU10" i="34"/>
  <c r="AU13" i="34" s="1"/>
  <c r="AT10" i="34"/>
  <c r="AT13" i="34" s="1"/>
  <c r="AS10" i="34"/>
  <c r="AS13" i="34" s="1"/>
  <c r="AR10" i="34"/>
  <c r="AR13" i="34" s="1"/>
  <c r="AQ10" i="34"/>
  <c r="AQ13" i="34" s="1"/>
  <c r="AP10" i="34"/>
  <c r="AP13" i="34" s="1"/>
  <c r="AO10" i="34"/>
  <c r="AO13" i="34" s="1"/>
  <c r="AN10" i="34"/>
  <c r="AN13" i="34" s="1"/>
  <c r="AM10" i="34"/>
  <c r="AM13" i="34" s="1"/>
  <c r="AL10" i="34"/>
  <c r="AL13" i="34" s="1"/>
  <c r="AK10" i="34"/>
  <c r="AK13" i="34" s="1"/>
  <c r="AJ10" i="34"/>
  <c r="AJ13" i="34" s="1"/>
  <c r="AI10" i="34"/>
  <c r="AI13" i="34" s="1"/>
  <c r="AH10" i="34"/>
  <c r="AH13" i="34" s="1"/>
  <c r="AG10" i="34"/>
  <c r="AG13" i="34" s="1"/>
  <c r="AF10" i="34"/>
  <c r="AF13" i="34" s="1"/>
  <c r="AE10" i="34"/>
  <c r="AE13" i="34" s="1"/>
  <c r="AD10" i="34"/>
  <c r="AD13" i="34" s="1"/>
  <c r="AC10" i="34"/>
  <c r="AC13" i="34" s="1"/>
  <c r="AB10" i="34"/>
  <c r="AB13" i="34" s="1"/>
  <c r="AA10" i="34"/>
  <c r="AA13" i="34" s="1"/>
  <c r="Z10" i="34"/>
  <c r="Z13" i="34" s="1"/>
  <c r="Y10" i="34"/>
  <c r="Y13" i="34" s="1"/>
  <c r="X10" i="34"/>
  <c r="X13" i="34" s="1"/>
  <c r="W10" i="34"/>
  <c r="W13" i="34" s="1"/>
  <c r="V10" i="34"/>
  <c r="V13" i="34" s="1"/>
  <c r="U10" i="34"/>
  <c r="U13" i="34" s="1"/>
  <c r="T10" i="34"/>
  <c r="T13" i="34" s="1"/>
  <c r="S10" i="34"/>
  <c r="S13" i="34" s="1"/>
  <c r="R10" i="34"/>
  <c r="R13" i="34" s="1"/>
  <c r="Q10" i="34"/>
  <c r="Q13" i="34" s="1"/>
  <c r="P10" i="34"/>
  <c r="P13" i="34" s="1"/>
  <c r="O10" i="34"/>
  <c r="O13" i="34" s="1"/>
  <c r="AR317" i="33"/>
  <c r="S317" i="33"/>
  <c r="T317" i="33" s="1"/>
  <c r="Q317" i="33"/>
  <c r="M317" i="33"/>
  <c r="N317" i="33" s="1"/>
  <c r="H317" i="33"/>
  <c r="F317" i="33"/>
  <c r="G317" i="33" s="1"/>
  <c r="AR316" i="33"/>
  <c r="S316" i="33"/>
  <c r="T316" i="33" s="1"/>
  <c r="Q316" i="33"/>
  <c r="M316" i="33"/>
  <c r="N316" i="33" s="1"/>
  <c r="H316" i="33"/>
  <c r="F316" i="33"/>
  <c r="G316" i="33" s="1"/>
  <c r="AR315" i="33"/>
  <c r="S315" i="33"/>
  <c r="T315" i="33" s="1"/>
  <c r="Q315" i="33"/>
  <c r="M315" i="33"/>
  <c r="N315" i="33" s="1"/>
  <c r="H315" i="33"/>
  <c r="F315" i="33"/>
  <c r="G315" i="33" s="1"/>
  <c r="AR314" i="33"/>
  <c r="S314" i="33"/>
  <c r="T314" i="33" s="1"/>
  <c r="Q314" i="33"/>
  <c r="M314" i="33"/>
  <c r="N314" i="33" s="1"/>
  <c r="H314" i="33"/>
  <c r="F314" i="33"/>
  <c r="G314" i="33" s="1"/>
  <c r="AR313" i="33"/>
  <c r="S313" i="33"/>
  <c r="T313" i="33" s="1"/>
  <c r="Q313" i="33"/>
  <c r="M313" i="33"/>
  <c r="N313" i="33" s="1"/>
  <c r="H313" i="33"/>
  <c r="F313" i="33"/>
  <c r="G313" i="33" s="1"/>
  <c r="AR312" i="33"/>
  <c r="S312" i="33"/>
  <c r="T312" i="33" s="1"/>
  <c r="Q312" i="33"/>
  <c r="M312" i="33"/>
  <c r="N312" i="33" s="1"/>
  <c r="H312" i="33"/>
  <c r="F312" i="33"/>
  <c r="G312" i="33" s="1"/>
  <c r="AR311" i="33"/>
  <c r="S311" i="33"/>
  <c r="T311" i="33" s="1"/>
  <c r="Q311" i="33"/>
  <c r="M311" i="33"/>
  <c r="N311" i="33" s="1"/>
  <c r="H311" i="33"/>
  <c r="F311" i="33"/>
  <c r="G311" i="33" s="1"/>
  <c r="AR310" i="33"/>
  <c r="S310" i="33"/>
  <c r="T310" i="33" s="1"/>
  <c r="Q310" i="33"/>
  <c r="M310" i="33"/>
  <c r="N310" i="33" s="1"/>
  <c r="H310" i="33"/>
  <c r="F310" i="33"/>
  <c r="G310" i="33" s="1"/>
  <c r="AR309" i="33"/>
  <c r="S309" i="33"/>
  <c r="Q309" i="33"/>
  <c r="M309" i="33"/>
  <c r="N309" i="33" s="1"/>
  <c r="H309" i="33"/>
  <c r="F309" i="33"/>
  <c r="G309" i="33" s="1"/>
  <c r="AR308" i="33"/>
  <c r="S308" i="33"/>
  <c r="T308" i="33" s="1"/>
  <c r="Q308" i="33"/>
  <c r="M308" i="33"/>
  <c r="N308" i="33" s="1"/>
  <c r="H308" i="33"/>
  <c r="F308" i="33"/>
  <c r="G308" i="33" s="1"/>
  <c r="AR307" i="33"/>
  <c r="S307" i="33"/>
  <c r="T307" i="33" s="1"/>
  <c r="Q307" i="33"/>
  <c r="M307" i="33"/>
  <c r="N307" i="33" s="1"/>
  <c r="H307" i="33"/>
  <c r="F307" i="33"/>
  <c r="G307" i="33" s="1"/>
  <c r="AR306" i="33"/>
  <c r="S306" i="33"/>
  <c r="T306" i="33" s="1"/>
  <c r="Q306" i="33"/>
  <c r="M306" i="33"/>
  <c r="N306" i="33" s="1"/>
  <c r="H306" i="33"/>
  <c r="F306" i="33"/>
  <c r="G306" i="33" s="1"/>
  <c r="AR305" i="33"/>
  <c r="S305" i="33"/>
  <c r="T305" i="33" s="1"/>
  <c r="Q305" i="33"/>
  <c r="M305" i="33"/>
  <c r="N305" i="33" s="1"/>
  <c r="H305" i="33"/>
  <c r="F305" i="33"/>
  <c r="G305" i="33" s="1"/>
  <c r="AR304" i="33"/>
  <c r="S304" i="33"/>
  <c r="T304" i="33" s="1"/>
  <c r="Q304" i="33"/>
  <c r="M304" i="33"/>
  <c r="N304" i="33" s="1"/>
  <c r="H304" i="33"/>
  <c r="F304" i="33"/>
  <c r="G304" i="33" s="1"/>
  <c r="AR303" i="33"/>
  <c r="S303" i="33"/>
  <c r="T303" i="33" s="1"/>
  <c r="Q303" i="33"/>
  <c r="M303" i="33"/>
  <c r="N303" i="33" s="1"/>
  <c r="H303" i="33"/>
  <c r="F303" i="33"/>
  <c r="G303" i="33" s="1"/>
  <c r="AR302" i="33"/>
  <c r="S302" i="33"/>
  <c r="T302" i="33" s="1"/>
  <c r="Q302" i="33"/>
  <c r="M302" i="33"/>
  <c r="H302" i="33"/>
  <c r="F302" i="33"/>
  <c r="G302" i="33" s="1"/>
  <c r="AR301" i="33"/>
  <c r="S301" i="33"/>
  <c r="T301" i="33" s="1"/>
  <c r="Q301" i="33"/>
  <c r="M301" i="33"/>
  <c r="N301" i="33" s="1"/>
  <c r="H301" i="33"/>
  <c r="F301" i="33"/>
  <c r="G301" i="33" s="1"/>
  <c r="AR300" i="33"/>
  <c r="S300" i="33"/>
  <c r="T300" i="33" s="1"/>
  <c r="Q300" i="33"/>
  <c r="M300" i="33"/>
  <c r="N300" i="33" s="1"/>
  <c r="H300" i="33"/>
  <c r="F300" i="33"/>
  <c r="G300" i="33" s="1"/>
  <c r="AR299" i="33"/>
  <c r="S299" i="33"/>
  <c r="T299" i="33" s="1"/>
  <c r="Q299" i="33"/>
  <c r="M299" i="33"/>
  <c r="N299" i="33" s="1"/>
  <c r="H299" i="33"/>
  <c r="F299" i="33"/>
  <c r="G299" i="33" s="1"/>
  <c r="AR298" i="33"/>
  <c r="S298" i="33"/>
  <c r="T298" i="33" s="1"/>
  <c r="Q298" i="33"/>
  <c r="M298" i="33"/>
  <c r="H298" i="33"/>
  <c r="F298" i="33"/>
  <c r="G298" i="33" s="1"/>
  <c r="AR297" i="33"/>
  <c r="S297" i="33"/>
  <c r="T297" i="33" s="1"/>
  <c r="Q297" i="33"/>
  <c r="M297" i="33"/>
  <c r="H297" i="33"/>
  <c r="F297" i="33"/>
  <c r="G297" i="33" s="1"/>
  <c r="AR296" i="33"/>
  <c r="S296" i="33"/>
  <c r="T296" i="33" s="1"/>
  <c r="Q296" i="33"/>
  <c r="M296" i="33"/>
  <c r="H296" i="33"/>
  <c r="F296" i="33"/>
  <c r="G296" i="33" s="1"/>
  <c r="AR295" i="33"/>
  <c r="S295" i="33"/>
  <c r="T295" i="33" s="1"/>
  <c r="Q295" i="33"/>
  <c r="M295" i="33"/>
  <c r="N295" i="33" s="1"/>
  <c r="H295" i="33"/>
  <c r="F295" i="33"/>
  <c r="G295" i="33" s="1"/>
  <c r="AR294" i="33"/>
  <c r="S294" i="33"/>
  <c r="T294" i="33" s="1"/>
  <c r="Q294" i="33"/>
  <c r="M294" i="33"/>
  <c r="H294" i="33"/>
  <c r="F294" i="33"/>
  <c r="G294" i="33" s="1"/>
  <c r="AR293" i="33"/>
  <c r="S293" i="33"/>
  <c r="T293" i="33" s="1"/>
  <c r="Q293" i="33"/>
  <c r="M293" i="33"/>
  <c r="N293" i="33" s="1"/>
  <c r="H293" i="33"/>
  <c r="F293" i="33"/>
  <c r="G293" i="33" s="1"/>
  <c r="AR292" i="33"/>
  <c r="S292" i="33"/>
  <c r="T292" i="33" s="1"/>
  <c r="Q292" i="33"/>
  <c r="M292" i="33"/>
  <c r="H292" i="33"/>
  <c r="F292" i="33"/>
  <c r="G292" i="33" s="1"/>
  <c r="AR291" i="33"/>
  <c r="S291" i="33"/>
  <c r="Q291" i="33"/>
  <c r="M291" i="33"/>
  <c r="N291" i="33" s="1"/>
  <c r="H291" i="33"/>
  <c r="F291" i="33"/>
  <c r="G291" i="33" s="1"/>
  <c r="AR290" i="33"/>
  <c r="S290" i="33"/>
  <c r="T290" i="33" s="1"/>
  <c r="Q290" i="33"/>
  <c r="M290" i="33"/>
  <c r="N290" i="33" s="1"/>
  <c r="H290" i="33"/>
  <c r="F290" i="33"/>
  <c r="G290" i="33" s="1"/>
  <c r="AR289" i="33"/>
  <c r="S289" i="33"/>
  <c r="T289" i="33" s="1"/>
  <c r="Q289" i="33"/>
  <c r="M289" i="33"/>
  <c r="H289" i="33"/>
  <c r="F289" i="33"/>
  <c r="G289" i="33" s="1"/>
  <c r="AR288" i="33"/>
  <c r="S288" i="33"/>
  <c r="T288" i="33" s="1"/>
  <c r="Q288" i="33"/>
  <c r="M288" i="33"/>
  <c r="N288" i="33" s="1"/>
  <c r="H288" i="33"/>
  <c r="F288" i="33"/>
  <c r="G288" i="33" s="1"/>
  <c r="AR287" i="33"/>
  <c r="S287" i="33"/>
  <c r="T287" i="33" s="1"/>
  <c r="Q287" i="33"/>
  <c r="M287" i="33"/>
  <c r="N287" i="33" s="1"/>
  <c r="H287" i="33"/>
  <c r="F287" i="33"/>
  <c r="G287" i="33" s="1"/>
  <c r="AR286" i="33"/>
  <c r="S286" i="33"/>
  <c r="T286" i="33" s="1"/>
  <c r="Q286" i="33"/>
  <c r="M286" i="33"/>
  <c r="H286" i="33"/>
  <c r="F286" i="33"/>
  <c r="G286" i="33" s="1"/>
  <c r="AR285" i="33"/>
  <c r="S285" i="33"/>
  <c r="T285" i="33" s="1"/>
  <c r="Q285" i="33"/>
  <c r="M285" i="33"/>
  <c r="H285" i="33"/>
  <c r="F285" i="33"/>
  <c r="G285" i="33" s="1"/>
  <c r="AR284" i="33"/>
  <c r="S284" i="33"/>
  <c r="T284" i="33" s="1"/>
  <c r="Q284" i="33"/>
  <c r="M284" i="33"/>
  <c r="N284" i="33" s="1"/>
  <c r="H284" i="33"/>
  <c r="F284" i="33"/>
  <c r="G284" i="33" s="1"/>
  <c r="AR283" i="33"/>
  <c r="S283" i="33"/>
  <c r="Q283" i="33"/>
  <c r="M283" i="33"/>
  <c r="N283" i="33" s="1"/>
  <c r="H283" i="33"/>
  <c r="F283" i="33"/>
  <c r="G283" i="33" s="1"/>
  <c r="AR282" i="33"/>
  <c r="S282" i="33"/>
  <c r="T282" i="33" s="1"/>
  <c r="Q282" i="33"/>
  <c r="M282" i="33"/>
  <c r="N282" i="33" s="1"/>
  <c r="H282" i="33"/>
  <c r="F282" i="33"/>
  <c r="G282" i="33" s="1"/>
  <c r="AR281" i="33"/>
  <c r="S281" i="33"/>
  <c r="T281" i="33" s="1"/>
  <c r="Q281" i="33"/>
  <c r="M281" i="33"/>
  <c r="H281" i="33"/>
  <c r="F281" i="33"/>
  <c r="G281" i="33" s="1"/>
  <c r="AR280" i="33"/>
  <c r="S280" i="33"/>
  <c r="T280" i="33" s="1"/>
  <c r="Q280" i="33"/>
  <c r="M280" i="33"/>
  <c r="N280" i="33" s="1"/>
  <c r="H280" i="33"/>
  <c r="F280" i="33"/>
  <c r="G280" i="33" s="1"/>
  <c r="AR279" i="33"/>
  <c r="S279" i="33"/>
  <c r="T279" i="33" s="1"/>
  <c r="Q279" i="33"/>
  <c r="M279" i="33"/>
  <c r="H279" i="33"/>
  <c r="F279" i="33"/>
  <c r="G279" i="33" s="1"/>
  <c r="AR278" i="33"/>
  <c r="S278" i="33"/>
  <c r="T278" i="33" s="1"/>
  <c r="Q278" i="33"/>
  <c r="M278" i="33"/>
  <c r="H278" i="33"/>
  <c r="F278" i="33"/>
  <c r="G278" i="33" s="1"/>
  <c r="AR277" i="33"/>
  <c r="S277" i="33"/>
  <c r="T277" i="33" s="1"/>
  <c r="Q277" i="33"/>
  <c r="M277" i="33"/>
  <c r="H277" i="33"/>
  <c r="F277" i="33"/>
  <c r="G277" i="33" s="1"/>
  <c r="AR276" i="33"/>
  <c r="S276" i="33"/>
  <c r="T276" i="33" s="1"/>
  <c r="Q276" i="33"/>
  <c r="M276" i="33"/>
  <c r="H276" i="33"/>
  <c r="F276" i="33"/>
  <c r="G276" i="33" s="1"/>
  <c r="AR275" i="33"/>
  <c r="S275" i="33"/>
  <c r="T275" i="33" s="1"/>
  <c r="Q275" i="33"/>
  <c r="M275" i="33"/>
  <c r="N275" i="33" s="1"/>
  <c r="H275" i="33"/>
  <c r="F275" i="33"/>
  <c r="G275" i="33" s="1"/>
  <c r="AR274" i="33"/>
  <c r="S274" i="33"/>
  <c r="T274" i="33" s="1"/>
  <c r="Q274" i="33"/>
  <c r="M274" i="33"/>
  <c r="H274" i="33"/>
  <c r="F274" i="33"/>
  <c r="G274" i="33" s="1"/>
  <c r="AR273" i="33"/>
  <c r="S273" i="33"/>
  <c r="T273" i="33" s="1"/>
  <c r="Q273" i="33"/>
  <c r="M273" i="33"/>
  <c r="N273" i="33" s="1"/>
  <c r="H273" i="33"/>
  <c r="F273" i="33"/>
  <c r="G273" i="33" s="1"/>
  <c r="AR272" i="33"/>
  <c r="S272" i="33"/>
  <c r="T272" i="33" s="1"/>
  <c r="Q272" i="33"/>
  <c r="M272" i="33"/>
  <c r="N272" i="33" s="1"/>
  <c r="H272" i="33"/>
  <c r="F272" i="33"/>
  <c r="G272" i="33" s="1"/>
  <c r="AR271" i="33"/>
  <c r="S271" i="33"/>
  <c r="T271" i="33" s="1"/>
  <c r="Q271" i="33"/>
  <c r="M271" i="33"/>
  <c r="H271" i="33"/>
  <c r="F271" i="33"/>
  <c r="G271" i="33" s="1"/>
  <c r="AR270" i="33"/>
  <c r="S270" i="33"/>
  <c r="T270" i="33" s="1"/>
  <c r="Q270" i="33"/>
  <c r="M270" i="33"/>
  <c r="H270" i="33"/>
  <c r="F270" i="33"/>
  <c r="G270" i="33" s="1"/>
  <c r="AR269" i="33"/>
  <c r="S269" i="33"/>
  <c r="Q269" i="33"/>
  <c r="M269" i="33"/>
  <c r="N269" i="33" s="1"/>
  <c r="H269" i="33"/>
  <c r="F269" i="33"/>
  <c r="G269" i="33" s="1"/>
  <c r="AR268" i="33"/>
  <c r="S268" i="33"/>
  <c r="T268" i="33" s="1"/>
  <c r="Q268" i="33"/>
  <c r="M268" i="33"/>
  <c r="H268" i="33"/>
  <c r="F268" i="33"/>
  <c r="G268" i="33" s="1"/>
  <c r="AR267" i="33"/>
  <c r="S267" i="33"/>
  <c r="T267" i="33" s="1"/>
  <c r="Q267" i="33"/>
  <c r="M267" i="33"/>
  <c r="N267" i="33" s="1"/>
  <c r="H267" i="33"/>
  <c r="F267" i="33"/>
  <c r="G267" i="33" s="1"/>
  <c r="AR266" i="33"/>
  <c r="S266" i="33"/>
  <c r="T266" i="33" s="1"/>
  <c r="Q266" i="33"/>
  <c r="M266" i="33"/>
  <c r="N266" i="33" s="1"/>
  <c r="H266" i="33"/>
  <c r="F266" i="33"/>
  <c r="G266" i="33" s="1"/>
  <c r="AR265" i="33"/>
  <c r="S265" i="33"/>
  <c r="T265" i="33" s="1"/>
  <c r="Q265" i="33"/>
  <c r="M265" i="33"/>
  <c r="N265" i="33" s="1"/>
  <c r="H265" i="33"/>
  <c r="F265" i="33"/>
  <c r="G265" i="33" s="1"/>
  <c r="AR264" i="33"/>
  <c r="S264" i="33"/>
  <c r="T264" i="33" s="1"/>
  <c r="Q264" i="33"/>
  <c r="M264" i="33"/>
  <c r="N264" i="33" s="1"/>
  <c r="H264" i="33"/>
  <c r="F264" i="33"/>
  <c r="G264" i="33" s="1"/>
  <c r="AR263" i="33"/>
  <c r="S263" i="33"/>
  <c r="T263" i="33" s="1"/>
  <c r="Q263" i="33"/>
  <c r="M263" i="33"/>
  <c r="H263" i="33"/>
  <c r="F263" i="33"/>
  <c r="G263" i="33" s="1"/>
  <c r="AR262" i="33"/>
  <c r="S262" i="33"/>
  <c r="T262" i="33" s="1"/>
  <c r="Q262" i="33"/>
  <c r="M262" i="33"/>
  <c r="N262" i="33" s="1"/>
  <c r="H262" i="33"/>
  <c r="F262" i="33"/>
  <c r="G262" i="33" s="1"/>
  <c r="AR261" i="33"/>
  <c r="S261" i="33"/>
  <c r="T261" i="33" s="1"/>
  <c r="Q261" i="33"/>
  <c r="M261" i="33"/>
  <c r="N261" i="33" s="1"/>
  <c r="H261" i="33"/>
  <c r="F261" i="33"/>
  <c r="G261" i="33" s="1"/>
  <c r="AR260" i="33"/>
  <c r="S260" i="33"/>
  <c r="T260" i="33" s="1"/>
  <c r="Q260" i="33"/>
  <c r="M260" i="33"/>
  <c r="N260" i="33" s="1"/>
  <c r="H260" i="33"/>
  <c r="F260" i="33"/>
  <c r="G260" i="33" s="1"/>
  <c r="AR259" i="33"/>
  <c r="S259" i="33"/>
  <c r="T259" i="33" s="1"/>
  <c r="Q259" i="33"/>
  <c r="M259" i="33"/>
  <c r="N259" i="33" s="1"/>
  <c r="H259" i="33"/>
  <c r="F259" i="33"/>
  <c r="G259" i="33" s="1"/>
  <c r="AR258" i="33"/>
  <c r="S258" i="33"/>
  <c r="T258" i="33" s="1"/>
  <c r="Q258" i="33"/>
  <c r="M258" i="33"/>
  <c r="N258" i="33" s="1"/>
  <c r="H258" i="33"/>
  <c r="F258" i="33"/>
  <c r="G258" i="33" s="1"/>
  <c r="AR257" i="33"/>
  <c r="S257" i="33"/>
  <c r="T257" i="33" s="1"/>
  <c r="Q257" i="33"/>
  <c r="M257" i="33"/>
  <c r="H257" i="33"/>
  <c r="F257" i="33"/>
  <c r="G257" i="33" s="1"/>
  <c r="AR256" i="33"/>
  <c r="S256" i="33"/>
  <c r="T256" i="33" s="1"/>
  <c r="Q256" i="33"/>
  <c r="M256" i="33"/>
  <c r="N256" i="33" s="1"/>
  <c r="H256" i="33"/>
  <c r="F256" i="33"/>
  <c r="G256" i="33" s="1"/>
  <c r="AR255" i="33"/>
  <c r="S255" i="33"/>
  <c r="T255" i="33" s="1"/>
  <c r="Q255" i="33"/>
  <c r="M255" i="33"/>
  <c r="N255" i="33" s="1"/>
  <c r="H255" i="33"/>
  <c r="F255" i="33"/>
  <c r="G255" i="33" s="1"/>
  <c r="DD254" i="33"/>
  <c r="DA254" i="33"/>
  <c r="CX254" i="33"/>
  <c r="CU254" i="33"/>
  <c r="CR254" i="33"/>
  <c r="CO254" i="33"/>
  <c r="CL254" i="33"/>
  <c r="CI254" i="33"/>
  <c r="CF254" i="33"/>
  <c r="CC254" i="33"/>
  <c r="BZ254" i="33"/>
  <c r="BW254" i="33"/>
  <c r="BT254" i="33"/>
  <c r="BQ254" i="33"/>
  <c r="BN254" i="33"/>
  <c r="BK254" i="33"/>
  <c r="BH254" i="33"/>
  <c r="BE254" i="33"/>
  <c r="BB254" i="33"/>
  <c r="AY254" i="33"/>
  <c r="AV254" i="33"/>
  <c r="AS254" i="33"/>
  <c r="AQ254" i="33"/>
  <c r="AP254" i="33"/>
  <c r="AR254" i="33" s="1"/>
  <c r="AM254" i="33"/>
  <c r="AJ254" i="33"/>
  <c r="AG254" i="33"/>
  <c r="AD254" i="33"/>
  <c r="AA254" i="33"/>
  <c r="X254" i="33"/>
  <c r="U254" i="33"/>
  <c r="R254" i="33"/>
  <c r="P254" i="33"/>
  <c r="O254" i="33"/>
  <c r="L254" i="33"/>
  <c r="E254" i="33"/>
  <c r="D254" i="33"/>
  <c r="O252" i="33"/>
  <c r="R252" i="33" s="1"/>
  <c r="U252" i="33" s="1"/>
  <c r="X252" i="33" s="1"/>
  <c r="AA252" i="33" s="1"/>
  <c r="AD252" i="33" s="1"/>
  <c r="AG252" i="33" s="1"/>
  <c r="AJ252" i="33" s="1"/>
  <c r="AM252" i="33" s="1"/>
  <c r="AP252" i="33" s="1"/>
  <c r="AS252" i="33" s="1"/>
  <c r="AV252" i="33" s="1"/>
  <c r="AY252" i="33" s="1"/>
  <c r="BB252" i="33" s="1"/>
  <c r="BE252" i="33" s="1"/>
  <c r="BH252" i="33" s="1"/>
  <c r="BK252" i="33" s="1"/>
  <c r="BN252" i="33" s="1"/>
  <c r="BQ252" i="33" s="1"/>
  <c r="BT252" i="33" s="1"/>
  <c r="BW252" i="33" s="1"/>
  <c r="BZ252" i="33" s="1"/>
  <c r="CC252" i="33" s="1"/>
  <c r="CF252" i="33" s="1"/>
  <c r="CI252" i="33" s="1"/>
  <c r="CL252" i="33" s="1"/>
  <c r="CO252" i="33" s="1"/>
  <c r="CR252" i="33" s="1"/>
  <c r="CU252" i="33" s="1"/>
  <c r="CX252" i="33" s="1"/>
  <c r="DA252" i="33" s="1"/>
  <c r="DD252" i="33" s="1"/>
  <c r="H252" i="33"/>
  <c r="DE248" i="33"/>
  <c r="DE317" i="33" s="1"/>
  <c r="DF317" i="33" s="1"/>
  <c r="DB248" i="33"/>
  <c r="DB317" i="33" s="1"/>
  <c r="DC317" i="33" s="1"/>
  <c r="CY248" i="33"/>
  <c r="CY317" i="33" s="1"/>
  <c r="CZ317" i="33" s="1"/>
  <c r="CV248" i="33"/>
  <c r="CV317" i="33" s="1"/>
  <c r="CW317" i="33" s="1"/>
  <c r="CS248" i="33"/>
  <c r="CP248" i="33"/>
  <c r="CP317" i="33" s="1"/>
  <c r="CQ317" i="33" s="1"/>
  <c r="CM248" i="33"/>
  <c r="CM317" i="33" s="1"/>
  <c r="CN317" i="33" s="1"/>
  <c r="CJ248" i="33"/>
  <c r="CJ317" i="33" s="1"/>
  <c r="CK317" i="33" s="1"/>
  <c r="CG248" i="33"/>
  <c r="CG317" i="33" s="1"/>
  <c r="CH317" i="33" s="1"/>
  <c r="CD248" i="33"/>
  <c r="CD317" i="33" s="1"/>
  <c r="CE317" i="33" s="1"/>
  <c r="CA248" i="33"/>
  <c r="BX248" i="33"/>
  <c r="BX317" i="33" s="1"/>
  <c r="BY317" i="33" s="1"/>
  <c r="BU248" i="33"/>
  <c r="BU317" i="33" s="1"/>
  <c r="BV317" i="33" s="1"/>
  <c r="BR248" i="33"/>
  <c r="BR317" i="33" s="1"/>
  <c r="BS317" i="33" s="1"/>
  <c r="BO248" i="33"/>
  <c r="BL248" i="33"/>
  <c r="BL317" i="33" s="1"/>
  <c r="BM317" i="33" s="1"/>
  <c r="BI248" i="33"/>
  <c r="BF248" i="33"/>
  <c r="BF317" i="33" s="1"/>
  <c r="BG317" i="33" s="1"/>
  <c r="BC248" i="33"/>
  <c r="BC317" i="33" s="1"/>
  <c r="BD317" i="33" s="1"/>
  <c r="AZ248" i="33"/>
  <c r="AZ317" i="33" s="1"/>
  <c r="BA317" i="33" s="1"/>
  <c r="AW248" i="33"/>
  <c r="AT248" i="33"/>
  <c r="AT317" i="33" s="1"/>
  <c r="AU317" i="33" s="1"/>
  <c r="AQ248" i="33"/>
  <c r="AR248" i="33" s="1"/>
  <c r="AN248" i="33"/>
  <c r="AN317" i="33" s="1"/>
  <c r="AO317" i="33" s="1"/>
  <c r="AK248" i="33"/>
  <c r="AK317" i="33" s="1"/>
  <c r="AL317" i="33" s="1"/>
  <c r="AH248" i="33"/>
  <c r="AH317" i="33" s="1"/>
  <c r="AI317" i="33" s="1"/>
  <c r="AE248" i="33"/>
  <c r="AB248" i="33"/>
  <c r="AB317" i="33" s="1"/>
  <c r="AC317" i="33" s="1"/>
  <c r="Y248" i="33"/>
  <c r="V248" i="33"/>
  <c r="V317" i="33" s="1"/>
  <c r="T248" i="33"/>
  <c r="Q248" i="33"/>
  <c r="N248" i="33"/>
  <c r="H248" i="33"/>
  <c r="F248" i="33"/>
  <c r="G248" i="33" s="1"/>
  <c r="DE247" i="33"/>
  <c r="DB247" i="33"/>
  <c r="DB316" i="33" s="1"/>
  <c r="DC316" i="33" s="1"/>
  <c r="CY247" i="33"/>
  <c r="CY316" i="33" s="1"/>
  <c r="CZ316" i="33" s="1"/>
  <c r="CV247" i="33"/>
  <c r="CS247" i="33"/>
  <c r="CP247" i="33"/>
  <c r="CP316" i="33" s="1"/>
  <c r="CQ316" i="33" s="1"/>
  <c r="CM247" i="33"/>
  <c r="CJ247" i="33"/>
  <c r="CG247" i="33"/>
  <c r="CD247" i="33"/>
  <c r="CD316" i="33" s="1"/>
  <c r="CE316" i="33" s="1"/>
  <c r="CA247" i="33"/>
  <c r="BX247" i="33"/>
  <c r="BU247" i="33"/>
  <c r="BR247" i="33"/>
  <c r="BR316" i="33" s="1"/>
  <c r="BS316" i="33" s="1"/>
  <c r="BO247" i="33"/>
  <c r="BL247" i="33"/>
  <c r="BI247" i="33"/>
  <c r="BF247" i="33"/>
  <c r="BF316" i="33" s="1"/>
  <c r="BG316" i="33" s="1"/>
  <c r="BC247" i="33"/>
  <c r="AZ247" i="33"/>
  <c r="AW247" i="33"/>
  <c r="AT247" i="33"/>
  <c r="AT316" i="33" s="1"/>
  <c r="AU316" i="33" s="1"/>
  <c r="AQ247" i="33"/>
  <c r="AR247" i="33" s="1"/>
  <c r="AN247" i="33"/>
  <c r="AK247" i="33"/>
  <c r="AH247" i="33"/>
  <c r="AH316" i="33" s="1"/>
  <c r="AI316" i="33" s="1"/>
  <c r="AE247" i="33"/>
  <c r="AB247" i="33"/>
  <c r="Y247" i="33"/>
  <c r="V247" i="33"/>
  <c r="V316" i="33" s="1"/>
  <c r="T247" i="33"/>
  <c r="Q247" i="33"/>
  <c r="N247" i="33"/>
  <c r="H247" i="33"/>
  <c r="F247" i="33"/>
  <c r="G247" i="33" s="1"/>
  <c r="DE246" i="33"/>
  <c r="DE315" i="33" s="1"/>
  <c r="DF315" i="33" s="1"/>
  <c r="DB246" i="33"/>
  <c r="CY246" i="33"/>
  <c r="CY315" i="33" s="1"/>
  <c r="CZ315" i="33" s="1"/>
  <c r="CV246" i="33"/>
  <c r="CS246" i="33"/>
  <c r="CS315" i="33" s="1"/>
  <c r="CT315" i="33" s="1"/>
  <c r="CP246" i="33"/>
  <c r="CM246" i="33"/>
  <c r="CM315" i="33" s="1"/>
  <c r="CN315" i="33" s="1"/>
  <c r="CJ246" i="33"/>
  <c r="CG246" i="33"/>
  <c r="CG315" i="33" s="1"/>
  <c r="CH315" i="33" s="1"/>
  <c r="CD246" i="33"/>
  <c r="CA246" i="33"/>
  <c r="CA315" i="33" s="1"/>
  <c r="CB315" i="33" s="1"/>
  <c r="BX246" i="33"/>
  <c r="BU246" i="33"/>
  <c r="BU315" i="33" s="1"/>
  <c r="BV315" i="33" s="1"/>
  <c r="BR246" i="33"/>
  <c r="BO246" i="33"/>
  <c r="BO315" i="33" s="1"/>
  <c r="BP315" i="33" s="1"/>
  <c r="BL246" i="33"/>
  <c r="BI246" i="33"/>
  <c r="BI315" i="33" s="1"/>
  <c r="BJ315" i="33" s="1"/>
  <c r="BF246" i="33"/>
  <c r="BC246" i="33"/>
  <c r="BC315" i="33" s="1"/>
  <c r="BD315" i="33" s="1"/>
  <c r="AZ246" i="33"/>
  <c r="AW246" i="33"/>
  <c r="AW315" i="33" s="1"/>
  <c r="AX315" i="33" s="1"/>
  <c r="AT246" i="33"/>
  <c r="AQ246" i="33"/>
  <c r="AR246" i="33" s="1"/>
  <c r="AN246" i="33"/>
  <c r="AK246" i="33"/>
  <c r="AK315" i="33" s="1"/>
  <c r="AL315" i="33" s="1"/>
  <c r="AH246" i="33"/>
  <c r="AE246" i="33"/>
  <c r="AE315" i="33" s="1"/>
  <c r="AF315" i="33" s="1"/>
  <c r="AB246" i="33"/>
  <c r="AB315" i="33" s="1"/>
  <c r="AC315" i="33" s="1"/>
  <c r="Y246" i="33"/>
  <c r="Y315" i="33" s="1"/>
  <c r="Z315" i="33" s="1"/>
  <c r="V246" i="33"/>
  <c r="W246" i="33" s="1"/>
  <c r="T246" i="33"/>
  <c r="Q246" i="33"/>
  <c r="N246" i="33"/>
  <c r="H246" i="33"/>
  <c r="F246" i="33"/>
  <c r="G246" i="33" s="1"/>
  <c r="DE245" i="33"/>
  <c r="DE314" i="33" s="1"/>
  <c r="DF314" i="33" s="1"/>
  <c r="DB245" i="33"/>
  <c r="CY245" i="33"/>
  <c r="CV245" i="33"/>
  <c r="CS245" i="33"/>
  <c r="CS314" i="33" s="1"/>
  <c r="CT314" i="33" s="1"/>
  <c r="CP245" i="33"/>
  <c r="CM245" i="33"/>
  <c r="CJ245" i="33"/>
  <c r="CJ314" i="33" s="1"/>
  <c r="CK314" i="33" s="1"/>
  <c r="CG245" i="33"/>
  <c r="CG314" i="33" s="1"/>
  <c r="CH314" i="33" s="1"/>
  <c r="CD245" i="33"/>
  <c r="CA245" i="33"/>
  <c r="BX245" i="33"/>
  <c r="BU245" i="33"/>
  <c r="BU314" i="33" s="1"/>
  <c r="BV314" i="33" s="1"/>
  <c r="BR245" i="33"/>
  <c r="BO245" i="33"/>
  <c r="BL245" i="33"/>
  <c r="BI245" i="33"/>
  <c r="BI314" i="33" s="1"/>
  <c r="BJ314" i="33" s="1"/>
  <c r="BF245" i="33"/>
  <c r="BC245" i="33"/>
  <c r="AZ245" i="33"/>
  <c r="AW245" i="33"/>
  <c r="AW314" i="33" s="1"/>
  <c r="AX314" i="33" s="1"/>
  <c r="AT245" i="33"/>
  <c r="AQ245" i="33"/>
  <c r="AR245" i="33" s="1"/>
  <c r="AN245" i="33"/>
  <c r="AK245" i="33"/>
  <c r="AK314" i="33" s="1"/>
  <c r="AL314" i="33" s="1"/>
  <c r="AH245" i="33"/>
  <c r="AH314" i="33" s="1"/>
  <c r="AI314" i="33" s="1"/>
  <c r="AE245" i="33"/>
  <c r="AB245" i="33"/>
  <c r="Y245" i="33"/>
  <c r="Y314" i="33" s="1"/>
  <c r="Z314" i="33" s="1"/>
  <c r="V245" i="33"/>
  <c r="T245" i="33"/>
  <c r="Q245" i="33"/>
  <c r="N245" i="33"/>
  <c r="H245" i="33"/>
  <c r="F245" i="33"/>
  <c r="G245" i="33" s="1"/>
  <c r="DE244" i="33"/>
  <c r="DB244" i="33"/>
  <c r="DB313" i="33" s="1"/>
  <c r="DC313" i="33" s="1"/>
  <c r="CY244" i="33"/>
  <c r="CY313" i="33" s="1"/>
  <c r="CZ313" i="33" s="1"/>
  <c r="CV244" i="33"/>
  <c r="CV313" i="33" s="1"/>
  <c r="CW313" i="33" s="1"/>
  <c r="CS244" i="33"/>
  <c r="CP244" i="33"/>
  <c r="CP313" i="33" s="1"/>
  <c r="CQ313" i="33" s="1"/>
  <c r="CM244" i="33"/>
  <c r="CJ244" i="33"/>
  <c r="CJ313" i="33" s="1"/>
  <c r="CK313" i="33" s="1"/>
  <c r="CG244" i="33"/>
  <c r="CD244" i="33"/>
  <c r="CD313" i="33" s="1"/>
  <c r="CE313" i="33" s="1"/>
  <c r="CA244" i="33"/>
  <c r="BX244" i="33"/>
  <c r="BX313" i="33" s="1"/>
  <c r="BY313" i="33" s="1"/>
  <c r="BU244" i="33"/>
  <c r="BR244" i="33"/>
  <c r="BR313" i="33" s="1"/>
  <c r="BS313" i="33" s="1"/>
  <c r="BO244" i="33"/>
  <c r="BL244" i="33"/>
  <c r="BI244" i="33"/>
  <c r="BF244" i="33"/>
  <c r="BF313" i="33" s="1"/>
  <c r="BG313" i="33" s="1"/>
  <c r="BC244" i="33"/>
  <c r="AZ244" i="33"/>
  <c r="AW244" i="33"/>
  <c r="AT244" i="33"/>
  <c r="AT313" i="33" s="1"/>
  <c r="AU313" i="33" s="1"/>
  <c r="AQ244" i="33"/>
  <c r="AR244" i="33" s="1"/>
  <c r="AN244" i="33"/>
  <c r="AK244" i="33"/>
  <c r="AH244" i="33"/>
  <c r="AH313" i="33" s="1"/>
  <c r="AI313" i="33" s="1"/>
  <c r="AE244" i="33"/>
  <c r="AB244" i="33"/>
  <c r="Y244" i="33"/>
  <c r="V244" i="33"/>
  <c r="V313" i="33" s="1"/>
  <c r="T244" i="33"/>
  <c r="Q244" i="33"/>
  <c r="N244" i="33"/>
  <c r="H244" i="33"/>
  <c r="F244" i="33"/>
  <c r="G244" i="33" s="1"/>
  <c r="DE243" i="33"/>
  <c r="DE312" i="33" s="1"/>
  <c r="DF312" i="33" s="1"/>
  <c r="DB243" i="33"/>
  <c r="DB312" i="33" s="1"/>
  <c r="DC312" i="33" s="1"/>
  <c r="CY243" i="33"/>
  <c r="CV243" i="33"/>
  <c r="CV312" i="33" s="1"/>
  <c r="CW312" i="33" s="1"/>
  <c r="CS243" i="33"/>
  <c r="CP243" i="33"/>
  <c r="CP312" i="33" s="1"/>
  <c r="CQ312" i="33" s="1"/>
  <c r="CM243" i="33"/>
  <c r="CJ243" i="33"/>
  <c r="CJ312" i="33" s="1"/>
  <c r="CK312" i="33" s="1"/>
  <c r="CG243" i="33"/>
  <c r="CD243" i="33"/>
  <c r="CD312" i="33" s="1"/>
  <c r="CE312" i="33" s="1"/>
  <c r="CA243" i="33"/>
  <c r="BX243" i="33"/>
  <c r="BX312" i="33" s="1"/>
  <c r="BY312" i="33" s="1"/>
  <c r="BU243" i="33"/>
  <c r="BR243" i="33"/>
  <c r="BO243" i="33"/>
  <c r="BL243" i="33"/>
  <c r="BL312" i="33" s="1"/>
  <c r="BM312" i="33" s="1"/>
  <c r="BI243" i="33"/>
  <c r="BF243" i="33"/>
  <c r="BF312" i="33" s="1"/>
  <c r="BG312" i="33" s="1"/>
  <c r="BC243" i="33"/>
  <c r="AZ243" i="33"/>
  <c r="AZ312" i="33" s="1"/>
  <c r="BA312" i="33" s="1"/>
  <c r="AW243" i="33"/>
  <c r="AT243" i="33"/>
  <c r="AQ243" i="33"/>
  <c r="AR243" i="33" s="1"/>
  <c r="AN243" i="33"/>
  <c r="AN312" i="33" s="1"/>
  <c r="AO312" i="33" s="1"/>
  <c r="AK243" i="33"/>
  <c r="AH243" i="33"/>
  <c r="AE243" i="33"/>
  <c r="AB243" i="33"/>
  <c r="AB312" i="33" s="1"/>
  <c r="AC312" i="33" s="1"/>
  <c r="Y243" i="33"/>
  <c r="V243" i="33"/>
  <c r="W243" i="33" s="1"/>
  <c r="T243" i="33"/>
  <c r="Q243" i="33"/>
  <c r="N243" i="33"/>
  <c r="H243" i="33"/>
  <c r="F243" i="33"/>
  <c r="G243" i="33" s="1"/>
  <c r="DE242" i="33"/>
  <c r="DE311" i="33" s="1"/>
  <c r="DF311" i="33" s="1"/>
  <c r="DB242" i="33"/>
  <c r="CY242" i="33"/>
  <c r="CV242" i="33"/>
  <c r="CS242" i="33"/>
  <c r="CS311" i="33" s="1"/>
  <c r="CT311" i="33" s="1"/>
  <c r="CP242" i="33"/>
  <c r="CM242" i="33"/>
  <c r="CJ242" i="33"/>
  <c r="CG242" i="33"/>
  <c r="CG311" i="33" s="1"/>
  <c r="CH311" i="33" s="1"/>
  <c r="CD242" i="33"/>
  <c r="CA242" i="33"/>
  <c r="BX242" i="33"/>
  <c r="BU242" i="33"/>
  <c r="BU311" i="33" s="1"/>
  <c r="BV311" i="33" s="1"/>
  <c r="BR242" i="33"/>
  <c r="BO242" i="33"/>
  <c r="BL242" i="33"/>
  <c r="BI242" i="33"/>
  <c r="BI311" i="33" s="1"/>
  <c r="BJ311" i="33" s="1"/>
  <c r="BF242" i="33"/>
  <c r="BC242" i="33"/>
  <c r="AZ242" i="33"/>
  <c r="AW242" i="33"/>
  <c r="AW311" i="33" s="1"/>
  <c r="AX311" i="33" s="1"/>
  <c r="AT242" i="33"/>
  <c r="AQ242" i="33"/>
  <c r="AR242" i="33" s="1"/>
  <c r="AN242" i="33"/>
  <c r="AK242" i="33"/>
  <c r="AK311" i="33" s="1"/>
  <c r="AL311" i="33" s="1"/>
  <c r="AH242" i="33"/>
  <c r="AE242" i="33"/>
  <c r="AB242" i="33"/>
  <c r="Y242" i="33"/>
  <c r="Y311" i="33" s="1"/>
  <c r="Z311" i="33" s="1"/>
  <c r="V242" i="33"/>
  <c r="T242" i="33"/>
  <c r="Q242" i="33"/>
  <c r="N242" i="33"/>
  <c r="H242" i="33"/>
  <c r="F242" i="33"/>
  <c r="G242" i="33" s="1"/>
  <c r="DE241" i="33"/>
  <c r="DB241" i="33"/>
  <c r="CY241" i="33"/>
  <c r="CY310" i="33" s="1"/>
  <c r="CZ310" i="33" s="1"/>
  <c r="CV241" i="33"/>
  <c r="CS241" i="33"/>
  <c r="CS310" i="33" s="1"/>
  <c r="CT310" i="33" s="1"/>
  <c r="CP241" i="33"/>
  <c r="CP310" i="33" s="1"/>
  <c r="CQ310" i="33" s="1"/>
  <c r="CM241" i="33"/>
  <c r="CM310" i="33" s="1"/>
  <c r="CN310" i="33" s="1"/>
  <c r="CJ241" i="33"/>
  <c r="CG241" i="33"/>
  <c r="CD241" i="33"/>
  <c r="CA241" i="33"/>
  <c r="CA310" i="33" s="1"/>
  <c r="CB310" i="33" s="1"/>
  <c r="BX241" i="33"/>
  <c r="BU241" i="33"/>
  <c r="BR241" i="33"/>
  <c r="BO241" i="33"/>
  <c r="BO310" i="33" s="1"/>
  <c r="BP310" i="33" s="1"/>
  <c r="BL241" i="33"/>
  <c r="BI241" i="33"/>
  <c r="BI310" i="33" s="1"/>
  <c r="BJ310" i="33" s="1"/>
  <c r="BF241" i="33"/>
  <c r="BF310" i="33" s="1"/>
  <c r="BG310" i="33" s="1"/>
  <c r="BC241" i="33"/>
  <c r="BC310" i="33" s="1"/>
  <c r="BD310" i="33" s="1"/>
  <c r="AZ241" i="33"/>
  <c r="AW241" i="33"/>
  <c r="AW310" i="33" s="1"/>
  <c r="AX310" i="33" s="1"/>
  <c r="AT241" i="33"/>
  <c r="AQ241" i="33"/>
  <c r="AR241" i="33" s="1"/>
  <c r="AN241" i="33"/>
  <c r="AK241" i="33"/>
  <c r="AH241" i="33"/>
  <c r="AE241" i="33"/>
  <c r="AE310" i="33" s="1"/>
  <c r="AF310" i="33" s="1"/>
  <c r="AB241" i="33"/>
  <c r="AB310" i="33" s="1"/>
  <c r="AC310" i="33" s="1"/>
  <c r="Y241" i="33"/>
  <c r="V241" i="33"/>
  <c r="T241" i="33"/>
  <c r="Q241" i="33"/>
  <c r="N241" i="33"/>
  <c r="H241" i="33"/>
  <c r="F241" i="33"/>
  <c r="G241" i="33" s="1"/>
  <c r="DE240" i="33"/>
  <c r="DB240" i="33"/>
  <c r="CY240" i="33"/>
  <c r="CY309" i="33" s="1"/>
  <c r="CZ309" i="33" s="1"/>
  <c r="CV240" i="33"/>
  <c r="CV309" i="33" s="1"/>
  <c r="CW309" i="33" s="1"/>
  <c r="CS240" i="33"/>
  <c r="CS309" i="33" s="1"/>
  <c r="CT309" i="33" s="1"/>
  <c r="CP240" i="33"/>
  <c r="CM240" i="33"/>
  <c r="CJ240" i="33"/>
  <c r="CJ309" i="33" s="1"/>
  <c r="CK309" i="33" s="1"/>
  <c r="CG240" i="33"/>
  <c r="CD240" i="33"/>
  <c r="CA240" i="33"/>
  <c r="CA309" i="33" s="1"/>
  <c r="CB309" i="33" s="1"/>
  <c r="BX240" i="33"/>
  <c r="BX309" i="33" s="1"/>
  <c r="BY309" i="33" s="1"/>
  <c r="BU240" i="33"/>
  <c r="BR240" i="33"/>
  <c r="BO240" i="33"/>
  <c r="BL240" i="33"/>
  <c r="BL309" i="33" s="1"/>
  <c r="BM309" i="33" s="1"/>
  <c r="BI240" i="33"/>
  <c r="BF240" i="33"/>
  <c r="BC240" i="33"/>
  <c r="AZ240" i="33"/>
  <c r="AZ309" i="33" s="1"/>
  <c r="BA309" i="33" s="1"/>
  <c r="AW240" i="33"/>
  <c r="AT240" i="33"/>
  <c r="AQ240" i="33"/>
  <c r="AR240" i="33" s="1"/>
  <c r="AN240" i="33"/>
  <c r="AN309" i="33" s="1"/>
  <c r="AO309" i="33" s="1"/>
  <c r="AK240" i="33"/>
  <c r="AK309" i="33" s="1"/>
  <c r="AL309" i="33" s="1"/>
  <c r="AH240" i="33"/>
  <c r="AE240" i="33"/>
  <c r="AE309" i="33" s="1"/>
  <c r="AF309" i="33" s="1"/>
  <c r="AB240" i="33"/>
  <c r="AB309" i="33" s="1"/>
  <c r="AC309" i="33" s="1"/>
  <c r="Y240" i="33"/>
  <c r="V240" i="33"/>
  <c r="T240" i="33"/>
  <c r="Q240" i="33"/>
  <c r="N240" i="33"/>
  <c r="H240" i="33"/>
  <c r="F240" i="33"/>
  <c r="G240" i="33" s="1"/>
  <c r="DE239" i="33"/>
  <c r="DB239" i="33"/>
  <c r="DB308" i="33" s="1"/>
  <c r="DC308" i="33" s="1"/>
  <c r="CY239" i="33"/>
  <c r="CV239" i="33"/>
  <c r="CV308" i="33" s="1"/>
  <c r="CW308" i="33" s="1"/>
  <c r="CS239" i="33"/>
  <c r="CP239" i="33"/>
  <c r="CP308" i="33" s="1"/>
  <c r="CQ308" i="33" s="1"/>
  <c r="CM239" i="33"/>
  <c r="CJ239" i="33"/>
  <c r="CJ308" i="33" s="1"/>
  <c r="CK308" i="33" s="1"/>
  <c r="CG239" i="33"/>
  <c r="CD239" i="33"/>
  <c r="CD308" i="33" s="1"/>
  <c r="CE308" i="33" s="1"/>
  <c r="CA239" i="33"/>
  <c r="BX239" i="33"/>
  <c r="BU239" i="33"/>
  <c r="BR239" i="33"/>
  <c r="BR308" i="33" s="1"/>
  <c r="BS308" i="33" s="1"/>
  <c r="BO239" i="33"/>
  <c r="BL239" i="33"/>
  <c r="BI239" i="33"/>
  <c r="BF239" i="33"/>
  <c r="BF308" i="33" s="1"/>
  <c r="BG308" i="33" s="1"/>
  <c r="BC239" i="33"/>
  <c r="BC308" i="33" s="1"/>
  <c r="BD308" i="33" s="1"/>
  <c r="AZ239" i="33"/>
  <c r="AW239" i="33"/>
  <c r="AT239" i="33"/>
  <c r="AT308" i="33" s="1"/>
  <c r="AU308" i="33" s="1"/>
  <c r="AQ239" i="33"/>
  <c r="AR239" i="33" s="1"/>
  <c r="AN239" i="33"/>
  <c r="AK239" i="33"/>
  <c r="AH239" i="33"/>
  <c r="AH308" i="33" s="1"/>
  <c r="AI308" i="33" s="1"/>
  <c r="AE239" i="33"/>
  <c r="AE308" i="33" s="1"/>
  <c r="AF308" i="33" s="1"/>
  <c r="AB239" i="33"/>
  <c r="Y239" i="33"/>
  <c r="V239" i="33"/>
  <c r="V308" i="33" s="1"/>
  <c r="W308" i="33" s="1"/>
  <c r="T239" i="33"/>
  <c r="Q239" i="33"/>
  <c r="N239" i="33"/>
  <c r="H239" i="33"/>
  <c r="F239" i="33"/>
  <c r="G239" i="33" s="1"/>
  <c r="DE238" i="33"/>
  <c r="DF238" i="33" s="1"/>
  <c r="DB238" i="33"/>
  <c r="DB307" i="33" s="1"/>
  <c r="DC307" i="33" s="1"/>
  <c r="CY238" i="33"/>
  <c r="CY307" i="33" s="1"/>
  <c r="CZ307" i="33" s="1"/>
  <c r="CV238" i="33"/>
  <c r="CS238" i="33"/>
  <c r="CP238" i="33"/>
  <c r="CM238" i="33"/>
  <c r="CM307" i="33" s="1"/>
  <c r="CN307" i="33" s="1"/>
  <c r="CJ238" i="33"/>
  <c r="CG238" i="33"/>
  <c r="CD238" i="33"/>
  <c r="CA238" i="33"/>
  <c r="CA307" i="33" s="1"/>
  <c r="CB307" i="33" s="1"/>
  <c r="BX238" i="33"/>
  <c r="BX307" i="33" s="1"/>
  <c r="BY307" i="33" s="1"/>
  <c r="BU238" i="33"/>
  <c r="BR238" i="33"/>
  <c r="BO238" i="33"/>
  <c r="BO307" i="33" s="1"/>
  <c r="BP307" i="33" s="1"/>
  <c r="BL238" i="33"/>
  <c r="BI238" i="33"/>
  <c r="BF238" i="33"/>
  <c r="BF307" i="33" s="1"/>
  <c r="BG307" i="33" s="1"/>
  <c r="BC238" i="33"/>
  <c r="BC307" i="33" s="1"/>
  <c r="BD307" i="33" s="1"/>
  <c r="AZ238" i="33"/>
  <c r="AW238" i="33"/>
  <c r="AT238" i="33"/>
  <c r="AQ238" i="33"/>
  <c r="AR238" i="33" s="1"/>
  <c r="AN238" i="33"/>
  <c r="AK238" i="33"/>
  <c r="AH238" i="33"/>
  <c r="AE238" i="33"/>
  <c r="AE307" i="33" s="1"/>
  <c r="AF307" i="33" s="1"/>
  <c r="AB238" i="33"/>
  <c r="Y238" i="33"/>
  <c r="V238" i="33"/>
  <c r="T238" i="33"/>
  <c r="Q238" i="33"/>
  <c r="N238" i="33"/>
  <c r="H238" i="33"/>
  <c r="F238" i="33"/>
  <c r="G238" i="33" s="1"/>
  <c r="DE237" i="33"/>
  <c r="DE306" i="33" s="1"/>
  <c r="DF306" i="33" s="1"/>
  <c r="DB237" i="33"/>
  <c r="CY237" i="33"/>
  <c r="CV237" i="33"/>
  <c r="CS237" i="33"/>
  <c r="CS306" i="33" s="1"/>
  <c r="CT306" i="33" s="1"/>
  <c r="CP237" i="33"/>
  <c r="CM237" i="33"/>
  <c r="CJ237" i="33"/>
  <c r="CG237" i="33"/>
  <c r="CG306" i="33" s="1"/>
  <c r="CH306" i="33" s="1"/>
  <c r="CD237" i="33"/>
  <c r="CA237" i="33"/>
  <c r="BX237" i="33"/>
  <c r="BU237" i="33"/>
  <c r="BU306" i="33" s="1"/>
  <c r="BV306" i="33" s="1"/>
  <c r="BR237" i="33"/>
  <c r="BO237" i="33"/>
  <c r="BL237" i="33"/>
  <c r="BI237" i="33"/>
  <c r="BI306" i="33" s="1"/>
  <c r="BJ306" i="33" s="1"/>
  <c r="BF237" i="33"/>
  <c r="BF306" i="33" s="1"/>
  <c r="BG306" i="33" s="1"/>
  <c r="BC237" i="33"/>
  <c r="AZ237" i="33"/>
  <c r="AW237" i="33"/>
  <c r="AW306" i="33" s="1"/>
  <c r="AX306" i="33" s="1"/>
  <c r="AT237" i="33"/>
  <c r="AQ237" i="33"/>
  <c r="AR237" i="33" s="1"/>
  <c r="AN237" i="33"/>
  <c r="AK237" i="33"/>
  <c r="AK306" i="33" s="1"/>
  <c r="AL306" i="33" s="1"/>
  <c r="AH237" i="33"/>
  <c r="AE237" i="33"/>
  <c r="AB237" i="33"/>
  <c r="AB306" i="33" s="1"/>
  <c r="AC306" i="33" s="1"/>
  <c r="Y237" i="33"/>
  <c r="Y306" i="33" s="1"/>
  <c r="Z306" i="33" s="1"/>
  <c r="V237" i="33"/>
  <c r="V306" i="33" s="1"/>
  <c r="T237" i="33"/>
  <c r="Q237" i="33"/>
  <c r="N237" i="33"/>
  <c r="H237" i="33"/>
  <c r="F237" i="33"/>
  <c r="G237" i="33" s="1"/>
  <c r="DE236" i="33"/>
  <c r="DB236" i="33"/>
  <c r="DB305" i="33" s="1"/>
  <c r="DC305" i="33" s="1"/>
  <c r="CY236" i="33"/>
  <c r="CV236" i="33"/>
  <c r="CS236" i="33"/>
  <c r="CP236" i="33"/>
  <c r="CP305" i="33" s="1"/>
  <c r="CQ305" i="33" s="1"/>
  <c r="CM236" i="33"/>
  <c r="CJ236" i="33"/>
  <c r="CG236" i="33"/>
  <c r="CG305" i="33" s="1"/>
  <c r="CH305" i="33" s="1"/>
  <c r="CD236" i="33"/>
  <c r="CD305" i="33" s="1"/>
  <c r="CE305" i="33" s="1"/>
  <c r="CA236" i="33"/>
  <c r="BX236" i="33"/>
  <c r="BU236" i="33"/>
  <c r="BR236" i="33"/>
  <c r="BR305" i="33" s="1"/>
  <c r="BS305" i="33" s="1"/>
  <c r="BO236" i="33"/>
  <c r="BL236" i="33"/>
  <c r="BI236" i="33"/>
  <c r="BI305" i="33" s="1"/>
  <c r="BJ305" i="33" s="1"/>
  <c r="BF236" i="33"/>
  <c r="BF305" i="33" s="1"/>
  <c r="BG305" i="33" s="1"/>
  <c r="BC236" i="33"/>
  <c r="AZ236" i="33"/>
  <c r="AW236" i="33"/>
  <c r="AT236" i="33"/>
  <c r="AT305" i="33" s="1"/>
  <c r="AU305" i="33" s="1"/>
  <c r="AQ236" i="33"/>
  <c r="AR236" i="33" s="1"/>
  <c r="AN236" i="33"/>
  <c r="AK236" i="33"/>
  <c r="AK305" i="33" s="1"/>
  <c r="AL305" i="33" s="1"/>
  <c r="AH236" i="33"/>
  <c r="AH305" i="33" s="1"/>
  <c r="AI305" i="33" s="1"/>
  <c r="AE236" i="33"/>
  <c r="AB236" i="33"/>
  <c r="Y236" i="33"/>
  <c r="V236" i="33"/>
  <c r="V305" i="33" s="1"/>
  <c r="W305" i="33" s="1"/>
  <c r="T236" i="33"/>
  <c r="Q236" i="33"/>
  <c r="N236" i="33"/>
  <c r="H236" i="33"/>
  <c r="F236" i="33"/>
  <c r="G236" i="33" s="1"/>
  <c r="DE235" i="33"/>
  <c r="DB235" i="33"/>
  <c r="CY235" i="33"/>
  <c r="CV235" i="33"/>
  <c r="CV304" i="33" s="1"/>
  <c r="CW304" i="33" s="1"/>
  <c r="CS235" i="33"/>
  <c r="CP235" i="33"/>
  <c r="CM235" i="33"/>
  <c r="CJ235" i="33"/>
  <c r="CJ304" i="33" s="1"/>
  <c r="CK304" i="33" s="1"/>
  <c r="CG235" i="33"/>
  <c r="CD235" i="33"/>
  <c r="CA235" i="33"/>
  <c r="BX235" i="33"/>
  <c r="BX304" i="33" s="1"/>
  <c r="BY304" i="33" s="1"/>
  <c r="BU235" i="33"/>
  <c r="BR235" i="33"/>
  <c r="BR304" i="33" s="1"/>
  <c r="BS304" i="33" s="1"/>
  <c r="BO235" i="33"/>
  <c r="BL235" i="33"/>
  <c r="BL304" i="33" s="1"/>
  <c r="BM304" i="33" s="1"/>
  <c r="BI235" i="33"/>
  <c r="BF235" i="33"/>
  <c r="BF304" i="33" s="1"/>
  <c r="BG304" i="33" s="1"/>
  <c r="BC235" i="33"/>
  <c r="AZ235" i="33"/>
  <c r="AZ304" i="33" s="1"/>
  <c r="BA304" i="33" s="1"/>
  <c r="AW235" i="33"/>
  <c r="AT235" i="33"/>
  <c r="AQ235" i="33"/>
  <c r="AR235" i="33" s="1"/>
  <c r="AN235" i="33"/>
  <c r="AN304" i="33" s="1"/>
  <c r="AO304" i="33" s="1"/>
  <c r="AK235" i="33"/>
  <c r="AH235" i="33"/>
  <c r="AE235" i="33"/>
  <c r="AE304" i="33" s="1"/>
  <c r="AF304" i="33" s="1"/>
  <c r="AB235" i="33"/>
  <c r="AB304" i="33" s="1"/>
  <c r="AC304" i="33" s="1"/>
  <c r="Y235" i="33"/>
  <c r="V235" i="33"/>
  <c r="W235" i="33" s="1"/>
  <c r="T235" i="33"/>
  <c r="Q235" i="33"/>
  <c r="N235" i="33"/>
  <c r="H235" i="33"/>
  <c r="F235" i="33"/>
  <c r="G235" i="33" s="1"/>
  <c r="DE234" i="33"/>
  <c r="DE303" i="33" s="1"/>
  <c r="DF303" i="33" s="1"/>
  <c r="DB234" i="33"/>
  <c r="CY234" i="33"/>
  <c r="CV234" i="33"/>
  <c r="CV303" i="33" s="1"/>
  <c r="CW303" i="33" s="1"/>
  <c r="CS234" i="33"/>
  <c r="CS303" i="33" s="1"/>
  <c r="CT303" i="33" s="1"/>
  <c r="CP234" i="33"/>
  <c r="CM234" i="33"/>
  <c r="CJ234" i="33"/>
  <c r="CG234" i="33"/>
  <c r="CG303" i="33" s="1"/>
  <c r="CH303" i="33" s="1"/>
  <c r="CD234" i="33"/>
  <c r="CA234" i="33"/>
  <c r="BX234" i="33"/>
  <c r="BU234" i="33"/>
  <c r="BU303" i="33" s="1"/>
  <c r="BV303" i="33" s="1"/>
  <c r="BR234" i="33"/>
  <c r="BO234" i="33"/>
  <c r="BL234" i="33"/>
  <c r="BI234" i="33"/>
  <c r="BI303" i="33" s="1"/>
  <c r="BJ303" i="33" s="1"/>
  <c r="BF234" i="33"/>
  <c r="BC234" i="33"/>
  <c r="AZ234" i="33"/>
  <c r="AZ303" i="33" s="1"/>
  <c r="BA303" i="33" s="1"/>
  <c r="AW234" i="33"/>
  <c r="AW303" i="33" s="1"/>
  <c r="AX303" i="33" s="1"/>
  <c r="AT234" i="33"/>
  <c r="AQ234" i="33"/>
  <c r="AR234" i="33" s="1"/>
  <c r="AN234" i="33"/>
  <c r="AK234" i="33"/>
  <c r="AK303" i="33" s="1"/>
  <c r="AL303" i="33" s="1"/>
  <c r="AH234" i="33"/>
  <c r="AE234" i="33"/>
  <c r="AB234" i="33"/>
  <c r="Y234" i="33"/>
  <c r="Y303" i="33" s="1"/>
  <c r="Z303" i="33" s="1"/>
  <c r="V234" i="33"/>
  <c r="T234" i="33"/>
  <c r="Q234" i="33"/>
  <c r="N234" i="33"/>
  <c r="H234" i="33"/>
  <c r="F234" i="33"/>
  <c r="G234" i="33" s="1"/>
  <c r="DE233" i="33"/>
  <c r="DE302" i="33" s="1"/>
  <c r="DF302" i="33" s="1"/>
  <c r="DB233" i="33"/>
  <c r="DB302" i="33" s="1"/>
  <c r="DC302" i="33" s="1"/>
  <c r="CY233" i="33"/>
  <c r="CY302" i="33" s="1"/>
  <c r="CZ302" i="33" s="1"/>
  <c r="CV233" i="33"/>
  <c r="CS233" i="33"/>
  <c r="CS302" i="33" s="1"/>
  <c r="CT302" i="33" s="1"/>
  <c r="CP233" i="33"/>
  <c r="CM233" i="33"/>
  <c r="CM302" i="33" s="1"/>
  <c r="CN302" i="33" s="1"/>
  <c r="CJ233" i="33"/>
  <c r="CG233" i="33"/>
  <c r="CD233" i="33"/>
  <c r="CA233" i="33"/>
  <c r="CA302" i="33" s="1"/>
  <c r="CB302" i="33" s="1"/>
  <c r="BX233" i="33"/>
  <c r="BX302" i="33" s="1"/>
  <c r="BY302" i="33" s="1"/>
  <c r="BU233" i="33"/>
  <c r="BU302" i="33" s="1"/>
  <c r="BV302" i="33" s="1"/>
  <c r="BR233" i="33"/>
  <c r="BO233" i="33"/>
  <c r="BO302" i="33" s="1"/>
  <c r="BP302" i="33" s="1"/>
  <c r="BL233" i="33"/>
  <c r="BI233" i="33"/>
  <c r="BI302" i="33" s="1"/>
  <c r="BJ302" i="33" s="1"/>
  <c r="BF233" i="33"/>
  <c r="BC233" i="33"/>
  <c r="BC302" i="33" s="1"/>
  <c r="BD302" i="33" s="1"/>
  <c r="AZ233" i="33"/>
  <c r="AW233" i="33"/>
  <c r="AT233" i="33"/>
  <c r="AT302" i="33" s="1"/>
  <c r="AU302" i="33" s="1"/>
  <c r="AQ233" i="33"/>
  <c r="AR233" i="33" s="1"/>
  <c r="AN233" i="33"/>
  <c r="AK233" i="33"/>
  <c r="AH233" i="33"/>
  <c r="AE233" i="33"/>
  <c r="AE302" i="33" s="1"/>
  <c r="AF302" i="33" s="1"/>
  <c r="AB233" i="33"/>
  <c r="Y233" i="33"/>
  <c r="V233" i="33"/>
  <c r="T233" i="33"/>
  <c r="Q233" i="33"/>
  <c r="N233" i="33"/>
  <c r="H233" i="33"/>
  <c r="F233" i="33"/>
  <c r="G233" i="33" s="1"/>
  <c r="DE232" i="33"/>
  <c r="DB232" i="33"/>
  <c r="CY232" i="33"/>
  <c r="CY301" i="33" s="1"/>
  <c r="CZ301" i="33" s="1"/>
  <c r="CV232" i="33"/>
  <c r="CW232" i="33" s="1"/>
  <c r="CS232" i="33"/>
  <c r="CP232" i="33"/>
  <c r="CM232" i="33"/>
  <c r="CM301" i="33" s="1"/>
  <c r="CN301" i="33" s="1"/>
  <c r="CJ232" i="33"/>
  <c r="CJ301" i="33" s="1"/>
  <c r="CK301" i="33" s="1"/>
  <c r="CG232" i="33"/>
  <c r="CD232" i="33"/>
  <c r="CA232" i="33"/>
  <c r="CA301" i="33" s="1"/>
  <c r="CB301" i="33" s="1"/>
  <c r="BX232" i="33"/>
  <c r="BX301" i="33" s="1"/>
  <c r="BY301" i="33" s="1"/>
  <c r="BU232" i="33"/>
  <c r="BR232" i="33"/>
  <c r="BO232" i="33"/>
  <c r="BL232" i="33"/>
  <c r="BL301" i="33" s="1"/>
  <c r="BM301" i="33" s="1"/>
  <c r="BI232" i="33"/>
  <c r="BF232" i="33"/>
  <c r="BC232" i="33"/>
  <c r="BC301" i="33" s="1"/>
  <c r="BD301" i="33" s="1"/>
  <c r="AZ232" i="33"/>
  <c r="AZ301" i="33" s="1"/>
  <c r="BA301" i="33" s="1"/>
  <c r="AW232" i="33"/>
  <c r="AT232" i="33"/>
  <c r="AQ232" i="33"/>
  <c r="AR232" i="33" s="1"/>
  <c r="AN232" i="33"/>
  <c r="AN301" i="33" s="1"/>
  <c r="AO301" i="33" s="1"/>
  <c r="AK232" i="33"/>
  <c r="AH232" i="33"/>
  <c r="AE232" i="33"/>
  <c r="AB232" i="33"/>
  <c r="AB301" i="33" s="1"/>
  <c r="AC301" i="33" s="1"/>
  <c r="Y232" i="33"/>
  <c r="V232" i="33"/>
  <c r="T232" i="33"/>
  <c r="Q232" i="33"/>
  <c r="N232" i="33"/>
  <c r="H232" i="33"/>
  <c r="F232" i="33"/>
  <c r="G232" i="33" s="1"/>
  <c r="DE231" i="33"/>
  <c r="DB231" i="33"/>
  <c r="DB300" i="33" s="1"/>
  <c r="DC300" i="33" s="1"/>
  <c r="CY231" i="33"/>
  <c r="CV231" i="33"/>
  <c r="CS231" i="33"/>
  <c r="CS300" i="33" s="1"/>
  <c r="CT300" i="33" s="1"/>
  <c r="CP231" i="33"/>
  <c r="CP300" i="33" s="1"/>
  <c r="CQ300" i="33" s="1"/>
  <c r="CM231" i="33"/>
  <c r="CJ231" i="33"/>
  <c r="CG231" i="33"/>
  <c r="CD231" i="33"/>
  <c r="CD300" i="33" s="1"/>
  <c r="CE300" i="33" s="1"/>
  <c r="CA231" i="33"/>
  <c r="BX231" i="33"/>
  <c r="BU231" i="33"/>
  <c r="BR231" i="33"/>
  <c r="BR300" i="33" s="1"/>
  <c r="BS300" i="33" s="1"/>
  <c r="BO231" i="33"/>
  <c r="BL231" i="33"/>
  <c r="BI231" i="33"/>
  <c r="BI300" i="33" s="1"/>
  <c r="BJ300" i="33" s="1"/>
  <c r="BF231" i="33"/>
  <c r="BF300" i="33" s="1"/>
  <c r="BG300" i="33" s="1"/>
  <c r="BC231" i="33"/>
  <c r="AZ231" i="33"/>
  <c r="AW231" i="33"/>
  <c r="AT231" i="33"/>
  <c r="AT300" i="33" s="1"/>
  <c r="AU300" i="33" s="1"/>
  <c r="AQ231" i="33"/>
  <c r="AR231" i="33" s="1"/>
  <c r="AN231" i="33"/>
  <c r="AN300" i="33" s="1"/>
  <c r="AO300" i="33" s="1"/>
  <c r="AK231" i="33"/>
  <c r="AK300" i="33" s="1"/>
  <c r="AL300" i="33" s="1"/>
  <c r="AH231" i="33"/>
  <c r="AH300" i="33" s="1"/>
  <c r="AI300" i="33" s="1"/>
  <c r="AE231" i="33"/>
  <c r="AE300" i="33" s="1"/>
  <c r="AF300" i="33" s="1"/>
  <c r="AB231" i="33"/>
  <c r="Y231" i="33"/>
  <c r="V231" i="33"/>
  <c r="V300" i="33" s="1"/>
  <c r="W300" i="33" s="1"/>
  <c r="T231" i="33"/>
  <c r="Q231" i="33"/>
  <c r="N231" i="33"/>
  <c r="H231" i="33"/>
  <c r="F231" i="33"/>
  <c r="G231" i="33" s="1"/>
  <c r="DE230" i="33"/>
  <c r="DB230" i="33"/>
  <c r="DB299" i="33" s="1"/>
  <c r="DC299" i="33" s="1"/>
  <c r="CY230" i="33"/>
  <c r="CY299" i="33" s="1"/>
  <c r="CZ299" i="33" s="1"/>
  <c r="CV230" i="33"/>
  <c r="CV299" i="33" s="1"/>
  <c r="CW299" i="33" s="1"/>
  <c r="CS230" i="33"/>
  <c r="CP230" i="33"/>
  <c r="CM230" i="33"/>
  <c r="CM299" i="33" s="1"/>
  <c r="CN299" i="33" s="1"/>
  <c r="CJ230" i="33"/>
  <c r="CJ299" i="33" s="1"/>
  <c r="CK299" i="33" s="1"/>
  <c r="CG230" i="33"/>
  <c r="CD230" i="33"/>
  <c r="CD299" i="33" s="1"/>
  <c r="CE299" i="33" s="1"/>
  <c r="CA230" i="33"/>
  <c r="CA299" i="33" s="1"/>
  <c r="CB299" i="33" s="1"/>
  <c r="BX230" i="33"/>
  <c r="BU230" i="33"/>
  <c r="BR230" i="33"/>
  <c r="BO230" i="33"/>
  <c r="BO299" i="33" s="1"/>
  <c r="BP299" i="33" s="1"/>
  <c r="BL230" i="33"/>
  <c r="BL299" i="33" s="1"/>
  <c r="BM299" i="33" s="1"/>
  <c r="BI230" i="33"/>
  <c r="BF230" i="33"/>
  <c r="BC230" i="33"/>
  <c r="BC299" i="33" s="1"/>
  <c r="BD299" i="33" s="1"/>
  <c r="AZ230" i="33"/>
  <c r="AZ299" i="33" s="1"/>
  <c r="BA299" i="33" s="1"/>
  <c r="AW230" i="33"/>
  <c r="AT230" i="33"/>
  <c r="AQ230" i="33"/>
  <c r="AR230" i="33" s="1"/>
  <c r="AN230" i="33"/>
  <c r="AK230" i="33"/>
  <c r="AH230" i="33"/>
  <c r="AH299" i="33" s="1"/>
  <c r="AI299" i="33" s="1"/>
  <c r="AE230" i="33"/>
  <c r="AE299" i="33" s="1"/>
  <c r="AF299" i="33" s="1"/>
  <c r="AB230" i="33"/>
  <c r="Y230" i="33"/>
  <c r="V230" i="33"/>
  <c r="V299" i="33" s="1"/>
  <c r="W299" i="33" s="1"/>
  <c r="T230" i="33"/>
  <c r="Q230" i="33"/>
  <c r="N230" i="33"/>
  <c r="I230" i="33"/>
  <c r="H230" i="33"/>
  <c r="F230" i="33"/>
  <c r="G230" i="33" s="1"/>
  <c r="DE229" i="33"/>
  <c r="DE298" i="33" s="1"/>
  <c r="DF298" i="33" s="1"/>
  <c r="DB229" i="33"/>
  <c r="DB298" i="33" s="1"/>
  <c r="DC298" i="33" s="1"/>
  <c r="CY229" i="33"/>
  <c r="CV229" i="33"/>
  <c r="CS229" i="33"/>
  <c r="CS298" i="33" s="1"/>
  <c r="CT298" i="33" s="1"/>
  <c r="CP229" i="33"/>
  <c r="CP298" i="33" s="1"/>
  <c r="CQ298" i="33" s="1"/>
  <c r="CM229" i="33"/>
  <c r="CM298" i="33" s="1"/>
  <c r="CN298" i="33" s="1"/>
  <c r="CJ229" i="33"/>
  <c r="CG229" i="33"/>
  <c r="CG298" i="33" s="1"/>
  <c r="CH298" i="33" s="1"/>
  <c r="CD229" i="33"/>
  <c r="CA229" i="33"/>
  <c r="BX229" i="33"/>
  <c r="BX298" i="33" s="1"/>
  <c r="BY298" i="33" s="1"/>
  <c r="BU229" i="33"/>
  <c r="BU298" i="33" s="1"/>
  <c r="BV298" i="33" s="1"/>
  <c r="BR229" i="33"/>
  <c r="BO229" i="33"/>
  <c r="BO298" i="33" s="1"/>
  <c r="BP298" i="33" s="1"/>
  <c r="BL229" i="33"/>
  <c r="BI229" i="33"/>
  <c r="BI298" i="33" s="1"/>
  <c r="BJ298" i="33" s="1"/>
  <c r="BF229" i="33"/>
  <c r="BC229" i="33"/>
  <c r="AZ229" i="33"/>
  <c r="AZ298" i="33" s="1"/>
  <c r="BA298" i="33" s="1"/>
  <c r="AW229" i="33"/>
  <c r="AW298" i="33" s="1"/>
  <c r="AX298" i="33" s="1"/>
  <c r="AT229" i="33"/>
  <c r="AT298" i="33" s="1"/>
  <c r="AU298" i="33" s="1"/>
  <c r="AQ229" i="33"/>
  <c r="AR229" i="33" s="1"/>
  <c r="AN229" i="33"/>
  <c r="AK229" i="33"/>
  <c r="AK298" i="33" s="1"/>
  <c r="AL298" i="33" s="1"/>
  <c r="AH229" i="33"/>
  <c r="AE229" i="33"/>
  <c r="AF229" i="33" s="1"/>
  <c r="AB229" i="33"/>
  <c r="Y229" i="33"/>
  <c r="Y298" i="33" s="1"/>
  <c r="Z298" i="33" s="1"/>
  <c r="V229" i="33"/>
  <c r="V298" i="33" s="1"/>
  <c r="W298" i="33" s="1"/>
  <c r="T229" i="33"/>
  <c r="Q229" i="33"/>
  <c r="N229" i="33"/>
  <c r="H229" i="33"/>
  <c r="F229" i="33"/>
  <c r="G229" i="33" s="1"/>
  <c r="DE228" i="33"/>
  <c r="DB228" i="33"/>
  <c r="DB297" i="33" s="1"/>
  <c r="DC297" i="33" s="1"/>
  <c r="CY228" i="33"/>
  <c r="CY297" i="33" s="1"/>
  <c r="CZ297" i="33" s="1"/>
  <c r="CV228" i="33"/>
  <c r="CS228" i="33"/>
  <c r="CP228" i="33"/>
  <c r="CP297" i="33" s="1"/>
  <c r="CQ297" i="33" s="1"/>
  <c r="CM228" i="33"/>
  <c r="CM297" i="33" s="1"/>
  <c r="CN297" i="33" s="1"/>
  <c r="CJ228" i="33"/>
  <c r="CG228" i="33"/>
  <c r="CG297" i="33" s="1"/>
  <c r="CH297" i="33" s="1"/>
  <c r="CD228" i="33"/>
  <c r="CD297" i="33" s="1"/>
  <c r="CE297" i="33" s="1"/>
  <c r="CA228" i="33"/>
  <c r="BX228" i="33"/>
  <c r="BU228" i="33"/>
  <c r="BR228" i="33"/>
  <c r="BR297" i="33" s="1"/>
  <c r="BS297" i="33" s="1"/>
  <c r="BO228" i="33"/>
  <c r="BO297" i="33" s="1"/>
  <c r="BP297" i="33" s="1"/>
  <c r="BL228" i="33"/>
  <c r="BI228" i="33"/>
  <c r="BF228" i="33"/>
  <c r="BF297" i="33" s="1"/>
  <c r="BG297" i="33" s="1"/>
  <c r="BC228" i="33"/>
  <c r="AZ228" i="33"/>
  <c r="AW228" i="33"/>
  <c r="AT228" i="33"/>
  <c r="AT297" i="33" s="1"/>
  <c r="AU297" i="33" s="1"/>
  <c r="AQ228" i="33"/>
  <c r="AR228" i="33" s="1"/>
  <c r="AN228" i="33"/>
  <c r="AK228" i="33"/>
  <c r="AK297" i="33" s="1"/>
  <c r="AL297" i="33" s="1"/>
  <c r="AH228" i="33"/>
  <c r="AH297" i="33" s="1"/>
  <c r="AI297" i="33" s="1"/>
  <c r="AE228" i="33"/>
  <c r="AB228" i="33"/>
  <c r="Y228" i="33"/>
  <c r="V228" i="33"/>
  <c r="V297" i="33" s="1"/>
  <c r="W297" i="33" s="1"/>
  <c r="T228" i="33"/>
  <c r="Q228" i="33"/>
  <c r="N228" i="33"/>
  <c r="H228" i="33"/>
  <c r="F228" i="33"/>
  <c r="G228" i="33" s="1"/>
  <c r="DE227" i="33"/>
  <c r="DB227" i="33"/>
  <c r="DB296" i="33" s="1"/>
  <c r="DC296" i="33" s="1"/>
  <c r="CY227" i="33"/>
  <c r="CY296" i="33" s="1"/>
  <c r="CZ296" i="33" s="1"/>
  <c r="CV227" i="33"/>
  <c r="CV296" i="33" s="1"/>
  <c r="CW296" i="33" s="1"/>
  <c r="CS227" i="33"/>
  <c r="CP227" i="33"/>
  <c r="CM227" i="33"/>
  <c r="CJ227" i="33"/>
  <c r="CJ296" i="33" s="1"/>
  <c r="CK296" i="33" s="1"/>
  <c r="CG227" i="33"/>
  <c r="CD227" i="33"/>
  <c r="CD296" i="33" s="1"/>
  <c r="CE296" i="33" s="1"/>
  <c r="CA227" i="33"/>
  <c r="BX227" i="33"/>
  <c r="BX296" i="33" s="1"/>
  <c r="BY296" i="33" s="1"/>
  <c r="BU227" i="33"/>
  <c r="BU296" i="33" s="1"/>
  <c r="BV296" i="33" s="1"/>
  <c r="BR227" i="33"/>
  <c r="BO227" i="33"/>
  <c r="BL227" i="33"/>
  <c r="BL296" i="33" s="1"/>
  <c r="BM296" i="33" s="1"/>
  <c r="BI227" i="33"/>
  <c r="BF227" i="33"/>
  <c r="BC227" i="33"/>
  <c r="AZ227" i="33"/>
  <c r="AZ296" i="33" s="1"/>
  <c r="BA296" i="33" s="1"/>
  <c r="AW227" i="33"/>
  <c r="AT227" i="33"/>
  <c r="AQ227" i="33"/>
  <c r="AR227" i="33" s="1"/>
  <c r="AN227" i="33"/>
  <c r="AN296" i="33" s="1"/>
  <c r="AO296" i="33" s="1"/>
  <c r="AK227" i="33"/>
  <c r="AH227" i="33"/>
  <c r="AE227" i="33"/>
  <c r="AB227" i="33"/>
  <c r="AB296" i="33" s="1"/>
  <c r="AC296" i="33" s="1"/>
  <c r="Y227" i="33"/>
  <c r="V227" i="33"/>
  <c r="W227" i="33" s="1"/>
  <c r="T227" i="33"/>
  <c r="Q227" i="33"/>
  <c r="N227" i="33"/>
  <c r="H227" i="33"/>
  <c r="F227" i="33"/>
  <c r="G227" i="33" s="1"/>
  <c r="DE226" i="33"/>
  <c r="DE295" i="33" s="1"/>
  <c r="DF295" i="33" s="1"/>
  <c r="DB226" i="33"/>
  <c r="CY226" i="33"/>
  <c r="CV226" i="33"/>
  <c r="CV295" i="33" s="1"/>
  <c r="CW295" i="33" s="1"/>
  <c r="CS226" i="33"/>
  <c r="CS295" i="33" s="1"/>
  <c r="CT295" i="33" s="1"/>
  <c r="CP226" i="33"/>
  <c r="CM226" i="33"/>
  <c r="CJ226" i="33"/>
  <c r="CG226" i="33"/>
  <c r="CG295" i="33" s="1"/>
  <c r="CH295" i="33" s="1"/>
  <c r="CD226" i="33"/>
  <c r="CD295" i="33" s="1"/>
  <c r="CE295" i="33" s="1"/>
  <c r="CA226" i="33"/>
  <c r="BX226" i="33"/>
  <c r="BU226" i="33"/>
  <c r="BU295" i="33" s="1"/>
  <c r="BV295" i="33" s="1"/>
  <c r="BR226" i="33"/>
  <c r="BR295" i="33" s="1"/>
  <c r="BS295" i="33" s="1"/>
  <c r="BO226" i="33"/>
  <c r="BL226" i="33"/>
  <c r="BL295" i="33" s="1"/>
  <c r="BM295" i="33" s="1"/>
  <c r="BI226" i="33"/>
  <c r="BI295" i="33" s="1"/>
  <c r="BJ295" i="33" s="1"/>
  <c r="BF226" i="33"/>
  <c r="BC226" i="33"/>
  <c r="AZ226" i="33"/>
  <c r="AW226" i="33"/>
  <c r="AW295" i="33" s="1"/>
  <c r="AX295" i="33" s="1"/>
  <c r="AT226" i="33"/>
  <c r="AQ226" i="33"/>
  <c r="AR226" i="33" s="1"/>
  <c r="AN226" i="33"/>
  <c r="AK226" i="33"/>
  <c r="AK295" i="33" s="1"/>
  <c r="AL295" i="33" s="1"/>
  <c r="AH226" i="33"/>
  <c r="AE226" i="33"/>
  <c r="AB226" i="33"/>
  <c r="Y226" i="33"/>
  <c r="Y295" i="33" s="1"/>
  <c r="Z295" i="33" s="1"/>
  <c r="V226" i="33"/>
  <c r="T226" i="33"/>
  <c r="Q226" i="33"/>
  <c r="N226" i="33"/>
  <c r="H226" i="33"/>
  <c r="F226" i="33"/>
  <c r="G226" i="33" s="1"/>
  <c r="DE225" i="33"/>
  <c r="DB225" i="33"/>
  <c r="CY225" i="33"/>
  <c r="CY294" i="33" s="1"/>
  <c r="CZ294" i="33" s="1"/>
  <c r="CV225" i="33"/>
  <c r="CS225" i="33"/>
  <c r="CP225" i="33"/>
  <c r="CP294" i="33" s="1"/>
  <c r="CQ294" i="33" s="1"/>
  <c r="CM225" i="33"/>
  <c r="CM294" i="33" s="1"/>
  <c r="CN294" i="33" s="1"/>
  <c r="CJ225" i="33"/>
  <c r="CJ294" i="33" s="1"/>
  <c r="CK294" i="33" s="1"/>
  <c r="CG225" i="33"/>
  <c r="CD225" i="33"/>
  <c r="CA225" i="33"/>
  <c r="CA294" i="33" s="1"/>
  <c r="CB294" i="33" s="1"/>
  <c r="BX225" i="33"/>
  <c r="BU225" i="33"/>
  <c r="BU294" i="33" s="1"/>
  <c r="BV294" i="33" s="1"/>
  <c r="BR225" i="33"/>
  <c r="BO225" i="33"/>
  <c r="BO294" i="33" s="1"/>
  <c r="BP294" i="33" s="1"/>
  <c r="BL225" i="33"/>
  <c r="BL294" i="33" s="1"/>
  <c r="BM294" i="33" s="1"/>
  <c r="BI225" i="33"/>
  <c r="BI294" i="33" s="1"/>
  <c r="BJ294" i="33" s="1"/>
  <c r="BF225" i="33"/>
  <c r="BC225" i="33"/>
  <c r="BC294" i="33" s="1"/>
  <c r="BD294" i="33" s="1"/>
  <c r="AZ225" i="33"/>
  <c r="AW225" i="33"/>
  <c r="AW294" i="33" s="1"/>
  <c r="AX294" i="33" s="1"/>
  <c r="AT225" i="33"/>
  <c r="AT294" i="33" s="1"/>
  <c r="AU294" i="33" s="1"/>
  <c r="AQ225" i="33"/>
  <c r="AR225" i="33" s="1"/>
  <c r="AN225" i="33"/>
  <c r="AK225" i="33"/>
  <c r="AH225" i="33"/>
  <c r="AE225" i="33"/>
  <c r="AE294" i="33" s="1"/>
  <c r="AF294" i="33" s="1"/>
  <c r="AB225" i="33"/>
  <c r="Y225" i="33"/>
  <c r="Y294" i="33" s="1"/>
  <c r="Z294" i="33" s="1"/>
  <c r="V225" i="33"/>
  <c r="T225" i="33"/>
  <c r="Q225" i="33"/>
  <c r="N225" i="33"/>
  <c r="H225" i="33"/>
  <c r="F225" i="33"/>
  <c r="G225" i="33" s="1"/>
  <c r="DE224" i="33"/>
  <c r="DB224" i="33"/>
  <c r="CY224" i="33"/>
  <c r="CV224" i="33"/>
  <c r="CV293" i="33" s="1"/>
  <c r="CW293" i="33" s="1"/>
  <c r="CS224" i="33"/>
  <c r="CS293" i="33" s="1"/>
  <c r="CT293" i="33" s="1"/>
  <c r="CP224" i="33"/>
  <c r="CM224" i="33"/>
  <c r="CJ224" i="33"/>
  <c r="CJ293" i="33" s="1"/>
  <c r="CK293" i="33" s="1"/>
  <c r="CG224" i="33"/>
  <c r="CD224" i="33"/>
  <c r="CA224" i="33"/>
  <c r="CA293" i="33" s="1"/>
  <c r="CB293" i="33" s="1"/>
  <c r="BX224" i="33"/>
  <c r="BX293" i="33" s="1"/>
  <c r="BY293" i="33" s="1"/>
  <c r="BU224" i="33"/>
  <c r="BR224" i="33"/>
  <c r="BO224" i="33"/>
  <c r="BO293" i="33" s="1"/>
  <c r="BP293" i="33" s="1"/>
  <c r="BL224" i="33"/>
  <c r="BM224" i="33" s="1"/>
  <c r="BI224" i="33"/>
  <c r="BI293" i="33" s="1"/>
  <c r="BJ293" i="33" s="1"/>
  <c r="BF224" i="33"/>
  <c r="BC224" i="33"/>
  <c r="AZ224" i="33"/>
  <c r="AZ293" i="33" s="1"/>
  <c r="BA293" i="33" s="1"/>
  <c r="AW224" i="33"/>
  <c r="AT224" i="33"/>
  <c r="AQ224" i="33"/>
  <c r="AR224" i="33" s="1"/>
  <c r="AN224" i="33"/>
  <c r="AN293" i="33" s="1"/>
  <c r="AO293" i="33" s="1"/>
  <c r="AK224" i="33"/>
  <c r="AH224" i="33"/>
  <c r="AE224" i="33"/>
  <c r="AE293" i="33" s="1"/>
  <c r="AF293" i="33" s="1"/>
  <c r="AB224" i="33"/>
  <c r="AB293" i="33" s="1"/>
  <c r="AC293" i="33" s="1"/>
  <c r="Y224" i="33"/>
  <c r="V224" i="33"/>
  <c r="T224" i="33"/>
  <c r="Q224" i="33"/>
  <c r="N224" i="33"/>
  <c r="H224" i="33"/>
  <c r="F224" i="33"/>
  <c r="G224" i="33" s="1"/>
  <c r="DE223" i="33"/>
  <c r="DB223" i="33"/>
  <c r="DB292" i="33" s="1"/>
  <c r="DC292" i="33" s="1"/>
  <c r="CY223" i="33"/>
  <c r="CY292" i="33" s="1"/>
  <c r="CZ292" i="33" s="1"/>
  <c r="CV223" i="33"/>
  <c r="CV292" i="33" s="1"/>
  <c r="CW292" i="33" s="1"/>
  <c r="CS223" i="33"/>
  <c r="CP223" i="33"/>
  <c r="CP292" i="33" s="1"/>
  <c r="CQ292" i="33" s="1"/>
  <c r="CM223" i="33"/>
  <c r="CJ223" i="33"/>
  <c r="CJ292" i="33" s="1"/>
  <c r="CK292" i="33" s="1"/>
  <c r="CG223" i="33"/>
  <c r="CG292" i="33" s="1"/>
  <c r="CH292" i="33" s="1"/>
  <c r="CD223" i="33"/>
  <c r="CD292" i="33" s="1"/>
  <c r="CE292" i="33" s="1"/>
  <c r="CA223" i="33"/>
  <c r="BX223" i="33"/>
  <c r="BU223" i="33"/>
  <c r="BR223" i="33"/>
  <c r="BR292" i="33" s="1"/>
  <c r="BS292" i="33" s="1"/>
  <c r="BO223" i="33"/>
  <c r="BL223" i="33"/>
  <c r="BL292" i="33" s="1"/>
  <c r="BM292" i="33" s="1"/>
  <c r="BI223" i="33"/>
  <c r="BF223" i="33"/>
  <c r="BF292" i="33" s="1"/>
  <c r="BG292" i="33" s="1"/>
  <c r="BC223" i="33"/>
  <c r="BC292" i="33" s="1"/>
  <c r="BD292" i="33" s="1"/>
  <c r="AZ223" i="33"/>
  <c r="AW223" i="33"/>
  <c r="AT223" i="33"/>
  <c r="AT292" i="33" s="1"/>
  <c r="AU292" i="33" s="1"/>
  <c r="AQ223" i="33"/>
  <c r="AR223" i="33" s="1"/>
  <c r="AN223" i="33"/>
  <c r="AN292" i="33" s="1"/>
  <c r="AO292" i="33" s="1"/>
  <c r="AK223" i="33"/>
  <c r="AH223" i="33"/>
  <c r="AH292" i="33" s="1"/>
  <c r="AI292" i="33" s="1"/>
  <c r="AE223" i="33"/>
  <c r="AB223" i="33"/>
  <c r="Y223" i="33"/>
  <c r="Y292" i="33" s="1"/>
  <c r="Z292" i="33" s="1"/>
  <c r="V223" i="33"/>
  <c r="V292" i="33" s="1"/>
  <c r="W292" i="33" s="1"/>
  <c r="T223" i="33"/>
  <c r="Q223" i="33"/>
  <c r="N223" i="33"/>
  <c r="H223" i="33"/>
  <c r="F223" i="33"/>
  <c r="G223" i="33" s="1"/>
  <c r="DE222" i="33"/>
  <c r="DB222" i="33"/>
  <c r="CY222" i="33"/>
  <c r="CY291" i="33" s="1"/>
  <c r="CZ291" i="33" s="1"/>
  <c r="CV222" i="33"/>
  <c r="CS222" i="33"/>
  <c r="CP222" i="33"/>
  <c r="CQ222" i="33" s="1"/>
  <c r="CM222" i="33"/>
  <c r="CM291" i="33" s="1"/>
  <c r="CN291" i="33" s="1"/>
  <c r="CJ222" i="33"/>
  <c r="CG222" i="33"/>
  <c r="CD222" i="33"/>
  <c r="CD291" i="33" s="1"/>
  <c r="CE291" i="33" s="1"/>
  <c r="CA222" i="33"/>
  <c r="CA291" i="33" s="1"/>
  <c r="CB291" i="33" s="1"/>
  <c r="BX222" i="33"/>
  <c r="BX291" i="33" s="1"/>
  <c r="BY291" i="33" s="1"/>
  <c r="BU222" i="33"/>
  <c r="BR222" i="33"/>
  <c r="BO222" i="33"/>
  <c r="BO291" i="33" s="1"/>
  <c r="BP291" i="33" s="1"/>
  <c r="BL222" i="33"/>
  <c r="BL291" i="33" s="1"/>
  <c r="BM291" i="33" s="1"/>
  <c r="BI222" i="33"/>
  <c r="BF222" i="33"/>
  <c r="BF291" i="33" s="1"/>
  <c r="BG291" i="33" s="1"/>
  <c r="BC222" i="33"/>
  <c r="BC291" i="33" s="1"/>
  <c r="BD291" i="33" s="1"/>
  <c r="AZ222" i="33"/>
  <c r="AW222" i="33"/>
  <c r="AT222" i="33"/>
  <c r="AQ222" i="33"/>
  <c r="AR222" i="33" s="1"/>
  <c r="AN222" i="33"/>
  <c r="AK222" i="33"/>
  <c r="AH222" i="33"/>
  <c r="AE222" i="33"/>
  <c r="AE291" i="33" s="1"/>
  <c r="AF291" i="33" s="1"/>
  <c r="AB222" i="33"/>
  <c r="AB291" i="33" s="1"/>
  <c r="AC291" i="33" s="1"/>
  <c r="Y222" i="33"/>
  <c r="V222" i="33"/>
  <c r="T222" i="33"/>
  <c r="Q222" i="33"/>
  <c r="N222" i="33"/>
  <c r="H222" i="33"/>
  <c r="F222" i="33"/>
  <c r="G222" i="33" s="1"/>
  <c r="DE221" i="33"/>
  <c r="DE290" i="33" s="1"/>
  <c r="DF290" i="33" s="1"/>
  <c r="DB221" i="33"/>
  <c r="CY221" i="33"/>
  <c r="CV221" i="33"/>
  <c r="CS221" i="33"/>
  <c r="CP221" i="33"/>
  <c r="CM221" i="33"/>
  <c r="CM290" i="33" s="1"/>
  <c r="CN290" i="33" s="1"/>
  <c r="CJ221" i="33"/>
  <c r="CG221" i="33"/>
  <c r="CD221" i="33"/>
  <c r="CD290" i="33" s="1"/>
  <c r="CE290" i="33" s="1"/>
  <c r="CA221" i="33"/>
  <c r="BX221" i="33"/>
  <c r="BU221" i="33"/>
  <c r="BR221" i="33"/>
  <c r="BO221" i="33"/>
  <c r="BO290" i="33" s="1"/>
  <c r="BP290" i="33" s="1"/>
  <c r="BL221" i="33"/>
  <c r="BI221" i="33"/>
  <c r="BF221" i="33"/>
  <c r="BC221" i="33"/>
  <c r="AZ221" i="33"/>
  <c r="AZ290" i="33" s="1"/>
  <c r="BA290" i="33" s="1"/>
  <c r="AW221" i="33"/>
  <c r="AT221" i="33"/>
  <c r="AQ221" i="33"/>
  <c r="AR221" i="33" s="1"/>
  <c r="AN221" i="33"/>
  <c r="AK221" i="33"/>
  <c r="AH221" i="33"/>
  <c r="AE221" i="33"/>
  <c r="AB221" i="33"/>
  <c r="AB290" i="33" s="1"/>
  <c r="AC290" i="33" s="1"/>
  <c r="Y221" i="33"/>
  <c r="V221" i="33"/>
  <c r="V290" i="33" s="1"/>
  <c r="W290" i="33" s="1"/>
  <c r="T221" i="33"/>
  <c r="Q221" i="33"/>
  <c r="N221" i="33"/>
  <c r="H221" i="33"/>
  <c r="F221" i="33"/>
  <c r="G221" i="33" s="1"/>
  <c r="DE220" i="33"/>
  <c r="DE289" i="33" s="1"/>
  <c r="DF289" i="33" s="1"/>
  <c r="DB220" i="33"/>
  <c r="DB289" i="33" s="1"/>
  <c r="DC289" i="33" s="1"/>
  <c r="CY220" i="33"/>
  <c r="CV220" i="33"/>
  <c r="CS220" i="33"/>
  <c r="CP220" i="33"/>
  <c r="CP289" i="33" s="1"/>
  <c r="CQ289" i="33" s="1"/>
  <c r="CM220" i="33"/>
  <c r="CM289" i="33" s="1"/>
  <c r="CN289" i="33" s="1"/>
  <c r="CJ220" i="33"/>
  <c r="CG220" i="33"/>
  <c r="CD220" i="33"/>
  <c r="CD289" i="33" s="1"/>
  <c r="CE289" i="33" s="1"/>
  <c r="CA220" i="33"/>
  <c r="CA289" i="33" s="1"/>
  <c r="CB289" i="33" s="1"/>
  <c r="BX220" i="33"/>
  <c r="BU220" i="33"/>
  <c r="BU289" i="33" s="1"/>
  <c r="BV289" i="33" s="1"/>
  <c r="BR220" i="33"/>
  <c r="BR289" i="33" s="1"/>
  <c r="BS289" i="33" s="1"/>
  <c r="BO220" i="33"/>
  <c r="BL220" i="33"/>
  <c r="BI220" i="33"/>
  <c r="BI289" i="33" s="1"/>
  <c r="BJ289" i="33" s="1"/>
  <c r="BF220" i="33"/>
  <c r="BF289" i="33" s="1"/>
  <c r="BG289" i="33" s="1"/>
  <c r="BC220" i="33"/>
  <c r="BC289" i="33" s="1"/>
  <c r="BD289" i="33" s="1"/>
  <c r="AZ220" i="33"/>
  <c r="AW220" i="33"/>
  <c r="AT220" i="33"/>
  <c r="AT289" i="33" s="1"/>
  <c r="AU289" i="33" s="1"/>
  <c r="AQ220" i="33"/>
  <c r="AR220" i="33" s="1"/>
  <c r="AN220" i="33"/>
  <c r="AK220" i="33"/>
  <c r="AK289" i="33" s="1"/>
  <c r="AL289" i="33" s="1"/>
  <c r="AH220" i="33"/>
  <c r="AH289" i="33" s="1"/>
  <c r="AI289" i="33" s="1"/>
  <c r="AE220" i="33"/>
  <c r="AB220" i="33"/>
  <c r="Y220" i="33"/>
  <c r="Y289" i="33" s="1"/>
  <c r="Z289" i="33" s="1"/>
  <c r="V220" i="33"/>
  <c r="V289" i="33" s="1"/>
  <c r="W289" i="33" s="1"/>
  <c r="T220" i="33"/>
  <c r="Q220" i="33"/>
  <c r="N220" i="33"/>
  <c r="H220" i="33"/>
  <c r="F220" i="33"/>
  <c r="G220" i="33" s="1"/>
  <c r="DE219" i="33"/>
  <c r="DB219" i="33"/>
  <c r="CY219" i="33"/>
  <c r="CY288" i="33" s="1"/>
  <c r="CZ288" i="33" s="1"/>
  <c r="CV219" i="33"/>
  <c r="CS219" i="33"/>
  <c r="CP219" i="33"/>
  <c r="CP288" i="33" s="1"/>
  <c r="CQ288" i="33" s="1"/>
  <c r="CM219" i="33"/>
  <c r="CM288" i="33" s="1"/>
  <c r="CN288" i="33" s="1"/>
  <c r="CJ219" i="33"/>
  <c r="CG219" i="33"/>
  <c r="CD219" i="33"/>
  <c r="CA219" i="33"/>
  <c r="CA288" i="33" s="1"/>
  <c r="CB288" i="33" s="1"/>
  <c r="BX219" i="33"/>
  <c r="BU219" i="33"/>
  <c r="BU288" i="33" s="1"/>
  <c r="BV288" i="33" s="1"/>
  <c r="BR219" i="33"/>
  <c r="BO219" i="33"/>
  <c r="BL219" i="33"/>
  <c r="BI219" i="33"/>
  <c r="BI288" i="33" s="1"/>
  <c r="BJ288" i="33" s="1"/>
  <c r="BF219" i="33"/>
  <c r="BC219" i="33"/>
  <c r="AZ219" i="33"/>
  <c r="AW219" i="33"/>
  <c r="AT219" i="33"/>
  <c r="AT288" i="33" s="1"/>
  <c r="AU288" i="33" s="1"/>
  <c r="AQ219" i="33"/>
  <c r="AR219" i="33" s="1"/>
  <c r="AN219" i="33"/>
  <c r="AK219" i="33"/>
  <c r="AH219" i="33"/>
  <c r="AE219" i="33"/>
  <c r="AE288" i="33" s="1"/>
  <c r="AF288" i="33" s="1"/>
  <c r="AB219" i="33"/>
  <c r="Y219" i="33"/>
  <c r="V219" i="33"/>
  <c r="T219" i="33"/>
  <c r="Q219" i="33"/>
  <c r="N219" i="33"/>
  <c r="H219" i="33"/>
  <c r="F219" i="33"/>
  <c r="G219" i="33" s="1"/>
  <c r="DE218" i="33"/>
  <c r="DE287" i="33" s="1"/>
  <c r="DF287" i="33" s="1"/>
  <c r="DB218" i="33"/>
  <c r="DB287" i="33" s="1"/>
  <c r="DC287" i="33" s="1"/>
  <c r="CY218" i="33"/>
  <c r="CV218" i="33"/>
  <c r="CS218" i="33"/>
  <c r="CS287" i="33" s="1"/>
  <c r="CT287" i="33" s="1"/>
  <c r="CP218" i="33"/>
  <c r="CM218" i="33"/>
  <c r="CJ218" i="33"/>
  <c r="CJ287" i="33" s="1"/>
  <c r="CK287" i="33" s="1"/>
  <c r="CG218" i="33"/>
  <c r="CG287" i="33" s="1"/>
  <c r="CH287" i="33" s="1"/>
  <c r="CD218" i="33"/>
  <c r="CD287" i="33" s="1"/>
  <c r="CE287" i="33" s="1"/>
  <c r="CA218" i="33"/>
  <c r="BX218" i="33"/>
  <c r="BU218" i="33"/>
  <c r="BU287" i="33" s="1"/>
  <c r="BV287" i="33" s="1"/>
  <c r="BR218" i="33"/>
  <c r="BO218" i="33"/>
  <c r="BP218" i="33" s="1"/>
  <c r="BL218" i="33"/>
  <c r="BI218" i="33"/>
  <c r="BF218" i="33"/>
  <c r="BC218" i="33"/>
  <c r="AZ218" i="33"/>
  <c r="AW218" i="33"/>
  <c r="AW287" i="33" s="1"/>
  <c r="AX287" i="33" s="1"/>
  <c r="AT218" i="33"/>
  <c r="AQ218" i="33"/>
  <c r="AR218" i="33" s="1"/>
  <c r="AN218" i="33"/>
  <c r="AK218" i="33"/>
  <c r="AK287" i="33" s="1"/>
  <c r="AL287" i="33" s="1"/>
  <c r="AH218" i="33"/>
  <c r="AH287" i="33" s="1"/>
  <c r="AI287" i="33" s="1"/>
  <c r="AE218" i="33"/>
  <c r="AB218" i="33"/>
  <c r="Y218" i="33"/>
  <c r="Y287" i="33" s="1"/>
  <c r="Z287" i="33" s="1"/>
  <c r="V218" i="33"/>
  <c r="V287" i="33" s="1"/>
  <c r="W287" i="33" s="1"/>
  <c r="T218" i="33"/>
  <c r="Q218" i="33"/>
  <c r="N218" i="33"/>
  <c r="H218" i="33"/>
  <c r="F218" i="33"/>
  <c r="G218" i="33" s="1"/>
  <c r="DE217" i="33"/>
  <c r="DB217" i="33"/>
  <c r="CY217" i="33"/>
  <c r="CV217" i="33"/>
  <c r="CS217" i="33"/>
  <c r="CP217" i="33"/>
  <c r="CP286" i="33" s="1"/>
  <c r="CQ286" i="33" s="1"/>
  <c r="CM217" i="33"/>
  <c r="CJ217" i="33"/>
  <c r="CJ286" i="33" s="1"/>
  <c r="CK286" i="33" s="1"/>
  <c r="CG217" i="33"/>
  <c r="CD217" i="33"/>
  <c r="CA217" i="33"/>
  <c r="BX217" i="33"/>
  <c r="BX286" i="33" s="1"/>
  <c r="BY286" i="33" s="1"/>
  <c r="BU217" i="33"/>
  <c r="BU286" i="33" s="1"/>
  <c r="BV286" i="33" s="1"/>
  <c r="BR217" i="33"/>
  <c r="BO217" i="33"/>
  <c r="BL217" i="33"/>
  <c r="BL286" i="33" s="1"/>
  <c r="BM286" i="33" s="1"/>
  <c r="BI217" i="33"/>
  <c r="BI286" i="33" s="1"/>
  <c r="BJ286" i="33" s="1"/>
  <c r="BF217" i="33"/>
  <c r="BC217" i="33"/>
  <c r="AZ217" i="33"/>
  <c r="AW217" i="33"/>
  <c r="AW286" i="33" s="1"/>
  <c r="AX286" i="33" s="1"/>
  <c r="AT217" i="33"/>
  <c r="AT286" i="33" s="1"/>
  <c r="AU286" i="33" s="1"/>
  <c r="AQ217" i="33"/>
  <c r="AR217" i="33" s="1"/>
  <c r="AN217" i="33"/>
  <c r="AK217" i="33"/>
  <c r="AH217" i="33"/>
  <c r="AE217" i="33"/>
  <c r="AB217" i="33"/>
  <c r="Y217" i="33"/>
  <c r="V217" i="33"/>
  <c r="V286" i="33" s="1"/>
  <c r="W286" i="33" s="1"/>
  <c r="T217" i="33"/>
  <c r="Q217" i="33"/>
  <c r="N217" i="33"/>
  <c r="H217" i="33"/>
  <c r="F217" i="33"/>
  <c r="G217" i="33" s="1"/>
  <c r="DE216" i="33"/>
  <c r="DE285" i="33" s="1"/>
  <c r="DF285" i="33" s="1"/>
  <c r="DB216" i="33"/>
  <c r="CY216" i="33"/>
  <c r="CY285" i="33" s="1"/>
  <c r="CZ285" i="33" s="1"/>
  <c r="CV216" i="33"/>
  <c r="CV285" i="33" s="1"/>
  <c r="CW285" i="33" s="1"/>
  <c r="CS216" i="33"/>
  <c r="CP216" i="33"/>
  <c r="CM216" i="33"/>
  <c r="CM285" i="33" s="1"/>
  <c r="CN285" i="33" s="1"/>
  <c r="CJ216" i="33"/>
  <c r="CJ285" i="33" s="1"/>
  <c r="CK285" i="33" s="1"/>
  <c r="CG216" i="33"/>
  <c r="CG285" i="33" s="1"/>
  <c r="CH285" i="33" s="1"/>
  <c r="CD216" i="33"/>
  <c r="CA216" i="33"/>
  <c r="CB216" i="33" s="1"/>
  <c r="BX216" i="33"/>
  <c r="BX285" i="33" s="1"/>
  <c r="BY285" i="33" s="1"/>
  <c r="BU216" i="33"/>
  <c r="BU285" i="33" s="1"/>
  <c r="BV285" i="33" s="1"/>
  <c r="BR216" i="33"/>
  <c r="BO216" i="33"/>
  <c r="BO285" i="33" s="1"/>
  <c r="BP285" i="33" s="1"/>
  <c r="BL216" i="33"/>
  <c r="BL285" i="33" s="1"/>
  <c r="BM285" i="33" s="1"/>
  <c r="BI216" i="33"/>
  <c r="BF216" i="33"/>
  <c r="BC216" i="33"/>
  <c r="BC285" i="33" s="1"/>
  <c r="BD285" i="33" s="1"/>
  <c r="AZ216" i="33"/>
  <c r="AZ285" i="33" s="1"/>
  <c r="BA285" i="33" s="1"/>
  <c r="AW216" i="33"/>
  <c r="AW285" i="33" s="1"/>
  <c r="AX285" i="33" s="1"/>
  <c r="AT216" i="33"/>
  <c r="AQ216" i="33"/>
  <c r="AR216" i="33" s="1"/>
  <c r="AN216" i="33"/>
  <c r="AN285" i="33" s="1"/>
  <c r="AO285" i="33" s="1"/>
  <c r="AK216" i="33"/>
  <c r="AK285" i="33" s="1"/>
  <c r="AL285" i="33" s="1"/>
  <c r="AH216" i="33"/>
  <c r="AE216" i="33"/>
  <c r="AE285" i="33" s="1"/>
  <c r="AF285" i="33" s="1"/>
  <c r="AB216" i="33"/>
  <c r="AB285" i="33" s="1"/>
  <c r="AC285" i="33" s="1"/>
  <c r="Y216" i="33"/>
  <c r="V216" i="33"/>
  <c r="T216" i="33"/>
  <c r="Q216" i="33"/>
  <c r="N216" i="33"/>
  <c r="H216" i="33"/>
  <c r="F216" i="33"/>
  <c r="G216" i="33" s="1"/>
  <c r="DE215" i="33"/>
  <c r="DB215" i="33"/>
  <c r="CY215" i="33"/>
  <c r="CV215" i="33"/>
  <c r="CV284" i="33" s="1"/>
  <c r="CW284" i="33" s="1"/>
  <c r="CS215" i="33"/>
  <c r="CP215" i="33"/>
  <c r="CM215" i="33"/>
  <c r="CJ215" i="33"/>
  <c r="CG215" i="33"/>
  <c r="CG284" i="33" s="1"/>
  <c r="CH284" i="33" s="1"/>
  <c r="CD215" i="33"/>
  <c r="CA215" i="33"/>
  <c r="BX215" i="33"/>
  <c r="BY215" i="33" s="1"/>
  <c r="BU215" i="33"/>
  <c r="BR215" i="33"/>
  <c r="BO215" i="33"/>
  <c r="BL215" i="33"/>
  <c r="BI215" i="33"/>
  <c r="BF215" i="33"/>
  <c r="BG215" i="33" s="1"/>
  <c r="BC215" i="33"/>
  <c r="BC284" i="33" s="1"/>
  <c r="BD284" i="33" s="1"/>
  <c r="AZ215" i="33"/>
  <c r="AW215" i="33"/>
  <c r="AT215" i="33"/>
  <c r="AQ215" i="33"/>
  <c r="AR215" i="33" s="1"/>
  <c r="AN215" i="33"/>
  <c r="AK215" i="33"/>
  <c r="AH215" i="33"/>
  <c r="AE215" i="33"/>
  <c r="AB215" i="33"/>
  <c r="AB284" i="33" s="1"/>
  <c r="AC284" i="33" s="1"/>
  <c r="Y215" i="33"/>
  <c r="V215" i="33"/>
  <c r="T215" i="33"/>
  <c r="Q215" i="33"/>
  <c r="N215" i="33"/>
  <c r="H215" i="33"/>
  <c r="F215" i="33"/>
  <c r="G215" i="33" s="1"/>
  <c r="DE214" i="33"/>
  <c r="DB214" i="33"/>
  <c r="DB283" i="33" s="1"/>
  <c r="DC283" i="33" s="1"/>
  <c r="CY214" i="33"/>
  <c r="CY283" i="33" s="1"/>
  <c r="CZ283" i="33" s="1"/>
  <c r="CV214" i="33"/>
  <c r="CS214" i="33"/>
  <c r="CP214" i="33"/>
  <c r="CP283" i="33" s="1"/>
  <c r="CQ283" i="33" s="1"/>
  <c r="CM214" i="33"/>
  <c r="CM283" i="33" s="1"/>
  <c r="CN283" i="33" s="1"/>
  <c r="CJ214" i="33"/>
  <c r="CG214" i="33"/>
  <c r="CD214" i="33"/>
  <c r="CD283" i="33" s="1"/>
  <c r="CE283" i="33" s="1"/>
  <c r="CA214" i="33"/>
  <c r="CA283" i="33" s="1"/>
  <c r="CB283" i="33" s="1"/>
  <c r="BX214" i="33"/>
  <c r="BX283" i="33" s="1"/>
  <c r="BY283" i="33" s="1"/>
  <c r="BU214" i="33"/>
  <c r="BR214" i="33"/>
  <c r="BO214" i="33"/>
  <c r="BO283" i="33" s="1"/>
  <c r="BP283" i="33" s="1"/>
  <c r="BL214" i="33"/>
  <c r="BI214" i="33"/>
  <c r="BF214" i="33"/>
  <c r="BG214" i="33" s="1"/>
  <c r="BC214" i="33"/>
  <c r="BC283" i="33" s="1"/>
  <c r="BD283" i="33" s="1"/>
  <c r="AZ214" i="33"/>
  <c r="AW214" i="33"/>
  <c r="AT214" i="33"/>
  <c r="AT283" i="33" s="1"/>
  <c r="AU283" i="33" s="1"/>
  <c r="AQ214" i="33"/>
  <c r="AR214" i="33" s="1"/>
  <c r="AN214" i="33"/>
  <c r="AN283" i="33" s="1"/>
  <c r="AO283" i="33" s="1"/>
  <c r="AK214" i="33"/>
  <c r="AH214" i="33"/>
  <c r="AE214" i="33"/>
  <c r="AE283" i="33" s="1"/>
  <c r="AF283" i="33" s="1"/>
  <c r="AB214" i="33"/>
  <c r="Y214" i="33"/>
  <c r="V214" i="33"/>
  <c r="V283" i="33" s="1"/>
  <c r="W283" i="33" s="1"/>
  <c r="T214" i="33"/>
  <c r="Q214" i="33"/>
  <c r="N214" i="33"/>
  <c r="H214" i="33"/>
  <c r="F214" i="33"/>
  <c r="G214" i="33" s="1"/>
  <c r="DE213" i="33"/>
  <c r="DB213" i="33"/>
  <c r="DB282" i="33" s="1"/>
  <c r="DC282" i="33" s="1"/>
  <c r="CY213" i="33"/>
  <c r="CY282" i="33" s="1"/>
  <c r="CZ282" i="33" s="1"/>
  <c r="CV213" i="33"/>
  <c r="CS213" i="33"/>
  <c r="CP213" i="33"/>
  <c r="CM213" i="33"/>
  <c r="CM282" i="33" s="1"/>
  <c r="CN282" i="33" s="1"/>
  <c r="CJ213" i="33"/>
  <c r="CG213" i="33"/>
  <c r="CD213" i="33"/>
  <c r="CA213" i="33"/>
  <c r="CA282" i="33" s="1"/>
  <c r="CB282" i="33" s="1"/>
  <c r="BX213" i="33"/>
  <c r="BU213" i="33"/>
  <c r="BR213" i="33"/>
  <c r="BO213" i="33"/>
  <c r="BL213" i="33"/>
  <c r="BI213" i="33"/>
  <c r="BF213" i="33"/>
  <c r="BC213" i="33"/>
  <c r="AZ213" i="33"/>
  <c r="AW213" i="33"/>
  <c r="AT213" i="33"/>
  <c r="AT282" i="33" s="1"/>
  <c r="AU282" i="33" s="1"/>
  <c r="AQ213" i="33"/>
  <c r="AR213" i="33" s="1"/>
  <c r="AN213" i="33"/>
  <c r="AK213" i="33"/>
  <c r="AH213" i="33"/>
  <c r="AH282" i="33" s="1"/>
  <c r="AI282" i="33" s="1"/>
  <c r="AE213" i="33"/>
  <c r="AE282" i="33" s="1"/>
  <c r="AF282" i="33" s="1"/>
  <c r="AB213" i="33"/>
  <c r="Y213" i="33"/>
  <c r="V213" i="33"/>
  <c r="T213" i="33"/>
  <c r="Q213" i="33"/>
  <c r="N213" i="33"/>
  <c r="H213" i="33"/>
  <c r="F213" i="33"/>
  <c r="G213" i="33" s="1"/>
  <c r="DE212" i="33"/>
  <c r="DB212" i="33"/>
  <c r="DB281" i="33" s="1"/>
  <c r="DC281" i="33" s="1"/>
  <c r="CY212" i="33"/>
  <c r="CY281" i="33" s="1"/>
  <c r="CZ281" i="33" s="1"/>
  <c r="CV212" i="33"/>
  <c r="CS212" i="33"/>
  <c r="CP212" i="33"/>
  <c r="CP281" i="33" s="1"/>
  <c r="CQ281" i="33" s="1"/>
  <c r="CM212" i="33"/>
  <c r="CJ212" i="33"/>
  <c r="CG212" i="33"/>
  <c r="CG281" i="33" s="1"/>
  <c r="CH281" i="33" s="1"/>
  <c r="CD212" i="33"/>
  <c r="CD281" i="33" s="1"/>
  <c r="CE281" i="33" s="1"/>
  <c r="CA212" i="33"/>
  <c r="BX212" i="33"/>
  <c r="BU212" i="33"/>
  <c r="BR212" i="33"/>
  <c r="BR281" i="33" s="1"/>
  <c r="BS281" i="33" s="1"/>
  <c r="BO212" i="33"/>
  <c r="BO281" i="33" s="1"/>
  <c r="BP281" i="33" s="1"/>
  <c r="BL212" i="33"/>
  <c r="BI212" i="33"/>
  <c r="BF212" i="33"/>
  <c r="BF281" i="33" s="1"/>
  <c r="BG281" i="33" s="1"/>
  <c r="BC212" i="33"/>
  <c r="AZ212" i="33"/>
  <c r="AW212" i="33"/>
  <c r="AT212" i="33"/>
  <c r="AT281" i="33" s="1"/>
  <c r="AU281" i="33" s="1"/>
  <c r="AQ212" i="33"/>
  <c r="AR212" i="33" s="1"/>
  <c r="AN212" i="33"/>
  <c r="AK212" i="33"/>
  <c r="AH212" i="33"/>
  <c r="AH281" i="33" s="1"/>
  <c r="AI281" i="33" s="1"/>
  <c r="AE212" i="33"/>
  <c r="AB212" i="33"/>
  <c r="Y212" i="33"/>
  <c r="V212" i="33"/>
  <c r="V281" i="33" s="1"/>
  <c r="W281" i="33" s="1"/>
  <c r="T212" i="33"/>
  <c r="Q212" i="33"/>
  <c r="N212" i="33"/>
  <c r="H212" i="33"/>
  <c r="F212" i="33"/>
  <c r="G212" i="33" s="1"/>
  <c r="DE211" i="33"/>
  <c r="DB211" i="33"/>
  <c r="CY211" i="33"/>
  <c r="CY280" i="33" s="1"/>
  <c r="CZ280" i="33" s="1"/>
  <c r="CV211" i="33"/>
  <c r="CS211" i="33"/>
  <c r="CP211" i="33"/>
  <c r="CM211" i="33"/>
  <c r="CJ211" i="33"/>
  <c r="CG211" i="33"/>
  <c r="CD211" i="33"/>
  <c r="CA211" i="33"/>
  <c r="BX211" i="33"/>
  <c r="BU211" i="33"/>
  <c r="BU280" i="33" s="1"/>
  <c r="BV280" i="33" s="1"/>
  <c r="BR211" i="33"/>
  <c r="BO211" i="33"/>
  <c r="BL211" i="33"/>
  <c r="BI211" i="33"/>
  <c r="BI280" i="33" s="1"/>
  <c r="BJ280" i="33" s="1"/>
  <c r="BF211" i="33"/>
  <c r="BF280" i="33" s="1"/>
  <c r="BG280" i="33" s="1"/>
  <c r="BC211" i="33"/>
  <c r="AZ211" i="33"/>
  <c r="AW211" i="33"/>
  <c r="AT211" i="33"/>
  <c r="AT280" i="33" s="1"/>
  <c r="AU280" i="33" s="1"/>
  <c r="AQ211" i="33"/>
  <c r="AR211" i="33" s="1"/>
  <c r="AN211" i="33"/>
  <c r="AK211" i="33"/>
  <c r="AH211" i="33"/>
  <c r="AI211" i="33" s="1"/>
  <c r="AE211" i="33"/>
  <c r="AE280" i="33" s="1"/>
  <c r="AF280" i="33" s="1"/>
  <c r="AB211" i="33"/>
  <c r="Y211" i="33"/>
  <c r="V211" i="33"/>
  <c r="W211" i="33" s="1"/>
  <c r="T211" i="33"/>
  <c r="Q211" i="33"/>
  <c r="N211" i="33"/>
  <c r="H211" i="33"/>
  <c r="F211" i="33"/>
  <c r="G211" i="33" s="1"/>
  <c r="DE210" i="33"/>
  <c r="DE279" i="33" s="1"/>
  <c r="DF279" i="33" s="1"/>
  <c r="DB210" i="33"/>
  <c r="CY210" i="33"/>
  <c r="CV210" i="33"/>
  <c r="CV279" i="33" s="1"/>
  <c r="CW279" i="33" s="1"/>
  <c r="CS210" i="33"/>
  <c r="CS279" i="33" s="1"/>
  <c r="CT279" i="33" s="1"/>
  <c r="CP210" i="33"/>
  <c r="CM210" i="33"/>
  <c r="CJ210" i="33"/>
  <c r="CJ279" i="33" s="1"/>
  <c r="CK279" i="33" s="1"/>
  <c r="CG210" i="33"/>
  <c r="CH210" i="33" s="1"/>
  <c r="CD210" i="33"/>
  <c r="CD279" i="33" s="1"/>
  <c r="CE279" i="33" s="1"/>
  <c r="CA210" i="33"/>
  <c r="BX210" i="33"/>
  <c r="BX279" i="33" s="1"/>
  <c r="BY279" i="33" s="1"/>
  <c r="BU210" i="33"/>
  <c r="BU279" i="33" s="1"/>
  <c r="BV279" i="33" s="1"/>
  <c r="BR210" i="33"/>
  <c r="BO210" i="33"/>
  <c r="BL210" i="33"/>
  <c r="BL279" i="33" s="1"/>
  <c r="BM279" i="33" s="1"/>
  <c r="BI210" i="33"/>
  <c r="BI279" i="33" s="1"/>
  <c r="BJ279" i="33" s="1"/>
  <c r="BF210" i="33"/>
  <c r="BC210" i="33"/>
  <c r="AZ210" i="33"/>
  <c r="AW210" i="33"/>
  <c r="AW279" i="33" s="1"/>
  <c r="AX279" i="33" s="1"/>
  <c r="AT210" i="33"/>
  <c r="AQ210" i="33"/>
  <c r="AR210" i="33" s="1"/>
  <c r="AN210" i="33"/>
  <c r="AN279" i="33" s="1"/>
  <c r="AO279" i="33" s="1"/>
  <c r="AK210" i="33"/>
  <c r="AK279" i="33" s="1"/>
  <c r="AL279" i="33" s="1"/>
  <c r="AH210" i="33"/>
  <c r="AE210" i="33"/>
  <c r="AB210" i="33"/>
  <c r="AB279" i="33" s="1"/>
  <c r="AC279" i="33" s="1"/>
  <c r="Y210" i="33"/>
  <c r="Y279" i="33" s="1"/>
  <c r="Z279" i="33" s="1"/>
  <c r="V210" i="33"/>
  <c r="T210" i="33"/>
  <c r="Q210" i="33"/>
  <c r="N210" i="33"/>
  <c r="H210" i="33"/>
  <c r="F210" i="33"/>
  <c r="G210" i="33" s="1"/>
  <c r="DE209" i="33"/>
  <c r="DB209" i="33"/>
  <c r="CY209" i="33"/>
  <c r="CV209" i="33"/>
  <c r="CV278" i="33" s="1"/>
  <c r="CW278" i="33" s="1"/>
  <c r="CS209" i="33"/>
  <c r="CP209" i="33"/>
  <c r="CM209" i="33"/>
  <c r="CJ209" i="33"/>
  <c r="CJ278" i="33" s="1"/>
  <c r="CK278" i="33" s="1"/>
  <c r="CG209" i="33"/>
  <c r="CG278" i="33" s="1"/>
  <c r="CH278" i="33" s="1"/>
  <c r="CD209" i="33"/>
  <c r="CA209" i="33"/>
  <c r="BX209" i="33"/>
  <c r="BU209" i="33"/>
  <c r="BU278" i="33" s="1"/>
  <c r="BV278" i="33" s="1"/>
  <c r="BR209" i="33"/>
  <c r="BO209" i="33"/>
  <c r="BL209" i="33"/>
  <c r="BI209" i="33"/>
  <c r="BI278" i="33" s="1"/>
  <c r="BJ278" i="33" s="1"/>
  <c r="BF209" i="33"/>
  <c r="BF278" i="33" s="1"/>
  <c r="BG278" i="33" s="1"/>
  <c r="BC209" i="33"/>
  <c r="AZ209" i="33"/>
  <c r="AW209" i="33"/>
  <c r="AT209" i="33"/>
  <c r="AQ209" i="33"/>
  <c r="AR209" i="33" s="1"/>
  <c r="AN209" i="33"/>
  <c r="AK209" i="33"/>
  <c r="AK278" i="33" s="1"/>
  <c r="AL278" i="33" s="1"/>
  <c r="AH209" i="33"/>
  <c r="AE209" i="33"/>
  <c r="AB209" i="33"/>
  <c r="AB278" i="33" s="1"/>
  <c r="AC278" i="33" s="1"/>
  <c r="Y209" i="33"/>
  <c r="V209" i="33"/>
  <c r="T209" i="33"/>
  <c r="Q209" i="33"/>
  <c r="N209" i="33"/>
  <c r="H209" i="33"/>
  <c r="F209" i="33"/>
  <c r="G209" i="33" s="1"/>
  <c r="DE208" i="33"/>
  <c r="DB208" i="33"/>
  <c r="CY208" i="33"/>
  <c r="CV208" i="33"/>
  <c r="CV277" i="33" s="1"/>
  <c r="CW277" i="33" s="1"/>
  <c r="CS208" i="33"/>
  <c r="CS277" i="33" s="1"/>
  <c r="CT277" i="33" s="1"/>
  <c r="CP208" i="33"/>
  <c r="CM208" i="33"/>
  <c r="CJ208" i="33"/>
  <c r="CJ277" i="33" s="1"/>
  <c r="CK277" i="33" s="1"/>
  <c r="CG208" i="33"/>
  <c r="CD208" i="33"/>
  <c r="CA208" i="33"/>
  <c r="CA277" i="33" s="1"/>
  <c r="CB277" i="33" s="1"/>
  <c r="BX208" i="33"/>
  <c r="BX277" i="33" s="1"/>
  <c r="BY277" i="33" s="1"/>
  <c r="BU208" i="33"/>
  <c r="BR208" i="33"/>
  <c r="BO208" i="33"/>
  <c r="BL208" i="33"/>
  <c r="BM208" i="33" s="1"/>
  <c r="BI208" i="33"/>
  <c r="BI277" i="33" s="1"/>
  <c r="BJ277" i="33" s="1"/>
  <c r="BF208" i="33"/>
  <c r="BC208" i="33"/>
  <c r="AZ208" i="33"/>
  <c r="AZ277" i="33" s="1"/>
  <c r="BA277" i="33" s="1"/>
  <c r="AW208" i="33"/>
  <c r="AT208" i="33"/>
  <c r="AQ208" i="33"/>
  <c r="AR208" i="33" s="1"/>
  <c r="AN208" i="33"/>
  <c r="AN277" i="33" s="1"/>
  <c r="AO277" i="33" s="1"/>
  <c r="AK208" i="33"/>
  <c r="AH208" i="33"/>
  <c r="AE208" i="33"/>
  <c r="AB208" i="33"/>
  <c r="AB277" i="33" s="1"/>
  <c r="AC277" i="33" s="1"/>
  <c r="Y208" i="33"/>
  <c r="Y277" i="33" s="1"/>
  <c r="Z277" i="33" s="1"/>
  <c r="V208" i="33"/>
  <c r="T208" i="33"/>
  <c r="Q208" i="33"/>
  <c r="N208" i="33"/>
  <c r="H208" i="33"/>
  <c r="F208" i="33"/>
  <c r="G208" i="33" s="1"/>
  <c r="DE207" i="33"/>
  <c r="DB207" i="33"/>
  <c r="CY207" i="33"/>
  <c r="CV207" i="33"/>
  <c r="CV276" i="33" s="1"/>
  <c r="CW276" i="33" s="1"/>
  <c r="CS207" i="33"/>
  <c r="CS276" i="33" s="1"/>
  <c r="CT276" i="33" s="1"/>
  <c r="CP207" i="33"/>
  <c r="CM207" i="33"/>
  <c r="CJ207" i="33"/>
  <c r="CG207" i="33"/>
  <c r="CD207" i="33"/>
  <c r="CA207" i="33"/>
  <c r="BX207" i="33"/>
  <c r="BU207" i="33"/>
  <c r="BR207" i="33"/>
  <c r="BO207" i="33"/>
  <c r="BO276" i="33" s="1"/>
  <c r="BP276" i="33" s="1"/>
  <c r="BL207" i="33"/>
  <c r="BI207" i="33"/>
  <c r="BF207" i="33"/>
  <c r="BC207" i="33"/>
  <c r="AZ207" i="33"/>
  <c r="AZ276" i="33" s="1"/>
  <c r="BA276" i="33" s="1"/>
  <c r="AW207" i="33"/>
  <c r="AT207" i="33"/>
  <c r="AQ207" i="33"/>
  <c r="AR207" i="33" s="1"/>
  <c r="AN207" i="33"/>
  <c r="AK207" i="33"/>
  <c r="AK276" i="33" s="1"/>
  <c r="AL276" i="33" s="1"/>
  <c r="AH207" i="33"/>
  <c r="AE207" i="33"/>
  <c r="AB207" i="33"/>
  <c r="Y207" i="33"/>
  <c r="V207" i="33"/>
  <c r="V276" i="33" s="1"/>
  <c r="W276" i="33" s="1"/>
  <c r="T207" i="33"/>
  <c r="Q207" i="33"/>
  <c r="N207" i="33"/>
  <c r="H207" i="33"/>
  <c r="F207" i="33"/>
  <c r="G207" i="33" s="1"/>
  <c r="DE206" i="33"/>
  <c r="DF206" i="33" s="1"/>
  <c r="DB206" i="33"/>
  <c r="DB275" i="33" s="1"/>
  <c r="DC275" i="33" s="1"/>
  <c r="CY206" i="33"/>
  <c r="CY275" i="33" s="1"/>
  <c r="CZ275" i="33" s="1"/>
  <c r="CV206" i="33"/>
  <c r="CS206" i="33"/>
  <c r="CP206" i="33"/>
  <c r="CP275" i="33" s="1"/>
  <c r="CQ275" i="33" s="1"/>
  <c r="CM206" i="33"/>
  <c r="CJ206" i="33"/>
  <c r="CG206" i="33"/>
  <c r="CD206" i="33"/>
  <c r="CD275" i="33" s="1"/>
  <c r="CE275" i="33" s="1"/>
  <c r="CA206" i="33"/>
  <c r="CA275" i="33" s="1"/>
  <c r="CB275" i="33" s="1"/>
  <c r="BX206" i="33"/>
  <c r="BU206" i="33"/>
  <c r="BR206" i="33"/>
  <c r="BO206" i="33"/>
  <c r="BP206" i="33" s="1"/>
  <c r="BL206" i="33"/>
  <c r="BI206" i="33"/>
  <c r="BF206" i="33"/>
  <c r="BF275" i="33" s="1"/>
  <c r="BG275" i="33" s="1"/>
  <c r="BC206" i="33"/>
  <c r="BC275" i="33" s="1"/>
  <c r="BD275" i="33" s="1"/>
  <c r="AZ206" i="33"/>
  <c r="AW206" i="33"/>
  <c r="AT206" i="33"/>
  <c r="AT275" i="33" s="1"/>
  <c r="AU275" i="33" s="1"/>
  <c r="AQ206" i="33"/>
  <c r="AR206" i="33" s="1"/>
  <c r="AN206" i="33"/>
  <c r="AK206" i="33"/>
  <c r="AH206" i="33"/>
  <c r="AE206" i="33"/>
  <c r="AE275" i="33" s="1"/>
  <c r="AF275" i="33" s="1"/>
  <c r="AB206" i="33"/>
  <c r="Y206" i="33"/>
  <c r="V206" i="33"/>
  <c r="T206" i="33"/>
  <c r="Q206" i="33"/>
  <c r="N206" i="33"/>
  <c r="H206" i="33"/>
  <c r="F206" i="33"/>
  <c r="G206" i="33" s="1"/>
  <c r="DE205" i="33"/>
  <c r="DB205" i="33"/>
  <c r="CY205" i="33"/>
  <c r="CV205" i="33"/>
  <c r="CS205" i="33"/>
  <c r="CP205" i="33"/>
  <c r="CM205" i="33"/>
  <c r="CM274" i="33" s="1"/>
  <c r="CN274" i="33" s="1"/>
  <c r="CJ205" i="33"/>
  <c r="CG205" i="33"/>
  <c r="CD205" i="33"/>
  <c r="CD274" i="33" s="1"/>
  <c r="CE274" i="33" s="1"/>
  <c r="CA205" i="33"/>
  <c r="BX205" i="33"/>
  <c r="BU205" i="33"/>
  <c r="BR205" i="33"/>
  <c r="BO205" i="33"/>
  <c r="BO274" i="33" s="1"/>
  <c r="BP274" i="33" s="1"/>
  <c r="BL205" i="33"/>
  <c r="BI205" i="33"/>
  <c r="BF205" i="33"/>
  <c r="BC205" i="33"/>
  <c r="AZ205" i="33"/>
  <c r="AW205" i="33"/>
  <c r="AX205" i="33" s="1"/>
  <c r="AT205" i="33"/>
  <c r="AQ205" i="33"/>
  <c r="AR205" i="33" s="1"/>
  <c r="AN205" i="33"/>
  <c r="AK205" i="33"/>
  <c r="AH205" i="33"/>
  <c r="AE205" i="33"/>
  <c r="AB205" i="33"/>
  <c r="AB274" i="33" s="1"/>
  <c r="AC274" i="33" s="1"/>
  <c r="Y205" i="33"/>
  <c r="V205" i="33"/>
  <c r="T205" i="33"/>
  <c r="Q205" i="33"/>
  <c r="N205" i="33"/>
  <c r="H205" i="33"/>
  <c r="F205" i="33"/>
  <c r="G205" i="33" s="1"/>
  <c r="DE204" i="33"/>
  <c r="DE273" i="33" s="1"/>
  <c r="DF273" i="33" s="1"/>
  <c r="DB204" i="33"/>
  <c r="DC204" i="33" s="1"/>
  <c r="CY204" i="33"/>
  <c r="CV204" i="33"/>
  <c r="CS204" i="33"/>
  <c r="CP204" i="33"/>
  <c r="CP273" i="33" s="1"/>
  <c r="CQ273" i="33" s="1"/>
  <c r="CM204" i="33"/>
  <c r="CM273" i="33" s="1"/>
  <c r="CN273" i="33" s="1"/>
  <c r="CJ204" i="33"/>
  <c r="CG204" i="33"/>
  <c r="CD204" i="33"/>
  <c r="CD273" i="33" s="1"/>
  <c r="CE273" i="33" s="1"/>
  <c r="CA204" i="33"/>
  <c r="CA273" i="33" s="1"/>
  <c r="CB273" i="33" s="1"/>
  <c r="BX204" i="33"/>
  <c r="BU204" i="33"/>
  <c r="BU273" i="33" s="1"/>
  <c r="BV273" i="33" s="1"/>
  <c r="BR204" i="33"/>
  <c r="BR273" i="33" s="1"/>
  <c r="BS273" i="33" s="1"/>
  <c r="BO204" i="33"/>
  <c r="BL204" i="33"/>
  <c r="BI204" i="33"/>
  <c r="BI273" i="33" s="1"/>
  <c r="BJ273" i="33" s="1"/>
  <c r="BF204" i="33"/>
  <c r="BF273" i="33" s="1"/>
  <c r="BG273" i="33" s="1"/>
  <c r="BC204" i="33"/>
  <c r="AZ204" i="33"/>
  <c r="AW204" i="33"/>
  <c r="AW273" i="33" s="1"/>
  <c r="AX273" i="33" s="1"/>
  <c r="AT204" i="33"/>
  <c r="AT273" i="33" s="1"/>
  <c r="AU273" i="33" s="1"/>
  <c r="AQ204" i="33"/>
  <c r="AR204" i="33" s="1"/>
  <c r="AN204" i="33"/>
  <c r="AK204" i="33"/>
  <c r="AH204" i="33"/>
  <c r="AH273" i="33" s="1"/>
  <c r="AI273" i="33" s="1"/>
  <c r="AE204" i="33"/>
  <c r="AB204" i="33"/>
  <c r="Y204" i="33"/>
  <c r="Y273" i="33" s="1"/>
  <c r="Z273" i="33" s="1"/>
  <c r="V204" i="33"/>
  <c r="V273" i="33" s="1"/>
  <c r="W273" i="33" s="1"/>
  <c r="T204" i="33"/>
  <c r="Q204" i="33"/>
  <c r="N204" i="33"/>
  <c r="H204" i="33"/>
  <c r="F204" i="33"/>
  <c r="G204" i="33" s="1"/>
  <c r="DE203" i="33"/>
  <c r="DB203" i="33"/>
  <c r="DB272" i="33" s="1"/>
  <c r="DC272" i="33" s="1"/>
  <c r="CY203" i="33"/>
  <c r="CY272" i="33" s="1"/>
  <c r="CZ272" i="33" s="1"/>
  <c r="CV203" i="33"/>
  <c r="CS203" i="33"/>
  <c r="CP203" i="33"/>
  <c r="CP272" i="33" s="1"/>
  <c r="CQ272" i="33" s="1"/>
  <c r="CM203" i="33"/>
  <c r="CM272" i="33" s="1"/>
  <c r="CN272" i="33" s="1"/>
  <c r="CJ203" i="33"/>
  <c r="CG203" i="33"/>
  <c r="CD203" i="33"/>
  <c r="CA203" i="33"/>
  <c r="BX203" i="33"/>
  <c r="BU203" i="33"/>
  <c r="BR203" i="33"/>
  <c r="BO203" i="33"/>
  <c r="BL203" i="33"/>
  <c r="BI203" i="33"/>
  <c r="BI272" i="33" s="1"/>
  <c r="BJ272" i="33" s="1"/>
  <c r="BF203" i="33"/>
  <c r="BC203" i="33"/>
  <c r="AZ203" i="33"/>
  <c r="AW203" i="33"/>
  <c r="AT203" i="33"/>
  <c r="AU203" i="33" s="1"/>
  <c r="AQ203" i="33"/>
  <c r="AR203" i="33" s="1"/>
  <c r="AN203" i="33"/>
  <c r="AK203" i="33"/>
  <c r="AH203" i="33"/>
  <c r="AE203" i="33"/>
  <c r="AB203" i="33"/>
  <c r="Y203" i="33"/>
  <c r="V203" i="33"/>
  <c r="T203" i="33"/>
  <c r="Q203" i="33"/>
  <c r="N203" i="33"/>
  <c r="H203" i="33"/>
  <c r="F203" i="33"/>
  <c r="G203" i="33" s="1"/>
  <c r="DE202" i="33"/>
  <c r="DF202" i="33" s="1"/>
  <c r="DB202" i="33"/>
  <c r="CY202" i="33"/>
  <c r="CV202" i="33"/>
  <c r="CV271" i="33" s="1"/>
  <c r="CW271" i="33" s="1"/>
  <c r="CS202" i="33"/>
  <c r="CP202" i="33"/>
  <c r="CM202" i="33"/>
  <c r="CN202" i="33" s="1"/>
  <c r="CJ202" i="33"/>
  <c r="CG202" i="33"/>
  <c r="CG271" i="33" s="1"/>
  <c r="CH271" i="33" s="1"/>
  <c r="CD202" i="33"/>
  <c r="CA202" i="33"/>
  <c r="BX202" i="33"/>
  <c r="BX271" i="33" s="1"/>
  <c r="BY271" i="33" s="1"/>
  <c r="BU202" i="33"/>
  <c r="BR202" i="33"/>
  <c r="BO202" i="33"/>
  <c r="BL202" i="33"/>
  <c r="BM202" i="33" s="1"/>
  <c r="BI202" i="33"/>
  <c r="BF202" i="33"/>
  <c r="BC202" i="33"/>
  <c r="AZ202" i="33"/>
  <c r="AZ271" i="33" s="1"/>
  <c r="BA271" i="33" s="1"/>
  <c r="AW202" i="33"/>
  <c r="AT202" i="33"/>
  <c r="AQ202" i="33"/>
  <c r="AR202" i="33" s="1"/>
  <c r="AN202" i="33"/>
  <c r="AK202" i="33"/>
  <c r="AH202" i="33"/>
  <c r="AE202" i="33"/>
  <c r="AB202" i="33"/>
  <c r="AB271" i="33" s="1"/>
  <c r="AC271" i="33" s="1"/>
  <c r="Y202" i="33"/>
  <c r="V202" i="33"/>
  <c r="T202" i="33"/>
  <c r="Q202" i="33"/>
  <c r="N202" i="33"/>
  <c r="H202" i="33"/>
  <c r="F202" i="33"/>
  <c r="G202" i="33" s="1"/>
  <c r="DE201" i="33"/>
  <c r="DB201" i="33"/>
  <c r="CY201" i="33"/>
  <c r="CV201" i="33"/>
  <c r="CS201" i="33"/>
  <c r="CP201" i="33"/>
  <c r="CM201" i="33"/>
  <c r="CJ201" i="33"/>
  <c r="CG201" i="33"/>
  <c r="CD201" i="33"/>
  <c r="CA201" i="33"/>
  <c r="BX201" i="33"/>
  <c r="BU201" i="33"/>
  <c r="BR201" i="33"/>
  <c r="BO201" i="33"/>
  <c r="BL201" i="33"/>
  <c r="BI201" i="33"/>
  <c r="BF201" i="33"/>
  <c r="BC201" i="33"/>
  <c r="AZ201" i="33"/>
  <c r="AW201" i="33"/>
  <c r="AT201" i="33"/>
  <c r="AQ201" i="33"/>
  <c r="AR201" i="33" s="1"/>
  <c r="AN201" i="33"/>
  <c r="AK201" i="33"/>
  <c r="AH201" i="33"/>
  <c r="AE201" i="33"/>
  <c r="AB201" i="33"/>
  <c r="Y201" i="33"/>
  <c r="V201" i="33"/>
  <c r="T201" i="33"/>
  <c r="Q201" i="33"/>
  <c r="N201" i="33"/>
  <c r="H201" i="33"/>
  <c r="F201" i="33"/>
  <c r="G201" i="33" s="1"/>
  <c r="DE200" i="33"/>
  <c r="DE269" i="33" s="1"/>
  <c r="DF269" i="33" s="1"/>
  <c r="DB200" i="33"/>
  <c r="CY200" i="33"/>
  <c r="CV200" i="33"/>
  <c r="CS200" i="33"/>
  <c r="CT200" i="33" s="1"/>
  <c r="CP200" i="33"/>
  <c r="CM200" i="33"/>
  <c r="CJ200" i="33"/>
  <c r="CG200" i="33"/>
  <c r="CD200" i="33"/>
  <c r="CA200" i="33"/>
  <c r="BX200" i="33"/>
  <c r="BU200" i="33"/>
  <c r="BR200" i="33"/>
  <c r="BO200" i="33"/>
  <c r="BL200" i="33"/>
  <c r="BI200" i="33"/>
  <c r="BI269" i="33" s="1"/>
  <c r="BJ269" i="33" s="1"/>
  <c r="BF200" i="33"/>
  <c r="BG200" i="33" s="1"/>
  <c r="BC200" i="33"/>
  <c r="AZ200" i="33"/>
  <c r="AW200" i="33"/>
  <c r="AW269" i="33" s="1"/>
  <c r="AX269" i="33" s="1"/>
  <c r="AT200" i="33"/>
  <c r="AQ200" i="33"/>
  <c r="AR200" i="33" s="1"/>
  <c r="AN200" i="33"/>
  <c r="AK200" i="33"/>
  <c r="AK269" i="33" s="1"/>
  <c r="AL269" i="33" s="1"/>
  <c r="AH200" i="33"/>
  <c r="AE200" i="33"/>
  <c r="AB200" i="33"/>
  <c r="Y200" i="33"/>
  <c r="V200" i="33"/>
  <c r="T200" i="33"/>
  <c r="Q200" i="33"/>
  <c r="N200" i="33"/>
  <c r="H200" i="33"/>
  <c r="F200" i="33"/>
  <c r="G200" i="33" s="1"/>
  <c r="DE199" i="33"/>
  <c r="DB199" i="33"/>
  <c r="DB268" i="33" s="1"/>
  <c r="DC268" i="33" s="1"/>
  <c r="CY199" i="33"/>
  <c r="CY268" i="33" s="1"/>
  <c r="CZ268" i="33" s="1"/>
  <c r="CV199" i="33"/>
  <c r="CV268" i="33" s="1"/>
  <c r="CW268" i="33" s="1"/>
  <c r="CS199" i="33"/>
  <c r="CP199" i="33"/>
  <c r="CP268" i="33" s="1"/>
  <c r="CQ268" i="33" s="1"/>
  <c r="CM199" i="33"/>
  <c r="CJ199" i="33"/>
  <c r="CG199" i="33"/>
  <c r="CG268" i="33" s="1"/>
  <c r="CH268" i="33" s="1"/>
  <c r="CD199" i="33"/>
  <c r="CD268" i="33" s="1"/>
  <c r="CE268" i="33" s="1"/>
  <c r="CA199" i="33"/>
  <c r="BX199" i="33"/>
  <c r="BX268" i="33" s="1"/>
  <c r="BY268" i="33" s="1"/>
  <c r="BU199" i="33"/>
  <c r="BR199" i="33"/>
  <c r="BR268" i="33" s="1"/>
  <c r="BS268" i="33" s="1"/>
  <c r="BO199" i="33"/>
  <c r="BL199" i="33"/>
  <c r="BI199" i="33"/>
  <c r="BF199" i="33"/>
  <c r="BF268" i="33" s="1"/>
  <c r="BG268" i="33" s="1"/>
  <c r="BC199" i="33"/>
  <c r="BC268" i="33" s="1"/>
  <c r="BD268" i="33" s="1"/>
  <c r="AZ199" i="33"/>
  <c r="AZ268" i="33" s="1"/>
  <c r="BA268" i="33" s="1"/>
  <c r="AW199" i="33"/>
  <c r="AT199" i="33"/>
  <c r="AT268" i="33" s="1"/>
  <c r="AU268" i="33" s="1"/>
  <c r="AQ199" i="33"/>
  <c r="AR199" i="33" s="1"/>
  <c r="AN199" i="33"/>
  <c r="AK199" i="33"/>
  <c r="AH199" i="33"/>
  <c r="AH268" i="33" s="1"/>
  <c r="AI268" i="33" s="1"/>
  <c r="AE199" i="33"/>
  <c r="AB199" i="33"/>
  <c r="AB268" i="33" s="1"/>
  <c r="AC268" i="33" s="1"/>
  <c r="Y199" i="33"/>
  <c r="V199" i="33"/>
  <c r="T199" i="33"/>
  <c r="Q199" i="33"/>
  <c r="N199" i="33"/>
  <c r="H199" i="33"/>
  <c r="F199" i="33"/>
  <c r="G199" i="33" s="1"/>
  <c r="DE198" i="33"/>
  <c r="DB198" i="33"/>
  <c r="CY198" i="33"/>
  <c r="CV198" i="33"/>
  <c r="CV267" i="33" s="1"/>
  <c r="CW267" i="33" s="1"/>
  <c r="CS198" i="33"/>
  <c r="CP198" i="33"/>
  <c r="CM198" i="33"/>
  <c r="CJ198" i="33"/>
  <c r="CG198" i="33"/>
  <c r="CD198" i="33"/>
  <c r="CA198" i="33"/>
  <c r="BX198" i="33"/>
  <c r="BU198" i="33"/>
  <c r="BR198" i="33"/>
  <c r="BO198" i="33"/>
  <c r="BL198" i="33"/>
  <c r="BL267" i="33" s="1"/>
  <c r="BM267" i="33" s="1"/>
  <c r="BI198" i="33"/>
  <c r="BF198" i="33"/>
  <c r="BC198" i="33"/>
  <c r="AZ198" i="33"/>
  <c r="BA198" i="33" s="1"/>
  <c r="AW198" i="33"/>
  <c r="AT198" i="33"/>
  <c r="AQ198" i="33"/>
  <c r="AR198" i="33" s="1"/>
  <c r="AN198" i="33"/>
  <c r="AN267" i="33" s="1"/>
  <c r="AO267" i="33" s="1"/>
  <c r="AK198" i="33"/>
  <c r="AH198" i="33"/>
  <c r="AH267" i="33" s="1"/>
  <c r="AI267" i="33" s="1"/>
  <c r="AE198" i="33"/>
  <c r="AB198" i="33"/>
  <c r="Y198" i="33"/>
  <c r="V198" i="33"/>
  <c r="T198" i="33"/>
  <c r="Q198" i="33"/>
  <c r="N198" i="33"/>
  <c r="H198" i="33"/>
  <c r="F198" i="33"/>
  <c r="G198" i="33" s="1"/>
  <c r="DE197" i="33"/>
  <c r="DB197" i="33"/>
  <c r="CY197" i="33"/>
  <c r="CV197" i="33"/>
  <c r="CS197" i="33"/>
  <c r="CP197" i="33"/>
  <c r="CM197" i="33"/>
  <c r="CJ197" i="33"/>
  <c r="CG197" i="33"/>
  <c r="CD197" i="33"/>
  <c r="CA197" i="33"/>
  <c r="BX197" i="33"/>
  <c r="BX266" i="33" s="1"/>
  <c r="BY266" i="33" s="1"/>
  <c r="BU197" i="33"/>
  <c r="BR197" i="33"/>
  <c r="BO197" i="33"/>
  <c r="BL197" i="33"/>
  <c r="BI197" i="33"/>
  <c r="BF197" i="33"/>
  <c r="BC197" i="33"/>
  <c r="AZ197" i="33"/>
  <c r="AW197" i="33"/>
  <c r="AT197" i="33"/>
  <c r="AQ197" i="33"/>
  <c r="AR197" i="33" s="1"/>
  <c r="AN197" i="33"/>
  <c r="AK197" i="33"/>
  <c r="AK266" i="33" s="1"/>
  <c r="AL266" i="33" s="1"/>
  <c r="AH197" i="33"/>
  <c r="AE197" i="33"/>
  <c r="AB197" i="33"/>
  <c r="Y197" i="33"/>
  <c r="V197" i="33"/>
  <c r="T197" i="33"/>
  <c r="Q197" i="33"/>
  <c r="N197" i="33"/>
  <c r="H197" i="33"/>
  <c r="F197" i="33"/>
  <c r="G197" i="33" s="1"/>
  <c r="DE196" i="33"/>
  <c r="DE265" i="33" s="1"/>
  <c r="DF265" i="33" s="1"/>
  <c r="DB196" i="33"/>
  <c r="CY196" i="33"/>
  <c r="CV196" i="33"/>
  <c r="CS196" i="33"/>
  <c r="CP196" i="33"/>
  <c r="CM196" i="33"/>
  <c r="CM265" i="33" s="1"/>
  <c r="CN265" i="33" s="1"/>
  <c r="CJ196" i="33"/>
  <c r="CG196" i="33"/>
  <c r="CG265" i="33" s="1"/>
  <c r="CH265" i="33" s="1"/>
  <c r="CD196" i="33"/>
  <c r="CA196" i="33"/>
  <c r="CA265" i="33" s="1"/>
  <c r="CB265" i="33" s="1"/>
  <c r="BX196" i="33"/>
  <c r="BU196" i="33"/>
  <c r="BU265" i="33" s="1"/>
  <c r="BV265" i="33" s="1"/>
  <c r="BR196" i="33"/>
  <c r="BO196" i="33"/>
  <c r="BL196" i="33"/>
  <c r="BI196" i="33"/>
  <c r="BF196" i="33"/>
  <c r="BF265" i="33" s="1"/>
  <c r="BG265" i="33" s="1"/>
  <c r="BC196" i="33"/>
  <c r="BC265" i="33" s="1"/>
  <c r="BD265" i="33" s="1"/>
  <c r="AZ196" i="33"/>
  <c r="AW196" i="33"/>
  <c r="AT196" i="33"/>
  <c r="AQ196" i="33"/>
  <c r="AR196" i="33" s="1"/>
  <c r="AN196" i="33"/>
  <c r="AK196" i="33"/>
  <c r="AH196" i="33"/>
  <c r="AE196" i="33"/>
  <c r="AB196" i="33"/>
  <c r="Y196" i="33"/>
  <c r="V196" i="33"/>
  <c r="T196" i="33"/>
  <c r="Q196" i="33"/>
  <c r="N196" i="33"/>
  <c r="H196" i="33"/>
  <c r="F196" i="33"/>
  <c r="G196" i="33" s="1"/>
  <c r="DE195" i="33"/>
  <c r="DB195" i="33"/>
  <c r="CY195" i="33"/>
  <c r="CV195" i="33"/>
  <c r="CV264" i="33" s="1"/>
  <c r="CW264" i="33" s="1"/>
  <c r="CS195" i="33"/>
  <c r="CP195" i="33"/>
  <c r="CM195" i="33"/>
  <c r="CN195" i="33" s="1"/>
  <c r="CJ195" i="33"/>
  <c r="CJ264" i="33" s="1"/>
  <c r="CK264" i="33" s="1"/>
  <c r="CG195" i="33"/>
  <c r="CD195" i="33"/>
  <c r="CA195" i="33"/>
  <c r="BX195" i="33"/>
  <c r="BX264" i="33" s="1"/>
  <c r="BY264" i="33" s="1"/>
  <c r="BU195" i="33"/>
  <c r="BR195" i="33"/>
  <c r="BO195" i="33"/>
  <c r="BL195" i="33"/>
  <c r="BL264" i="33" s="1"/>
  <c r="BM264" i="33" s="1"/>
  <c r="BI195" i="33"/>
  <c r="BF195" i="33"/>
  <c r="BC195" i="33"/>
  <c r="AZ195" i="33"/>
  <c r="AZ264" i="33" s="1"/>
  <c r="BA264" i="33" s="1"/>
  <c r="AW195" i="33"/>
  <c r="AT195" i="33"/>
  <c r="AQ195" i="33"/>
  <c r="AR195" i="33" s="1"/>
  <c r="AN195" i="33"/>
  <c r="AK195" i="33"/>
  <c r="AH195" i="33"/>
  <c r="AE195" i="33"/>
  <c r="AB195" i="33"/>
  <c r="Y195" i="33"/>
  <c r="V195" i="33"/>
  <c r="T195" i="33"/>
  <c r="Q195" i="33"/>
  <c r="N195" i="33"/>
  <c r="H195" i="33"/>
  <c r="F195" i="33"/>
  <c r="G195" i="33" s="1"/>
  <c r="DE194" i="33"/>
  <c r="DB194" i="33"/>
  <c r="CY194" i="33"/>
  <c r="CV194" i="33"/>
  <c r="CS194" i="33"/>
  <c r="CP194" i="33"/>
  <c r="CM194" i="33"/>
  <c r="CJ194" i="33"/>
  <c r="CJ263" i="33" s="1"/>
  <c r="CK263" i="33" s="1"/>
  <c r="CG194" i="33"/>
  <c r="CD194" i="33"/>
  <c r="CA194" i="33"/>
  <c r="BX194" i="33"/>
  <c r="BU194" i="33"/>
  <c r="BU263" i="33" s="1"/>
  <c r="BV263" i="33" s="1"/>
  <c r="BR194" i="33"/>
  <c r="BR263" i="33" s="1"/>
  <c r="BS263" i="33" s="1"/>
  <c r="BO194" i="33"/>
  <c r="BL194" i="33"/>
  <c r="BI194" i="33"/>
  <c r="BI263" i="33" s="1"/>
  <c r="BJ263" i="33" s="1"/>
  <c r="BF194" i="33"/>
  <c r="BC194" i="33"/>
  <c r="AZ194" i="33"/>
  <c r="AW194" i="33"/>
  <c r="AT194" i="33"/>
  <c r="AT263" i="33" s="1"/>
  <c r="AU263" i="33" s="1"/>
  <c r="AQ194" i="33"/>
  <c r="AR194" i="33" s="1"/>
  <c r="AN194" i="33"/>
  <c r="AK194" i="33"/>
  <c r="AH194" i="33"/>
  <c r="AE194" i="33"/>
  <c r="AB194" i="33"/>
  <c r="Y194" i="33"/>
  <c r="V194" i="33"/>
  <c r="T194" i="33"/>
  <c r="Q194" i="33"/>
  <c r="N194" i="33"/>
  <c r="H194" i="33"/>
  <c r="F194" i="33"/>
  <c r="G194" i="33" s="1"/>
  <c r="DE193" i="33"/>
  <c r="DE262" i="33" s="1"/>
  <c r="DF262" i="33" s="1"/>
  <c r="DB193" i="33"/>
  <c r="CY193" i="33"/>
  <c r="CV193" i="33"/>
  <c r="CS193" i="33"/>
  <c r="CS262" i="33" s="1"/>
  <c r="CT262" i="33" s="1"/>
  <c r="CP193" i="33"/>
  <c r="CM193" i="33"/>
  <c r="CJ193" i="33"/>
  <c r="CG193" i="33"/>
  <c r="CD193" i="33"/>
  <c r="CA193" i="33"/>
  <c r="BX193" i="33"/>
  <c r="BU193" i="33"/>
  <c r="BU262" i="33" s="1"/>
  <c r="BV262" i="33" s="1"/>
  <c r="BR193" i="33"/>
  <c r="BO193" i="33"/>
  <c r="BL193" i="33"/>
  <c r="BI193" i="33"/>
  <c r="BI262" i="33" s="1"/>
  <c r="BJ262" i="33" s="1"/>
  <c r="BF193" i="33"/>
  <c r="BC193" i="33"/>
  <c r="AZ193" i="33"/>
  <c r="AW193" i="33"/>
  <c r="AW262" i="33" s="1"/>
  <c r="AX262" i="33" s="1"/>
  <c r="AT193" i="33"/>
  <c r="AQ193" i="33"/>
  <c r="AR193" i="33" s="1"/>
  <c r="AN193" i="33"/>
  <c r="AK193" i="33"/>
  <c r="AK262" i="33" s="1"/>
  <c r="AL262" i="33" s="1"/>
  <c r="AH193" i="33"/>
  <c r="AE193" i="33"/>
  <c r="AB193" i="33"/>
  <c r="Y193" i="33"/>
  <c r="V193" i="33"/>
  <c r="T193" i="33"/>
  <c r="Q193" i="33"/>
  <c r="N193" i="33"/>
  <c r="H193" i="33"/>
  <c r="F193" i="33"/>
  <c r="G193" i="33" s="1"/>
  <c r="DE192" i="33"/>
  <c r="DB192" i="33"/>
  <c r="CY192" i="33"/>
  <c r="CV192" i="33"/>
  <c r="CS192" i="33"/>
  <c r="CP192" i="33"/>
  <c r="CM192" i="33"/>
  <c r="CM261" i="33" s="1"/>
  <c r="CN261" i="33" s="1"/>
  <c r="CJ192" i="33"/>
  <c r="CJ261" i="33" s="1"/>
  <c r="CK261" i="33" s="1"/>
  <c r="CG192" i="33"/>
  <c r="CD192" i="33"/>
  <c r="CA192" i="33"/>
  <c r="CA261" i="33" s="1"/>
  <c r="CB261" i="33" s="1"/>
  <c r="BX192" i="33"/>
  <c r="BU192" i="33"/>
  <c r="BR192" i="33"/>
  <c r="BO192" i="33"/>
  <c r="BL192" i="33"/>
  <c r="BL261" i="33" s="1"/>
  <c r="BM261" i="33" s="1"/>
  <c r="BI192" i="33"/>
  <c r="BF192" i="33"/>
  <c r="BC192" i="33"/>
  <c r="AZ192" i="33"/>
  <c r="AW192" i="33"/>
  <c r="AW261" i="33" s="1"/>
  <c r="AX261" i="33" s="1"/>
  <c r="AT192" i="33"/>
  <c r="AQ192" i="33"/>
  <c r="AR192" i="33" s="1"/>
  <c r="AN192" i="33"/>
  <c r="AK192" i="33"/>
  <c r="AH192" i="33"/>
  <c r="AE192" i="33"/>
  <c r="AB192" i="33"/>
  <c r="Y192" i="33"/>
  <c r="V192" i="33"/>
  <c r="T192" i="33"/>
  <c r="Q192" i="33"/>
  <c r="N192" i="33"/>
  <c r="H192" i="33"/>
  <c r="F192" i="33"/>
  <c r="G192" i="33" s="1"/>
  <c r="DE191" i="33"/>
  <c r="DB191" i="33"/>
  <c r="CY191" i="33"/>
  <c r="CY260" i="33" s="1"/>
  <c r="CZ260" i="33" s="1"/>
  <c r="CV191" i="33"/>
  <c r="CV260" i="33" s="1"/>
  <c r="CW260" i="33" s="1"/>
  <c r="CS191" i="33"/>
  <c r="CP191" i="33"/>
  <c r="CM191" i="33"/>
  <c r="CJ191" i="33"/>
  <c r="CG191" i="33"/>
  <c r="CD191" i="33"/>
  <c r="CA191" i="33"/>
  <c r="BX191" i="33"/>
  <c r="BX260" i="33" s="1"/>
  <c r="BY260" i="33" s="1"/>
  <c r="BU191" i="33"/>
  <c r="BR191" i="33"/>
  <c r="BO191" i="33"/>
  <c r="BL191" i="33"/>
  <c r="BL260" i="33" s="1"/>
  <c r="BM260" i="33" s="1"/>
  <c r="BI191" i="33"/>
  <c r="BF191" i="33"/>
  <c r="BC191" i="33"/>
  <c r="AZ191" i="33"/>
  <c r="AZ260" i="33" s="1"/>
  <c r="BA260" i="33" s="1"/>
  <c r="AW191" i="33"/>
  <c r="AT191" i="33"/>
  <c r="AQ191" i="33"/>
  <c r="AR191" i="33" s="1"/>
  <c r="AN191" i="33"/>
  <c r="AK191" i="33"/>
  <c r="AH191" i="33"/>
  <c r="AE191" i="33"/>
  <c r="AB191" i="33"/>
  <c r="AB260" i="33" s="1"/>
  <c r="AC260" i="33" s="1"/>
  <c r="Y191" i="33"/>
  <c r="V191" i="33"/>
  <c r="T191" i="33"/>
  <c r="Q191" i="33"/>
  <c r="N191" i="33"/>
  <c r="H191" i="33"/>
  <c r="F191" i="33"/>
  <c r="G191" i="33" s="1"/>
  <c r="DE190" i="33"/>
  <c r="DB190" i="33"/>
  <c r="CY190" i="33"/>
  <c r="CV190" i="33"/>
  <c r="CS190" i="33"/>
  <c r="CP190" i="33"/>
  <c r="CP259" i="33" s="1"/>
  <c r="CQ259" i="33" s="1"/>
  <c r="CM190" i="33"/>
  <c r="CJ190" i="33"/>
  <c r="CG190" i="33"/>
  <c r="CD190" i="33"/>
  <c r="CA190" i="33"/>
  <c r="BX190" i="33"/>
  <c r="BX259" i="33" s="1"/>
  <c r="BY259" i="33" s="1"/>
  <c r="BU190" i="33"/>
  <c r="BR190" i="33"/>
  <c r="BO190" i="33"/>
  <c r="BO259" i="33" s="1"/>
  <c r="BP259" i="33" s="1"/>
  <c r="BL190" i="33"/>
  <c r="BI190" i="33"/>
  <c r="BF190" i="33"/>
  <c r="BC190" i="33"/>
  <c r="AZ190" i="33"/>
  <c r="AW190" i="33"/>
  <c r="AT190" i="33"/>
  <c r="AT259" i="33" s="1"/>
  <c r="AU259" i="33" s="1"/>
  <c r="AQ190" i="33"/>
  <c r="AR190" i="33" s="1"/>
  <c r="AN190" i="33"/>
  <c r="AK190" i="33"/>
  <c r="AL190" i="33" s="1"/>
  <c r="AH190" i="33"/>
  <c r="AE190" i="33"/>
  <c r="AB190" i="33"/>
  <c r="Y190" i="33"/>
  <c r="V190" i="33"/>
  <c r="T190" i="33"/>
  <c r="Q190" i="33"/>
  <c r="N190" i="33"/>
  <c r="H190" i="33"/>
  <c r="F190" i="33"/>
  <c r="G190" i="33" s="1"/>
  <c r="DE189" i="33"/>
  <c r="DB189" i="33"/>
  <c r="CY189" i="33"/>
  <c r="CY258" i="33" s="1"/>
  <c r="CZ258" i="33" s="1"/>
  <c r="CV189" i="33"/>
  <c r="CS189" i="33"/>
  <c r="CP189" i="33"/>
  <c r="CM189" i="33"/>
  <c r="CJ189" i="33"/>
  <c r="CG189" i="33"/>
  <c r="CD189" i="33"/>
  <c r="CA189" i="33"/>
  <c r="BX189" i="33"/>
  <c r="BU189" i="33"/>
  <c r="BR189" i="33"/>
  <c r="BR258" i="33" s="1"/>
  <c r="BS258" i="33" s="1"/>
  <c r="BO189" i="33"/>
  <c r="BL189" i="33"/>
  <c r="BI189" i="33"/>
  <c r="BF189" i="33"/>
  <c r="BC189" i="33"/>
  <c r="AZ189" i="33"/>
  <c r="AW189" i="33"/>
  <c r="AT189" i="33"/>
  <c r="AT258" i="33" s="1"/>
  <c r="AU258" i="33" s="1"/>
  <c r="AQ189" i="33"/>
  <c r="AR189" i="33" s="1"/>
  <c r="AN189" i="33"/>
  <c r="AK189" i="33"/>
  <c r="AH189" i="33"/>
  <c r="AH258" i="33" s="1"/>
  <c r="AI258" i="33" s="1"/>
  <c r="AE189" i="33"/>
  <c r="AE258" i="33" s="1"/>
  <c r="AF258" i="33" s="1"/>
  <c r="AB189" i="33"/>
  <c r="Y189" i="33"/>
  <c r="V189" i="33"/>
  <c r="T189" i="33"/>
  <c r="Q189" i="33"/>
  <c r="N189" i="33"/>
  <c r="H189" i="33"/>
  <c r="F189" i="33"/>
  <c r="G189" i="33" s="1"/>
  <c r="DE188" i="33"/>
  <c r="DB188" i="33"/>
  <c r="CY188" i="33"/>
  <c r="CY257" i="33" s="1"/>
  <c r="CZ257" i="33" s="1"/>
  <c r="CV188" i="33"/>
  <c r="CS188" i="33"/>
  <c r="CP188" i="33"/>
  <c r="CM188" i="33"/>
  <c r="CM257" i="33" s="1"/>
  <c r="CN257" i="33" s="1"/>
  <c r="CJ188" i="33"/>
  <c r="CG188" i="33"/>
  <c r="CG257" i="33" s="1"/>
  <c r="CH257" i="33" s="1"/>
  <c r="CD188" i="33"/>
  <c r="CA188" i="33"/>
  <c r="BX188" i="33"/>
  <c r="BU188" i="33"/>
  <c r="BU257" i="33" s="1"/>
  <c r="BV257" i="33" s="1"/>
  <c r="BR188" i="33"/>
  <c r="BO188" i="33"/>
  <c r="BL188" i="33"/>
  <c r="BI188" i="33"/>
  <c r="BI257" i="33" s="1"/>
  <c r="BJ257" i="33" s="1"/>
  <c r="BF188" i="33"/>
  <c r="BC188" i="33"/>
  <c r="AZ188" i="33"/>
  <c r="AW188" i="33"/>
  <c r="AT188" i="33"/>
  <c r="AT257" i="33" s="1"/>
  <c r="AU257" i="33" s="1"/>
  <c r="AQ188" i="33"/>
  <c r="AR188" i="33" s="1"/>
  <c r="AN188" i="33"/>
  <c r="AK188" i="33"/>
  <c r="AH188" i="33"/>
  <c r="AE188" i="33"/>
  <c r="AE257" i="33" s="1"/>
  <c r="AF257" i="33" s="1"/>
  <c r="AB188" i="33"/>
  <c r="Y188" i="33"/>
  <c r="V188" i="33"/>
  <c r="T188" i="33"/>
  <c r="Q188" i="33"/>
  <c r="N188" i="33"/>
  <c r="H188" i="33"/>
  <c r="F188" i="33"/>
  <c r="G188" i="33" s="1"/>
  <c r="DE187" i="33"/>
  <c r="DB187" i="33"/>
  <c r="DB256" i="33" s="1"/>
  <c r="DC256" i="33" s="1"/>
  <c r="CY187" i="33"/>
  <c r="CV187" i="33"/>
  <c r="CS187" i="33"/>
  <c r="CP187" i="33"/>
  <c r="CP256" i="33" s="1"/>
  <c r="CQ256" i="33" s="1"/>
  <c r="CM187" i="33"/>
  <c r="CN187" i="33" s="1"/>
  <c r="CJ187" i="33"/>
  <c r="CG187" i="33"/>
  <c r="CD187" i="33"/>
  <c r="CD256" i="33" s="1"/>
  <c r="CE256" i="33" s="1"/>
  <c r="CA187" i="33"/>
  <c r="BX187" i="33"/>
  <c r="BU187" i="33"/>
  <c r="BR187" i="33"/>
  <c r="BO187" i="33"/>
  <c r="BL187" i="33"/>
  <c r="BI187" i="33"/>
  <c r="BF187" i="33"/>
  <c r="BF256" i="33" s="1"/>
  <c r="BG256" i="33" s="1"/>
  <c r="BC187" i="33"/>
  <c r="AZ187" i="33"/>
  <c r="AW187" i="33"/>
  <c r="AT187" i="33"/>
  <c r="AT256" i="33" s="1"/>
  <c r="AU256" i="33" s="1"/>
  <c r="AQ187" i="33"/>
  <c r="AR187" i="33" s="1"/>
  <c r="AN187" i="33"/>
  <c r="AK187" i="33"/>
  <c r="AH187" i="33"/>
  <c r="AE187" i="33"/>
  <c r="AB187" i="33"/>
  <c r="Y187" i="33"/>
  <c r="V187" i="33"/>
  <c r="W187" i="33" s="1"/>
  <c r="T187" i="33"/>
  <c r="Q187" i="33"/>
  <c r="N187" i="33"/>
  <c r="H187" i="33"/>
  <c r="F187" i="33"/>
  <c r="G187" i="33" s="1"/>
  <c r="DE186" i="33"/>
  <c r="DB186" i="33"/>
  <c r="CY186" i="33"/>
  <c r="CV186" i="33"/>
  <c r="CV255" i="33" s="1"/>
  <c r="CS186" i="33"/>
  <c r="CP186" i="33"/>
  <c r="CM186" i="33"/>
  <c r="CJ186" i="33"/>
  <c r="CG186" i="33"/>
  <c r="CD186" i="33"/>
  <c r="CD255" i="33" s="1"/>
  <c r="CA186" i="33"/>
  <c r="BX186" i="33"/>
  <c r="BU186" i="33"/>
  <c r="BU255" i="33" s="1"/>
  <c r="BR186" i="33"/>
  <c r="BO186" i="33"/>
  <c r="BL186" i="33"/>
  <c r="BI186" i="33"/>
  <c r="BF186" i="33"/>
  <c r="BC186" i="33"/>
  <c r="AZ186" i="33"/>
  <c r="AZ255" i="33" s="1"/>
  <c r="AW186" i="33"/>
  <c r="AT186" i="33"/>
  <c r="AQ186" i="33"/>
  <c r="AR186" i="33" s="1"/>
  <c r="AN186" i="33"/>
  <c r="AK186" i="33"/>
  <c r="AH186" i="33"/>
  <c r="AE186" i="33"/>
  <c r="AB186" i="33"/>
  <c r="Y186" i="33"/>
  <c r="V186" i="33"/>
  <c r="T186" i="33"/>
  <c r="Q186" i="33"/>
  <c r="N186" i="33"/>
  <c r="H186" i="33"/>
  <c r="F186" i="33"/>
  <c r="G186" i="33" s="1"/>
  <c r="DD185" i="33"/>
  <c r="DA185" i="33"/>
  <c r="CX185" i="33"/>
  <c r="CU185" i="33"/>
  <c r="CR185" i="33"/>
  <c r="CO185" i="33"/>
  <c r="CL185" i="33"/>
  <c r="CI185" i="33"/>
  <c r="CF185" i="33"/>
  <c r="CC185" i="33"/>
  <c r="BZ185" i="33"/>
  <c r="BW185" i="33"/>
  <c r="BT185" i="33"/>
  <c r="BQ185" i="33"/>
  <c r="BN185" i="33"/>
  <c r="BK185" i="33"/>
  <c r="BH185" i="33"/>
  <c r="BE185" i="33"/>
  <c r="BB185" i="33"/>
  <c r="AY185" i="33"/>
  <c r="AV185" i="33"/>
  <c r="AS185" i="33"/>
  <c r="AP185" i="33"/>
  <c r="AM185" i="33"/>
  <c r="AJ185" i="33"/>
  <c r="AG185" i="33"/>
  <c r="AD185" i="33"/>
  <c r="AA185" i="33"/>
  <c r="X185" i="33"/>
  <c r="U185" i="33"/>
  <c r="S185" i="33"/>
  <c r="R185" i="33"/>
  <c r="P185" i="33"/>
  <c r="O185" i="33"/>
  <c r="Q185" i="33" s="1"/>
  <c r="M185" i="33"/>
  <c r="L185" i="33"/>
  <c r="E185" i="33"/>
  <c r="D185" i="33"/>
  <c r="O183" i="33"/>
  <c r="R183" i="33" s="1"/>
  <c r="U183" i="33" s="1"/>
  <c r="X183" i="33" s="1"/>
  <c r="AA183" i="33" s="1"/>
  <c r="AD183" i="33" s="1"/>
  <c r="AG183" i="33" s="1"/>
  <c r="AJ183" i="33" s="1"/>
  <c r="AM183" i="33" s="1"/>
  <c r="AP183" i="33" s="1"/>
  <c r="AS183" i="33" s="1"/>
  <c r="AV183" i="33" s="1"/>
  <c r="AY183" i="33" s="1"/>
  <c r="BB183" i="33" s="1"/>
  <c r="BE183" i="33" s="1"/>
  <c r="BH183" i="33" s="1"/>
  <c r="BK183" i="33" s="1"/>
  <c r="BN183" i="33" s="1"/>
  <c r="BQ183" i="33" s="1"/>
  <c r="BT183" i="33" s="1"/>
  <c r="BW183" i="33" s="1"/>
  <c r="BZ183" i="33" s="1"/>
  <c r="CC183" i="33" s="1"/>
  <c r="CF183" i="33" s="1"/>
  <c r="CI183" i="33" s="1"/>
  <c r="CL183" i="33" s="1"/>
  <c r="CO183" i="33" s="1"/>
  <c r="CR183" i="33" s="1"/>
  <c r="CU183" i="33" s="1"/>
  <c r="CX183" i="33" s="1"/>
  <c r="DA183" i="33" s="1"/>
  <c r="DD183" i="33" s="1"/>
  <c r="H183" i="33"/>
  <c r="DF179" i="33"/>
  <c r="DC179" i="33"/>
  <c r="CZ179" i="33"/>
  <c r="CW179" i="33"/>
  <c r="CT179" i="33"/>
  <c r="CQ179" i="33"/>
  <c r="CN179" i="33"/>
  <c r="CK179" i="33"/>
  <c r="CH179" i="33"/>
  <c r="CE179" i="33"/>
  <c r="CB179" i="33"/>
  <c r="BY179" i="33"/>
  <c r="BV179" i="33"/>
  <c r="BS179" i="33"/>
  <c r="BP179" i="33"/>
  <c r="BM179" i="33"/>
  <c r="BJ179" i="33"/>
  <c r="BG179" i="33"/>
  <c r="BD179" i="33"/>
  <c r="BA179" i="33"/>
  <c r="AX179" i="33"/>
  <c r="AU179" i="33"/>
  <c r="AR179" i="33"/>
  <c r="AL179" i="33"/>
  <c r="AI179" i="33"/>
  <c r="AF179" i="33"/>
  <c r="AC179" i="33"/>
  <c r="Z179" i="33"/>
  <c r="W179" i="33"/>
  <c r="T179" i="33"/>
  <c r="Q179" i="33"/>
  <c r="N179" i="33"/>
  <c r="I179" i="33"/>
  <c r="H179" i="33"/>
  <c r="F179" i="33"/>
  <c r="G179" i="33" s="1"/>
  <c r="DF178" i="33"/>
  <c r="DC178" i="33"/>
  <c r="CZ178" i="33"/>
  <c r="CW178" i="33"/>
  <c r="CT178" i="33"/>
  <c r="CQ178" i="33"/>
  <c r="CN178" i="33"/>
  <c r="CK178" i="33"/>
  <c r="CH178" i="33"/>
  <c r="CE178" i="33"/>
  <c r="CB178" i="33"/>
  <c r="BY178" i="33"/>
  <c r="BV178" i="33"/>
  <c r="BS178" i="33"/>
  <c r="BP178" i="33"/>
  <c r="BM178" i="33"/>
  <c r="BJ178" i="33"/>
  <c r="BG178" i="33"/>
  <c r="BD178" i="33"/>
  <c r="BA178" i="33"/>
  <c r="AX178" i="33"/>
  <c r="AU178" i="33"/>
  <c r="AR178" i="33"/>
  <c r="AL178" i="33"/>
  <c r="AI178" i="33"/>
  <c r="AF178" i="33"/>
  <c r="AC178" i="33"/>
  <c r="Z178" i="33"/>
  <c r="W178" i="33"/>
  <c r="T178" i="33"/>
  <c r="Q178" i="33"/>
  <c r="N178" i="33"/>
  <c r="I178" i="33"/>
  <c r="H178" i="33"/>
  <c r="F178" i="33"/>
  <c r="G178" i="33" s="1"/>
  <c r="DF177" i="33"/>
  <c r="DC177" i="33"/>
  <c r="CZ177" i="33"/>
  <c r="CW177" i="33"/>
  <c r="CT177" i="33"/>
  <c r="CQ177" i="33"/>
  <c r="CN177" i="33"/>
  <c r="CK177" i="33"/>
  <c r="CH177" i="33"/>
  <c r="CE177" i="33"/>
  <c r="CB177" i="33"/>
  <c r="BY177" i="33"/>
  <c r="BV177" i="33"/>
  <c r="BS177" i="33"/>
  <c r="BP177" i="33"/>
  <c r="BM177" i="33"/>
  <c r="BJ177" i="33"/>
  <c r="BG177" i="33"/>
  <c r="BD177" i="33"/>
  <c r="BA177" i="33"/>
  <c r="AX177" i="33"/>
  <c r="AU177" i="33"/>
  <c r="AR177" i="33"/>
  <c r="AL177" i="33"/>
  <c r="AI177" i="33"/>
  <c r="AF177" i="33"/>
  <c r="AC177" i="33"/>
  <c r="Z177" i="33"/>
  <c r="W177" i="33"/>
  <c r="T177" i="33"/>
  <c r="Q177" i="33"/>
  <c r="N177" i="33"/>
  <c r="I177" i="33"/>
  <c r="H177" i="33"/>
  <c r="F177" i="33"/>
  <c r="G177" i="33" s="1"/>
  <c r="DF176" i="33"/>
  <c r="DC176" i="33"/>
  <c r="CZ176" i="33"/>
  <c r="CW176" i="33"/>
  <c r="CT176" i="33"/>
  <c r="CQ176" i="33"/>
  <c r="CN176" i="33"/>
  <c r="CK176" i="33"/>
  <c r="CH176" i="33"/>
  <c r="CE176" i="33"/>
  <c r="CB176" i="33"/>
  <c r="BY176" i="33"/>
  <c r="BV176" i="33"/>
  <c r="BS176" i="33"/>
  <c r="BP176" i="33"/>
  <c r="BM176" i="33"/>
  <c r="BJ176" i="33"/>
  <c r="BG176" i="33"/>
  <c r="BD176" i="33"/>
  <c r="BA176" i="33"/>
  <c r="AX176" i="33"/>
  <c r="AU176" i="33"/>
  <c r="AR176" i="33"/>
  <c r="AL176" i="33"/>
  <c r="AI176" i="33"/>
  <c r="AF176" i="33"/>
  <c r="AC176" i="33"/>
  <c r="Z176" i="33"/>
  <c r="W176" i="33"/>
  <c r="T176" i="33"/>
  <c r="Q176" i="33"/>
  <c r="N176" i="33"/>
  <c r="I176" i="33"/>
  <c r="H176" i="33"/>
  <c r="F176" i="33"/>
  <c r="G176" i="33" s="1"/>
  <c r="DF175" i="33"/>
  <c r="DC175" i="33"/>
  <c r="CZ175" i="33"/>
  <c r="CW175" i="33"/>
  <c r="CT175" i="33"/>
  <c r="CQ175" i="33"/>
  <c r="CN175" i="33"/>
  <c r="CK175" i="33"/>
  <c r="CH175" i="33"/>
  <c r="CE175" i="33"/>
  <c r="CB175" i="33"/>
  <c r="BY175" i="33"/>
  <c r="BV175" i="33"/>
  <c r="BS175" i="33"/>
  <c r="BP175" i="33"/>
  <c r="BM175" i="33"/>
  <c r="BJ175" i="33"/>
  <c r="BG175" i="33"/>
  <c r="BD175" i="33"/>
  <c r="BA175" i="33"/>
  <c r="AX175" i="33"/>
  <c r="AU175" i="33"/>
  <c r="AR175" i="33"/>
  <c r="AL175" i="33"/>
  <c r="AI175" i="33"/>
  <c r="AF175" i="33"/>
  <c r="AC175" i="33"/>
  <c r="Z175" i="33"/>
  <c r="W175" i="33"/>
  <c r="T175" i="33"/>
  <c r="Q175" i="33"/>
  <c r="N175" i="33"/>
  <c r="I175" i="33"/>
  <c r="H175" i="33"/>
  <c r="F175" i="33"/>
  <c r="G175" i="33" s="1"/>
  <c r="DF174" i="33"/>
  <c r="DC174" i="33"/>
  <c r="CZ174" i="33"/>
  <c r="CW174" i="33"/>
  <c r="CT174" i="33"/>
  <c r="CQ174" i="33"/>
  <c r="CN174" i="33"/>
  <c r="CK174" i="33"/>
  <c r="CH174" i="33"/>
  <c r="CE174" i="33"/>
  <c r="CB174" i="33"/>
  <c r="BY174" i="33"/>
  <c r="BV174" i="33"/>
  <c r="BS174" i="33"/>
  <c r="BP174" i="33"/>
  <c r="BM174" i="33"/>
  <c r="BJ174" i="33"/>
  <c r="BG174" i="33"/>
  <c r="BD174" i="33"/>
  <c r="BA174" i="33"/>
  <c r="AX174" i="33"/>
  <c r="AU174" i="33"/>
  <c r="AR174" i="33"/>
  <c r="AL174" i="33"/>
  <c r="AI174" i="33"/>
  <c r="AF174" i="33"/>
  <c r="AC174" i="33"/>
  <c r="Z174" i="33"/>
  <c r="W174" i="33"/>
  <c r="T174" i="33"/>
  <c r="Q174" i="33"/>
  <c r="N174" i="33"/>
  <c r="I174" i="33"/>
  <c r="H174" i="33"/>
  <c r="F174" i="33"/>
  <c r="G174" i="33" s="1"/>
  <c r="DF173" i="33"/>
  <c r="DC173" i="33"/>
  <c r="CZ173" i="33"/>
  <c r="CW173" i="33"/>
  <c r="CT173" i="33"/>
  <c r="CQ173" i="33"/>
  <c r="CN173" i="33"/>
  <c r="CK173" i="33"/>
  <c r="CH173" i="33"/>
  <c r="CE173" i="33"/>
  <c r="CB173" i="33"/>
  <c r="BY173" i="33"/>
  <c r="BV173" i="33"/>
  <c r="BS173" i="33"/>
  <c r="BP173" i="33"/>
  <c r="BM173" i="33"/>
  <c r="BJ173" i="33"/>
  <c r="BG173" i="33"/>
  <c r="BD173" i="33"/>
  <c r="BA173" i="33"/>
  <c r="AX173" i="33"/>
  <c r="AU173" i="33"/>
  <c r="AR173" i="33"/>
  <c r="AL173" i="33"/>
  <c r="AI173" i="33"/>
  <c r="AF173" i="33"/>
  <c r="AC173" i="33"/>
  <c r="Z173" i="33"/>
  <c r="W173" i="33"/>
  <c r="T173" i="33"/>
  <c r="Q173" i="33"/>
  <c r="N173" i="33"/>
  <c r="I173" i="33"/>
  <c r="H173" i="33"/>
  <c r="J173" i="33" s="1"/>
  <c r="K173" i="33" s="1"/>
  <c r="F173" i="33"/>
  <c r="G173" i="33" s="1"/>
  <c r="DF172" i="33"/>
  <c r="DC172" i="33"/>
  <c r="CZ172" i="33"/>
  <c r="CW172" i="33"/>
  <c r="CT172" i="33"/>
  <c r="CQ172" i="33"/>
  <c r="CN172" i="33"/>
  <c r="CK172" i="33"/>
  <c r="CH172" i="33"/>
  <c r="CE172" i="33"/>
  <c r="CB172" i="33"/>
  <c r="BY172" i="33"/>
  <c r="BV172" i="33"/>
  <c r="BS172" i="33"/>
  <c r="BP172" i="33"/>
  <c r="BM172" i="33"/>
  <c r="BJ172" i="33"/>
  <c r="BG172" i="33"/>
  <c r="BD172" i="33"/>
  <c r="BA172" i="33"/>
  <c r="AX172" i="33"/>
  <c r="AU172" i="33"/>
  <c r="AR172" i="33"/>
  <c r="AL172" i="33"/>
  <c r="AI172" i="33"/>
  <c r="AF172" i="33"/>
  <c r="AC172" i="33"/>
  <c r="Z172" i="33"/>
  <c r="W172" i="33"/>
  <c r="T172" i="33"/>
  <c r="Q172" i="33"/>
  <c r="N172" i="33"/>
  <c r="I172" i="33"/>
  <c r="H172" i="33"/>
  <c r="F172" i="33"/>
  <c r="G172" i="33" s="1"/>
  <c r="DF171" i="33"/>
  <c r="DC171" i="33"/>
  <c r="CZ171" i="33"/>
  <c r="CW171" i="33"/>
  <c r="CT171" i="33"/>
  <c r="CQ171" i="33"/>
  <c r="CN171" i="33"/>
  <c r="CK171" i="33"/>
  <c r="CH171" i="33"/>
  <c r="CE171" i="33"/>
  <c r="CB171" i="33"/>
  <c r="BY171" i="33"/>
  <c r="BV171" i="33"/>
  <c r="BS171" i="33"/>
  <c r="BP171" i="33"/>
  <c r="BM171" i="33"/>
  <c r="BJ171" i="33"/>
  <c r="BG171" i="33"/>
  <c r="BD171" i="33"/>
  <c r="BA171" i="33"/>
  <c r="AX171" i="33"/>
  <c r="AU171" i="33"/>
  <c r="AR171" i="33"/>
  <c r="AL171" i="33"/>
  <c r="AI171" i="33"/>
  <c r="AF171" i="33"/>
  <c r="AC171" i="33"/>
  <c r="Z171" i="33"/>
  <c r="W171" i="33"/>
  <c r="T171" i="33"/>
  <c r="Q171" i="33"/>
  <c r="N171" i="33"/>
  <c r="I171" i="33"/>
  <c r="H171" i="33"/>
  <c r="J171" i="33" s="1"/>
  <c r="K171" i="33" s="1"/>
  <c r="F171" i="33"/>
  <c r="G171" i="33" s="1"/>
  <c r="DF170" i="33"/>
  <c r="DC170" i="33"/>
  <c r="CZ170" i="33"/>
  <c r="CW170" i="33"/>
  <c r="CT170" i="33"/>
  <c r="CQ170" i="33"/>
  <c r="CN170" i="33"/>
  <c r="CK170" i="33"/>
  <c r="CH170" i="33"/>
  <c r="CE170" i="33"/>
  <c r="CB170" i="33"/>
  <c r="BY170" i="33"/>
  <c r="BV170" i="33"/>
  <c r="BS170" i="33"/>
  <c r="BP170" i="33"/>
  <c r="BM170" i="33"/>
  <c r="BJ170" i="33"/>
  <c r="BG170" i="33"/>
  <c r="BD170" i="33"/>
  <c r="BA170" i="33"/>
  <c r="AX170" i="33"/>
  <c r="AU170" i="33"/>
  <c r="AR170" i="33"/>
  <c r="AL170" i="33"/>
  <c r="AI170" i="33"/>
  <c r="AF170" i="33"/>
  <c r="AC170" i="33"/>
  <c r="Z170" i="33"/>
  <c r="W170" i="33"/>
  <c r="T170" i="33"/>
  <c r="Q170" i="33"/>
  <c r="N170" i="33"/>
  <c r="I170" i="33"/>
  <c r="H170" i="33"/>
  <c r="F170" i="33"/>
  <c r="G170" i="33" s="1"/>
  <c r="DF169" i="33"/>
  <c r="DC169" i="33"/>
  <c r="CZ169" i="33"/>
  <c r="CW169" i="33"/>
  <c r="CT169" i="33"/>
  <c r="CQ169" i="33"/>
  <c r="CN169" i="33"/>
  <c r="CK169" i="33"/>
  <c r="CH169" i="33"/>
  <c r="CE169" i="33"/>
  <c r="CB169" i="33"/>
  <c r="BY169" i="33"/>
  <c r="BV169" i="33"/>
  <c r="BS169" i="33"/>
  <c r="BP169" i="33"/>
  <c r="BM169" i="33"/>
  <c r="BJ169" i="33"/>
  <c r="BG169" i="33"/>
  <c r="BD169" i="33"/>
  <c r="BA169" i="33"/>
  <c r="AX169" i="33"/>
  <c r="AU169" i="33"/>
  <c r="AR169" i="33"/>
  <c r="AL169" i="33"/>
  <c r="AI169" i="33"/>
  <c r="AF169" i="33"/>
  <c r="AC169" i="33"/>
  <c r="Z169" i="33"/>
  <c r="W169" i="33"/>
  <c r="T169" i="33"/>
  <c r="Q169" i="33"/>
  <c r="N169" i="33"/>
  <c r="I169" i="33"/>
  <c r="H169" i="33"/>
  <c r="F169" i="33"/>
  <c r="G169" i="33" s="1"/>
  <c r="DF168" i="33"/>
  <c r="DC168" i="33"/>
  <c r="CZ168" i="33"/>
  <c r="CW168" i="33"/>
  <c r="CT168" i="33"/>
  <c r="CQ168" i="33"/>
  <c r="CN168" i="33"/>
  <c r="CK168" i="33"/>
  <c r="CH168" i="33"/>
  <c r="CE168" i="33"/>
  <c r="CB168" i="33"/>
  <c r="BY168" i="33"/>
  <c r="BV168" i="33"/>
  <c r="BS168" i="33"/>
  <c r="BP168" i="33"/>
  <c r="BM168" i="33"/>
  <c r="BJ168" i="33"/>
  <c r="BG168" i="33"/>
  <c r="BD168" i="33"/>
  <c r="BA168" i="33"/>
  <c r="AX168" i="33"/>
  <c r="AU168" i="33"/>
  <c r="AR168" i="33"/>
  <c r="AL168" i="33"/>
  <c r="AI168" i="33"/>
  <c r="AF168" i="33"/>
  <c r="AC168" i="33"/>
  <c r="Z168" i="33"/>
  <c r="W168" i="33"/>
  <c r="T168" i="33"/>
  <c r="Q168" i="33"/>
  <c r="N168" i="33"/>
  <c r="I168" i="33"/>
  <c r="H168" i="33"/>
  <c r="J168" i="33" s="1"/>
  <c r="K168" i="33" s="1"/>
  <c r="F168" i="33"/>
  <c r="G168" i="33" s="1"/>
  <c r="DF167" i="33"/>
  <c r="DC167" i="33"/>
  <c r="CZ167" i="33"/>
  <c r="CW167" i="33"/>
  <c r="CT167" i="33"/>
  <c r="CQ167" i="33"/>
  <c r="CN167" i="33"/>
  <c r="CK167" i="33"/>
  <c r="CH167" i="33"/>
  <c r="CE167" i="33"/>
  <c r="CB167" i="33"/>
  <c r="BY167" i="33"/>
  <c r="BV167" i="33"/>
  <c r="BS167" i="33"/>
  <c r="BP167" i="33"/>
  <c r="BM167" i="33"/>
  <c r="BJ167" i="33"/>
  <c r="BG167" i="33"/>
  <c r="BD167" i="33"/>
  <c r="BA167" i="33"/>
  <c r="AX167" i="33"/>
  <c r="AU167" i="33"/>
  <c r="AR167" i="33"/>
  <c r="AL167" i="33"/>
  <c r="AI167" i="33"/>
  <c r="AF167" i="33"/>
  <c r="AC167" i="33"/>
  <c r="Z167" i="33"/>
  <c r="W167" i="33"/>
  <c r="T167" i="33"/>
  <c r="Q167" i="33"/>
  <c r="N167" i="33"/>
  <c r="I167" i="33"/>
  <c r="H167" i="33"/>
  <c r="F167" i="33"/>
  <c r="G167" i="33" s="1"/>
  <c r="DF166" i="33"/>
  <c r="DC166" i="33"/>
  <c r="CZ166" i="33"/>
  <c r="CW166" i="33"/>
  <c r="CT166" i="33"/>
  <c r="CQ166" i="33"/>
  <c r="CN166" i="33"/>
  <c r="CK166" i="33"/>
  <c r="CH166" i="33"/>
  <c r="CE166" i="33"/>
  <c r="CB166" i="33"/>
  <c r="BY166" i="33"/>
  <c r="BV166" i="33"/>
  <c r="BS166" i="33"/>
  <c r="BP166" i="33"/>
  <c r="BM166" i="33"/>
  <c r="BJ166" i="33"/>
  <c r="BG166" i="33"/>
  <c r="BD166" i="33"/>
  <c r="BA166" i="33"/>
  <c r="AX166" i="33"/>
  <c r="AU166" i="33"/>
  <c r="AR166" i="33"/>
  <c r="AL166" i="33"/>
  <c r="AI166" i="33"/>
  <c r="AF166" i="33"/>
  <c r="AC166" i="33"/>
  <c r="Z166" i="33"/>
  <c r="W166" i="33"/>
  <c r="T166" i="33"/>
  <c r="Q166" i="33"/>
  <c r="N166" i="33"/>
  <c r="I166" i="33"/>
  <c r="H166" i="33"/>
  <c r="F166" i="33"/>
  <c r="G166" i="33" s="1"/>
  <c r="DF165" i="33"/>
  <c r="DC165" i="33"/>
  <c r="CZ165" i="33"/>
  <c r="CW165" i="33"/>
  <c r="CT165" i="33"/>
  <c r="CQ165" i="33"/>
  <c r="CN165" i="33"/>
  <c r="CK165" i="33"/>
  <c r="CH165" i="33"/>
  <c r="CE165" i="33"/>
  <c r="CB165" i="33"/>
  <c r="BY165" i="33"/>
  <c r="BV165" i="33"/>
  <c r="BS165" i="33"/>
  <c r="BP165" i="33"/>
  <c r="BM165" i="33"/>
  <c r="BJ165" i="33"/>
  <c r="BG165" i="33"/>
  <c r="BD165" i="33"/>
  <c r="BA165" i="33"/>
  <c r="AX165" i="33"/>
  <c r="AU165" i="33"/>
  <c r="AR165" i="33"/>
  <c r="AL165" i="33"/>
  <c r="AI165" i="33"/>
  <c r="AF165" i="33"/>
  <c r="AC165" i="33"/>
  <c r="Z165" i="33"/>
  <c r="W165" i="33"/>
  <c r="T165" i="33"/>
  <c r="Q165" i="33"/>
  <c r="N165" i="33"/>
  <c r="I165" i="33"/>
  <c r="H165" i="33"/>
  <c r="F165" i="33"/>
  <c r="G165" i="33" s="1"/>
  <c r="DF164" i="33"/>
  <c r="DC164" i="33"/>
  <c r="CZ164" i="33"/>
  <c r="CW164" i="33"/>
  <c r="CT164" i="33"/>
  <c r="CQ164" i="33"/>
  <c r="CN164" i="33"/>
  <c r="CK164" i="33"/>
  <c r="CH164" i="33"/>
  <c r="CE164" i="33"/>
  <c r="CB164" i="33"/>
  <c r="BY164" i="33"/>
  <c r="BV164" i="33"/>
  <c r="BS164" i="33"/>
  <c r="BP164" i="33"/>
  <c r="BM164" i="33"/>
  <c r="BJ164" i="33"/>
  <c r="BG164" i="33"/>
  <c r="BD164" i="33"/>
  <c r="BA164" i="33"/>
  <c r="AX164" i="33"/>
  <c r="AU164" i="33"/>
  <c r="AR164" i="33"/>
  <c r="AL164" i="33"/>
  <c r="AI164" i="33"/>
  <c r="AF164" i="33"/>
  <c r="AC164" i="33"/>
  <c r="Z164" i="33"/>
  <c r="W164" i="33"/>
  <c r="T164" i="33"/>
  <c r="Q164" i="33"/>
  <c r="N164" i="33"/>
  <c r="I164" i="33"/>
  <c r="H164" i="33"/>
  <c r="J164" i="33" s="1"/>
  <c r="K164" i="33" s="1"/>
  <c r="F164" i="33"/>
  <c r="G164" i="33" s="1"/>
  <c r="DF163" i="33"/>
  <c r="DC163" i="33"/>
  <c r="CZ163" i="33"/>
  <c r="CW163" i="33"/>
  <c r="CT163" i="33"/>
  <c r="CQ163" i="33"/>
  <c r="CN163" i="33"/>
  <c r="CK163" i="33"/>
  <c r="CH163" i="33"/>
  <c r="CE163" i="33"/>
  <c r="CB163" i="33"/>
  <c r="BY163" i="33"/>
  <c r="BV163" i="33"/>
  <c r="BS163" i="33"/>
  <c r="BP163" i="33"/>
  <c r="BM163" i="33"/>
  <c r="BJ163" i="33"/>
  <c r="BG163" i="33"/>
  <c r="BD163" i="33"/>
  <c r="BA163" i="33"/>
  <c r="AX163" i="33"/>
  <c r="AU163" i="33"/>
  <c r="AR163" i="33"/>
  <c r="AL163" i="33"/>
  <c r="AI163" i="33"/>
  <c r="AF163" i="33"/>
  <c r="AC163" i="33"/>
  <c r="Z163" i="33"/>
  <c r="W163" i="33"/>
  <c r="T163" i="33"/>
  <c r="Q163" i="33"/>
  <c r="N163" i="33"/>
  <c r="I163" i="33"/>
  <c r="H163" i="33"/>
  <c r="J163" i="33" s="1"/>
  <c r="K163" i="33" s="1"/>
  <c r="F163" i="33"/>
  <c r="G163" i="33" s="1"/>
  <c r="DF162" i="33"/>
  <c r="DC162" i="33"/>
  <c r="CZ162" i="33"/>
  <c r="CW162" i="33"/>
  <c r="CT162" i="33"/>
  <c r="CQ162" i="33"/>
  <c r="CN162" i="33"/>
  <c r="CK162" i="33"/>
  <c r="CH162" i="33"/>
  <c r="CE162" i="33"/>
  <c r="CB162" i="33"/>
  <c r="BY162" i="33"/>
  <c r="BV162" i="33"/>
  <c r="BS162" i="33"/>
  <c r="BP162" i="33"/>
  <c r="BM162" i="33"/>
  <c r="BJ162" i="33"/>
  <c r="BG162" i="33"/>
  <c r="BD162" i="33"/>
  <c r="BA162" i="33"/>
  <c r="AX162" i="33"/>
  <c r="AU162" i="33"/>
  <c r="AR162" i="33"/>
  <c r="AL162" i="33"/>
  <c r="AI162" i="33"/>
  <c r="AF162" i="33"/>
  <c r="AC162" i="33"/>
  <c r="Z162" i="33"/>
  <c r="W162" i="33"/>
  <c r="T162" i="33"/>
  <c r="Q162" i="33"/>
  <c r="N162" i="33"/>
  <c r="I162" i="33"/>
  <c r="H162" i="33"/>
  <c r="F162" i="33"/>
  <c r="G162" i="33" s="1"/>
  <c r="DF161" i="33"/>
  <c r="DC161" i="33"/>
  <c r="CZ161" i="33"/>
  <c r="CW161" i="33"/>
  <c r="CT161" i="33"/>
  <c r="CQ161" i="33"/>
  <c r="CN161" i="33"/>
  <c r="CK161" i="33"/>
  <c r="CH161" i="33"/>
  <c r="CE161" i="33"/>
  <c r="CB161" i="33"/>
  <c r="BY161" i="33"/>
  <c r="BV161" i="33"/>
  <c r="BS161" i="33"/>
  <c r="BP161" i="33"/>
  <c r="BM161" i="33"/>
  <c r="BJ161" i="33"/>
  <c r="BG161" i="33"/>
  <c r="BD161" i="33"/>
  <c r="BA161" i="33"/>
  <c r="AX161" i="33"/>
  <c r="AU161" i="33"/>
  <c r="AR161" i="33"/>
  <c r="AL161" i="33"/>
  <c r="AI161" i="33"/>
  <c r="AF161" i="33"/>
  <c r="AC161" i="33"/>
  <c r="Z161" i="33"/>
  <c r="W161" i="33"/>
  <c r="T161" i="33"/>
  <c r="Q161" i="33"/>
  <c r="N161" i="33"/>
  <c r="I161" i="33"/>
  <c r="H161" i="33"/>
  <c r="F161" i="33"/>
  <c r="G161" i="33" s="1"/>
  <c r="DF160" i="33"/>
  <c r="DC160" i="33"/>
  <c r="CZ160" i="33"/>
  <c r="CW160" i="33"/>
  <c r="CT160" i="33"/>
  <c r="CQ160" i="33"/>
  <c r="CN160" i="33"/>
  <c r="CK160" i="33"/>
  <c r="CH160" i="33"/>
  <c r="CE160" i="33"/>
  <c r="CB160" i="33"/>
  <c r="BY160" i="33"/>
  <c r="BV160" i="33"/>
  <c r="BS160" i="33"/>
  <c r="BP160" i="33"/>
  <c r="BM160" i="33"/>
  <c r="BJ160" i="33"/>
  <c r="BG160" i="33"/>
  <c r="BD160" i="33"/>
  <c r="BA160" i="33"/>
  <c r="AX160" i="33"/>
  <c r="AU160" i="33"/>
  <c r="AR160" i="33"/>
  <c r="AL160" i="33"/>
  <c r="AI160" i="33"/>
  <c r="AF160" i="33"/>
  <c r="AC160" i="33"/>
  <c r="Z160" i="33"/>
  <c r="W160" i="33"/>
  <c r="T160" i="33"/>
  <c r="Q160" i="33"/>
  <c r="N160" i="33"/>
  <c r="I160" i="33"/>
  <c r="H160" i="33"/>
  <c r="F160" i="33"/>
  <c r="G160" i="33" s="1"/>
  <c r="DF159" i="33"/>
  <c r="DC159" i="33"/>
  <c r="CZ159" i="33"/>
  <c r="CW159" i="33"/>
  <c r="CT159" i="33"/>
  <c r="CQ159" i="33"/>
  <c r="CN159" i="33"/>
  <c r="CK159" i="33"/>
  <c r="CH159" i="33"/>
  <c r="CE159" i="33"/>
  <c r="CB159" i="33"/>
  <c r="BY159" i="33"/>
  <c r="BV159" i="33"/>
  <c r="BS159" i="33"/>
  <c r="BP159" i="33"/>
  <c r="BM159" i="33"/>
  <c r="BJ159" i="33"/>
  <c r="BG159" i="33"/>
  <c r="BD159" i="33"/>
  <c r="BA159" i="33"/>
  <c r="AX159" i="33"/>
  <c r="AU159" i="33"/>
  <c r="AR159" i="33"/>
  <c r="AL159" i="33"/>
  <c r="AI159" i="33"/>
  <c r="AF159" i="33"/>
  <c r="AC159" i="33"/>
  <c r="Z159" i="33"/>
  <c r="W159" i="33"/>
  <c r="T159" i="33"/>
  <c r="Q159" i="33"/>
  <c r="N159" i="33"/>
  <c r="I159" i="33"/>
  <c r="H159" i="33"/>
  <c r="J159" i="33" s="1"/>
  <c r="K159" i="33" s="1"/>
  <c r="F159" i="33"/>
  <c r="G159" i="33" s="1"/>
  <c r="DF158" i="33"/>
  <c r="DC158" i="33"/>
  <c r="CZ158" i="33"/>
  <c r="CW158" i="33"/>
  <c r="CT158" i="33"/>
  <c r="CQ158" i="33"/>
  <c r="CN158" i="33"/>
  <c r="CK158" i="33"/>
  <c r="CH158" i="33"/>
  <c r="CE158" i="33"/>
  <c r="CB158" i="33"/>
  <c r="BY158" i="33"/>
  <c r="BV158" i="33"/>
  <c r="BS158" i="33"/>
  <c r="BP158" i="33"/>
  <c r="BM158" i="33"/>
  <c r="BJ158" i="33"/>
  <c r="BG158" i="33"/>
  <c r="BD158" i="33"/>
  <c r="BA158" i="33"/>
  <c r="AX158" i="33"/>
  <c r="AU158" i="33"/>
  <c r="AR158" i="33"/>
  <c r="AL158" i="33"/>
  <c r="AI158" i="33"/>
  <c r="AF158" i="33"/>
  <c r="AC158" i="33"/>
  <c r="Z158" i="33"/>
  <c r="W158" i="33"/>
  <c r="T158" i="33"/>
  <c r="Q158" i="33"/>
  <c r="N158" i="33"/>
  <c r="I158" i="33"/>
  <c r="H158" i="33"/>
  <c r="F158" i="33"/>
  <c r="G158" i="33" s="1"/>
  <c r="DF157" i="33"/>
  <c r="DC157" i="33"/>
  <c r="CZ157" i="33"/>
  <c r="CW157" i="33"/>
  <c r="CT157" i="33"/>
  <c r="CQ157" i="33"/>
  <c r="CN157" i="33"/>
  <c r="CK157" i="33"/>
  <c r="CH157" i="33"/>
  <c r="CE157" i="33"/>
  <c r="CB157" i="33"/>
  <c r="BY157" i="33"/>
  <c r="BV157" i="33"/>
  <c r="BS157" i="33"/>
  <c r="BP157" i="33"/>
  <c r="BM157" i="33"/>
  <c r="BJ157" i="33"/>
  <c r="BG157" i="33"/>
  <c r="BD157" i="33"/>
  <c r="BA157" i="33"/>
  <c r="AX157" i="33"/>
  <c r="AU157" i="33"/>
  <c r="AR157" i="33"/>
  <c r="AL157" i="33"/>
  <c r="AI157" i="33"/>
  <c r="AF157" i="33"/>
  <c r="AC157" i="33"/>
  <c r="Z157" i="33"/>
  <c r="W157" i="33"/>
  <c r="T157" i="33"/>
  <c r="Q157" i="33"/>
  <c r="N157" i="33"/>
  <c r="I157" i="33"/>
  <c r="H157" i="33"/>
  <c r="F157" i="33"/>
  <c r="G157" i="33" s="1"/>
  <c r="DF156" i="33"/>
  <c r="DC156" i="33"/>
  <c r="CZ156" i="33"/>
  <c r="CW156" i="33"/>
  <c r="CT156" i="33"/>
  <c r="CQ156" i="33"/>
  <c r="CN156" i="33"/>
  <c r="CK156" i="33"/>
  <c r="CH156" i="33"/>
  <c r="CE156" i="33"/>
  <c r="CB156" i="33"/>
  <c r="BY156" i="33"/>
  <c r="BV156" i="33"/>
  <c r="BS156" i="33"/>
  <c r="BP156" i="33"/>
  <c r="BM156" i="33"/>
  <c r="BJ156" i="33"/>
  <c r="BG156" i="33"/>
  <c r="BD156" i="33"/>
  <c r="BA156" i="33"/>
  <c r="AX156" i="33"/>
  <c r="AU156" i="33"/>
  <c r="AR156" i="33"/>
  <c r="AL156" i="33"/>
  <c r="AI156" i="33"/>
  <c r="AF156" i="33"/>
  <c r="AC156" i="33"/>
  <c r="Z156" i="33"/>
  <c r="W156" i="33"/>
  <c r="T156" i="33"/>
  <c r="Q156" i="33"/>
  <c r="N156" i="33"/>
  <c r="I156" i="33"/>
  <c r="H156" i="33"/>
  <c r="J156" i="33" s="1"/>
  <c r="K156" i="33" s="1"/>
  <c r="F156" i="33"/>
  <c r="G156" i="33" s="1"/>
  <c r="DF155" i="33"/>
  <c r="DC155" i="33"/>
  <c r="CZ155" i="33"/>
  <c r="CW155" i="33"/>
  <c r="CT155" i="33"/>
  <c r="CQ155" i="33"/>
  <c r="CN155" i="33"/>
  <c r="CK155" i="33"/>
  <c r="CH155" i="33"/>
  <c r="CE155" i="33"/>
  <c r="CB155" i="33"/>
  <c r="BY155" i="33"/>
  <c r="BV155" i="33"/>
  <c r="BS155" i="33"/>
  <c r="BP155" i="33"/>
  <c r="BM155" i="33"/>
  <c r="BJ155" i="33"/>
  <c r="BG155" i="33"/>
  <c r="BD155" i="33"/>
  <c r="BA155" i="33"/>
  <c r="AX155" i="33"/>
  <c r="AU155" i="33"/>
  <c r="AR155" i="33"/>
  <c r="AL155" i="33"/>
  <c r="AI155" i="33"/>
  <c r="AF155" i="33"/>
  <c r="AC155" i="33"/>
  <c r="Z155" i="33"/>
  <c r="W155" i="33"/>
  <c r="T155" i="33"/>
  <c r="Q155" i="33"/>
  <c r="N155" i="33"/>
  <c r="I155" i="33"/>
  <c r="H155" i="33"/>
  <c r="J155" i="33" s="1"/>
  <c r="K155" i="33" s="1"/>
  <c r="F155" i="33"/>
  <c r="G155" i="33" s="1"/>
  <c r="DF154" i="33"/>
  <c r="DC154" i="33"/>
  <c r="CZ154" i="33"/>
  <c r="CW154" i="33"/>
  <c r="CT154" i="33"/>
  <c r="CQ154" i="33"/>
  <c r="CN154" i="33"/>
  <c r="CK154" i="33"/>
  <c r="CH154" i="33"/>
  <c r="CE154" i="33"/>
  <c r="CB154" i="33"/>
  <c r="BY154" i="33"/>
  <c r="BV154" i="33"/>
  <c r="BS154" i="33"/>
  <c r="BP154" i="33"/>
  <c r="BM154" i="33"/>
  <c r="BJ154" i="33"/>
  <c r="BG154" i="33"/>
  <c r="BD154" i="33"/>
  <c r="BA154" i="33"/>
  <c r="AX154" i="33"/>
  <c r="AU154" i="33"/>
  <c r="AR154" i="33"/>
  <c r="AL154" i="33"/>
  <c r="AI154" i="33"/>
  <c r="AF154" i="33"/>
  <c r="AC154" i="33"/>
  <c r="Z154" i="33"/>
  <c r="W154" i="33"/>
  <c r="T154" i="33"/>
  <c r="Q154" i="33"/>
  <c r="N154" i="33"/>
  <c r="I154" i="33"/>
  <c r="H154" i="33"/>
  <c r="F154" i="33"/>
  <c r="G154" i="33" s="1"/>
  <c r="DF153" i="33"/>
  <c r="DC153" i="33"/>
  <c r="CZ153" i="33"/>
  <c r="CW153" i="33"/>
  <c r="CT153" i="33"/>
  <c r="CQ153" i="33"/>
  <c r="CN153" i="33"/>
  <c r="CK153" i="33"/>
  <c r="CH153" i="33"/>
  <c r="CE153" i="33"/>
  <c r="CB153" i="33"/>
  <c r="BY153" i="33"/>
  <c r="BV153" i="33"/>
  <c r="BS153" i="33"/>
  <c r="BP153" i="33"/>
  <c r="BM153" i="33"/>
  <c r="BJ153" i="33"/>
  <c r="BG153" i="33"/>
  <c r="BD153" i="33"/>
  <c r="BA153" i="33"/>
  <c r="AX153" i="33"/>
  <c r="AU153" i="33"/>
  <c r="AR153" i="33"/>
  <c r="AL153" i="33"/>
  <c r="AI153" i="33"/>
  <c r="AF153" i="33"/>
  <c r="AC153" i="33"/>
  <c r="Z153" i="33"/>
  <c r="W153" i="33"/>
  <c r="T153" i="33"/>
  <c r="Q153" i="33"/>
  <c r="N153" i="33"/>
  <c r="I153" i="33"/>
  <c r="H153" i="33"/>
  <c r="F153" i="33"/>
  <c r="G153" i="33" s="1"/>
  <c r="DF152" i="33"/>
  <c r="DC152" i="33"/>
  <c r="CZ152" i="33"/>
  <c r="CW152" i="33"/>
  <c r="CT152" i="33"/>
  <c r="CQ152" i="33"/>
  <c r="CN152" i="33"/>
  <c r="CK152" i="33"/>
  <c r="CH152" i="33"/>
  <c r="CE152" i="33"/>
  <c r="CB152" i="33"/>
  <c r="BY152" i="33"/>
  <c r="BV152" i="33"/>
  <c r="BS152" i="33"/>
  <c r="BP152" i="33"/>
  <c r="BM152" i="33"/>
  <c r="BJ152" i="33"/>
  <c r="BG152" i="33"/>
  <c r="BD152" i="33"/>
  <c r="BA152" i="33"/>
  <c r="AX152" i="33"/>
  <c r="AU152" i="33"/>
  <c r="AR152" i="33"/>
  <c r="AL152" i="33"/>
  <c r="AI152" i="33"/>
  <c r="AF152" i="33"/>
  <c r="AC152" i="33"/>
  <c r="Z152" i="33"/>
  <c r="W152" i="33"/>
  <c r="T152" i="33"/>
  <c r="Q152" i="33"/>
  <c r="N152" i="33"/>
  <c r="I152" i="33"/>
  <c r="H152" i="33"/>
  <c r="J152" i="33" s="1"/>
  <c r="K152" i="33" s="1"/>
  <c r="F152" i="33"/>
  <c r="G152" i="33" s="1"/>
  <c r="DF151" i="33"/>
  <c r="DC151" i="33"/>
  <c r="CZ151" i="33"/>
  <c r="CW151" i="33"/>
  <c r="CT151" i="33"/>
  <c r="CQ151" i="33"/>
  <c r="CN151" i="33"/>
  <c r="CK151" i="33"/>
  <c r="CH151" i="33"/>
  <c r="CE151" i="33"/>
  <c r="CB151" i="33"/>
  <c r="BY151" i="33"/>
  <c r="BV151" i="33"/>
  <c r="BS151" i="33"/>
  <c r="BP151" i="33"/>
  <c r="BM151" i="33"/>
  <c r="BJ151" i="33"/>
  <c r="BG151" i="33"/>
  <c r="BD151" i="33"/>
  <c r="BA151" i="33"/>
  <c r="AX151" i="33"/>
  <c r="AU151" i="33"/>
  <c r="AR151" i="33"/>
  <c r="AL151" i="33"/>
  <c r="AI151" i="33"/>
  <c r="AF151" i="33"/>
  <c r="AC151" i="33"/>
  <c r="Z151" i="33"/>
  <c r="W151" i="33"/>
  <c r="T151" i="33"/>
  <c r="Q151" i="33"/>
  <c r="N151" i="33"/>
  <c r="I151" i="33"/>
  <c r="H151" i="33"/>
  <c r="J151" i="33" s="1"/>
  <c r="K151" i="33" s="1"/>
  <c r="F151" i="33"/>
  <c r="G151" i="33" s="1"/>
  <c r="DF150" i="33"/>
  <c r="DC150" i="33"/>
  <c r="CZ150" i="33"/>
  <c r="CW150" i="33"/>
  <c r="CT150" i="33"/>
  <c r="CQ150" i="33"/>
  <c r="CN150" i="33"/>
  <c r="CK150" i="33"/>
  <c r="CH150" i="33"/>
  <c r="CE150" i="33"/>
  <c r="CB150" i="33"/>
  <c r="BY150" i="33"/>
  <c r="BV150" i="33"/>
  <c r="BS150" i="33"/>
  <c r="BP150" i="33"/>
  <c r="BM150" i="33"/>
  <c r="BJ150" i="33"/>
  <c r="BG150" i="33"/>
  <c r="BD150" i="33"/>
  <c r="BA150" i="33"/>
  <c r="AX150" i="33"/>
  <c r="AU150" i="33"/>
  <c r="AR150" i="33"/>
  <c r="AL150" i="33"/>
  <c r="AI150" i="33"/>
  <c r="AF150" i="33"/>
  <c r="AC150" i="33"/>
  <c r="Z150" i="33"/>
  <c r="W150" i="33"/>
  <c r="T150" i="33"/>
  <c r="Q150" i="33"/>
  <c r="N150" i="33"/>
  <c r="I150" i="33"/>
  <c r="H150" i="33"/>
  <c r="F150" i="33"/>
  <c r="G150" i="33" s="1"/>
  <c r="DF149" i="33"/>
  <c r="DC149" i="33"/>
  <c r="CZ149" i="33"/>
  <c r="CW149" i="33"/>
  <c r="CT149" i="33"/>
  <c r="CQ149" i="33"/>
  <c r="CN149" i="33"/>
  <c r="CK149" i="33"/>
  <c r="CH149" i="33"/>
  <c r="CE149" i="33"/>
  <c r="CB149" i="33"/>
  <c r="BY149" i="33"/>
  <c r="BV149" i="33"/>
  <c r="BS149" i="33"/>
  <c r="BP149" i="33"/>
  <c r="BM149" i="33"/>
  <c r="BJ149" i="33"/>
  <c r="BG149" i="33"/>
  <c r="BD149" i="33"/>
  <c r="BA149" i="33"/>
  <c r="AX149" i="33"/>
  <c r="AU149" i="33"/>
  <c r="AR149" i="33"/>
  <c r="AL149" i="33"/>
  <c r="AI149" i="33"/>
  <c r="AF149" i="33"/>
  <c r="AC149" i="33"/>
  <c r="Z149" i="33"/>
  <c r="W149" i="33"/>
  <c r="T149" i="33"/>
  <c r="Q149" i="33"/>
  <c r="N149" i="33"/>
  <c r="I149" i="33"/>
  <c r="H149" i="33"/>
  <c r="F149" i="33"/>
  <c r="G149" i="33" s="1"/>
  <c r="DF148" i="33"/>
  <c r="DC148" i="33"/>
  <c r="CZ148" i="33"/>
  <c r="CW148" i="33"/>
  <c r="CT148" i="33"/>
  <c r="CQ148" i="33"/>
  <c r="CN148" i="33"/>
  <c r="CK148" i="33"/>
  <c r="CH148" i="33"/>
  <c r="CE148" i="33"/>
  <c r="CB148" i="33"/>
  <c r="BY148" i="33"/>
  <c r="BV148" i="33"/>
  <c r="BS148" i="33"/>
  <c r="BP148" i="33"/>
  <c r="BM148" i="33"/>
  <c r="BJ148" i="33"/>
  <c r="BG148" i="33"/>
  <c r="BD148" i="33"/>
  <c r="BA148" i="33"/>
  <c r="AX148" i="33"/>
  <c r="AU148" i="33"/>
  <c r="AR148" i="33"/>
  <c r="AL148" i="33"/>
  <c r="AI148" i="33"/>
  <c r="AF148" i="33"/>
  <c r="AC148" i="33"/>
  <c r="Z148" i="33"/>
  <c r="W148" i="33"/>
  <c r="T148" i="33"/>
  <c r="Q148" i="33"/>
  <c r="N148" i="33"/>
  <c r="I148" i="33"/>
  <c r="H148" i="33"/>
  <c r="F148" i="33"/>
  <c r="G148" i="33" s="1"/>
  <c r="DF147" i="33"/>
  <c r="DC147" i="33"/>
  <c r="CZ147" i="33"/>
  <c r="CW147" i="33"/>
  <c r="CT147" i="33"/>
  <c r="CQ147" i="33"/>
  <c r="CN147" i="33"/>
  <c r="CK147" i="33"/>
  <c r="CH147" i="33"/>
  <c r="CE147" i="33"/>
  <c r="CB147" i="33"/>
  <c r="BY147" i="33"/>
  <c r="BV147" i="33"/>
  <c r="BS147" i="33"/>
  <c r="BP147" i="33"/>
  <c r="BM147" i="33"/>
  <c r="BJ147" i="33"/>
  <c r="BG147" i="33"/>
  <c r="BD147" i="33"/>
  <c r="BA147" i="33"/>
  <c r="AX147" i="33"/>
  <c r="AU147" i="33"/>
  <c r="AR147" i="33"/>
  <c r="AL147" i="33"/>
  <c r="AI147" i="33"/>
  <c r="AF147" i="33"/>
  <c r="AC147" i="33"/>
  <c r="Z147" i="33"/>
  <c r="W147" i="33"/>
  <c r="T147" i="33"/>
  <c r="Q147" i="33"/>
  <c r="N147" i="33"/>
  <c r="I147" i="33"/>
  <c r="H147" i="33"/>
  <c r="J147" i="33" s="1"/>
  <c r="K147" i="33" s="1"/>
  <c r="F147" i="33"/>
  <c r="G147" i="33" s="1"/>
  <c r="DF146" i="33"/>
  <c r="DC146" i="33"/>
  <c r="CZ146" i="33"/>
  <c r="CW146" i="33"/>
  <c r="CT146" i="33"/>
  <c r="CQ146" i="33"/>
  <c r="CN146" i="33"/>
  <c r="CK146" i="33"/>
  <c r="CH146" i="33"/>
  <c r="CE146" i="33"/>
  <c r="CB146" i="33"/>
  <c r="BY146" i="33"/>
  <c r="BV146" i="33"/>
  <c r="BS146" i="33"/>
  <c r="BP146" i="33"/>
  <c r="BM146" i="33"/>
  <c r="BJ146" i="33"/>
  <c r="BG146" i="33"/>
  <c r="BD146" i="33"/>
  <c r="BA146" i="33"/>
  <c r="AX146" i="33"/>
  <c r="AU146" i="33"/>
  <c r="AR146" i="33"/>
  <c r="AL146" i="33"/>
  <c r="AI146" i="33"/>
  <c r="AF146" i="33"/>
  <c r="AC146" i="33"/>
  <c r="Z146" i="33"/>
  <c r="W146" i="33"/>
  <c r="T146" i="33"/>
  <c r="Q146" i="33"/>
  <c r="N146" i="33"/>
  <c r="I146" i="33"/>
  <c r="H146" i="33"/>
  <c r="F146" i="33"/>
  <c r="G146" i="33" s="1"/>
  <c r="DF145" i="33"/>
  <c r="DC145" i="33"/>
  <c r="CZ145" i="33"/>
  <c r="CW145" i="33"/>
  <c r="CT145" i="33"/>
  <c r="CQ145" i="33"/>
  <c r="CN145" i="33"/>
  <c r="CK145" i="33"/>
  <c r="CH145" i="33"/>
  <c r="CE145" i="33"/>
  <c r="CB145" i="33"/>
  <c r="BY145" i="33"/>
  <c r="BV145" i="33"/>
  <c r="BS145" i="33"/>
  <c r="BP145" i="33"/>
  <c r="BM145" i="33"/>
  <c r="BJ145" i="33"/>
  <c r="BG145" i="33"/>
  <c r="BD145" i="33"/>
  <c r="BA145" i="33"/>
  <c r="AX145" i="33"/>
  <c r="AU145" i="33"/>
  <c r="AR145" i="33"/>
  <c r="AL145" i="33"/>
  <c r="AI145" i="33"/>
  <c r="AF145" i="33"/>
  <c r="AC145" i="33"/>
  <c r="Z145" i="33"/>
  <c r="W145" i="33"/>
  <c r="T145" i="33"/>
  <c r="Q145" i="33"/>
  <c r="N145" i="33"/>
  <c r="I145" i="33"/>
  <c r="H145" i="33"/>
  <c r="F145" i="33"/>
  <c r="G145" i="33" s="1"/>
  <c r="DF144" i="33"/>
  <c r="DC144" i="33"/>
  <c r="CZ144" i="33"/>
  <c r="CW144" i="33"/>
  <c r="CT144" i="33"/>
  <c r="CQ144" i="33"/>
  <c r="CN144" i="33"/>
  <c r="CK144" i="33"/>
  <c r="CH144" i="33"/>
  <c r="CE144" i="33"/>
  <c r="CB144" i="33"/>
  <c r="BY144" i="33"/>
  <c r="BV144" i="33"/>
  <c r="BS144" i="33"/>
  <c r="BP144" i="33"/>
  <c r="BM144" i="33"/>
  <c r="BJ144" i="33"/>
  <c r="BG144" i="33"/>
  <c r="BD144" i="33"/>
  <c r="BA144" i="33"/>
  <c r="AX144" i="33"/>
  <c r="AU144" i="33"/>
  <c r="AR144" i="33"/>
  <c r="AL144" i="33"/>
  <c r="AI144" i="33"/>
  <c r="AF144" i="33"/>
  <c r="AC144" i="33"/>
  <c r="Z144" i="33"/>
  <c r="W144" i="33"/>
  <c r="T144" i="33"/>
  <c r="Q144" i="33"/>
  <c r="N144" i="33"/>
  <c r="I144" i="33"/>
  <c r="H144" i="33"/>
  <c r="J144" i="33" s="1"/>
  <c r="K144" i="33" s="1"/>
  <c r="F144" i="33"/>
  <c r="G144" i="33" s="1"/>
  <c r="DF143" i="33"/>
  <c r="DC143" i="33"/>
  <c r="CZ143" i="33"/>
  <c r="CW143" i="33"/>
  <c r="CT143" i="33"/>
  <c r="CQ143" i="33"/>
  <c r="CN143" i="33"/>
  <c r="CK143" i="33"/>
  <c r="CH143" i="33"/>
  <c r="CE143" i="33"/>
  <c r="CB143" i="33"/>
  <c r="BY143" i="33"/>
  <c r="BV143" i="33"/>
  <c r="BS143" i="33"/>
  <c r="BP143" i="33"/>
  <c r="BM143" i="33"/>
  <c r="BJ143" i="33"/>
  <c r="BG143" i="33"/>
  <c r="BD143" i="33"/>
  <c r="BA143" i="33"/>
  <c r="AX143" i="33"/>
  <c r="AU143" i="33"/>
  <c r="AR143" i="33"/>
  <c r="AL143" i="33"/>
  <c r="AI143" i="33"/>
  <c r="AF143" i="33"/>
  <c r="AC143" i="33"/>
  <c r="Z143" i="33"/>
  <c r="W143" i="33"/>
  <c r="T143" i="33"/>
  <c r="Q143" i="33"/>
  <c r="N143" i="33"/>
  <c r="I143" i="33"/>
  <c r="H143" i="33"/>
  <c r="F143" i="33"/>
  <c r="G143" i="33" s="1"/>
  <c r="DF142" i="33"/>
  <c r="DC142" i="33"/>
  <c r="CZ142" i="33"/>
  <c r="CW142" i="33"/>
  <c r="CT142" i="33"/>
  <c r="CQ142" i="33"/>
  <c r="CN142" i="33"/>
  <c r="CK142" i="33"/>
  <c r="CH142" i="33"/>
  <c r="CE142" i="33"/>
  <c r="CB142" i="33"/>
  <c r="BY142" i="33"/>
  <c r="BV142" i="33"/>
  <c r="BS142" i="33"/>
  <c r="BP142" i="33"/>
  <c r="BM142" i="33"/>
  <c r="BJ142" i="33"/>
  <c r="BG142" i="33"/>
  <c r="BD142" i="33"/>
  <c r="BA142" i="33"/>
  <c r="AX142" i="33"/>
  <c r="AU142" i="33"/>
  <c r="AR142" i="33"/>
  <c r="AL142" i="33"/>
  <c r="AI142" i="33"/>
  <c r="AF142" i="33"/>
  <c r="AC142" i="33"/>
  <c r="Z142" i="33"/>
  <c r="W142" i="33"/>
  <c r="T142" i="33"/>
  <c r="Q142" i="33"/>
  <c r="N142" i="33"/>
  <c r="I142" i="33"/>
  <c r="H142" i="33"/>
  <c r="F142" i="33"/>
  <c r="G142" i="33" s="1"/>
  <c r="DF141" i="33"/>
  <c r="DC141" i="33"/>
  <c r="CZ141" i="33"/>
  <c r="CW141" i="33"/>
  <c r="CT141" i="33"/>
  <c r="CQ141" i="33"/>
  <c r="CN141" i="33"/>
  <c r="CK141" i="33"/>
  <c r="CH141" i="33"/>
  <c r="CE141" i="33"/>
  <c r="CB141" i="33"/>
  <c r="BY141" i="33"/>
  <c r="BV141" i="33"/>
  <c r="BS141" i="33"/>
  <c r="BP141" i="33"/>
  <c r="BM141" i="33"/>
  <c r="BJ141" i="33"/>
  <c r="BG141" i="33"/>
  <c r="BD141" i="33"/>
  <c r="BA141" i="33"/>
  <c r="AX141" i="33"/>
  <c r="AU141" i="33"/>
  <c r="AR141" i="33"/>
  <c r="AL141" i="33"/>
  <c r="AI141" i="33"/>
  <c r="AF141" i="33"/>
  <c r="AC141" i="33"/>
  <c r="Z141" i="33"/>
  <c r="W141" i="33"/>
  <c r="T141" i="33"/>
  <c r="Q141" i="33"/>
  <c r="N141" i="33"/>
  <c r="I141" i="33"/>
  <c r="H141" i="33"/>
  <c r="F141" i="33"/>
  <c r="G141" i="33" s="1"/>
  <c r="DF140" i="33"/>
  <c r="DC140" i="33"/>
  <c r="CZ140" i="33"/>
  <c r="CW140" i="33"/>
  <c r="CT140" i="33"/>
  <c r="CQ140" i="33"/>
  <c r="CN140" i="33"/>
  <c r="CK140" i="33"/>
  <c r="CH140" i="33"/>
  <c r="CE140" i="33"/>
  <c r="CB140" i="33"/>
  <c r="BY140" i="33"/>
  <c r="BV140" i="33"/>
  <c r="BS140" i="33"/>
  <c r="BP140" i="33"/>
  <c r="BM140" i="33"/>
  <c r="BJ140" i="33"/>
  <c r="BG140" i="33"/>
  <c r="BD140" i="33"/>
  <c r="BA140" i="33"/>
  <c r="AX140" i="33"/>
  <c r="AU140" i="33"/>
  <c r="AR140" i="33"/>
  <c r="AL140" i="33"/>
  <c r="AI140" i="33"/>
  <c r="AF140" i="33"/>
  <c r="AC140" i="33"/>
  <c r="Z140" i="33"/>
  <c r="W140" i="33"/>
  <c r="T140" i="33"/>
  <c r="Q140" i="33"/>
  <c r="N140" i="33"/>
  <c r="I140" i="33"/>
  <c r="H140" i="33"/>
  <c r="J140" i="33" s="1"/>
  <c r="K140" i="33" s="1"/>
  <c r="F140" i="33"/>
  <c r="G140" i="33" s="1"/>
  <c r="DF139" i="33"/>
  <c r="DC139" i="33"/>
  <c r="CZ139" i="33"/>
  <c r="CW139" i="33"/>
  <c r="CT139" i="33"/>
  <c r="CQ139" i="33"/>
  <c r="CN139" i="33"/>
  <c r="CK139" i="33"/>
  <c r="CH139" i="33"/>
  <c r="CE139" i="33"/>
  <c r="CB139" i="33"/>
  <c r="BY139" i="33"/>
  <c r="BV139" i="33"/>
  <c r="BS139" i="33"/>
  <c r="BP139" i="33"/>
  <c r="BM139" i="33"/>
  <c r="BJ139" i="33"/>
  <c r="BG139" i="33"/>
  <c r="BD139" i="33"/>
  <c r="BA139" i="33"/>
  <c r="AX139" i="33"/>
  <c r="AU139" i="33"/>
  <c r="AR139" i="33"/>
  <c r="AL139" i="33"/>
  <c r="AI139" i="33"/>
  <c r="AF139" i="33"/>
  <c r="AC139" i="33"/>
  <c r="Z139" i="33"/>
  <c r="W139" i="33"/>
  <c r="T139" i="33"/>
  <c r="Q139" i="33"/>
  <c r="N139" i="33"/>
  <c r="I139" i="33"/>
  <c r="H139" i="33"/>
  <c r="J139" i="33" s="1"/>
  <c r="K139" i="33" s="1"/>
  <c r="F139" i="33"/>
  <c r="G139" i="33" s="1"/>
  <c r="DF138" i="33"/>
  <c r="DC138" i="33"/>
  <c r="CZ138" i="33"/>
  <c r="CW138" i="33"/>
  <c r="CT138" i="33"/>
  <c r="CQ138" i="33"/>
  <c r="CN138" i="33"/>
  <c r="CK138" i="33"/>
  <c r="CH138" i="33"/>
  <c r="CE138" i="33"/>
  <c r="CB138" i="33"/>
  <c r="BY138" i="33"/>
  <c r="BV138" i="33"/>
  <c r="BS138" i="33"/>
  <c r="BP138" i="33"/>
  <c r="BM138" i="33"/>
  <c r="BJ138" i="33"/>
  <c r="BG138" i="33"/>
  <c r="BD138" i="33"/>
  <c r="BA138" i="33"/>
  <c r="AX138" i="33"/>
  <c r="AU138" i="33"/>
  <c r="AR138" i="33"/>
  <c r="AL138" i="33"/>
  <c r="AI138" i="33"/>
  <c r="AF138" i="33"/>
  <c r="AC138" i="33"/>
  <c r="Z138" i="33"/>
  <c r="W138" i="33"/>
  <c r="T138" i="33"/>
  <c r="Q138" i="33"/>
  <c r="N138" i="33"/>
  <c r="I138" i="33"/>
  <c r="H138" i="33"/>
  <c r="F138" i="33"/>
  <c r="G138" i="33" s="1"/>
  <c r="DF137" i="33"/>
  <c r="DC137" i="33"/>
  <c r="CZ137" i="33"/>
  <c r="CW137" i="33"/>
  <c r="CT137" i="33"/>
  <c r="CQ137" i="33"/>
  <c r="CN137" i="33"/>
  <c r="CK137" i="33"/>
  <c r="CH137" i="33"/>
  <c r="CE137" i="33"/>
  <c r="CB137" i="33"/>
  <c r="BY137" i="33"/>
  <c r="BV137" i="33"/>
  <c r="BS137" i="33"/>
  <c r="BP137" i="33"/>
  <c r="BM137" i="33"/>
  <c r="BJ137" i="33"/>
  <c r="BG137" i="33"/>
  <c r="BD137" i="33"/>
  <c r="BA137" i="33"/>
  <c r="AX137" i="33"/>
  <c r="AU137" i="33"/>
  <c r="AR137" i="33"/>
  <c r="AL137" i="33"/>
  <c r="AI137" i="33"/>
  <c r="AF137" i="33"/>
  <c r="AC137" i="33"/>
  <c r="Z137" i="33"/>
  <c r="W137" i="33"/>
  <c r="T137" i="33"/>
  <c r="Q137" i="33"/>
  <c r="N137" i="33"/>
  <c r="I137" i="33"/>
  <c r="H137" i="33"/>
  <c r="F137" i="33"/>
  <c r="G137" i="33" s="1"/>
  <c r="DF136" i="33"/>
  <c r="DC136" i="33"/>
  <c r="CZ136" i="33"/>
  <c r="CW136" i="33"/>
  <c r="CT136" i="33"/>
  <c r="CQ136" i="33"/>
  <c r="CN136" i="33"/>
  <c r="CK136" i="33"/>
  <c r="CH136" i="33"/>
  <c r="CE136" i="33"/>
  <c r="CB136" i="33"/>
  <c r="BY136" i="33"/>
  <c r="BV136" i="33"/>
  <c r="BS136" i="33"/>
  <c r="BP136" i="33"/>
  <c r="BM136" i="33"/>
  <c r="BJ136" i="33"/>
  <c r="BG136" i="33"/>
  <c r="BD136" i="33"/>
  <c r="BA136" i="33"/>
  <c r="AX136" i="33"/>
  <c r="AU136" i="33"/>
  <c r="AR136" i="33"/>
  <c r="AL136" i="33"/>
  <c r="AI136" i="33"/>
  <c r="AF136" i="33"/>
  <c r="AC136" i="33"/>
  <c r="Z136" i="33"/>
  <c r="W136" i="33"/>
  <c r="T136" i="33"/>
  <c r="Q136" i="33"/>
  <c r="N136" i="33"/>
  <c r="I136" i="33"/>
  <c r="H136" i="33"/>
  <c r="J136" i="33" s="1"/>
  <c r="K136" i="33" s="1"/>
  <c r="F136" i="33"/>
  <c r="G136" i="33" s="1"/>
  <c r="DF135" i="33"/>
  <c r="DC135" i="33"/>
  <c r="CZ135" i="33"/>
  <c r="CW135" i="33"/>
  <c r="CT135" i="33"/>
  <c r="CQ135" i="33"/>
  <c r="CN135" i="33"/>
  <c r="CK135" i="33"/>
  <c r="CH135" i="33"/>
  <c r="CE135" i="33"/>
  <c r="CB135" i="33"/>
  <c r="BY135" i="33"/>
  <c r="BV135" i="33"/>
  <c r="BS135" i="33"/>
  <c r="BP135" i="33"/>
  <c r="BM135" i="33"/>
  <c r="BJ135" i="33"/>
  <c r="BG135" i="33"/>
  <c r="BD135" i="33"/>
  <c r="BA135" i="33"/>
  <c r="AX135" i="33"/>
  <c r="AU135" i="33"/>
  <c r="AR135" i="33"/>
  <c r="AL135" i="33"/>
  <c r="AI135" i="33"/>
  <c r="AF135" i="33"/>
  <c r="AC135" i="33"/>
  <c r="Z135" i="33"/>
  <c r="W135" i="33"/>
  <c r="T135" i="33"/>
  <c r="Q135" i="33"/>
  <c r="N135" i="33"/>
  <c r="I135" i="33"/>
  <c r="H135" i="33"/>
  <c r="F135" i="33"/>
  <c r="G135" i="33" s="1"/>
  <c r="DF134" i="33"/>
  <c r="DC134" i="33"/>
  <c r="CZ134" i="33"/>
  <c r="CW134" i="33"/>
  <c r="CT134" i="33"/>
  <c r="CQ134" i="33"/>
  <c r="CN134" i="33"/>
  <c r="CK134" i="33"/>
  <c r="CH134" i="33"/>
  <c r="CE134" i="33"/>
  <c r="CB134" i="33"/>
  <c r="BY134" i="33"/>
  <c r="BV134" i="33"/>
  <c r="BS134" i="33"/>
  <c r="BP134" i="33"/>
  <c r="BM134" i="33"/>
  <c r="BJ134" i="33"/>
  <c r="BG134" i="33"/>
  <c r="BD134" i="33"/>
  <c r="BA134" i="33"/>
  <c r="AX134" i="33"/>
  <c r="AU134" i="33"/>
  <c r="AR134" i="33"/>
  <c r="AL134" i="33"/>
  <c r="AI134" i="33"/>
  <c r="AF134" i="33"/>
  <c r="AC134" i="33"/>
  <c r="Z134" i="33"/>
  <c r="W134" i="33"/>
  <c r="T134" i="33"/>
  <c r="Q134" i="33"/>
  <c r="N134" i="33"/>
  <c r="I134" i="33"/>
  <c r="H134" i="33"/>
  <c r="F134" i="33"/>
  <c r="G134" i="33" s="1"/>
  <c r="DF133" i="33"/>
  <c r="DC133" i="33"/>
  <c r="CZ133" i="33"/>
  <c r="CW133" i="33"/>
  <c r="CT133" i="33"/>
  <c r="CQ133" i="33"/>
  <c r="CN133" i="33"/>
  <c r="CK133" i="33"/>
  <c r="CH133" i="33"/>
  <c r="CE133" i="33"/>
  <c r="CB133" i="33"/>
  <c r="BY133" i="33"/>
  <c r="BV133" i="33"/>
  <c r="BS133" i="33"/>
  <c r="BP133" i="33"/>
  <c r="BM133" i="33"/>
  <c r="BJ133" i="33"/>
  <c r="BG133" i="33"/>
  <c r="BD133" i="33"/>
  <c r="BA133" i="33"/>
  <c r="AX133" i="33"/>
  <c r="AU133" i="33"/>
  <c r="AR133" i="33"/>
  <c r="AL133" i="33"/>
  <c r="AI133" i="33"/>
  <c r="AF133" i="33"/>
  <c r="AC133" i="33"/>
  <c r="Z133" i="33"/>
  <c r="W133" i="33"/>
  <c r="T133" i="33"/>
  <c r="Q133" i="33"/>
  <c r="N133" i="33"/>
  <c r="I133" i="33"/>
  <c r="H133" i="33"/>
  <c r="F133" i="33"/>
  <c r="G133" i="33" s="1"/>
  <c r="DF132" i="33"/>
  <c r="DC132" i="33"/>
  <c r="CZ132" i="33"/>
  <c r="CW132" i="33"/>
  <c r="CT132" i="33"/>
  <c r="CQ132" i="33"/>
  <c r="CN132" i="33"/>
  <c r="CK132" i="33"/>
  <c r="CH132" i="33"/>
  <c r="CE132" i="33"/>
  <c r="CB132" i="33"/>
  <c r="BY132" i="33"/>
  <c r="BV132" i="33"/>
  <c r="BS132" i="33"/>
  <c r="BP132" i="33"/>
  <c r="BM132" i="33"/>
  <c r="BJ132" i="33"/>
  <c r="BG132" i="33"/>
  <c r="BD132" i="33"/>
  <c r="BA132" i="33"/>
  <c r="AX132" i="33"/>
  <c r="AU132" i="33"/>
  <c r="AR132" i="33"/>
  <c r="AL132" i="33"/>
  <c r="AI132" i="33"/>
  <c r="AF132" i="33"/>
  <c r="AC132" i="33"/>
  <c r="Z132" i="33"/>
  <c r="W132" i="33"/>
  <c r="T132" i="33"/>
  <c r="Q132" i="33"/>
  <c r="N132" i="33"/>
  <c r="I132" i="33"/>
  <c r="H132" i="33"/>
  <c r="J132" i="33" s="1"/>
  <c r="K132" i="33" s="1"/>
  <c r="F132" i="33"/>
  <c r="G132" i="33" s="1"/>
  <c r="DF131" i="33"/>
  <c r="DC131" i="33"/>
  <c r="CZ131" i="33"/>
  <c r="CW131" i="33"/>
  <c r="CT131" i="33"/>
  <c r="CQ131" i="33"/>
  <c r="CN131" i="33"/>
  <c r="CK131" i="33"/>
  <c r="CH131" i="33"/>
  <c r="CE131" i="33"/>
  <c r="CB131" i="33"/>
  <c r="BY131" i="33"/>
  <c r="BV131" i="33"/>
  <c r="BS131" i="33"/>
  <c r="BP131" i="33"/>
  <c r="BM131" i="33"/>
  <c r="BJ131" i="33"/>
  <c r="BG131" i="33"/>
  <c r="BD131" i="33"/>
  <c r="BA131" i="33"/>
  <c r="AX131" i="33"/>
  <c r="AU131" i="33"/>
  <c r="AR131" i="33"/>
  <c r="AL131" i="33"/>
  <c r="AI131" i="33"/>
  <c r="AF131" i="33"/>
  <c r="AC131" i="33"/>
  <c r="Z131" i="33"/>
  <c r="W131" i="33"/>
  <c r="T131" i="33"/>
  <c r="Q131" i="33"/>
  <c r="N131" i="33"/>
  <c r="I131" i="33"/>
  <c r="H131" i="33"/>
  <c r="J131" i="33" s="1"/>
  <c r="K131" i="33" s="1"/>
  <c r="F131" i="33"/>
  <c r="G131" i="33" s="1"/>
  <c r="DF130" i="33"/>
  <c r="DC130" i="33"/>
  <c r="CZ130" i="33"/>
  <c r="CW130" i="33"/>
  <c r="CT130" i="33"/>
  <c r="CQ130" i="33"/>
  <c r="CN130" i="33"/>
  <c r="CK130" i="33"/>
  <c r="CH130" i="33"/>
  <c r="CE130" i="33"/>
  <c r="CB130" i="33"/>
  <c r="BY130" i="33"/>
  <c r="BV130" i="33"/>
  <c r="BS130" i="33"/>
  <c r="BP130" i="33"/>
  <c r="BM130" i="33"/>
  <c r="BJ130" i="33"/>
  <c r="BG130" i="33"/>
  <c r="BD130" i="33"/>
  <c r="BA130" i="33"/>
  <c r="AX130" i="33"/>
  <c r="AU130" i="33"/>
  <c r="AR130" i="33"/>
  <c r="AL130" i="33"/>
  <c r="AI130" i="33"/>
  <c r="AF130" i="33"/>
  <c r="AC130" i="33"/>
  <c r="Z130" i="33"/>
  <c r="W130" i="33"/>
  <c r="T130" i="33"/>
  <c r="Q130" i="33"/>
  <c r="N130" i="33"/>
  <c r="I130" i="33"/>
  <c r="H130" i="33"/>
  <c r="F130" i="33"/>
  <c r="G130" i="33" s="1"/>
  <c r="DF129" i="33"/>
  <c r="DC129" i="33"/>
  <c r="CZ129" i="33"/>
  <c r="CW129" i="33"/>
  <c r="CT129" i="33"/>
  <c r="CQ129" i="33"/>
  <c r="CN129" i="33"/>
  <c r="CK129" i="33"/>
  <c r="CH129" i="33"/>
  <c r="CE129" i="33"/>
  <c r="CB129" i="33"/>
  <c r="BY129" i="33"/>
  <c r="BV129" i="33"/>
  <c r="BS129" i="33"/>
  <c r="BP129" i="33"/>
  <c r="BM129" i="33"/>
  <c r="BJ129" i="33"/>
  <c r="BG129" i="33"/>
  <c r="BD129" i="33"/>
  <c r="BA129" i="33"/>
  <c r="AX129" i="33"/>
  <c r="AU129" i="33"/>
  <c r="AR129" i="33"/>
  <c r="AL129" i="33"/>
  <c r="AI129" i="33"/>
  <c r="AF129" i="33"/>
  <c r="AC129" i="33"/>
  <c r="Z129" i="33"/>
  <c r="W129" i="33"/>
  <c r="T129" i="33"/>
  <c r="Q129" i="33"/>
  <c r="N129" i="33"/>
  <c r="I129" i="33"/>
  <c r="H129" i="33"/>
  <c r="F129" i="33"/>
  <c r="G129" i="33" s="1"/>
  <c r="DF128" i="33"/>
  <c r="DC128" i="33"/>
  <c r="CZ128" i="33"/>
  <c r="CW128" i="33"/>
  <c r="CT128" i="33"/>
  <c r="CQ128" i="33"/>
  <c r="CN128" i="33"/>
  <c r="CK128" i="33"/>
  <c r="CH128" i="33"/>
  <c r="CE128" i="33"/>
  <c r="CB128" i="33"/>
  <c r="BY128" i="33"/>
  <c r="BV128" i="33"/>
  <c r="BS128" i="33"/>
  <c r="BP128" i="33"/>
  <c r="BM128" i="33"/>
  <c r="BJ128" i="33"/>
  <c r="BG128" i="33"/>
  <c r="BD128" i="33"/>
  <c r="BA128" i="33"/>
  <c r="AX128" i="33"/>
  <c r="AU128" i="33"/>
  <c r="AR128" i="33"/>
  <c r="AL128" i="33"/>
  <c r="AI128" i="33"/>
  <c r="AF128" i="33"/>
  <c r="AC128" i="33"/>
  <c r="Z128" i="33"/>
  <c r="W128" i="33"/>
  <c r="T128" i="33"/>
  <c r="Q128" i="33"/>
  <c r="N128" i="33"/>
  <c r="I128" i="33"/>
  <c r="H128" i="33"/>
  <c r="F128" i="33"/>
  <c r="G128" i="33" s="1"/>
  <c r="DF127" i="33"/>
  <c r="DC127" i="33"/>
  <c r="CZ127" i="33"/>
  <c r="CW127" i="33"/>
  <c r="CT127" i="33"/>
  <c r="CQ127" i="33"/>
  <c r="CN127" i="33"/>
  <c r="CK127" i="33"/>
  <c r="CH127" i="33"/>
  <c r="CE127" i="33"/>
  <c r="CB127" i="33"/>
  <c r="BY127" i="33"/>
  <c r="BV127" i="33"/>
  <c r="BS127" i="33"/>
  <c r="BP127" i="33"/>
  <c r="BM127" i="33"/>
  <c r="BJ127" i="33"/>
  <c r="BG127" i="33"/>
  <c r="BD127" i="33"/>
  <c r="BA127" i="33"/>
  <c r="AX127" i="33"/>
  <c r="AU127" i="33"/>
  <c r="AR127" i="33"/>
  <c r="AL127" i="33"/>
  <c r="AI127" i="33"/>
  <c r="AF127" i="33"/>
  <c r="AC127" i="33"/>
  <c r="Z127" i="33"/>
  <c r="W127" i="33"/>
  <c r="T127" i="33"/>
  <c r="Q127" i="33"/>
  <c r="N127" i="33"/>
  <c r="I127" i="33"/>
  <c r="H127" i="33"/>
  <c r="J127" i="33" s="1"/>
  <c r="K127" i="33" s="1"/>
  <c r="F127" i="33"/>
  <c r="G127" i="33" s="1"/>
  <c r="DF126" i="33"/>
  <c r="DC126" i="33"/>
  <c r="CZ126" i="33"/>
  <c r="CW126" i="33"/>
  <c r="CT126" i="33"/>
  <c r="CQ126" i="33"/>
  <c r="CN126" i="33"/>
  <c r="CK126" i="33"/>
  <c r="CH126" i="33"/>
  <c r="CE126" i="33"/>
  <c r="CB126" i="33"/>
  <c r="BY126" i="33"/>
  <c r="BV126" i="33"/>
  <c r="BS126" i="33"/>
  <c r="BP126" i="33"/>
  <c r="BM126" i="33"/>
  <c r="BJ126" i="33"/>
  <c r="BG126" i="33"/>
  <c r="BD126" i="33"/>
  <c r="BA126" i="33"/>
  <c r="AX126" i="33"/>
  <c r="AU126" i="33"/>
  <c r="AR126" i="33"/>
  <c r="AL126" i="33"/>
  <c r="AI126" i="33"/>
  <c r="AF126" i="33"/>
  <c r="AC126" i="33"/>
  <c r="Z126" i="33"/>
  <c r="W126" i="33"/>
  <c r="T126" i="33"/>
  <c r="Q126" i="33"/>
  <c r="N126" i="33"/>
  <c r="I126" i="33"/>
  <c r="H126" i="33"/>
  <c r="F126" i="33"/>
  <c r="G126" i="33" s="1"/>
  <c r="DF125" i="33"/>
  <c r="DC125" i="33"/>
  <c r="CZ125" i="33"/>
  <c r="CW125" i="33"/>
  <c r="CT125" i="33"/>
  <c r="CQ125" i="33"/>
  <c r="CN125" i="33"/>
  <c r="CK125" i="33"/>
  <c r="CH125" i="33"/>
  <c r="CE125" i="33"/>
  <c r="CB125" i="33"/>
  <c r="BY125" i="33"/>
  <c r="BV125" i="33"/>
  <c r="BS125" i="33"/>
  <c r="BP125" i="33"/>
  <c r="BM125" i="33"/>
  <c r="BJ125" i="33"/>
  <c r="BG125" i="33"/>
  <c r="BD125" i="33"/>
  <c r="BA125" i="33"/>
  <c r="AX125" i="33"/>
  <c r="AU125" i="33"/>
  <c r="AR125" i="33"/>
  <c r="AL125" i="33"/>
  <c r="AI125" i="33"/>
  <c r="AF125" i="33"/>
  <c r="AC125" i="33"/>
  <c r="Z125" i="33"/>
  <c r="W125" i="33"/>
  <c r="T125" i="33"/>
  <c r="Q125" i="33"/>
  <c r="N125" i="33"/>
  <c r="I125" i="33"/>
  <c r="H125" i="33"/>
  <c r="F125" i="33"/>
  <c r="G125" i="33" s="1"/>
  <c r="DF124" i="33"/>
  <c r="DC124" i="33"/>
  <c r="CZ124" i="33"/>
  <c r="CW124" i="33"/>
  <c r="CT124" i="33"/>
  <c r="CQ124" i="33"/>
  <c r="CN124" i="33"/>
  <c r="CK124" i="33"/>
  <c r="CH124" i="33"/>
  <c r="CE124" i="33"/>
  <c r="CB124" i="33"/>
  <c r="BY124" i="33"/>
  <c r="BV124" i="33"/>
  <c r="BS124" i="33"/>
  <c r="BP124" i="33"/>
  <c r="BM124" i="33"/>
  <c r="BJ124" i="33"/>
  <c r="BG124" i="33"/>
  <c r="BD124" i="33"/>
  <c r="BA124" i="33"/>
  <c r="AX124" i="33"/>
  <c r="AU124" i="33"/>
  <c r="AR124" i="33"/>
  <c r="AL124" i="33"/>
  <c r="AI124" i="33"/>
  <c r="AF124" i="33"/>
  <c r="AC124" i="33"/>
  <c r="Z124" i="33"/>
  <c r="W124" i="33"/>
  <c r="T124" i="33"/>
  <c r="Q124" i="33"/>
  <c r="N124" i="33"/>
  <c r="I124" i="33"/>
  <c r="H124" i="33"/>
  <c r="J124" i="33" s="1"/>
  <c r="K124" i="33" s="1"/>
  <c r="F124" i="33"/>
  <c r="G124" i="33" s="1"/>
  <c r="DF123" i="33"/>
  <c r="DC123" i="33"/>
  <c r="CZ123" i="33"/>
  <c r="CW123" i="33"/>
  <c r="CT123" i="33"/>
  <c r="CQ123" i="33"/>
  <c r="CN123" i="33"/>
  <c r="CK123" i="33"/>
  <c r="CH123" i="33"/>
  <c r="CE123" i="33"/>
  <c r="CB123" i="33"/>
  <c r="BY123" i="33"/>
  <c r="BV123" i="33"/>
  <c r="BS123" i="33"/>
  <c r="BP123" i="33"/>
  <c r="BM123" i="33"/>
  <c r="BJ123" i="33"/>
  <c r="BG123" i="33"/>
  <c r="BD123" i="33"/>
  <c r="BA123" i="33"/>
  <c r="AX123" i="33"/>
  <c r="AU123" i="33"/>
  <c r="AR123" i="33"/>
  <c r="AL123" i="33"/>
  <c r="AI123" i="33"/>
  <c r="AF123" i="33"/>
  <c r="AC123" i="33"/>
  <c r="Z123" i="33"/>
  <c r="W123" i="33"/>
  <c r="T123" i="33"/>
  <c r="Q123" i="33"/>
  <c r="N123" i="33"/>
  <c r="I123" i="33"/>
  <c r="H123" i="33"/>
  <c r="J123" i="33" s="1"/>
  <c r="K123" i="33" s="1"/>
  <c r="F123" i="33"/>
  <c r="G123" i="33" s="1"/>
  <c r="DF122" i="33"/>
  <c r="DC122" i="33"/>
  <c r="CZ122" i="33"/>
  <c r="CW122" i="33"/>
  <c r="CT122" i="33"/>
  <c r="CQ122" i="33"/>
  <c r="CN122" i="33"/>
  <c r="CK122" i="33"/>
  <c r="CH122" i="33"/>
  <c r="CE122" i="33"/>
  <c r="CB122" i="33"/>
  <c r="BY122" i="33"/>
  <c r="BV122" i="33"/>
  <c r="BS122" i="33"/>
  <c r="BP122" i="33"/>
  <c r="BM122" i="33"/>
  <c r="BJ122" i="33"/>
  <c r="BG122" i="33"/>
  <c r="BD122" i="33"/>
  <c r="BA122" i="33"/>
  <c r="AX122" i="33"/>
  <c r="AU122" i="33"/>
  <c r="AR122" i="33"/>
  <c r="AL122" i="33"/>
  <c r="AI122" i="33"/>
  <c r="AF122" i="33"/>
  <c r="AC122" i="33"/>
  <c r="Z122" i="33"/>
  <c r="W122" i="33"/>
  <c r="T122" i="33"/>
  <c r="Q122" i="33"/>
  <c r="N122" i="33"/>
  <c r="I122" i="33"/>
  <c r="H122" i="33"/>
  <c r="F122" i="33"/>
  <c r="G122" i="33" s="1"/>
  <c r="DF121" i="33"/>
  <c r="DC121" i="33"/>
  <c r="CZ121" i="33"/>
  <c r="CW121" i="33"/>
  <c r="CT121" i="33"/>
  <c r="CQ121" i="33"/>
  <c r="CN121" i="33"/>
  <c r="CK121" i="33"/>
  <c r="CH121" i="33"/>
  <c r="CE121" i="33"/>
  <c r="CB121" i="33"/>
  <c r="BY121" i="33"/>
  <c r="BV121" i="33"/>
  <c r="BS121" i="33"/>
  <c r="BP121" i="33"/>
  <c r="BM121" i="33"/>
  <c r="BJ121" i="33"/>
  <c r="BG121" i="33"/>
  <c r="BD121" i="33"/>
  <c r="BA121" i="33"/>
  <c r="AX121" i="33"/>
  <c r="AU121" i="33"/>
  <c r="AR121" i="33"/>
  <c r="AL121" i="33"/>
  <c r="AI121" i="33"/>
  <c r="AF121" i="33"/>
  <c r="AC121" i="33"/>
  <c r="Z121" i="33"/>
  <c r="W121" i="33"/>
  <c r="T121" i="33"/>
  <c r="Q121" i="33"/>
  <c r="N121" i="33"/>
  <c r="I121" i="33"/>
  <c r="H121" i="33"/>
  <c r="F121" i="33"/>
  <c r="G121" i="33" s="1"/>
  <c r="DF120" i="33"/>
  <c r="DC120" i="33"/>
  <c r="CZ120" i="33"/>
  <c r="CW120" i="33"/>
  <c r="CT120" i="33"/>
  <c r="CQ120" i="33"/>
  <c r="CN120" i="33"/>
  <c r="CK120" i="33"/>
  <c r="CH120" i="33"/>
  <c r="CE120" i="33"/>
  <c r="CB120" i="33"/>
  <c r="BY120" i="33"/>
  <c r="BV120" i="33"/>
  <c r="BS120" i="33"/>
  <c r="BP120" i="33"/>
  <c r="BM120" i="33"/>
  <c r="BJ120" i="33"/>
  <c r="BG120" i="33"/>
  <c r="BD120" i="33"/>
  <c r="BA120" i="33"/>
  <c r="AX120" i="33"/>
  <c r="AU120" i="33"/>
  <c r="AR120" i="33"/>
  <c r="AL120" i="33"/>
  <c r="AI120" i="33"/>
  <c r="AF120" i="33"/>
  <c r="AC120" i="33"/>
  <c r="Z120" i="33"/>
  <c r="W120" i="33"/>
  <c r="T120" i="33"/>
  <c r="Q120" i="33"/>
  <c r="N120" i="33"/>
  <c r="I120" i="33"/>
  <c r="H120" i="33"/>
  <c r="J120" i="33" s="1"/>
  <c r="K120" i="33" s="1"/>
  <c r="F120" i="33"/>
  <c r="G120" i="33" s="1"/>
  <c r="DF119" i="33"/>
  <c r="DC119" i="33"/>
  <c r="CZ119" i="33"/>
  <c r="CW119" i="33"/>
  <c r="CT119" i="33"/>
  <c r="CQ119" i="33"/>
  <c r="CN119" i="33"/>
  <c r="CK119" i="33"/>
  <c r="CH119" i="33"/>
  <c r="CE119" i="33"/>
  <c r="CB119" i="33"/>
  <c r="BY119" i="33"/>
  <c r="BV119" i="33"/>
  <c r="BS119" i="33"/>
  <c r="BP119" i="33"/>
  <c r="BM119" i="33"/>
  <c r="BJ119" i="33"/>
  <c r="BG119" i="33"/>
  <c r="BD119" i="33"/>
  <c r="BA119" i="33"/>
  <c r="AX119" i="33"/>
  <c r="AU119" i="33"/>
  <c r="AR119" i="33"/>
  <c r="AL119" i="33"/>
  <c r="AI119" i="33"/>
  <c r="AF119" i="33"/>
  <c r="AC119" i="33"/>
  <c r="Z119" i="33"/>
  <c r="W119" i="33"/>
  <c r="T119" i="33"/>
  <c r="Q119" i="33"/>
  <c r="N119" i="33"/>
  <c r="I119" i="33"/>
  <c r="H119" i="33"/>
  <c r="J119" i="33" s="1"/>
  <c r="K119" i="33" s="1"/>
  <c r="F119" i="33"/>
  <c r="G119" i="33" s="1"/>
  <c r="DF118" i="33"/>
  <c r="DC118" i="33"/>
  <c r="CZ118" i="33"/>
  <c r="CW118" i="33"/>
  <c r="CT118" i="33"/>
  <c r="CQ118" i="33"/>
  <c r="CN118" i="33"/>
  <c r="CK118" i="33"/>
  <c r="CH118" i="33"/>
  <c r="CE118" i="33"/>
  <c r="CB118" i="33"/>
  <c r="BY118" i="33"/>
  <c r="BV118" i="33"/>
  <c r="BS118" i="33"/>
  <c r="BP118" i="33"/>
  <c r="BM118" i="33"/>
  <c r="BJ118" i="33"/>
  <c r="BG118" i="33"/>
  <c r="BD118" i="33"/>
  <c r="BA118" i="33"/>
  <c r="AX118" i="33"/>
  <c r="AU118" i="33"/>
  <c r="AR118" i="33"/>
  <c r="AL118" i="33"/>
  <c r="AI118" i="33"/>
  <c r="AF118" i="33"/>
  <c r="AC118" i="33"/>
  <c r="Z118" i="33"/>
  <c r="W118" i="33"/>
  <c r="T118" i="33"/>
  <c r="Q118" i="33"/>
  <c r="N118" i="33"/>
  <c r="I118" i="33"/>
  <c r="H118" i="33"/>
  <c r="F118" i="33"/>
  <c r="G118" i="33" s="1"/>
  <c r="DF117" i="33"/>
  <c r="DC117" i="33"/>
  <c r="CZ117" i="33"/>
  <c r="CW117" i="33"/>
  <c r="CT117" i="33"/>
  <c r="CQ117" i="33"/>
  <c r="CN117" i="33"/>
  <c r="CK117" i="33"/>
  <c r="CH117" i="33"/>
  <c r="CE117" i="33"/>
  <c r="CB117" i="33"/>
  <c r="BY117" i="33"/>
  <c r="BV117" i="33"/>
  <c r="BS117" i="33"/>
  <c r="BP117" i="33"/>
  <c r="BM117" i="33"/>
  <c r="BJ117" i="33"/>
  <c r="BG117" i="33"/>
  <c r="BD117" i="33"/>
  <c r="BA117" i="33"/>
  <c r="AX117" i="33"/>
  <c r="AU117" i="33"/>
  <c r="AR117" i="33"/>
  <c r="AL117" i="33"/>
  <c r="AI117" i="33"/>
  <c r="AF117" i="33"/>
  <c r="AC117" i="33"/>
  <c r="Z117" i="33"/>
  <c r="W117" i="33"/>
  <c r="T117" i="33"/>
  <c r="Q117" i="33"/>
  <c r="N117" i="33"/>
  <c r="I117" i="33"/>
  <c r="H117" i="33"/>
  <c r="F117" i="33"/>
  <c r="G117" i="33" s="1"/>
  <c r="DE116" i="33"/>
  <c r="DD116" i="33"/>
  <c r="DB116" i="33"/>
  <c r="DA116" i="33"/>
  <c r="DC116" i="33" s="1"/>
  <c r="CY116" i="33"/>
  <c r="CX116" i="33"/>
  <c r="CV116" i="33"/>
  <c r="CU116" i="33"/>
  <c r="CW116" i="33" s="1"/>
  <c r="CS116" i="33"/>
  <c r="CR116" i="33"/>
  <c r="CP116" i="33"/>
  <c r="CO116" i="33"/>
  <c r="CQ116" i="33" s="1"/>
  <c r="CM116" i="33"/>
  <c r="CL116" i="33"/>
  <c r="CJ116" i="33"/>
  <c r="CI116" i="33"/>
  <c r="CG116" i="33"/>
  <c r="CF116" i="33"/>
  <c r="CD116" i="33"/>
  <c r="CC116" i="33"/>
  <c r="CE116" i="33" s="1"/>
  <c r="CA116" i="33"/>
  <c r="BZ116" i="33"/>
  <c r="BX116" i="33"/>
  <c r="BW116" i="33"/>
  <c r="BY116" i="33" s="1"/>
  <c r="BU116" i="33"/>
  <c r="BT116" i="33"/>
  <c r="BR116" i="33"/>
  <c r="BQ116" i="33"/>
  <c r="BS116" i="33" s="1"/>
  <c r="BO116" i="33"/>
  <c r="BN116" i="33"/>
  <c r="BL116" i="33"/>
  <c r="BK116" i="33"/>
  <c r="BM116" i="33" s="1"/>
  <c r="BI116" i="33"/>
  <c r="BH116" i="33"/>
  <c r="BF116" i="33"/>
  <c r="BE116" i="33"/>
  <c r="BC116" i="33"/>
  <c r="BB116" i="33"/>
  <c r="BD116" i="33" s="1"/>
  <c r="AZ116" i="33"/>
  <c r="AY116" i="33"/>
  <c r="BA116" i="33" s="1"/>
  <c r="AW116" i="33"/>
  <c r="AV116" i="33"/>
  <c r="AX116" i="33" s="1"/>
  <c r="AT116" i="33"/>
  <c r="AS116" i="33"/>
  <c r="AU116" i="33" s="1"/>
  <c r="AQ116" i="33"/>
  <c r="AP116" i="33"/>
  <c r="AN116" i="33"/>
  <c r="AM116" i="33"/>
  <c r="AK116" i="33"/>
  <c r="AJ116" i="33"/>
  <c r="AH116" i="33"/>
  <c r="AG116" i="33"/>
  <c r="AI116" i="33" s="1"/>
  <c r="AE116" i="33"/>
  <c r="AD116" i="33"/>
  <c r="AB116" i="33"/>
  <c r="AA116" i="33"/>
  <c r="Y116" i="33"/>
  <c r="X116" i="33"/>
  <c r="Z116" i="33" s="1"/>
  <c r="V116" i="33"/>
  <c r="U116" i="33"/>
  <c r="W116" i="33" s="1"/>
  <c r="S116" i="33"/>
  <c r="R116" i="33"/>
  <c r="T116" i="33" s="1"/>
  <c r="P116" i="33"/>
  <c r="O116" i="33"/>
  <c r="M116" i="33"/>
  <c r="L116" i="33"/>
  <c r="E116" i="33"/>
  <c r="D116" i="33"/>
  <c r="O114" i="33"/>
  <c r="R114" i="33" s="1"/>
  <c r="U114" i="33" s="1"/>
  <c r="X114" i="33" s="1"/>
  <c r="AA114" i="33" s="1"/>
  <c r="AD114" i="33" s="1"/>
  <c r="AG114" i="33" s="1"/>
  <c r="AJ114" i="33" s="1"/>
  <c r="AM114" i="33" s="1"/>
  <c r="AP114" i="33" s="1"/>
  <c r="AS114" i="33" s="1"/>
  <c r="AV114" i="33" s="1"/>
  <c r="AY114" i="33" s="1"/>
  <c r="BB114" i="33" s="1"/>
  <c r="BE114" i="33" s="1"/>
  <c r="BH114" i="33" s="1"/>
  <c r="BK114" i="33" s="1"/>
  <c r="BN114" i="33" s="1"/>
  <c r="BQ114" i="33" s="1"/>
  <c r="BT114" i="33" s="1"/>
  <c r="BW114" i="33" s="1"/>
  <c r="BZ114" i="33" s="1"/>
  <c r="CC114" i="33" s="1"/>
  <c r="CF114" i="33" s="1"/>
  <c r="CI114" i="33" s="1"/>
  <c r="CL114" i="33" s="1"/>
  <c r="CO114" i="33" s="1"/>
  <c r="CR114" i="33" s="1"/>
  <c r="CU114" i="33" s="1"/>
  <c r="CX114" i="33" s="1"/>
  <c r="DA114" i="33" s="1"/>
  <c r="DD114" i="33" s="1"/>
  <c r="DD110" i="33"/>
  <c r="DA110" i="33"/>
  <c r="CX110" i="33"/>
  <c r="CU110" i="33"/>
  <c r="CR110" i="33"/>
  <c r="CO110" i="33"/>
  <c r="CL110" i="33"/>
  <c r="CI110" i="33"/>
  <c r="CF110" i="33"/>
  <c r="CC110" i="33"/>
  <c r="BZ110" i="33"/>
  <c r="BW110" i="33"/>
  <c r="BT110" i="33"/>
  <c r="BQ110" i="33"/>
  <c r="BN110" i="33"/>
  <c r="BK110" i="33"/>
  <c r="BH110" i="33"/>
  <c r="BE110" i="33"/>
  <c r="BB110" i="33"/>
  <c r="AY110" i="33"/>
  <c r="AV110" i="33"/>
  <c r="AS110" i="33"/>
  <c r="AP110" i="33"/>
  <c r="AM110" i="33"/>
  <c r="AJ110" i="33"/>
  <c r="AG110" i="33"/>
  <c r="AD110" i="33"/>
  <c r="AA110" i="33"/>
  <c r="X110" i="33"/>
  <c r="U110" i="33"/>
  <c r="R110" i="33"/>
  <c r="O110" i="33"/>
  <c r="L110" i="33"/>
  <c r="G110" i="33"/>
  <c r="DD109" i="33"/>
  <c r="DA109" i="33"/>
  <c r="CX109" i="33"/>
  <c r="CU109" i="33"/>
  <c r="CR109" i="33"/>
  <c r="CO109" i="33"/>
  <c r="CL109" i="33"/>
  <c r="CI109" i="33"/>
  <c r="CF109" i="33"/>
  <c r="CC109" i="33"/>
  <c r="BZ109" i="33"/>
  <c r="BW109" i="33"/>
  <c r="BT109" i="33"/>
  <c r="BQ109" i="33"/>
  <c r="BN109" i="33"/>
  <c r="BK109" i="33"/>
  <c r="BH109" i="33"/>
  <c r="BE109" i="33"/>
  <c r="BB109" i="33"/>
  <c r="AY109" i="33"/>
  <c r="AV109" i="33"/>
  <c r="AS109" i="33"/>
  <c r="AP109" i="33"/>
  <c r="AM109" i="33"/>
  <c r="AJ109" i="33"/>
  <c r="AG109" i="33"/>
  <c r="AD109" i="33"/>
  <c r="AA109" i="33"/>
  <c r="X109" i="33"/>
  <c r="U109" i="33"/>
  <c r="R109" i="33"/>
  <c r="O109" i="33"/>
  <c r="L109" i="33"/>
  <c r="G109" i="33"/>
  <c r="DD108" i="33"/>
  <c r="DA108" i="33"/>
  <c r="CX108" i="33"/>
  <c r="CU108" i="33"/>
  <c r="CR108" i="33"/>
  <c r="CO108" i="33"/>
  <c r="CL108" i="33"/>
  <c r="CI108" i="33"/>
  <c r="CF108" i="33"/>
  <c r="CC108" i="33"/>
  <c r="BZ108" i="33"/>
  <c r="BW108" i="33"/>
  <c r="BT108" i="33"/>
  <c r="BQ108" i="33"/>
  <c r="BN108" i="33"/>
  <c r="BK108" i="33"/>
  <c r="BH108" i="33"/>
  <c r="BE108" i="33"/>
  <c r="BB108" i="33"/>
  <c r="AY108" i="33"/>
  <c r="AV108" i="33"/>
  <c r="AS108" i="33"/>
  <c r="AP108" i="33"/>
  <c r="AM108" i="33"/>
  <c r="AJ108" i="33"/>
  <c r="AG108" i="33"/>
  <c r="AD108" i="33"/>
  <c r="AA108" i="33"/>
  <c r="X108" i="33"/>
  <c r="U108" i="33"/>
  <c r="R108" i="33"/>
  <c r="O108" i="33"/>
  <c r="L108" i="33"/>
  <c r="G108" i="33"/>
  <c r="DD107" i="33"/>
  <c r="DA107" i="33"/>
  <c r="CX107" i="33"/>
  <c r="CU107" i="33"/>
  <c r="CR107" i="33"/>
  <c r="CO107" i="33"/>
  <c r="CL107" i="33"/>
  <c r="CI107" i="33"/>
  <c r="CF107" i="33"/>
  <c r="CC107" i="33"/>
  <c r="BZ107" i="33"/>
  <c r="BW107" i="33"/>
  <c r="BT107" i="33"/>
  <c r="BQ107" i="33"/>
  <c r="BN107" i="33"/>
  <c r="BK107" i="33"/>
  <c r="BH107" i="33"/>
  <c r="BE107" i="33"/>
  <c r="BB107" i="33"/>
  <c r="AY107" i="33"/>
  <c r="AV107" i="33"/>
  <c r="AS107" i="33"/>
  <c r="AP107" i="33"/>
  <c r="AM107" i="33"/>
  <c r="AJ107" i="33"/>
  <c r="AG107" i="33"/>
  <c r="AD107" i="33"/>
  <c r="AA107" i="33"/>
  <c r="X107" i="33"/>
  <c r="U107" i="33"/>
  <c r="R107" i="33"/>
  <c r="O107" i="33"/>
  <c r="L107" i="33"/>
  <c r="G107" i="33"/>
  <c r="DD106" i="33"/>
  <c r="DA106" i="33"/>
  <c r="CX106" i="33"/>
  <c r="CU106" i="33"/>
  <c r="CR106" i="33"/>
  <c r="CO106" i="33"/>
  <c r="CL106" i="33"/>
  <c r="CI106" i="33"/>
  <c r="CF106" i="33"/>
  <c r="CC106" i="33"/>
  <c r="BZ106" i="33"/>
  <c r="BW106" i="33"/>
  <c r="BT106" i="33"/>
  <c r="BQ106" i="33"/>
  <c r="BN106" i="33"/>
  <c r="BK106" i="33"/>
  <c r="BH106" i="33"/>
  <c r="BE106" i="33"/>
  <c r="BB106" i="33"/>
  <c r="AY106" i="33"/>
  <c r="AV106" i="33"/>
  <c r="AS106" i="33"/>
  <c r="AP106" i="33"/>
  <c r="AM106" i="33"/>
  <c r="AJ106" i="33"/>
  <c r="AG106" i="33"/>
  <c r="AD106" i="33"/>
  <c r="AA106" i="33"/>
  <c r="X106" i="33"/>
  <c r="U106" i="33"/>
  <c r="R106" i="33"/>
  <c r="O106" i="33"/>
  <c r="L106" i="33"/>
  <c r="G106" i="33"/>
  <c r="DD105" i="33"/>
  <c r="DA105" i="33"/>
  <c r="CX105" i="33"/>
  <c r="CU105" i="33"/>
  <c r="CR105" i="33"/>
  <c r="CO105" i="33"/>
  <c r="CL105" i="33"/>
  <c r="CI105" i="33"/>
  <c r="CF105" i="33"/>
  <c r="CC105" i="33"/>
  <c r="BZ105" i="33"/>
  <c r="BW105" i="33"/>
  <c r="BT105" i="33"/>
  <c r="BQ105" i="33"/>
  <c r="BN105" i="33"/>
  <c r="BK105" i="33"/>
  <c r="BH105" i="33"/>
  <c r="BE105" i="33"/>
  <c r="BB105" i="33"/>
  <c r="AY105" i="33"/>
  <c r="AV105" i="33"/>
  <c r="AS105" i="33"/>
  <c r="AP105" i="33"/>
  <c r="AM105" i="33"/>
  <c r="AJ105" i="33"/>
  <c r="AG105" i="33"/>
  <c r="AD105" i="33"/>
  <c r="AA105" i="33"/>
  <c r="X105" i="33"/>
  <c r="U105" i="33"/>
  <c r="R105" i="33"/>
  <c r="O105" i="33"/>
  <c r="L105" i="33"/>
  <c r="G105" i="33"/>
  <c r="DD104" i="33"/>
  <c r="DA104" i="33"/>
  <c r="CX104" i="33"/>
  <c r="CU104" i="33"/>
  <c r="CR104" i="33"/>
  <c r="CO104" i="33"/>
  <c r="CL104" i="33"/>
  <c r="CI104" i="33"/>
  <c r="CF104" i="33"/>
  <c r="CC104" i="33"/>
  <c r="BZ104" i="33"/>
  <c r="BW104" i="33"/>
  <c r="BT104" i="33"/>
  <c r="BQ104" i="33"/>
  <c r="BN104" i="33"/>
  <c r="BK104" i="33"/>
  <c r="BH104" i="33"/>
  <c r="BE104" i="33"/>
  <c r="BB104" i="33"/>
  <c r="AY104" i="33"/>
  <c r="AV104" i="33"/>
  <c r="AS104" i="33"/>
  <c r="AP104" i="33"/>
  <c r="AM104" i="33"/>
  <c r="AJ104" i="33"/>
  <c r="AG104" i="33"/>
  <c r="AD104" i="33"/>
  <c r="AA104" i="33"/>
  <c r="X104" i="33"/>
  <c r="U104" i="33"/>
  <c r="R104" i="33"/>
  <c r="O104" i="33"/>
  <c r="L104" i="33"/>
  <c r="G104" i="33"/>
  <c r="DD103" i="33"/>
  <c r="DA103" i="33"/>
  <c r="CX103" i="33"/>
  <c r="CU103" i="33"/>
  <c r="CR103" i="33"/>
  <c r="CO103" i="33"/>
  <c r="CL103" i="33"/>
  <c r="CI103" i="33"/>
  <c r="CF103" i="33"/>
  <c r="CC103" i="33"/>
  <c r="BZ103" i="33"/>
  <c r="BW103" i="33"/>
  <c r="BT103" i="33"/>
  <c r="BQ103" i="33"/>
  <c r="BN103" i="33"/>
  <c r="BK103" i="33"/>
  <c r="BH103" i="33"/>
  <c r="BE103" i="33"/>
  <c r="BB103" i="33"/>
  <c r="AY103" i="33"/>
  <c r="AV103" i="33"/>
  <c r="AS103" i="33"/>
  <c r="AP103" i="33"/>
  <c r="AM103" i="33"/>
  <c r="AJ103" i="33"/>
  <c r="AG103" i="33"/>
  <c r="AD103" i="33"/>
  <c r="AA103" i="33"/>
  <c r="X103" i="33"/>
  <c r="U103" i="33"/>
  <c r="R103" i="33"/>
  <c r="O103" i="33"/>
  <c r="L103" i="33"/>
  <c r="G103" i="33"/>
  <c r="DD102" i="33"/>
  <c r="DA102" i="33"/>
  <c r="CX102" i="33"/>
  <c r="CU102" i="33"/>
  <c r="CR102" i="33"/>
  <c r="CO102" i="33"/>
  <c r="CL102" i="33"/>
  <c r="CI102" i="33"/>
  <c r="CF102" i="33"/>
  <c r="CC102" i="33"/>
  <c r="BZ102" i="33"/>
  <c r="BW102" i="33"/>
  <c r="BT102" i="33"/>
  <c r="BQ102" i="33"/>
  <c r="BN102" i="33"/>
  <c r="BK102" i="33"/>
  <c r="BH102" i="33"/>
  <c r="BE102" i="33"/>
  <c r="BB102" i="33"/>
  <c r="AY102" i="33"/>
  <c r="AV102" i="33"/>
  <c r="AS102" i="33"/>
  <c r="AP102" i="33"/>
  <c r="AM102" i="33"/>
  <c r="AJ102" i="33"/>
  <c r="AG102" i="33"/>
  <c r="AD102" i="33"/>
  <c r="AA102" i="33"/>
  <c r="X102" i="33"/>
  <c r="U102" i="33"/>
  <c r="R102" i="33"/>
  <c r="O102" i="33"/>
  <c r="L102" i="33"/>
  <c r="G102" i="33"/>
  <c r="DD101" i="33"/>
  <c r="DA101" i="33"/>
  <c r="CX101" i="33"/>
  <c r="CU101" i="33"/>
  <c r="CR101" i="33"/>
  <c r="CO101" i="33"/>
  <c r="CL101" i="33"/>
  <c r="CI101" i="33"/>
  <c r="CF101" i="33"/>
  <c r="CC101" i="33"/>
  <c r="BZ101" i="33"/>
  <c r="BW101" i="33"/>
  <c r="BT101" i="33"/>
  <c r="BQ101" i="33"/>
  <c r="BN101" i="33"/>
  <c r="BK101" i="33"/>
  <c r="BH101" i="33"/>
  <c r="BE101" i="33"/>
  <c r="BB101" i="33"/>
  <c r="AY101" i="33"/>
  <c r="AV101" i="33"/>
  <c r="AS101" i="33"/>
  <c r="AP101" i="33"/>
  <c r="AM101" i="33"/>
  <c r="AJ101" i="33"/>
  <c r="AG101" i="33"/>
  <c r="AD101" i="33"/>
  <c r="AA101" i="33"/>
  <c r="X101" i="33"/>
  <c r="U101" i="33"/>
  <c r="R101" i="33"/>
  <c r="O101" i="33"/>
  <c r="L101" i="33"/>
  <c r="G101" i="33"/>
  <c r="DD100" i="33"/>
  <c r="DA100" i="33"/>
  <c r="CX100" i="33"/>
  <c r="CU100" i="33"/>
  <c r="CR100" i="33"/>
  <c r="CO100" i="33"/>
  <c r="CL100" i="33"/>
  <c r="CI100" i="33"/>
  <c r="CF100" i="33"/>
  <c r="CC100" i="33"/>
  <c r="BZ100" i="33"/>
  <c r="BW100" i="33"/>
  <c r="BT100" i="33"/>
  <c r="BQ100" i="33"/>
  <c r="BN100" i="33"/>
  <c r="BK100" i="33"/>
  <c r="BH100" i="33"/>
  <c r="BE100" i="33"/>
  <c r="BB100" i="33"/>
  <c r="AY100" i="33"/>
  <c r="AV100" i="33"/>
  <c r="AS100" i="33"/>
  <c r="AP100" i="33"/>
  <c r="AM100" i="33"/>
  <c r="AJ100" i="33"/>
  <c r="AG100" i="33"/>
  <c r="AD100" i="33"/>
  <c r="AA100" i="33"/>
  <c r="X100" i="33"/>
  <c r="U100" i="33"/>
  <c r="R100" i="33"/>
  <c r="O100" i="33"/>
  <c r="L100" i="33"/>
  <c r="G100" i="33"/>
  <c r="DD99" i="33"/>
  <c r="DA99" i="33"/>
  <c r="CX99" i="33"/>
  <c r="CU99" i="33"/>
  <c r="CR99" i="33"/>
  <c r="CO99" i="33"/>
  <c r="CL99" i="33"/>
  <c r="CI99" i="33"/>
  <c r="CF99" i="33"/>
  <c r="CC99" i="33"/>
  <c r="BZ99" i="33"/>
  <c r="BW99" i="33"/>
  <c r="BT99" i="33"/>
  <c r="BQ99" i="33"/>
  <c r="BN99" i="33"/>
  <c r="BK99" i="33"/>
  <c r="BH99" i="33"/>
  <c r="BE99" i="33"/>
  <c r="BB99" i="33"/>
  <c r="AY99" i="33"/>
  <c r="AV99" i="33"/>
  <c r="AS99" i="33"/>
  <c r="AP99" i="33"/>
  <c r="AM99" i="33"/>
  <c r="AJ99" i="33"/>
  <c r="AG99" i="33"/>
  <c r="AD99" i="33"/>
  <c r="AA99" i="33"/>
  <c r="X99" i="33"/>
  <c r="U99" i="33"/>
  <c r="R99" i="33"/>
  <c r="O99" i="33"/>
  <c r="L99" i="33"/>
  <c r="G99" i="33"/>
  <c r="DD98" i="33"/>
  <c r="DA98" i="33"/>
  <c r="CX98" i="33"/>
  <c r="CU98" i="33"/>
  <c r="CR98" i="33"/>
  <c r="CO98" i="33"/>
  <c r="CL98" i="33"/>
  <c r="CI98" i="33"/>
  <c r="CF98" i="33"/>
  <c r="CC98" i="33"/>
  <c r="BZ98" i="33"/>
  <c r="BW98" i="33"/>
  <c r="BT98" i="33"/>
  <c r="BQ98" i="33"/>
  <c r="BN98" i="33"/>
  <c r="BK98" i="33"/>
  <c r="BH98" i="33"/>
  <c r="BE98" i="33"/>
  <c r="BB98" i="33"/>
  <c r="AY98" i="33"/>
  <c r="AV98" i="33"/>
  <c r="AS98" i="33"/>
  <c r="AP98" i="33"/>
  <c r="AM98" i="33"/>
  <c r="AJ98" i="33"/>
  <c r="AG98" i="33"/>
  <c r="AD98" i="33"/>
  <c r="AA98" i="33"/>
  <c r="X98" i="33"/>
  <c r="U98" i="33"/>
  <c r="R98" i="33"/>
  <c r="O98" i="33"/>
  <c r="L98" i="33"/>
  <c r="G98" i="33"/>
  <c r="DD97" i="33"/>
  <c r="DA97" i="33"/>
  <c r="CX97" i="33"/>
  <c r="CU97" i="33"/>
  <c r="CR97" i="33"/>
  <c r="CO97" i="33"/>
  <c r="CL97" i="33"/>
  <c r="CI97" i="33"/>
  <c r="CF97" i="33"/>
  <c r="CC97" i="33"/>
  <c r="BZ97" i="33"/>
  <c r="BW97" i="33"/>
  <c r="BT97" i="33"/>
  <c r="BQ97" i="33"/>
  <c r="BN97" i="33"/>
  <c r="BK97" i="33"/>
  <c r="BH97" i="33"/>
  <c r="BE97" i="33"/>
  <c r="BB97" i="33"/>
  <c r="AY97" i="33"/>
  <c r="AV97" i="33"/>
  <c r="AS97" i="33"/>
  <c r="AP97" i="33"/>
  <c r="AM97" i="33"/>
  <c r="AJ97" i="33"/>
  <c r="AG97" i="33"/>
  <c r="AD97" i="33"/>
  <c r="AA97" i="33"/>
  <c r="X97" i="33"/>
  <c r="U97" i="33"/>
  <c r="R97" i="33"/>
  <c r="O97" i="33"/>
  <c r="L97" i="33"/>
  <c r="G97" i="33"/>
  <c r="DD96" i="33"/>
  <c r="DA96" i="33"/>
  <c r="CX96" i="33"/>
  <c r="CU96" i="33"/>
  <c r="CR96" i="33"/>
  <c r="CO96" i="33"/>
  <c r="CL96" i="33"/>
  <c r="CI96" i="33"/>
  <c r="CF96" i="33"/>
  <c r="CC96" i="33"/>
  <c r="BZ96" i="33"/>
  <c r="BW96" i="33"/>
  <c r="BT96" i="33"/>
  <c r="BQ96" i="33"/>
  <c r="BN96" i="33"/>
  <c r="BK96" i="33"/>
  <c r="BH96" i="33"/>
  <c r="BE96" i="33"/>
  <c r="BB96" i="33"/>
  <c r="AY96" i="33"/>
  <c r="AV96" i="33"/>
  <c r="AS96" i="33"/>
  <c r="AP96" i="33"/>
  <c r="AM96" i="33"/>
  <c r="AJ96" i="33"/>
  <c r="AG96" i="33"/>
  <c r="AD96" i="33"/>
  <c r="AA96" i="33"/>
  <c r="X96" i="33"/>
  <c r="U96" i="33"/>
  <c r="R96" i="33"/>
  <c r="O96" i="33"/>
  <c r="L96" i="33"/>
  <c r="G96" i="33"/>
  <c r="DD95" i="33"/>
  <c r="DA95" i="33"/>
  <c r="CX95" i="33"/>
  <c r="CU95" i="33"/>
  <c r="CR95" i="33"/>
  <c r="CO95" i="33"/>
  <c r="CL95" i="33"/>
  <c r="CI95" i="33"/>
  <c r="CF95" i="33"/>
  <c r="CC95" i="33"/>
  <c r="BZ95" i="33"/>
  <c r="BW95" i="33"/>
  <c r="BT95" i="33"/>
  <c r="BQ95" i="33"/>
  <c r="BN95" i="33"/>
  <c r="BK95" i="33"/>
  <c r="BH95" i="33"/>
  <c r="BE95" i="33"/>
  <c r="BB95" i="33"/>
  <c r="AY95" i="33"/>
  <c r="AV95" i="33"/>
  <c r="AS95" i="33"/>
  <c r="AP95" i="33"/>
  <c r="AM95" i="33"/>
  <c r="AJ95" i="33"/>
  <c r="AG95" i="33"/>
  <c r="AD95" i="33"/>
  <c r="AA95" i="33"/>
  <c r="X95" i="33"/>
  <c r="U95" i="33"/>
  <c r="R95" i="33"/>
  <c r="O95" i="33"/>
  <c r="L95" i="33"/>
  <c r="G95" i="33"/>
  <c r="DD94" i="33"/>
  <c r="DA94" i="33"/>
  <c r="CX94" i="33"/>
  <c r="CU94" i="33"/>
  <c r="CR94" i="33"/>
  <c r="CO94" i="33"/>
  <c r="CL94" i="33"/>
  <c r="CI94" i="33"/>
  <c r="CF94" i="33"/>
  <c r="CC94" i="33"/>
  <c r="BZ94" i="33"/>
  <c r="BW94" i="33"/>
  <c r="BT94" i="33"/>
  <c r="BQ94" i="33"/>
  <c r="BN94" i="33"/>
  <c r="BK94" i="33"/>
  <c r="BH94" i="33"/>
  <c r="BE94" i="33"/>
  <c r="BB94" i="33"/>
  <c r="AY94" i="33"/>
  <c r="AV94" i="33"/>
  <c r="AS94" i="33"/>
  <c r="AP94" i="33"/>
  <c r="AM94" i="33"/>
  <c r="AJ94" i="33"/>
  <c r="AG94" i="33"/>
  <c r="AD94" i="33"/>
  <c r="AA94" i="33"/>
  <c r="X94" i="33"/>
  <c r="U94" i="33"/>
  <c r="R94" i="33"/>
  <c r="O94" i="33"/>
  <c r="L94" i="33"/>
  <c r="G94" i="33"/>
  <c r="DD93" i="33"/>
  <c r="DA93" i="33"/>
  <c r="CX93" i="33"/>
  <c r="CU93" i="33"/>
  <c r="CR93" i="33"/>
  <c r="CO93" i="33"/>
  <c r="CL93" i="33"/>
  <c r="CI93" i="33"/>
  <c r="CF93" i="33"/>
  <c r="CC93" i="33"/>
  <c r="BZ93" i="33"/>
  <c r="BW93" i="33"/>
  <c r="BT93" i="33"/>
  <c r="BQ93" i="33"/>
  <c r="BN93" i="33"/>
  <c r="BK93" i="33"/>
  <c r="BH93" i="33"/>
  <c r="BE93" i="33"/>
  <c r="BB93" i="33"/>
  <c r="AY93" i="33"/>
  <c r="AV93" i="33"/>
  <c r="AS93" i="33"/>
  <c r="AP93" i="33"/>
  <c r="AM93" i="33"/>
  <c r="AJ93" i="33"/>
  <c r="AG93" i="33"/>
  <c r="AD93" i="33"/>
  <c r="AA93" i="33"/>
  <c r="X93" i="33"/>
  <c r="U93" i="33"/>
  <c r="R93" i="33"/>
  <c r="O93" i="33"/>
  <c r="L93" i="33"/>
  <c r="G93" i="33"/>
  <c r="DD92" i="33"/>
  <c r="DA92" i="33"/>
  <c r="CX92" i="33"/>
  <c r="CU92" i="33"/>
  <c r="CR92" i="33"/>
  <c r="CO92" i="33"/>
  <c r="CL92" i="33"/>
  <c r="CI92" i="33"/>
  <c r="CF92" i="33"/>
  <c r="CC92" i="33"/>
  <c r="BZ92" i="33"/>
  <c r="BW92" i="33"/>
  <c r="BT92" i="33"/>
  <c r="BQ92" i="33"/>
  <c r="BN92" i="33"/>
  <c r="BK92" i="33"/>
  <c r="BH92" i="33"/>
  <c r="BE92" i="33"/>
  <c r="BB92" i="33"/>
  <c r="AY92" i="33"/>
  <c r="AV92" i="33"/>
  <c r="AS92" i="33"/>
  <c r="AP92" i="33"/>
  <c r="AM92" i="33"/>
  <c r="AJ92" i="33"/>
  <c r="AG92" i="33"/>
  <c r="AD92" i="33"/>
  <c r="AA92" i="33"/>
  <c r="X92" i="33"/>
  <c r="U92" i="33"/>
  <c r="R92" i="33"/>
  <c r="O92" i="33"/>
  <c r="L92" i="33"/>
  <c r="G92" i="33"/>
  <c r="DD91" i="33"/>
  <c r="DA91" i="33"/>
  <c r="CX91" i="33"/>
  <c r="CU91" i="33"/>
  <c r="CR91" i="33"/>
  <c r="CO91" i="33"/>
  <c r="CL91" i="33"/>
  <c r="CI91" i="33"/>
  <c r="CF91" i="33"/>
  <c r="CC91" i="33"/>
  <c r="BZ91" i="33"/>
  <c r="BW91" i="33"/>
  <c r="BT91" i="33"/>
  <c r="BQ91" i="33"/>
  <c r="BN91" i="33"/>
  <c r="BK91" i="33"/>
  <c r="BH91" i="33"/>
  <c r="BE91" i="33"/>
  <c r="BB91" i="33"/>
  <c r="AY91" i="33"/>
  <c r="AV91" i="33"/>
  <c r="AS91" i="33"/>
  <c r="AP91" i="33"/>
  <c r="AM91" i="33"/>
  <c r="AJ91" i="33"/>
  <c r="AG91" i="33"/>
  <c r="AD91" i="33"/>
  <c r="AA91" i="33"/>
  <c r="X91" i="33"/>
  <c r="U91" i="33"/>
  <c r="R91" i="33"/>
  <c r="O91" i="33"/>
  <c r="L91" i="33"/>
  <c r="G91" i="33"/>
  <c r="DD90" i="33"/>
  <c r="DA90" i="33"/>
  <c r="CX90" i="33"/>
  <c r="CU90" i="33"/>
  <c r="CR90" i="33"/>
  <c r="CO90" i="33"/>
  <c r="CL90" i="33"/>
  <c r="CI90" i="33"/>
  <c r="CF90" i="33"/>
  <c r="CC90" i="33"/>
  <c r="BZ90" i="33"/>
  <c r="BW90" i="33"/>
  <c r="BT90" i="33"/>
  <c r="BQ90" i="33"/>
  <c r="BN90" i="33"/>
  <c r="BK90" i="33"/>
  <c r="BH90" i="33"/>
  <c r="BE90" i="33"/>
  <c r="BB90" i="33"/>
  <c r="AY90" i="33"/>
  <c r="AV90" i="33"/>
  <c r="AS90" i="33"/>
  <c r="AP90" i="33"/>
  <c r="AM90" i="33"/>
  <c r="AJ90" i="33"/>
  <c r="AG90" i="33"/>
  <c r="AD90" i="33"/>
  <c r="AA90" i="33"/>
  <c r="X90" i="33"/>
  <c r="U90" i="33"/>
  <c r="R90" i="33"/>
  <c r="O90" i="33"/>
  <c r="L90" i="33"/>
  <c r="G90" i="33"/>
  <c r="DD89" i="33"/>
  <c r="DA89" i="33"/>
  <c r="CX89" i="33"/>
  <c r="CU89" i="33"/>
  <c r="CR89" i="33"/>
  <c r="CO89" i="33"/>
  <c r="CL89" i="33"/>
  <c r="CI89" i="33"/>
  <c r="CF89" i="33"/>
  <c r="CC89" i="33"/>
  <c r="BZ89" i="33"/>
  <c r="BW89" i="33"/>
  <c r="BT89" i="33"/>
  <c r="BQ89" i="33"/>
  <c r="BN89" i="33"/>
  <c r="BK89" i="33"/>
  <c r="BH89" i="33"/>
  <c r="BE89" i="33"/>
  <c r="BB89" i="33"/>
  <c r="AY89" i="33"/>
  <c r="AV89" i="33"/>
  <c r="AS89" i="33"/>
  <c r="AP89" i="33"/>
  <c r="AM89" i="33"/>
  <c r="AJ89" i="33"/>
  <c r="AG89" i="33"/>
  <c r="AD89" i="33"/>
  <c r="AA89" i="33"/>
  <c r="X89" i="33"/>
  <c r="U89" i="33"/>
  <c r="R89" i="33"/>
  <c r="O89" i="33"/>
  <c r="L89" i="33"/>
  <c r="G89" i="33"/>
  <c r="DD88" i="33"/>
  <c r="DA88" i="33"/>
  <c r="CX88" i="33"/>
  <c r="CU88" i="33"/>
  <c r="CR88" i="33"/>
  <c r="CO88" i="33"/>
  <c r="CL88" i="33"/>
  <c r="CI88" i="33"/>
  <c r="CF88" i="33"/>
  <c r="CC88" i="33"/>
  <c r="BZ88" i="33"/>
  <c r="BW88" i="33"/>
  <c r="BT88" i="33"/>
  <c r="BQ88" i="33"/>
  <c r="BN88" i="33"/>
  <c r="BK88" i="33"/>
  <c r="BH88" i="33"/>
  <c r="BE88" i="33"/>
  <c r="BB88" i="33"/>
  <c r="AY88" i="33"/>
  <c r="AV88" i="33"/>
  <c r="AS88" i="33"/>
  <c r="AP88" i="33"/>
  <c r="AM88" i="33"/>
  <c r="AJ88" i="33"/>
  <c r="AG88" i="33"/>
  <c r="AD88" i="33"/>
  <c r="AA88" i="33"/>
  <c r="X88" i="33"/>
  <c r="U88" i="33"/>
  <c r="R88" i="33"/>
  <c r="O88" i="33"/>
  <c r="L88" i="33"/>
  <c r="G88" i="33"/>
  <c r="DD87" i="33"/>
  <c r="DA87" i="33"/>
  <c r="CX87" i="33"/>
  <c r="CU87" i="33"/>
  <c r="CR87" i="33"/>
  <c r="CO87" i="33"/>
  <c r="CL87" i="33"/>
  <c r="CI87" i="33"/>
  <c r="CF87" i="33"/>
  <c r="CC87" i="33"/>
  <c r="BZ87" i="33"/>
  <c r="BW87" i="33"/>
  <c r="BT87" i="33"/>
  <c r="BQ87" i="33"/>
  <c r="BN87" i="33"/>
  <c r="BK87" i="33"/>
  <c r="BH87" i="33"/>
  <c r="BE87" i="33"/>
  <c r="BB87" i="33"/>
  <c r="AY87" i="33"/>
  <c r="AV87" i="33"/>
  <c r="AS87" i="33"/>
  <c r="AP87" i="33"/>
  <c r="AM87" i="33"/>
  <c r="AJ87" i="33"/>
  <c r="AG87" i="33"/>
  <c r="AD87" i="33"/>
  <c r="AA87" i="33"/>
  <c r="X87" i="33"/>
  <c r="U87" i="33"/>
  <c r="R87" i="33"/>
  <c r="O87" i="33"/>
  <c r="L87" i="33"/>
  <c r="G87" i="33"/>
  <c r="DD86" i="33"/>
  <c r="DA86" i="33"/>
  <c r="CX86" i="33"/>
  <c r="CU86" i="33"/>
  <c r="CR86" i="33"/>
  <c r="CO86" i="33"/>
  <c r="CL86" i="33"/>
  <c r="CI86" i="33"/>
  <c r="CF86" i="33"/>
  <c r="CC86" i="33"/>
  <c r="BZ86" i="33"/>
  <c r="BW86" i="33"/>
  <c r="BT86" i="33"/>
  <c r="BQ86" i="33"/>
  <c r="BN86" i="33"/>
  <c r="BK86" i="33"/>
  <c r="BH86" i="33"/>
  <c r="BE86" i="33"/>
  <c r="BB86" i="33"/>
  <c r="AY86" i="33"/>
  <c r="AV86" i="33"/>
  <c r="AS86" i="33"/>
  <c r="AP86" i="33"/>
  <c r="AM86" i="33"/>
  <c r="AJ86" i="33"/>
  <c r="AG86" i="33"/>
  <c r="AD86" i="33"/>
  <c r="AA86" i="33"/>
  <c r="X86" i="33"/>
  <c r="U86" i="33"/>
  <c r="R86" i="33"/>
  <c r="O86" i="33"/>
  <c r="L86" i="33"/>
  <c r="G86" i="33"/>
  <c r="DD85" i="33"/>
  <c r="DA85" i="33"/>
  <c r="CX85" i="33"/>
  <c r="CU85" i="33"/>
  <c r="CR85" i="33"/>
  <c r="CO85" i="33"/>
  <c r="CL85" i="33"/>
  <c r="CI85" i="33"/>
  <c r="CF85" i="33"/>
  <c r="CC85" i="33"/>
  <c r="BZ85" i="33"/>
  <c r="BW85" i="33"/>
  <c r="BT85" i="33"/>
  <c r="BQ85" i="33"/>
  <c r="BN85" i="33"/>
  <c r="BK85" i="33"/>
  <c r="BH85" i="33"/>
  <c r="BE85" i="33"/>
  <c r="BB85" i="33"/>
  <c r="AY85" i="33"/>
  <c r="AV85" i="33"/>
  <c r="AS85" i="33"/>
  <c r="AP85" i="33"/>
  <c r="AM85" i="33"/>
  <c r="AJ85" i="33"/>
  <c r="AG85" i="33"/>
  <c r="AD85" i="33"/>
  <c r="AA85" i="33"/>
  <c r="X85" i="33"/>
  <c r="U85" i="33"/>
  <c r="R85" i="33"/>
  <c r="O85" i="33"/>
  <c r="L85" i="33"/>
  <c r="G85" i="33"/>
  <c r="DD84" i="33"/>
  <c r="DA84" i="33"/>
  <c r="CX84" i="33"/>
  <c r="CU84" i="33"/>
  <c r="CR84" i="33"/>
  <c r="CO84" i="33"/>
  <c r="CL84" i="33"/>
  <c r="CI84" i="33"/>
  <c r="CF84" i="33"/>
  <c r="CC84" i="33"/>
  <c r="BZ84" i="33"/>
  <c r="BW84" i="33"/>
  <c r="BT84" i="33"/>
  <c r="BQ84" i="33"/>
  <c r="BN84" i="33"/>
  <c r="BK84" i="33"/>
  <c r="BH84" i="33"/>
  <c r="BE84" i="33"/>
  <c r="BB84" i="33"/>
  <c r="AY84" i="33"/>
  <c r="AV84" i="33"/>
  <c r="AS84" i="33"/>
  <c r="AP84" i="33"/>
  <c r="AM84" i="33"/>
  <c r="AJ84" i="33"/>
  <c r="AG84" i="33"/>
  <c r="AD84" i="33"/>
  <c r="AA84" i="33"/>
  <c r="X84" i="33"/>
  <c r="U84" i="33"/>
  <c r="R84" i="33"/>
  <c r="O84" i="33"/>
  <c r="L84" i="33"/>
  <c r="G84" i="33"/>
  <c r="DD83" i="33"/>
  <c r="DA83" i="33"/>
  <c r="CX83" i="33"/>
  <c r="CU83" i="33"/>
  <c r="CR83" i="33"/>
  <c r="CO83" i="33"/>
  <c r="CL83" i="33"/>
  <c r="CI83" i="33"/>
  <c r="CF83" i="33"/>
  <c r="CC83" i="33"/>
  <c r="BZ83" i="33"/>
  <c r="BW83" i="33"/>
  <c r="BT83" i="33"/>
  <c r="BQ83" i="33"/>
  <c r="BN83" i="33"/>
  <c r="BK83" i="33"/>
  <c r="BH83" i="33"/>
  <c r="BE83" i="33"/>
  <c r="BB83" i="33"/>
  <c r="AY83" i="33"/>
  <c r="AV83" i="33"/>
  <c r="AS83" i="33"/>
  <c r="AP83" i="33"/>
  <c r="AM83" i="33"/>
  <c r="AJ83" i="33"/>
  <c r="AG83" i="33"/>
  <c r="AD83" i="33"/>
  <c r="AA83" i="33"/>
  <c r="X83" i="33"/>
  <c r="U83" i="33"/>
  <c r="R83" i="33"/>
  <c r="O83" i="33"/>
  <c r="L83" i="33"/>
  <c r="G83" i="33"/>
  <c r="DD82" i="33"/>
  <c r="DA82" i="33"/>
  <c r="CX82" i="33"/>
  <c r="CU82" i="33"/>
  <c r="CR82" i="33"/>
  <c r="CO82" i="33"/>
  <c r="CL82" i="33"/>
  <c r="CI82" i="33"/>
  <c r="CF82" i="33"/>
  <c r="CC82" i="33"/>
  <c r="BZ82" i="33"/>
  <c r="BW82" i="33"/>
  <c r="BT82" i="33"/>
  <c r="BQ82" i="33"/>
  <c r="BN82" i="33"/>
  <c r="BK82" i="33"/>
  <c r="BH82" i="33"/>
  <c r="BE82" i="33"/>
  <c r="BB82" i="33"/>
  <c r="AY82" i="33"/>
  <c r="AV82" i="33"/>
  <c r="AS82" i="33"/>
  <c r="AP82" i="33"/>
  <c r="AM82" i="33"/>
  <c r="AJ82" i="33"/>
  <c r="AG82" i="33"/>
  <c r="AD82" i="33"/>
  <c r="AA82" i="33"/>
  <c r="X82" i="33"/>
  <c r="U82" i="33"/>
  <c r="R82" i="33"/>
  <c r="O82" i="33"/>
  <c r="L82" i="33"/>
  <c r="G82" i="33"/>
  <c r="DD81" i="33"/>
  <c r="DA81" i="33"/>
  <c r="CX81" i="33"/>
  <c r="CU81" i="33"/>
  <c r="CR81" i="33"/>
  <c r="CO81" i="33"/>
  <c r="CL81" i="33"/>
  <c r="CI81" i="33"/>
  <c r="CF81" i="33"/>
  <c r="CC81" i="33"/>
  <c r="BZ81" i="33"/>
  <c r="BW81" i="33"/>
  <c r="BT81" i="33"/>
  <c r="BQ81" i="33"/>
  <c r="BN81" i="33"/>
  <c r="BK81" i="33"/>
  <c r="BH81" i="33"/>
  <c r="BE81" i="33"/>
  <c r="BB81" i="33"/>
  <c r="AY81" i="33"/>
  <c r="AV81" i="33"/>
  <c r="AS81" i="33"/>
  <c r="AP81" i="33"/>
  <c r="AM81" i="33"/>
  <c r="AJ81" i="33"/>
  <c r="AG81" i="33"/>
  <c r="AD81" i="33"/>
  <c r="AA81" i="33"/>
  <c r="X81" i="33"/>
  <c r="U81" i="33"/>
  <c r="R81" i="33"/>
  <c r="O81" i="33"/>
  <c r="L81" i="33"/>
  <c r="G81" i="33"/>
  <c r="DD80" i="33"/>
  <c r="DA80" i="33"/>
  <c r="CX80" i="33"/>
  <c r="CU80" i="33"/>
  <c r="CR80" i="33"/>
  <c r="CO80" i="33"/>
  <c r="CL80" i="33"/>
  <c r="CI80" i="33"/>
  <c r="CF80" i="33"/>
  <c r="CC80" i="33"/>
  <c r="BZ80" i="33"/>
  <c r="BW80" i="33"/>
  <c r="BT80" i="33"/>
  <c r="BQ80" i="33"/>
  <c r="BN80" i="33"/>
  <c r="BK80" i="33"/>
  <c r="BH80" i="33"/>
  <c r="BE80" i="33"/>
  <c r="BB80" i="33"/>
  <c r="AY80" i="33"/>
  <c r="AV80" i="33"/>
  <c r="AS80" i="33"/>
  <c r="AP80" i="33"/>
  <c r="AM80" i="33"/>
  <c r="AJ80" i="33"/>
  <c r="AG80" i="33"/>
  <c r="AD80" i="33"/>
  <c r="AA80" i="33"/>
  <c r="X80" i="33"/>
  <c r="U80" i="33"/>
  <c r="R80" i="33"/>
  <c r="O80" i="33"/>
  <c r="L80" i="33"/>
  <c r="G80" i="33"/>
  <c r="DD79" i="33"/>
  <c r="DA79" i="33"/>
  <c r="CX79" i="33"/>
  <c r="CU79" i="33"/>
  <c r="CR79" i="33"/>
  <c r="CO79" i="33"/>
  <c r="CL79" i="33"/>
  <c r="CI79" i="33"/>
  <c r="CF79" i="33"/>
  <c r="CC79" i="33"/>
  <c r="BZ79" i="33"/>
  <c r="BW79" i="33"/>
  <c r="BT79" i="33"/>
  <c r="BQ79" i="33"/>
  <c r="BN79" i="33"/>
  <c r="BK79" i="33"/>
  <c r="BH79" i="33"/>
  <c r="BE79" i="33"/>
  <c r="BB79" i="33"/>
  <c r="AY79" i="33"/>
  <c r="AV79" i="33"/>
  <c r="AS79" i="33"/>
  <c r="AP79" i="33"/>
  <c r="AM79" i="33"/>
  <c r="AJ79" i="33"/>
  <c r="AG79" i="33"/>
  <c r="AD79" i="33"/>
  <c r="AA79" i="33"/>
  <c r="X79" i="33"/>
  <c r="U79" i="33"/>
  <c r="R79" i="33"/>
  <c r="O79" i="33"/>
  <c r="L79" i="33"/>
  <c r="G79" i="33"/>
  <c r="DD78" i="33"/>
  <c r="DA78" i="33"/>
  <c r="CX78" i="33"/>
  <c r="CU78" i="33"/>
  <c r="CR78" i="33"/>
  <c r="CO78" i="33"/>
  <c r="CL78" i="33"/>
  <c r="CI78" i="33"/>
  <c r="CF78" i="33"/>
  <c r="CC78" i="33"/>
  <c r="BZ78" i="33"/>
  <c r="BW78" i="33"/>
  <c r="BT78" i="33"/>
  <c r="BQ78" i="33"/>
  <c r="BN78" i="33"/>
  <c r="BK78" i="33"/>
  <c r="BH78" i="33"/>
  <c r="BE78" i="33"/>
  <c r="BB78" i="33"/>
  <c r="AY78" i="33"/>
  <c r="AV78" i="33"/>
  <c r="AS78" i="33"/>
  <c r="AP78" i="33"/>
  <c r="AM78" i="33"/>
  <c r="AJ78" i="33"/>
  <c r="AG78" i="33"/>
  <c r="AD78" i="33"/>
  <c r="AA78" i="33"/>
  <c r="X78" i="33"/>
  <c r="U78" i="33"/>
  <c r="R78" i="33"/>
  <c r="O78" i="33"/>
  <c r="L78" i="33"/>
  <c r="G78" i="33"/>
  <c r="DD77" i="33"/>
  <c r="DA77" i="33"/>
  <c r="CX77" i="33"/>
  <c r="CU77" i="33"/>
  <c r="CR77" i="33"/>
  <c r="CO77" i="33"/>
  <c r="CL77" i="33"/>
  <c r="CI77" i="33"/>
  <c r="CF77" i="33"/>
  <c r="CC77" i="33"/>
  <c r="BZ77" i="33"/>
  <c r="BW77" i="33"/>
  <c r="BT77" i="33"/>
  <c r="BQ77" i="33"/>
  <c r="BN77" i="33"/>
  <c r="BK77" i="33"/>
  <c r="BH77" i="33"/>
  <c r="BE77" i="33"/>
  <c r="BB77" i="33"/>
  <c r="AY77" i="33"/>
  <c r="AV77" i="33"/>
  <c r="AS77" i="33"/>
  <c r="AP77" i="33"/>
  <c r="AM77" i="33"/>
  <c r="AJ77" i="33"/>
  <c r="AG77" i="33"/>
  <c r="AD77" i="33"/>
  <c r="AA77" i="33"/>
  <c r="X77" i="33"/>
  <c r="U77" i="33"/>
  <c r="R77" i="33"/>
  <c r="O77" i="33"/>
  <c r="L77" i="33"/>
  <c r="G77" i="33"/>
  <c r="DD76" i="33"/>
  <c r="DA76" i="33"/>
  <c r="CX76" i="33"/>
  <c r="CU76" i="33"/>
  <c r="CR76" i="33"/>
  <c r="CO76" i="33"/>
  <c r="CL76" i="33"/>
  <c r="CI76" i="33"/>
  <c r="CF76" i="33"/>
  <c r="CC76" i="33"/>
  <c r="BZ76" i="33"/>
  <c r="BW76" i="33"/>
  <c r="BT76" i="33"/>
  <c r="BQ76" i="33"/>
  <c r="BN76" i="33"/>
  <c r="BK76" i="33"/>
  <c r="BH76" i="33"/>
  <c r="BE76" i="33"/>
  <c r="BB76" i="33"/>
  <c r="AY76" i="33"/>
  <c r="AV76" i="33"/>
  <c r="AS76" i="33"/>
  <c r="AP76" i="33"/>
  <c r="AM76" i="33"/>
  <c r="AJ76" i="33"/>
  <c r="AG76" i="33"/>
  <c r="AD76" i="33"/>
  <c r="AA76" i="33"/>
  <c r="X76" i="33"/>
  <c r="U76" i="33"/>
  <c r="R76" i="33"/>
  <c r="O76" i="33"/>
  <c r="L76" i="33"/>
  <c r="G76" i="33"/>
  <c r="DD75" i="33"/>
  <c r="DA75" i="33"/>
  <c r="CX75" i="33"/>
  <c r="CU75" i="33"/>
  <c r="CR75" i="33"/>
  <c r="CO75" i="33"/>
  <c r="CL75" i="33"/>
  <c r="CI75" i="33"/>
  <c r="CF75" i="33"/>
  <c r="CC75" i="33"/>
  <c r="BZ75" i="33"/>
  <c r="BW75" i="33"/>
  <c r="BT75" i="33"/>
  <c r="BQ75" i="33"/>
  <c r="BN75" i="33"/>
  <c r="BK75" i="33"/>
  <c r="BH75" i="33"/>
  <c r="BE75" i="33"/>
  <c r="BB75" i="33"/>
  <c r="AY75" i="33"/>
  <c r="AV75" i="33"/>
  <c r="AS75" i="33"/>
  <c r="AP75" i="33"/>
  <c r="AM75" i="33"/>
  <c r="AJ75" i="33"/>
  <c r="AG75" i="33"/>
  <c r="AD75" i="33"/>
  <c r="AA75" i="33"/>
  <c r="X75" i="33"/>
  <c r="U75" i="33"/>
  <c r="R75" i="33"/>
  <c r="O75" i="33"/>
  <c r="L75" i="33"/>
  <c r="G75" i="33"/>
  <c r="DD74" i="33"/>
  <c r="DA74" i="33"/>
  <c r="CX74" i="33"/>
  <c r="CU74" i="33"/>
  <c r="CR74" i="33"/>
  <c r="CO74" i="33"/>
  <c r="CL74" i="33"/>
  <c r="CI74" i="33"/>
  <c r="CF74" i="33"/>
  <c r="CC74" i="33"/>
  <c r="BZ74" i="33"/>
  <c r="BW74" i="33"/>
  <c r="BT74" i="33"/>
  <c r="BQ74" i="33"/>
  <c r="BN74" i="33"/>
  <c r="BK74" i="33"/>
  <c r="BH74" i="33"/>
  <c r="BE74" i="33"/>
  <c r="BB74" i="33"/>
  <c r="AY74" i="33"/>
  <c r="AV74" i="33"/>
  <c r="AS74" i="33"/>
  <c r="AP74" i="33"/>
  <c r="AM74" i="33"/>
  <c r="AJ74" i="33"/>
  <c r="AG74" i="33"/>
  <c r="AD74" i="33"/>
  <c r="AA74" i="33"/>
  <c r="X74" i="33"/>
  <c r="U74" i="33"/>
  <c r="R74" i="33"/>
  <c r="O74" i="33"/>
  <c r="L74" i="33"/>
  <c r="G74" i="33"/>
  <c r="DD73" i="33"/>
  <c r="DA73" i="33"/>
  <c r="CX73" i="33"/>
  <c r="CU73" i="33"/>
  <c r="CR73" i="33"/>
  <c r="CO73" i="33"/>
  <c r="CL73" i="33"/>
  <c r="CI73" i="33"/>
  <c r="CF73" i="33"/>
  <c r="CC73" i="33"/>
  <c r="BZ73" i="33"/>
  <c r="BW73" i="33"/>
  <c r="BT73" i="33"/>
  <c r="BQ73" i="33"/>
  <c r="BN73" i="33"/>
  <c r="BK73" i="33"/>
  <c r="BH73" i="33"/>
  <c r="BE73" i="33"/>
  <c r="BB73" i="33"/>
  <c r="AY73" i="33"/>
  <c r="AV73" i="33"/>
  <c r="AS73" i="33"/>
  <c r="AP73" i="33"/>
  <c r="AM73" i="33"/>
  <c r="AJ73" i="33"/>
  <c r="AG73" i="33"/>
  <c r="AD73" i="33"/>
  <c r="AA73" i="33"/>
  <c r="X73" i="33"/>
  <c r="U73" i="33"/>
  <c r="R73" i="33"/>
  <c r="O73" i="33"/>
  <c r="L73" i="33"/>
  <c r="G73" i="33"/>
  <c r="DD72" i="33"/>
  <c r="DA72" i="33"/>
  <c r="CX72" i="33"/>
  <c r="CU72" i="33"/>
  <c r="CR72" i="33"/>
  <c r="CO72" i="33"/>
  <c r="CL72" i="33"/>
  <c r="CI72" i="33"/>
  <c r="CF72" i="33"/>
  <c r="CC72" i="33"/>
  <c r="BZ72" i="33"/>
  <c r="BW72" i="33"/>
  <c r="BT72" i="33"/>
  <c r="BQ72" i="33"/>
  <c r="BN72" i="33"/>
  <c r="BK72" i="33"/>
  <c r="BH72" i="33"/>
  <c r="BE72" i="33"/>
  <c r="BB72" i="33"/>
  <c r="AY72" i="33"/>
  <c r="AV72" i="33"/>
  <c r="AS72" i="33"/>
  <c r="AP72" i="33"/>
  <c r="AM72" i="33"/>
  <c r="AJ72" i="33"/>
  <c r="AG72" i="33"/>
  <c r="AD72" i="33"/>
  <c r="AA72" i="33"/>
  <c r="X72" i="33"/>
  <c r="U72" i="33"/>
  <c r="R72" i="33"/>
  <c r="O72" i="33"/>
  <c r="L72" i="33"/>
  <c r="G72" i="33"/>
  <c r="DD71" i="33"/>
  <c r="DA71" i="33"/>
  <c r="CX71" i="33"/>
  <c r="CU71" i="33"/>
  <c r="CR71" i="33"/>
  <c r="CO71" i="33"/>
  <c r="CL71" i="33"/>
  <c r="CI71" i="33"/>
  <c r="CF71" i="33"/>
  <c r="CC71" i="33"/>
  <c r="BZ71" i="33"/>
  <c r="BW71" i="33"/>
  <c r="BT71" i="33"/>
  <c r="BQ71" i="33"/>
  <c r="BN71" i="33"/>
  <c r="BK71" i="33"/>
  <c r="BH71" i="33"/>
  <c r="BE71" i="33"/>
  <c r="BB71" i="33"/>
  <c r="AY71" i="33"/>
  <c r="AV71" i="33"/>
  <c r="AS71" i="33"/>
  <c r="AP71" i="33"/>
  <c r="AM71" i="33"/>
  <c r="AJ71" i="33"/>
  <c r="AG71" i="33"/>
  <c r="AD71" i="33"/>
  <c r="AA71" i="33"/>
  <c r="X71" i="33"/>
  <c r="U71" i="33"/>
  <c r="R71" i="33"/>
  <c r="O71" i="33"/>
  <c r="L71" i="33"/>
  <c r="G71" i="33"/>
  <c r="DD70" i="33"/>
  <c r="DA70" i="33"/>
  <c r="CX70" i="33"/>
  <c r="CU70" i="33"/>
  <c r="CR70" i="33"/>
  <c r="CO70" i="33"/>
  <c r="CL70" i="33"/>
  <c r="CI70" i="33"/>
  <c r="CF70" i="33"/>
  <c r="CC70" i="33"/>
  <c r="BZ70" i="33"/>
  <c r="BW70" i="33"/>
  <c r="BT70" i="33"/>
  <c r="BQ70" i="33"/>
  <c r="BN70" i="33"/>
  <c r="BK70" i="33"/>
  <c r="BH70" i="33"/>
  <c r="BE70" i="33"/>
  <c r="BB70" i="33"/>
  <c r="AY70" i="33"/>
  <c r="AV70" i="33"/>
  <c r="AS70" i="33"/>
  <c r="AP70" i="33"/>
  <c r="AM70" i="33"/>
  <c r="AJ70" i="33"/>
  <c r="AG70" i="33"/>
  <c r="AD70" i="33"/>
  <c r="AA70" i="33"/>
  <c r="X70" i="33"/>
  <c r="U70" i="33"/>
  <c r="R70" i="33"/>
  <c r="O70" i="33"/>
  <c r="L70" i="33"/>
  <c r="G70" i="33"/>
  <c r="DD69" i="33"/>
  <c r="DA69" i="33"/>
  <c r="CX69" i="33"/>
  <c r="CU69" i="33"/>
  <c r="CR69" i="33"/>
  <c r="CO69" i="33"/>
  <c r="CL69" i="33"/>
  <c r="CI69" i="33"/>
  <c r="CF69" i="33"/>
  <c r="CC69" i="33"/>
  <c r="BZ69" i="33"/>
  <c r="BW69" i="33"/>
  <c r="BT69" i="33"/>
  <c r="BQ69" i="33"/>
  <c r="BN69" i="33"/>
  <c r="BK69" i="33"/>
  <c r="BH69" i="33"/>
  <c r="BE69" i="33"/>
  <c r="BB69" i="33"/>
  <c r="AY69" i="33"/>
  <c r="AV69" i="33"/>
  <c r="AS69" i="33"/>
  <c r="AP69" i="33"/>
  <c r="AM69" i="33"/>
  <c r="AJ69" i="33"/>
  <c r="AG69" i="33"/>
  <c r="AD69" i="33"/>
  <c r="AA69" i="33"/>
  <c r="X69" i="33"/>
  <c r="U69" i="33"/>
  <c r="R69" i="33"/>
  <c r="O69" i="33"/>
  <c r="L69" i="33"/>
  <c r="G69" i="33"/>
  <c r="DD68" i="33"/>
  <c r="DA68" i="33"/>
  <c r="CX68" i="33"/>
  <c r="CU68" i="33"/>
  <c r="CR68" i="33"/>
  <c r="CO68" i="33"/>
  <c r="CL68" i="33"/>
  <c r="CI68" i="33"/>
  <c r="CF68" i="33"/>
  <c r="CC68" i="33"/>
  <c r="BZ68" i="33"/>
  <c r="BW68" i="33"/>
  <c r="BT68" i="33"/>
  <c r="BQ68" i="33"/>
  <c r="BN68" i="33"/>
  <c r="BK68" i="33"/>
  <c r="BH68" i="33"/>
  <c r="BE68" i="33"/>
  <c r="BB68" i="33"/>
  <c r="AY68" i="33"/>
  <c r="AV68" i="33"/>
  <c r="AS68" i="33"/>
  <c r="AP68" i="33"/>
  <c r="AM68" i="33"/>
  <c r="AJ68" i="33"/>
  <c r="AG68" i="33"/>
  <c r="AD68" i="33"/>
  <c r="AA68" i="33"/>
  <c r="X68" i="33"/>
  <c r="U68" i="33"/>
  <c r="R68" i="33"/>
  <c r="O68" i="33"/>
  <c r="L68" i="33"/>
  <c r="G68" i="33"/>
  <c r="DD67" i="33"/>
  <c r="DA67" i="33"/>
  <c r="CX67" i="33"/>
  <c r="CU67" i="33"/>
  <c r="CR67" i="33"/>
  <c r="CO67" i="33"/>
  <c r="CL67" i="33"/>
  <c r="CI67" i="33"/>
  <c r="CF67" i="33"/>
  <c r="CC67" i="33"/>
  <c r="BZ67" i="33"/>
  <c r="BW67" i="33"/>
  <c r="BT67" i="33"/>
  <c r="BQ67" i="33"/>
  <c r="BN67" i="33"/>
  <c r="BK67" i="33"/>
  <c r="BH67" i="33"/>
  <c r="BE67" i="33"/>
  <c r="BB67" i="33"/>
  <c r="AY67" i="33"/>
  <c r="AV67" i="33"/>
  <c r="AS67" i="33"/>
  <c r="AP67" i="33"/>
  <c r="AM67" i="33"/>
  <c r="AJ67" i="33"/>
  <c r="AG67" i="33"/>
  <c r="AD67" i="33"/>
  <c r="AA67" i="33"/>
  <c r="X67" i="33"/>
  <c r="U67" i="33"/>
  <c r="R67" i="33"/>
  <c r="O67" i="33"/>
  <c r="L67" i="33"/>
  <c r="G67" i="33"/>
  <c r="DD66" i="33"/>
  <c r="DA66" i="33"/>
  <c r="CX66" i="33"/>
  <c r="CU66" i="33"/>
  <c r="CR66" i="33"/>
  <c r="CO66" i="33"/>
  <c r="CL66" i="33"/>
  <c r="CI66" i="33"/>
  <c r="CF66" i="33"/>
  <c r="CC66" i="33"/>
  <c r="BZ66" i="33"/>
  <c r="BW66" i="33"/>
  <c r="BT66" i="33"/>
  <c r="BQ66" i="33"/>
  <c r="BN66" i="33"/>
  <c r="BK66" i="33"/>
  <c r="BH66" i="33"/>
  <c r="BE66" i="33"/>
  <c r="BB66" i="33"/>
  <c r="AY66" i="33"/>
  <c r="AV66" i="33"/>
  <c r="AS66" i="33"/>
  <c r="AP66" i="33"/>
  <c r="AM66" i="33"/>
  <c r="AJ66" i="33"/>
  <c r="AG66" i="33"/>
  <c r="AD66" i="33"/>
  <c r="AA66" i="33"/>
  <c r="X66" i="33"/>
  <c r="U66" i="33"/>
  <c r="R66" i="33"/>
  <c r="O66" i="33"/>
  <c r="L66" i="33"/>
  <c r="G66" i="33"/>
  <c r="DD65" i="33"/>
  <c r="DA65" i="33"/>
  <c r="CX65" i="33"/>
  <c r="CU65" i="33"/>
  <c r="CR65" i="33"/>
  <c r="CO65" i="33"/>
  <c r="CL65" i="33"/>
  <c r="CI65" i="33"/>
  <c r="CF65" i="33"/>
  <c r="CC65" i="33"/>
  <c r="BZ65" i="33"/>
  <c r="BW65" i="33"/>
  <c r="BT65" i="33"/>
  <c r="BQ65" i="33"/>
  <c r="BN65" i="33"/>
  <c r="BK65" i="33"/>
  <c r="BH65" i="33"/>
  <c r="BE65" i="33"/>
  <c r="BB65" i="33"/>
  <c r="AY65" i="33"/>
  <c r="AV65" i="33"/>
  <c r="AS65" i="33"/>
  <c r="AP65" i="33"/>
  <c r="AM65" i="33"/>
  <c r="AJ65" i="33"/>
  <c r="AG65" i="33"/>
  <c r="AD65" i="33"/>
  <c r="AA65" i="33"/>
  <c r="X65" i="33"/>
  <c r="U65" i="33"/>
  <c r="R65" i="33"/>
  <c r="O65" i="33"/>
  <c r="L65" i="33"/>
  <c r="G65" i="33"/>
  <c r="DD64" i="33"/>
  <c r="DA64" i="33"/>
  <c r="CX64" i="33"/>
  <c r="CU64" i="33"/>
  <c r="CR64" i="33"/>
  <c r="CO64" i="33"/>
  <c r="CL64" i="33"/>
  <c r="CI64" i="33"/>
  <c r="CF64" i="33"/>
  <c r="CC64" i="33"/>
  <c r="BZ64" i="33"/>
  <c r="BW64" i="33"/>
  <c r="BT64" i="33"/>
  <c r="BQ64" i="33"/>
  <c r="BN64" i="33"/>
  <c r="BK64" i="33"/>
  <c r="BH64" i="33"/>
  <c r="BE64" i="33"/>
  <c r="BB64" i="33"/>
  <c r="AY64" i="33"/>
  <c r="AV64" i="33"/>
  <c r="AS64" i="33"/>
  <c r="AP64" i="33"/>
  <c r="AM64" i="33"/>
  <c r="AJ64" i="33"/>
  <c r="AG64" i="33"/>
  <c r="AD64" i="33"/>
  <c r="AA64" i="33"/>
  <c r="X64" i="33"/>
  <c r="U64" i="33"/>
  <c r="R64" i="33"/>
  <c r="O64" i="33"/>
  <c r="L64" i="33"/>
  <c r="G64" i="33"/>
  <c r="DD63" i="33"/>
  <c r="DA63" i="33"/>
  <c r="CX63" i="33"/>
  <c r="CU63" i="33"/>
  <c r="CR63" i="33"/>
  <c r="CO63" i="33"/>
  <c r="CL63" i="33"/>
  <c r="CI63" i="33"/>
  <c r="CF63" i="33"/>
  <c r="CC63" i="33"/>
  <c r="BZ63" i="33"/>
  <c r="BW63" i="33"/>
  <c r="BT63" i="33"/>
  <c r="BQ63" i="33"/>
  <c r="BN63" i="33"/>
  <c r="BK63" i="33"/>
  <c r="BH63" i="33"/>
  <c r="BE63" i="33"/>
  <c r="BB63" i="33"/>
  <c r="AY63" i="33"/>
  <c r="AV63" i="33"/>
  <c r="AS63" i="33"/>
  <c r="AP63" i="33"/>
  <c r="AM63" i="33"/>
  <c r="AJ63" i="33"/>
  <c r="AG63" i="33"/>
  <c r="AD63" i="33"/>
  <c r="AA63" i="33"/>
  <c r="X63" i="33"/>
  <c r="U63" i="33"/>
  <c r="R63" i="33"/>
  <c r="O63" i="33"/>
  <c r="L63" i="33"/>
  <c r="G63" i="33"/>
  <c r="DD62" i="33"/>
  <c r="DA62" i="33"/>
  <c r="CX62" i="33"/>
  <c r="CU62" i="33"/>
  <c r="CR62" i="33"/>
  <c r="CO62" i="33"/>
  <c r="CL62" i="33"/>
  <c r="CI62" i="33"/>
  <c r="CF62" i="33"/>
  <c r="CC62" i="33"/>
  <c r="BZ62" i="33"/>
  <c r="BW62" i="33"/>
  <c r="BT62" i="33"/>
  <c r="BQ62" i="33"/>
  <c r="BN62" i="33"/>
  <c r="BK62" i="33"/>
  <c r="BH62" i="33"/>
  <c r="BE62" i="33"/>
  <c r="BB62" i="33"/>
  <c r="AY62" i="33"/>
  <c r="AV62" i="33"/>
  <c r="AS62" i="33"/>
  <c r="AP62" i="33"/>
  <c r="AM62" i="33"/>
  <c r="AJ62" i="33"/>
  <c r="AG62" i="33"/>
  <c r="AD62" i="33"/>
  <c r="AA62" i="33"/>
  <c r="X62" i="33"/>
  <c r="U62" i="33"/>
  <c r="R62" i="33"/>
  <c r="O62" i="33"/>
  <c r="L62" i="33"/>
  <c r="G62" i="33"/>
  <c r="DD61" i="33"/>
  <c r="DA61" i="33"/>
  <c r="CX61" i="33"/>
  <c r="CU61" i="33"/>
  <c r="CR61" i="33"/>
  <c r="CO61" i="33"/>
  <c r="CL61" i="33"/>
  <c r="CI61" i="33"/>
  <c r="CF61" i="33"/>
  <c r="CC61" i="33"/>
  <c r="BZ61" i="33"/>
  <c r="BW61" i="33"/>
  <c r="BT61" i="33"/>
  <c r="BQ61" i="33"/>
  <c r="BN61" i="33"/>
  <c r="BK61" i="33"/>
  <c r="BH61" i="33"/>
  <c r="BE61" i="33"/>
  <c r="BB61" i="33"/>
  <c r="AY61" i="33"/>
  <c r="AV61" i="33"/>
  <c r="AS61" i="33"/>
  <c r="AP61" i="33"/>
  <c r="AM61" i="33"/>
  <c r="AJ61" i="33"/>
  <c r="AG61" i="33"/>
  <c r="AD61" i="33"/>
  <c r="AA61" i="33"/>
  <c r="X61" i="33"/>
  <c r="U61" i="33"/>
  <c r="R61" i="33"/>
  <c r="O61" i="33"/>
  <c r="L61" i="33"/>
  <c r="G61" i="33"/>
  <c r="DD60" i="33"/>
  <c r="DA60" i="33"/>
  <c r="CX60" i="33"/>
  <c r="CU60" i="33"/>
  <c r="CR60" i="33"/>
  <c r="CO60" i="33"/>
  <c r="CL60" i="33"/>
  <c r="CI60" i="33"/>
  <c r="CF60" i="33"/>
  <c r="CC60" i="33"/>
  <c r="BZ60" i="33"/>
  <c r="BW60" i="33"/>
  <c r="BT60" i="33"/>
  <c r="BQ60" i="33"/>
  <c r="BN60" i="33"/>
  <c r="BK60" i="33"/>
  <c r="BH60" i="33"/>
  <c r="BE60" i="33"/>
  <c r="BB60" i="33"/>
  <c r="AY60" i="33"/>
  <c r="AV60" i="33"/>
  <c r="AS60" i="33"/>
  <c r="AP60" i="33"/>
  <c r="AM60" i="33"/>
  <c r="AJ60" i="33"/>
  <c r="AG60" i="33"/>
  <c r="AD60" i="33"/>
  <c r="AA60" i="33"/>
  <c r="X60" i="33"/>
  <c r="U60" i="33"/>
  <c r="R60" i="33"/>
  <c r="O60" i="33"/>
  <c r="L60" i="33"/>
  <c r="G60" i="33"/>
  <c r="DD59" i="33"/>
  <c r="DA59" i="33"/>
  <c r="CX59" i="33"/>
  <c r="CU59" i="33"/>
  <c r="CR59" i="33"/>
  <c r="CO59" i="33"/>
  <c r="CL59" i="33"/>
  <c r="CI59" i="33"/>
  <c r="CF59" i="33"/>
  <c r="CC59" i="33"/>
  <c r="BZ59" i="33"/>
  <c r="BW59" i="33"/>
  <c r="BT59" i="33"/>
  <c r="BQ59" i="33"/>
  <c r="BN59" i="33"/>
  <c r="BK59" i="33"/>
  <c r="BH59" i="33"/>
  <c r="BE59" i="33"/>
  <c r="BB59" i="33"/>
  <c r="AY59" i="33"/>
  <c r="AV59" i="33"/>
  <c r="AS59" i="33"/>
  <c r="AP59" i="33"/>
  <c r="AM59" i="33"/>
  <c r="AJ59" i="33"/>
  <c r="AG59" i="33"/>
  <c r="AD59" i="33"/>
  <c r="AA59" i="33"/>
  <c r="X59" i="33"/>
  <c r="U59" i="33"/>
  <c r="R59" i="33"/>
  <c r="O59" i="33"/>
  <c r="L59" i="33"/>
  <c r="G59" i="33"/>
  <c r="DD58" i="33"/>
  <c r="DA58" i="33"/>
  <c r="CX58" i="33"/>
  <c r="CU58" i="33"/>
  <c r="CR58" i="33"/>
  <c r="CO58" i="33"/>
  <c r="CL58" i="33"/>
  <c r="CI58" i="33"/>
  <c r="CF58" i="33"/>
  <c r="CC58" i="33"/>
  <c r="BZ58" i="33"/>
  <c r="BW58" i="33"/>
  <c r="BT58" i="33"/>
  <c r="BQ58" i="33"/>
  <c r="BN58" i="33"/>
  <c r="BK58" i="33"/>
  <c r="BH58" i="33"/>
  <c r="BE58" i="33"/>
  <c r="BB58" i="33"/>
  <c r="AY58" i="33"/>
  <c r="AV58" i="33"/>
  <c r="AS58" i="33"/>
  <c r="AP58" i="33"/>
  <c r="AM58" i="33"/>
  <c r="AJ58" i="33"/>
  <c r="AG58" i="33"/>
  <c r="AD58" i="33"/>
  <c r="AA58" i="33"/>
  <c r="X58" i="33"/>
  <c r="U58" i="33"/>
  <c r="R58" i="33"/>
  <c r="O58" i="33"/>
  <c r="L58" i="33"/>
  <c r="G58" i="33"/>
  <c r="DD57" i="33"/>
  <c r="DA57" i="33"/>
  <c r="CX57" i="33"/>
  <c r="CU57" i="33"/>
  <c r="CR57" i="33"/>
  <c r="CO57" i="33"/>
  <c r="CL57" i="33"/>
  <c r="CI57" i="33"/>
  <c r="CF57" i="33"/>
  <c r="CC57" i="33"/>
  <c r="BZ57" i="33"/>
  <c r="BW57" i="33"/>
  <c r="BT57" i="33"/>
  <c r="BQ57" i="33"/>
  <c r="BN57" i="33"/>
  <c r="BK57" i="33"/>
  <c r="BH57" i="33"/>
  <c r="BE57" i="33"/>
  <c r="BB57" i="33"/>
  <c r="AY57" i="33"/>
  <c r="AV57" i="33"/>
  <c r="AS57" i="33"/>
  <c r="AP57" i="33"/>
  <c r="AM57" i="33"/>
  <c r="AJ57" i="33"/>
  <c r="AG57" i="33"/>
  <c r="AD57" i="33"/>
  <c r="AA57" i="33"/>
  <c r="X57" i="33"/>
  <c r="U57" i="33"/>
  <c r="R57" i="33"/>
  <c r="O57" i="33"/>
  <c r="L57" i="33"/>
  <c r="G57" i="33"/>
  <c r="DD56" i="33"/>
  <c r="DA56" i="33"/>
  <c r="CX56" i="33"/>
  <c r="CU56" i="33"/>
  <c r="CR56" i="33"/>
  <c r="CO56" i="33"/>
  <c r="CL56" i="33"/>
  <c r="CI56" i="33"/>
  <c r="CF56" i="33"/>
  <c r="CC56" i="33"/>
  <c r="BZ56" i="33"/>
  <c r="BW56" i="33"/>
  <c r="BT56" i="33"/>
  <c r="BQ56" i="33"/>
  <c r="BN56" i="33"/>
  <c r="BK56" i="33"/>
  <c r="BH56" i="33"/>
  <c r="BE56" i="33"/>
  <c r="BB56" i="33"/>
  <c r="AY56" i="33"/>
  <c r="AV56" i="33"/>
  <c r="AS56" i="33"/>
  <c r="AP56" i="33"/>
  <c r="AM56" i="33"/>
  <c r="AJ56" i="33"/>
  <c r="AG56" i="33"/>
  <c r="AD56" i="33"/>
  <c r="AA56" i="33"/>
  <c r="X56" i="33"/>
  <c r="U56" i="33"/>
  <c r="R56" i="33"/>
  <c r="O56" i="33"/>
  <c r="L56" i="33"/>
  <c r="G56" i="33"/>
  <c r="DD55" i="33"/>
  <c r="DA55" i="33"/>
  <c r="CX55" i="33"/>
  <c r="CU55" i="33"/>
  <c r="CR55" i="33"/>
  <c r="CO55" i="33"/>
  <c r="CL55" i="33"/>
  <c r="CI55" i="33"/>
  <c r="CF55" i="33"/>
  <c r="CC55" i="33"/>
  <c r="BZ55" i="33"/>
  <c r="BW55" i="33"/>
  <c r="BT55" i="33"/>
  <c r="BQ55" i="33"/>
  <c r="BN55" i="33"/>
  <c r="BK55" i="33"/>
  <c r="BH55" i="33"/>
  <c r="BE55" i="33"/>
  <c r="BB55" i="33"/>
  <c r="AY55" i="33"/>
  <c r="AV55" i="33"/>
  <c r="AS55" i="33"/>
  <c r="AP55" i="33"/>
  <c r="AM55" i="33"/>
  <c r="AJ55" i="33"/>
  <c r="AG55" i="33"/>
  <c r="AD55" i="33"/>
  <c r="AA55" i="33"/>
  <c r="X55" i="33"/>
  <c r="U55" i="33"/>
  <c r="R55" i="33"/>
  <c r="O55" i="33"/>
  <c r="L55" i="33"/>
  <c r="G55" i="33"/>
  <c r="DD54" i="33"/>
  <c r="DA54" i="33"/>
  <c r="CX54" i="33"/>
  <c r="CU54" i="33"/>
  <c r="CR54" i="33"/>
  <c r="CO54" i="33"/>
  <c r="CL54" i="33"/>
  <c r="CI54" i="33"/>
  <c r="CF54" i="33"/>
  <c r="CC54" i="33"/>
  <c r="BZ54" i="33"/>
  <c r="BW54" i="33"/>
  <c r="BT54" i="33"/>
  <c r="BQ54" i="33"/>
  <c r="BN54" i="33"/>
  <c r="BK54" i="33"/>
  <c r="BH54" i="33"/>
  <c r="BE54" i="33"/>
  <c r="BB54" i="33"/>
  <c r="AY54" i="33"/>
  <c r="AV54" i="33"/>
  <c r="AS54" i="33"/>
  <c r="AP54" i="33"/>
  <c r="AM54" i="33"/>
  <c r="AJ54" i="33"/>
  <c r="AG54" i="33"/>
  <c r="AD54" i="33"/>
  <c r="AA54" i="33"/>
  <c r="X54" i="33"/>
  <c r="U54" i="33"/>
  <c r="R54" i="33"/>
  <c r="O54" i="33"/>
  <c r="L54" i="33"/>
  <c r="G54" i="33"/>
  <c r="DD53" i="33"/>
  <c r="DA53" i="33"/>
  <c r="CX53" i="33"/>
  <c r="CU53" i="33"/>
  <c r="CR53" i="33"/>
  <c r="CO53" i="33"/>
  <c r="CL53" i="33"/>
  <c r="CI53" i="33"/>
  <c r="CF53" i="33"/>
  <c r="CC53" i="33"/>
  <c r="BZ53" i="33"/>
  <c r="BW53" i="33"/>
  <c r="BT53" i="33"/>
  <c r="BQ53" i="33"/>
  <c r="BN53" i="33"/>
  <c r="BK53" i="33"/>
  <c r="BH53" i="33"/>
  <c r="BE53" i="33"/>
  <c r="BB53" i="33"/>
  <c r="AY53" i="33"/>
  <c r="AV53" i="33"/>
  <c r="AS53" i="33"/>
  <c r="AP53" i="33"/>
  <c r="AM53" i="33"/>
  <c r="AJ53" i="33"/>
  <c r="AG53" i="33"/>
  <c r="AD53" i="33"/>
  <c r="AA53" i="33"/>
  <c r="X53" i="33"/>
  <c r="U53" i="33"/>
  <c r="R53" i="33"/>
  <c r="O53" i="33"/>
  <c r="L53" i="33"/>
  <c r="G53" i="33"/>
  <c r="DD52" i="33"/>
  <c r="DA52" i="33"/>
  <c r="CX52" i="33"/>
  <c r="CU52" i="33"/>
  <c r="CR52" i="33"/>
  <c r="CO52" i="33"/>
  <c r="CL52" i="33"/>
  <c r="CI52" i="33"/>
  <c r="CF52" i="33"/>
  <c r="CC52" i="33"/>
  <c r="BZ52" i="33"/>
  <c r="BW52" i="33"/>
  <c r="BT52" i="33"/>
  <c r="BQ52" i="33"/>
  <c r="BN52" i="33"/>
  <c r="BK52" i="33"/>
  <c r="BH52" i="33"/>
  <c r="BE52" i="33"/>
  <c r="BB52" i="33"/>
  <c r="AY52" i="33"/>
  <c r="AV52" i="33"/>
  <c r="AS52" i="33"/>
  <c r="AP52" i="33"/>
  <c r="AM52" i="33"/>
  <c r="AJ52" i="33"/>
  <c r="AG52" i="33"/>
  <c r="AD52" i="33"/>
  <c r="AA52" i="33"/>
  <c r="X52" i="33"/>
  <c r="U52" i="33"/>
  <c r="R52" i="33"/>
  <c r="O52" i="33"/>
  <c r="L52" i="33"/>
  <c r="G52" i="33"/>
  <c r="DD51" i="33"/>
  <c r="DA51" i="33"/>
  <c r="CX51" i="33"/>
  <c r="CU51" i="33"/>
  <c r="CR51" i="33"/>
  <c r="CO51" i="33"/>
  <c r="CL51" i="33"/>
  <c r="CI51" i="33"/>
  <c r="CF51" i="33"/>
  <c r="CC51" i="33"/>
  <c r="BZ51" i="33"/>
  <c r="BW51" i="33"/>
  <c r="BT51" i="33"/>
  <c r="BQ51" i="33"/>
  <c r="BN51" i="33"/>
  <c r="BK51" i="33"/>
  <c r="BH51" i="33"/>
  <c r="BE51" i="33"/>
  <c r="BB51" i="33"/>
  <c r="AY51" i="33"/>
  <c r="AV51" i="33"/>
  <c r="AS51" i="33"/>
  <c r="AP51" i="33"/>
  <c r="AM51" i="33"/>
  <c r="AJ51" i="33"/>
  <c r="AG51" i="33"/>
  <c r="AD51" i="33"/>
  <c r="AA51" i="33"/>
  <c r="X51" i="33"/>
  <c r="U51" i="33"/>
  <c r="R51" i="33"/>
  <c r="O51" i="33"/>
  <c r="L51" i="33"/>
  <c r="G51" i="33"/>
  <c r="DD50" i="33"/>
  <c r="DA50" i="33"/>
  <c r="CX50" i="33"/>
  <c r="CU50" i="33"/>
  <c r="CR50" i="33"/>
  <c r="CO50" i="33"/>
  <c r="CL50" i="33"/>
  <c r="CI50" i="33"/>
  <c r="CF50" i="33"/>
  <c r="CC50" i="33"/>
  <c r="BZ50" i="33"/>
  <c r="BW50" i="33"/>
  <c r="BT50" i="33"/>
  <c r="BQ50" i="33"/>
  <c r="BN50" i="33"/>
  <c r="BK50" i="33"/>
  <c r="BH50" i="33"/>
  <c r="BE50" i="33"/>
  <c r="BB50" i="33"/>
  <c r="AY50" i="33"/>
  <c r="AV50" i="33"/>
  <c r="AS50" i="33"/>
  <c r="AP50" i="33"/>
  <c r="AM50" i="33"/>
  <c r="AJ50" i="33"/>
  <c r="AG50" i="33"/>
  <c r="AD50" i="33"/>
  <c r="AA50" i="33"/>
  <c r="X50" i="33"/>
  <c r="U50" i="33"/>
  <c r="R50" i="33"/>
  <c r="O50" i="33"/>
  <c r="L50" i="33"/>
  <c r="G50" i="33"/>
  <c r="DD49" i="33"/>
  <c r="DA49" i="33"/>
  <c r="CX49" i="33"/>
  <c r="CU49" i="33"/>
  <c r="CR49" i="33"/>
  <c r="CO49" i="33"/>
  <c r="CL49" i="33"/>
  <c r="CI49" i="33"/>
  <c r="CF49" i="33"/>
  <c r="CC49" i="33"/>
  <c r="BZ49" i="33"/>
  <c r="BW49" i="33"/>
  <c r="BT49" i="33"/>
  <c r="BQ49" i="33"/>
  <c r="BN49" i="33"/>
  <c r="BK49" i="33"/>
  <c r="BH49" i="33"/>
  <c r="BE49" i="33"/>
  <c r="BB49" i="33"/>
  <c r="AY49" i="33"/>
  <c r="AV49" i="33"/>
  <c r="AS49" i="33"/>
  <c r="AP49" i="33"/>
  <c r="AM49" i="33"/>
  <c r="AJ49" i="33"/>
  <c r="AG49" i="33"/>
  <c r="AD49" i="33"/>
  <c r="AA49" i="33"/>
  <c r="X49" i="33"/>
  <c r="U49" i="33"/>
  <c r="R49" i="33"/>
  <c r="O49" i="33"/>
  <c r="L49" i="33"/>
  <c r="G49" i="33"/>
  <c r="DD48" i="33"/>
  <c r="DA48" i="33"/>
  <c r="CX48" i="33"/>
  <c r="CU48" i="33"/>
  <c r="CR48" i="33"/>
  <c r="CO48" i="33"/>
  <c r="CL48" i="33"/>
  <c r="CI48" i="33"/>
  <c r="CF48" i="33"/>
  <c r="CC48" i="33"/>
  <c r="BZ48" i="33"/>
  <c r="BW48" i="33"/>
  <c r="BT48" i="33"/>
  <c r="BQ48" i="33"/>
  <c r="BN48" i="33"/>
  <c r="BK48" i="33"/>
  <c r="BH48" i="33"/>
  <c r="BE48" i="33"/>
  <c r="BB48" i="33"/>
  <c r="AY48" i="33"/>
  <c r="AV48" i="33"/>
  <c r="AS48" i="33"/>
  <c r="AP48" i="33"/>
  <c r="AM48" i="33"/>
  <c r="AJ48" i="33"/>
  <c r="AG48" i="33"/>
  <c r="AD48" i="33"/>
  <c r="AA48" i="33"/>
  <c r="X48" i="33"/>
  <c r="U48" i="33"/>
  <c r="R48" i="33"/>
  <c r="O48" i="33"/>
  <c r="L48" i="33"/>
  <c r="G48" i="33"/>
  <c r="DC47" i="33"/>
  <c r="DB47" i="33"/>
  <c r="DD47" i="33" s="1"/>
  <c r="CZ47" i="33"/>
  <c r="CY47" i="33"/>
  <c r="CW47" i="33"/>
  <c r="CV47" i="33"/>
  <c r="CX47" i="33" s="1"/>
  <c r="CT47" i="33"/>
  <c r="CS47" i="33"/>
  <c r="CQ47" i="33"/>
  <c r="CP47" i="33"/>
  <c r="CR47" i="33" s="1"/>
  <c r="CN47" i="33"/>
  <c r="CM47" i="33"/>
  <c r="CK47" i="33"/>
  <c r="CJ47" i="33"/>
  <c r="CH47" i="33"/>
  <c r="CG47" i="33"/>
  <c r="CI47" i="33" s="1"/>
  <c r="CE47" i="33"/>
  <c r="CD47" i="33"/>
  <c r="CB47" i="33"/>
  <c r="CA47" i="33"/>
  <c r="BY47" i="33"/>
  <c r="BX47" i="33"/>
  <c r="BV47" i="33"/>
  <c r="BU47" i="33"/>
  <c r="BW47" i="33" s="1"/>
  <c r="BS47" i="33"/>
  <c r="BR47" i="33"/>
  <c r="BP47" i="33"/>
  <c r="BO47" i="33"/>
  <c r="BQ47" i="33" s="1"/>
  <c r="BM47" i="33"/>
  <c r="BL47" i="33"/>
  <c r="BJ47" i="33"/>
  <c r="BI47" i="33"/>
  <c r="BG47" i="33"/>
  <c r="BF47" i="33"/>
  <c r="BH47" i="33" s="1"/>
  <c r="BD47" i="33"/>
  <c r="BC47" i="33"/>
  <c r="BA47" i="33"/>
  <c r="AZ47" i="33"/>
  <c r="AX47" i="33"/>
  <c r="AW47" i="33"/>
  <c r="AY47" i="33" s="1"/>
  <c r="AU47" i="33"/>
  <c r="AT47" i="33"/>
  <c r="AR47" i="33"/>
  <c r="AQ47" i="33"/>
  <c r="AO47" i="33"/>
  <c r="AN47" i="33"/>
  <c r="AL47" i="33"/>
  <c r="AK47" i="33"/>
  <c r="AI47" i="33"/>
  <c r="AH47" i="33"/>
  <c r="AJ47" i="33" s="1"/>
  <c r="AF47" i="33"/>
  <c r="AE47" i="33"/>
  <c r="AC47" i="33"/>
  <c r="AB47" i="33"/>
  <c r="AD47" i="33" s="1"/>
  <c r="Z47" i="33"/>
  <c r="Y47" i="33"/>
  <c r="AA47" i="33" s="1"/>
  <c r="W47" i="33"/>
  <c r="V47" i="33"/>
  <c r="T47" i="33"/>
  <c r="S47" i="33"/>
  <c r="U47" i="33" s="1"/>
  <c r="Q47" i="33"/>
  <c r="P47" i="33"/>
  <c r="N47" i="33"/>
  <c r="M47" i="33"/>
  <c r="K47" i="33"/>
  <c r="J47" i="33"/>
  <c r="L47" i="33" s="1"/>
  <c r="H47" i="33"/>
  <c r="E47" i="33"/>
  <c r="D47" i="33"/>
  <c r="M45" i="33"/>
  <c r="P45" i="33" s="1"/>
  <c r="S45" i="33" s="1"/>
  <c r="V45" i="33" s="1"/>
  <c r="Y45" i="33" s="1"/>
  <c r="AB45" i="33" s="1"/>
  <c r="AE45" i="33" s="1"/>
  <c r="AH45" i="33" s="1"/>
  <c r="AK45" i="33" s="1"/>
  <c r="AN45" i="33" s="1"/>
  <c r="AQ45" i="33" s="1"/>
  <c r="AT45" i="33" s="1"/>
  <c r="AW45" i="33" s="1"/>
  <c r="AZ45" i="33" s="1"/>
  <c r="BC45" i="33" s="1"/>
  <c r="BF45" i="33" s="1"/>
  <c r="BI45" i="33" s="1"/>
  <c r="BL45" i="33" s="1"/>
  <c r="BO45" i="33" s="1"/>
  <c r="BR45" i="33" s="1"/>
  <c r="BU45" i="33" s="1"/>
  <c r="BX45" i="33" s="1"/>
  <c r="CA45" i="33" s="1"/>
  <c r="CD45" i="33" s="1"/>
  <c r="CG45" i="33" s="1"/>
  <c r="CJ45" i="33" s="1"/>
  <c r="CM45" i="33" s="1"/>
  <c r="CP45" i="33" s="1"/>
  <c r="CS45" i="33" s="1"/>
  <c r="CV45" i="33" s="1"/>
  <c r="CY45" i="33" s="1"/>
  <c r="DB45" i="33" s="1"/>
  <c r="G44" i="33"/>
  <c r="E41" i="33"/>
  <c r="D41" i="33"/>
  <c r="E40" i="33"/>
  <c r="D40" i="33"/>
  <c r="E39" i="33"/>
  <c r="I10" i="33" s="1"/>
  <c r="J10" i="33" s="1"/>
  <c r="D39" i="33"/>
  <c r="E38" i="33"/>
  <c r="O9" i="33" s="1"/>
  <c r="P9" i="33" s="1"/>
  <c r="Q9" i="33" s="1"/>
  <c r="D38" i="33"/>
  <c r="E37" i="33"/>
  <c r="D37" i="33"/>
  <c r="AN36" i="33"/>
  <c r="AN35" i="33" s="1"/>
  <c r="AM36" i="33"/>
  <c r="AM35" i="33" s="1"/>
  <c r="AL36" i="33"/>
  <c r="AL35" i="33" s="1"/>
  <c r="AK36" i="33"/>
  <c r="AJ36" i="33"/>
  <c r="AI36" i="33"/>
  <c r="AI35" i="33" s="1"/>
  <c r="AH36" i="33"/>
  <c r="AH35" i="33" s="1"/>
  <c r="AG36" i="33"/>
  <c r="AG35" i="33" s="1"/>
  <c r="AF36" i="33"/>
  <c r="AE36" i="33"/>
  <c r="AE35" i="33" s="1"/>
  <c r="AD36" i="33"/>
  <c r="AD35" i="33" s="1"/>
  <c r="AC36" i="33"/>
  <c r="AB36" i="33"/>
  <c r="AA36" i="33"/>
  <c r="AA35" i="33" s="1"/>
  <c r="Z36" i="33"/>
  <c r="Z35" i="33" s="1"/>
  <c r="Y36" i="33"/>
  <c r="Y35" i="33" s="1"/>
  <c r="X36" i="33"/>
  <c r="X35" i="33" s="1"/>
  <c r="W36" i="33"/>
  <c r="W35" i="33" s="1"/>
  <c r="V36" i="33"/>
  <c r="U36" i="33"/>
  <c r="T36" i="33"/>
  <c r="T35" i="33" s="1"/>
  <c r="S36" i="33"/>
  <c r="S35" i="33" s="1"/>
  <c r="R36" i="33"/>
  <c r="R35" i="33" s="1"/>
  <c r="Q36" i="33"/>
  <c r="Q35" i="33" s="1"/>
  <c r="P36" i="33"/>
  <c r="P35" i="33" s="1"/>
  <c r="O36" i="33"/>
  <c r="O35" i="33" s="1"/>
  <c r="N36" i="33"/>
  <c r="N35" i="33" s="1"/>
  <c r="M36" i="33"/>
  <c r="M35" i="33" s="1"/>
  <c r="L36" i="33"/>
  <c r="L35" i="33" s="1"/>
  <c r="K36" i="33"/>
  <c r="K35" i="33" s="1"/>
  <c r="J36" i="33"/>
  <c r="I36" i="33"/>
  <c r="I35" i="33" s="1"/>
  <c r="H36" i="33"/>
  <c r="H35" i="33" s="1"/>
  <c r="G36" i="33"/>
  <c r="C36" i="33"/>
  <c r="AK35" i="33"/>
  <c r="AJ35" i="33"/>
  <c r="AF35" i="33"/>
  <c r="AC35" i="33"/>
  <c r="AB35" i="33"/>
  <c r="V35" i="33"/>
  <c r="U35" i="33"/>
  <c r="J35" i="33"/>
  <c r="F35" i="33"/>
  <c r="C35" i="33"/>
  <c r="H34" i="33"/>
  <c r="I34" i="33" s="1"/>
  <c r="J34" i="33" s="1"/>
  <c r="K34" i="33" s="1"/>
  <c r="L34" i="33" s="1"/>
  <c r="M34" i="33" s="1"/>
  <c r="N34" i="33" s="1"/>
  <c r="O34" i="33" s="1"/>
  <c r="P34" i="33" s="1"/>
  <c r="Q34" i="33" s="1"/>
  <c r="R34" i="33" s="1"/>
  <c r="S34" i="33" s="1"/>
  <c r="T34" i="33" s="1"/>
  <c r="U34" i="33" s="1"/>
  <c r="V34" i="33" s="1"/>
  <c r="W34" i="33" s="1"/>
  <c r="X34" i="33" s="1"/>
  <c r="Y34" i="33" s="1"/>
  <c r="Z34" i="33" s="1"/>
  <c r="AA34" i="33" s="1"/>
  <c r="AB34" i="33" s="1"/>
  <c r="AC34" i="33" s="1"/>
  <c r="AD34" i="33" s="1"/>
  <c r="AE34" i="33" s="1"/>
  <c r="AF34" i="33" s="1"/>
  <c r="AG34" i="33" s="1"/>
  <c r="AH34" i="33" s="1"/>
  <c r="AI34" i="33" s="1"/>
  <c r="AJ34" i="33" s="1"/>
  <c r="AK34" i="33" s="1"/>
  <c r="M11" i="33"/>
  <c r="E11" i="33"/>
  <c r="F11" i="33" s="1"/>
  <c r="G11" i="33" s="1"/>
  <c r="H11" i="33" s="1"/>
  <c r="O10" i="33"/>
  <c r="P10" i="33" s="1"/>
  <c r="Q10" i="33" s="1"/>
  <c r="M10" i="33"/>
  <c r="E10" i="33"/>
  <c r="AA9" i="33"/>
  <c r="Z9" i="33"/>
  <c r="Y9" i="33"/>
  <c r="AB9" i="33" s="1"/>
  <c r="M9" i="33"/>
  <c r="I9" i="33"/>
  <c r="J9" i="33" s="1"/>
  <c r="E9" i="33"/>
  <c r="N9" i="33" s="1"/>
  <c r="AA8" i="33"/>
  <c r="Z8" i="33"/>
  <c r="M8" i="33"/>
  <c r="E8" i="33"/>
  <c r="Z7" i="33"/>
  <c r="L7" i="33"/>
  <c r="M7" i="33" s="1"/>
  <c r="Y5" i="33"/>
  <c r="D5" i="33"/>
  <c r="D4" i="33" s="1"/>
  <c r="CW317" i="45"/>
  <c r="CS317" i="45"/>
  <c r="CT317" i="45" s="1"/>
  <c r="CP317" i="45"/>
  <c r="CQ317" i="45" s="1"/>
  <c r="CM317" i="45"/>
  <c r="CN317" i="45" s="1"/>
  <c r="CJ317" i="45"/>
  <c r="CK317" i="45" s="1"/>
  <c r="CG317" i="45"/>
  <c r="CH317" i="45" s="1"/>
  <c r="CD317" i="45"/>
  <c r="CE317" i="45" s="1"/>
  <c r="CA317" i="45"/>
  <c r="CB317" i="45" s="1"/>
  <c r="BX317" i="45"/>
  <c r="BY317" i="45" s="1"/>
  <c r="BV317" i="45"/>
  <c r="BR317" i="45"/>
  <c r="BS317" i="45" s="1"/>
  <c r="BO317" i="45"/>
  <c r="BP317" i="45" s="1"/>
  <c r="BL317" i="45"/>
  <c r="BM317" i="45" s="1"/>
  <c r="BI317" i="45"/>
  <c r="BJ317" i="45" s="1"/>
  <c r="BF317" i="45"/>
  <c r="BG317" i="45" s="1"/>
  <c r="BC317" i="45"/>
  <c r="BD317" i="45" s="1"/>
  <c r="AZ317" i="45"/>
  <c r="BA317" i="45" s="1"/>
  <c r="AW317" i="45"/>
  <c r="AX317" i="45" s="1"/>
  <c r="AT317" i="45"/>
  <c r="AU317" i="45" s="1"/>
  <c r="AQ317" i="45"/>
  <c r="AR317" i="45" s="1"/>
  <c r="AN317" i="45"/>
  <c r="AO317" i="45" s="1"/>
  <c r="AK317" i="45"/>
  <c r="AL317" i="45" s="1"/>
  <c r="AH317" i="45"/>
  <c r="AI317" i="45" s="1"/>
  <c r="AE317" i="45"/>
  <c r="AF317" i="45" s="1"/>
  <c r="AB317" i="45"/>
  <c r="AC317" i="45" s="1"/>
  <c r="Y317" i="45"/>
  <c r="Z317" i="45" s="1"/>
  <c r="V317" i="45"/>
  <c r="W317" i="45" s="1"/>
  <c r="S317" i="45"/>
  <c r="P317" i="45"/>
  <c r="Q317" i="45" s="1"/>
  <c r="M317" i="45"/>
  <c r="N317" i="45" s="1"/>
  <c r="H317" i="45"/>
  <c r="F317" i="45"/>
  <c r="G317" i="45" s="1"/>
  <c r="CW316" i="45"/>
  <c r="CS316" i="45"/>
  <c r="CT316" i="45" s="1"/>
  <c r="CP316" i="45"/>
  <c r="CQ316" i="45" s="1"/>
  <c r="CM316" i="45"/>
  <c r="CN316" i="45" s="1"/>
  <c r="CJ316" i="45"/>
  <c r="CK316" i="45" s="1"/>
  <c r="CG316" i="45"/>
  <c r="CH316" i="45" s="1"/>
  <c r="CD316" i="45"/>
  <c r="CE316" i="45" s="1"/>
  <c r="CA316" i="45"/>
  <c r="CB316" i="45" s="1"/>
  <c r="BX316" i="45"/>
  <c r="BY316" i="45" s="1"/>
  <c r="BV316" i="45"/>
  <c r="BR316" i="45"/>
  <c r="BS316" i="45" s="1"/>
  <c r="BO316" i="45"/>
  <c r="BP316" i="45" s="1"/>
  <c r="BL316" i="45"/>
  <c r="BM316" i="45" s="1"/>
  <c r="BI316" i="45"/>
  <c r="BJ316" i="45" s="1"/>
  <c r="BF316" i="45"/>
  <c r="BG316" i="45" s="1"/>
  <c r="BC316" i="45"/>
  <c r="BD316" i="45" s="1"/>
  <c r="AZ316" i="45"/>
  <c r="BA316" i="45" s="1"/>
  <c r="AW316" i="45"/>
  <c r="AX316" i="45" s="1"/>
  <c r="AT316" i="45"/>
  <c r="AU316" i="45" s="1"/>
  <c r="AQ316" i="45"/>
  <c r="AR316" i="45" s="1"/>
  <c r="AN316" i="45"/>
  <c r="AO316" i="45" s="1"/>
  <c r="AK316" i="45"/>
  <c r="AL316" i="45" s="1"/>
  <c r="AH316" i="45"/>
  <c r="AI316" i="45" s="1"/>
  <c r="AE316" i="45"/>
  <c r="AF316" i="45" s="1"/>
  <c r="AB316" i="45"/>
  <c r="AC316" i="45" s="1"/>
  <c r="Y316" i="45"/>
  <c r="Z316" i="45" s="1"/>
  <c r="V316" i="45"/>
  <c r="W316" i="45" s="1"/>
  <c r="S316" i="45"/>
  <c r="T316" i="45" s="1"/>
  <c r="P316" i="45"/>
  <c r="Q316" i="45" s="1"/>
  <c r="M316" i="45"/>
  <c r="N316" i="45" s="1"/>
  <c r="H316" i="45"/>
  <c r="F316" i="45"/>
  <c r="G316" i="45" s="1"/>
  <c r="CW315" i="45"/>
  <c r="CS315" i="45"/>
  <c r="CT315" i="45" s="1"/>
  <c r="CP315" i="45"/>
  <c r="CQ315" i="45" s="1"/>
  <c r="CM315" i="45"/>
  <c r="CN315" i="45" s="1"/>
  <c r="CJ315" i="45"/>
  <c r="CK315" i="45" s="1"/>
  <c r="CG315" i="45"/>
  <c r="CH315" i="45" s="1"/>
  <c r="CD315" i="45"/>
  <c r="CE315" i="45" s="1"/>
  <c r="CA315" i="45"/>
  <c r="CB315" i="45" s="1"/>
  <c r="BX315" i="45"/>
  <c r="BY315" i="45" s="1"/>
  <c r="BV315" i="45"/>
  <c r="BR315" i="45"/>
  <c r="BS315" i="45" s="1"/>
  <c r="BO315" i="45"/>
  <c r="BP315" i="45" s="1"/>
  <c r="BL315" i="45"/>
  <c r="BM315" i="45" s="1"/>
  <c r="BI315" i="45"/>
  <c r="BJ315" i="45" s="1"/>
  <c r="BF315" i="45"/>
  <c r="BG315" i="45" s="1"/>
  <c r="BC315" i="45"/>
  <c r="BD315" i="45" s="1"/>
  <c r="AZ315" i="45"/>
  <c r="BA315" i="45" s="1"/>
  <c r="AW315" i="45"/>
  <c r="AT315" i="45"/>
  <c r="AU315" i="45" s="1"/>
  <c r="AQ315" i="45"/>
  <c r="AR315" i="45" s="1"/>
  <c r="AN315" i="45"/>
  <c r="AO315" i="45" s="1"/>
  <c r="AK315" i="45"/>
  <c r="AL315" i="45" s="1"/>
  <c r="AH315" i="45"/>
  <c r="AI315" i="45" s="1"/>
  <c r="AE315" i="45"/>
  <c r="AF315" i="45" s="1"/>
  <c r="AB315" i="45"/>
  <c r="AC315" i="45" s="1"/>
  <c r="Y315" i="45"/>
  <c r="Z315" i="45" s="1"/>
  <c r="V315" i="45"/>
  <c r="W315" i="45" s="1"/>
  <c r="S315" i="45"/>
  <c r="T315" i="45" s="1"/>
  <c r="P315" i="45"/>
  <c r="Q315" i="45" s="1"/>
  <c r="M315" i="45"/>
  <c r="N315" i="45" s="1"/>
  <c r="H315" i="45"/>
  <c r="F315" i="45"/>
  <c r="G315" i="45" s="1"/>
  <c r="CW314" i="45"/>
  <c r="CS314" i="45"/>
  <c r="CT314" i="45" s="1"/>
  <c r="CP314" i="45"/>
  <c r="CQ314" i="45" s="1"/>
  <c r="CM314" i="45"/>
  <c r="CN314" i="45" s="1"/>
  <c r="CJ314" i="45"/>
  <c r="CK314" i="45" s="1"/>
  <c r="CG314" i="45"/>
  <c r="CH314" i="45" s="1"/>
  <c r="CD314" i="45"/>
  <c r="CE314" i="45" s="1"/>
  <c r="CA314" i="45"/>
  <c r="CB314" i="45" s="1"/>
  <c r="BX314" i="45"/>
  <c r="BY314" i="45" s="1"/>
  <c r="BV314" i="45"/>
  <c r="BR314" i="45"/>
  <c r="BS314" i="45" s="1"/>
  <c r="BO314" i="45"/>
  <c r="BP314" i="45" s="1"/>
  <c r="BL314" i="45"/>
  <c r="BM314" i="45" s="1"/>
  <c r="BI314" i="45"/>
  <c r="BJ314" i="45" s="1"/>
  <c r="BF314" i="45"/>
  <c r="BG314" i="45" s="1"/>
  <c r="BC314" i="45"/>
  <c r="BD314" i="45" s="1"/>
  <c r="AZ314" i="45"/>
  <c r="BA314" i="45" s="1"/>
  <c r="AW314" i="45"/>
  <c r="AX314" i="45" s="1"/>
  <c r="AT314" i="45"/>
  <c r="AU314" i="45" s="1"/>
  <c r="AQ314" i="45"/>
  <c r="AR314" i="45" s="1"/>
  <c r="AN314" i="45"/>
  <c r="AO314" i="45" s="1"/>
  <c r="AK314" i="45"/>
  <c r="AL314" i="45" s="1"/>
  <c r="AH314" i="45"/>
  <c r="AI314" i="45" s="1"/>
  <c r="AE314" i="45"/>
  <c r="AF314" i="45" s="1"/>
  <c r="AB314" i="45"/>
  <c r="AC314" i="45" s="1"/>
  <c r="Y314" i="45"/>
  <c r="Z314" i="45" s="1"/>
  <c r="V314" i="45"/>
  <c r="W314" i="45" s="1"/>
  <c r="S314" i="45"/>
  <c r="T314" i="45" s="1"/>
  <c r="P314" i="45"/>
  <c r="M314" i="45"/>
  <c r="N314" i="45" s="1"/>
  <c r="H314" i="45"/>
  <c r="F314" i="45"/>
  <c r="G314" i="45" s="1"/>
  <c r="CW313" i="45"/>
  <c r="CS313" i="45"/>
  <c r="CT313" i="45" s="1"/>
  <c r="CP313" i="45"/>
  <c r="CQ313" i="45" s="1"/>
  <c r="CM313" i="45"/>
  <c r="CN313" i="45" s="1"/>
  <c r="CJ313" i="45"/>
  <c r="CK313" i="45" s="1"/>
  <c r="CG313" i="45"/>
  <c r="CH313" i="45" s="1"/>
  <c r="CD313" i="45"/>
  <c r="CE313" i="45" s="1"/>
  <c r="CA313" i="45"/>
  <c r="CB313" i="45" s="1"/>
  <c r="BX313" i="45"/>
  <c r="BY313" i="45" s="1"/>
  <c r="BV313" i="45"/>
  <c r="BR313" i="45"/>
  <c r="BS313" i="45" s="1"/>
  <c r="BO313" i="45"/>
  <c r="BP313" i="45" s="1"/>
  <c r="BL313" i="45"/>
  <c r="BM313" i="45" s="1"/>
  <c r="BI313" i="45"/>
  <c r="BJ313" i="45" s="1"/>
  <c r="BF313" i="45"/>
  <c r="BG313" i="45" s="1"/>
  <c r="BC313" i="45"/>
  <c r="BD313" i="45" s="1"/>
  <c r="AZ313" i="45"/>
  <c r="BA313" i="45" s="1"/>
  <c r="AW313" i="45"/>
  <c r="AX313" i="45" s="1"/>
  <c r="AT313" i="45"/>
  <c r="AU313" i="45" s="1"/>
  <c r="AQ313" i="45"/>
  <c r="AR313" i="45" s="1"/>
  <c r="AN313" i="45"/>
  <c r="AO313" i="45" s="1"/>
  <c r="AK313" i="45"/>
  <c r="AL313" i="45" s="1"/>
  <c r="AH313" i="45"/>
  <c r="AI313" i="45" s="1"/>
  <c r="AE313" i="45"/>
  <c r="AF313" i="45" s="1"/>
  <c r="AB313" i="45"/>
  <c r="AC313" i="45" s="1"/>
  <c r="Y313" i="45"/>
  <c r="Z313" i="45" s="1"/>
  <c r="V313" i="45"/>
  <c r="W313" i="45" s="1"/>
  <c r="S313" i="45"/>
  <c r="P313" i="45"/>
  <c r="Q313" i="45" s="1"/>
  <c r="M313" i="45"/>
  <c r="N313" i="45" s="1"/>
  <c r="H313" i="45"/>
  <c r="F313" i="45"/>
  <c r="G313" i="45" s="1"/>
  <c r="CW312" i="45"/>
  <c r="CS312" i="45"/>
  <c r="CT312" i="45" s="1"/>
  <c r="CP312" i="45"/>
  <c r="CQ312" i="45" s="1"/>
  <c r="CM312" i="45"/>
  <c r="CN312" i="45" s="1"/>
  <c r="CJ312" i="45"/>
  <c r="CK312" i="45" s="1"/>
  <c r="CG312" i="45"/>
  <c r="CH312" i="45" s="1"/>
  <c r="CD312" i="45"/>
  <c r="CE312" i="45" s="1"/>
  <c r="CA312" i="45"/>
  <c r="CB312" i="45" s="1"/>
  <c r="BX312" i="45"/>
  <c r="BY312" i="45" s="1"/>
  <c r="BV312" i="45"/>
  <c r="BR312" i="45"/>
  <c r="BS312" i="45" s="1"/>
  <c r="BO312" i="45"/>
  <c r="BP312" i="45" s="1"/>
  <c r="BL312" i="45"/>
  <c r="BM312" i="45" s="1"/>
  <c r="BI312" i="45"/>
  <c r="BJ312" i="45" s="1"/>
  <c r="BF312" i="45"/>
  <c r="BG312" i="45" s="1"/>
  <c r="BC312" i="45"/>
  <c r="BD312" i="45" s="1"/>
  <c r="AZ312" i="45"/>
  <c r="BA312" i="45" s="1"/>
  <c r="AW312" i="45"/>
  <c r="AX312" i="45" s="1"/>
  <c r="AT312" i="45"/>
  <c r="AU312" i="45" s="1"/>
  <c r="AQ312" i="45"/>
  <c r="AR312" i="45" s="1"/>
  <c r="AN312" i="45"/>
  <c r="AO312" i="45" s="1"/>
  <c r="AK312" i="45"/>
  <c r="AL312" i="45" s="1"/>
  <c r="AH312" i="45"/>
  <c r="AI312" i="45" s="1"/>
  <c r="AE312" i="45"/>
  <c r="AF312" i="45" s="1"/>
  <c r="AB312" i="45"/>
  <c r="AC312" i="45" s="1"/>
  <c r="Y312" i="45"/>
  <c r="Z312" i="45" s="1"/>
  <c r="V312" i="45"/>
  <c r="W312" i="45" s="1"/>
  <c r="S312" i="45"/>
  <c r="T312" i="45" s="1"/>
  <c r="P312" i="45"/>
  <c r="Q312" i="45" s="1"/>
  <c r="M312" i="45"/>
  <c r="N312" i="45" s="1"/>
  <c r="H312" i="45"/>
  <c r="F312" i="45"/>
  <c r="G312" i="45" s="1"/>
  <c r="CW311" i="45"/>
  <c r="CS311" i="45"/>
  <c r="CT311" i="45" s="1"/>
  <c r="CP311" i="45"/>
  <c r="CQ311" i="45" s="1"/>
  <c r="CM311" i="45"/>
  <c r="CN311" i="45" s="1"/>
  <c r="CJ311" i="45"/>
  <c r="CK311" i="45" s="1"/>
  <c r="CG311" i="45"/>
  <c r="CH311" i="45" s="1"/>
  <c r="CD311" i="45"/>
  <c r="CE311" i="45" s="1"/>
  <c r="CA311" i="45"/>
  <c r="CB311" i="45" s="1"/>
  <c r="BX311" i="45"/>
  <c r="BY311" i="45" s="1"/>
  <c r="BV311" i="45"/>
  <c r="BR311" i="45"/>
  <c r="BS311" i="45" s="1"/>
  <c r="BO311" i="45"/>
  <c r="BP311" i="45" s="1"/>
  <c r="BL311" i="45"/>
  <c r="BM311" i="45" s="1"/>
  <c r="BI311" i="45"/>
  <c r="BJ311" i="45" s="1"/>
  <c r="BF311" i="45"/>
  <c r="BG311" i="45" s="1"/>
  <c r="BC311" i="45"/>
  <c r="BD311" i="45" s="1"/>
  <c r="AZ311" i="45"/>
  <c r="BA311" i="45" s="1"/>
  <c r="AW311" i="45"/>
  <c r="AX311" i="45" s="1"/>
  <c r="AT311" i="45"/>
  <c r="AU311" i="45" s="1"/>
  <c r="AQ311" i="45"/>
  <c r="AR311" i="45" s="1"/>
  <c r="AN311" i="45"/>
  <c r="AO311" i="45" s="1"/>
  <c r="AK311" i="45"/>
  <c r="AL311" i="45" s="1"/>
  <c r="AH311" i="45"/>
  <c r="AI311" i="45" s="1"/>
  <c r="AE311" i="45"/>
  <c r="AF311" i="45" s="1"/>
  <c r="AB311" i="45"/>
  <c r="AC311" i="45" s="1"/>
  <c r="Y311" i="45"/>
  <c r="Z311" i="45" s="1"/>
  <c r="V311" i="45"/>
  <c r="W311" i="45" s="1"/>
  <c r="S311" i="45"/>
  <c r="T311" i="45" s="1"/>
  <c r="P311" i="45"/>
  <c r="Q311" i="45" s="1"/>
  <c r="M311" i="45"/>
  <c r="N311" i="45" s="1"/>
  <c r="H311" i="45"/>
  <c r="F311" i="45"/>
  <c r="G311" i="45" s="1"/>
  <c r="CW310" i="45"/>
  <c r="CS310" i="45"/>
  <c r="CT310" i="45" s="1"/>
  <c r="CP310" i="45"/>
  <c r="CQ310" i="45" s="1"/>
  <c r="CM310" i="45"/>
  <c r="CN310" i="45" s="1"/>
  <c r="CJ310" i="45"/>
  <c r="CK310" i="45" s="1"/>
  <c r="CG310" i="45"/>
  <c r="CH310" i="45" s="1"/>
  <c r="CD310" i="45"/>
  <c r="CE310" i="45" s="1"/>
  <c r="CA310" i="45"/>
  <c r="CB310" i="45" s="1"/>
  <c r="BX310" i="45"/>
  <c r="BY310" i="45" s="1"/>
  <c r="BV310" i="45"/>
  <c r="BR310" i="45"/>
  <c r="BS310" i="45" s="1"/>
  <c r="BO310" i="45"/>
  <c r="BP310" i="45" s="1"/>
  <c r="BL310" i="45"/>
  <c r="BM310" i="45" s="1"/>
  <c r="BI310" i="45"/>
  <c r="BJ310" i="45" s="1"/>
  <c r="BF310" i="45"/>
  <c r="BG310" i="45" s="1"/>
  <c r="BC310" i="45"/>
  <c r="BD310" i="45" s="1"/>
  <c r="AZ310" i="45"/>
  <c r="BA310" i="45" s="1"/>
  <c r="AW310" i="45"/>
  <c r="AX310" i="45" s="1"/>
  <c r="AT310" i="45"/>
  <c r="AU310" i="45" s="1"/>
  <c r="AQ310" i="45"/>
  <c r="AR310" i="45" s="1"/>
  <c r="AN310" i="45"/>
  <c r="AO310" i="45" s="1"/>
  <c r="AK310" i="45"/>
  <c r="AL310" i="45" s="1"/>
  <c r="AH310" i="45"/>
  <c r="AI310" i="45" s="1"/>
  <c r="AE310" i="45"/>
  <c r="AF310" i="45" s="1"/>
  <c r="AB310" i="45"/>
  <c r="AC310" i="45" s="1"/>
  <c r="Y310" i="45"/>
  <c r="Z310" i="45" s="1"/>
  <c r="V310" i="45"/>
  <c r="W310" i="45" s="1"/>
  <c r="S310" i="45"/>
  <c r="T310" i="45" s="1"/>
  <c r="P310" i="45"/>
  <c r="Q310" i="45" s="1"/>
  <c r="M310" i="45"/>
  <c r="N310" i="45" s="1"/>
  <c r="H310" i="45"/>
  <c r="F310" i="45"/>
  <c r="G310" i="45" s="1"/>
  <c r="CW309" i="45"/>
  <c r="CS309" i="45"/>
  <c r="CT309" i="45" s="1"/>
  <c r="CP309" i="45"/>
  <c r="CQ309" i="45" s="1"/>
  <c r="CM309" i="45"/>
  <c r="CN309" i="45" s="1"/>
  <c r="CJ309" i="45"/>
  <c r="CK309" i="45" s="1"/>
  <c r="CG309" i="45"/>
  <c r="CH309" i="45" s="1"/>
  <c r="CD309" i="45"/>
  <c r="CE309" i="45" s="1"/>
  <c r="CA309" i="45"/>
  <c r="CB309" i="45" s="1"/>
  <c r="BX309" i="45"/>
  <c r="BY309" i="45" s="1"/>
  <c r="BV309" i="45"/>
  <c r="BR309" i="45"/>
  <c r="BS309" i="45" s="1"/>
  <c r="BO309" i="45"/>
  <c r="BP309" i="45" s="1"/>
  <c r="BL309" i="45"/>
  <c r="BM309" i="45" s="1"/>
  <c r="BI309" i="45"/>
  <c r="BJ309" i="45" s="1"/>
  <c r="BF309" i="45"/>
  <c r="BG309" i="45" s="1"/>
  <c r="BC309" i="45"/>
  <c r="BD309" i="45" s="1"/>
  <c r="AZ309" i="45"/>
  <c r="BA309" i="45" s="1"/>
  <c r="AW309" i="45"/>
  <c r="AX309" i="45" s="1"/>
  <c r="AT309" i="45"/>
  <c r="AU309" i="45" s="1"/>
  <c r="AQ309" i="45"/>
  <c r="AR309" i="45" s="1"/>
  <c r="AN309" i="45"/>
  <c r="AO309" i="45" s="1"/>
  <c r="AK309" i="45"/>
  <c r="AL309" i="45" s="1"/>
  <c r="AH309" i="45"/>
  <c r="AI309" i="45" s="1"/>
  <c r="AE309" i="45"/>
  <c r="AF309" i="45" s="1"/>
  <c r="AB309" i="45"/>
  <c r="AC309" i="45" s="1"/>
  <c r="Y309" i="45"/>
  <c r="Z309" i="45" s="1"/>
  <c r="V309" i="45"/>
  <c r="W309" i="45" s="1"/>
  <c r="S309" i="45"/>
  <c r="P309" i="45"/>
  <c r="Q309" i="45" s="1"/>
  <c r="M309" i="45"/>
  <c r="N309" i="45" s="1"/>
  <c r="H309" i="45"/>
  <c r="F309" i="45"/>
  <c r="G309" i="45" s="1"/>
  <c r="CW308" i="45"/>
  <c r="CS308" i="45"/>
  <c r="CT308" i="45" s="1"/>
  <c r="CP308" i="45"/>
  <c r="CQ308" i="45" s="1"/>
  <c r="CM308" i="45"/>
  <c r="CN308" i="45" s="1"/>
  <c r="CJ308" i="45"/>
  <c r="CK308" i="45" s="1"/>
  <c r="CG308" i="45"/>
  <c r="CH308" i="45" s="1"/>
  <c r="CD308" i="45"/>
  <c r="CE308" i="45" s="1"/>
  <c r="CA308" i="45"/>
  <c r="CB308" i="45" s="1"/>
  <c r="BX308" i="45"/>
  <c r="BY308" i="45" s="1"/>
  <c r="BV308" i="45"/>
  <c r="BR308" i="45"/>
  <c r="BS308" i="45" s="1"/>
  <c r="BO308" i="45"/>
  <c r="BP308" i="45" s="1"/>
  <c r="BL308" i="45"/>
  <c r="BM308" i="45" s="1"/>
  <c r="BI308" i="45"/>
  <c r="BJ308" i="45" s="1"/>
  <c r="BF308" i="45"/>
  <c r="BG308" i="45" s="1"/>
  <c r="BC308" i="45"/>
  <c r="BD308" i="45" s="1"/>
  <c r="AZ308" i="45"/>
  <c r="BA308" i="45" s="1"/>
  <c r="AW308" i="45"/>
  <c r="AX308" i="45" s="1"/>
  <c r="AT308" i="45"/>
  <c r="AU308" i="45" s="1"/>
  <c r="AQ308" i="45"/>
  <c r="AR308" i="45" s="1"/>
  <c r="AN308" i="45"/>
  <c r="AO308" i="45" s="1"/>
  <c r="AK308" i="45"/>
  <c r="AL308" i="45" s="1"/>
  <c r="AH308" i="45"/>
  <c r="AI308" i="45" s="1"/>
  <c r="AE308" i="45"/>
  <c r="AF308" i="45" s="1"/>
  <c r="AB308" i="45"/>
  <c r="AC308" i="45" s="1"/>
  <c r="Y308" i="45"/>
  <c r="Z308" i="45" s="1"/>
  <c r="V308" i="45"/>
  <c r="W308" i="45" s="1"/>
  <c r="S308" i="45"/>
  <c r="T308" i="45" s="1"/>
  <c r="P308" i="45"/>
  <c r="Q308" i="45" s="1"/>
  <c r="M308" i="45"/>
  <c r="N308" i="45" s="1"/>
  <c r="H308" i="45"/>
  <c r="F308" i="45"/>
  <c r="G308" i="45" s="1"/>
  <c r="CW307" i="45"/>
  <c r="CS307" i="45"/>
  <c r="CT307" i="45" s="1"/>
  <c r="CP307" i="45"/>
  <c r="CQ307" i="45" s="1"/>
  <c r="CM307" i="45"/>
  <c r="CN307" i="45" s="1"/>
  <c r="CJ307" i="45"/>
  <c r="CK307" i="45" s="1"/>
  <c r="CG307" i="45"/>
  <c r="CH307" i="45" s="1"/>
  <c r="CD307" i="45"/>
  <c r="CE307" i="45" s="1"/>
  <c r="CA307" i="45"/>
  <c r="CB307" i="45" s="1"/>
  <c r="BX307" i="45"/>
  <c r="BY307" i="45" s="1"/>
  <c r="BV307" i="45"/>
  <c r="BR307" i="45"/>
  <c r="BS307" i="45" s="1"/>
  <c r="BO307" i="45"/>
  <c r="BP307" i="45" s="1"/>
  <c r="BL307" i="45"/>
  <c r="BM307" i="45" s="1"/>
  <c r="BI307" i="45"/>
  <c r="BJ307" i="45" s="1"/>
  <c r="BF307" i="45"/>
  <c r="BG307" i="45" s="1"/>
  <c r="BC307" i="45"/>
  <c r="BD307" i="45" s="1"/>
  <c r="AZ307" i="45"/>
  <c r="BA307" i="45" s="1"/>
  <c r="AW307" i="45"/>
  <c r="AX307" i="45" s="1"/>
  <c r="AT307" i="45"/>
  <c r="AU307" i="45" s="1"/>
  <c r="AQ307" i="45"/>
  <c r="AR307" i="45" s="1"/>
  <c r="AN307" i="45"/>
  <c r="AO307" i="45" s="1"/>
  <c r="AK307" i="45"/>
  <c r="AL307" i="45" s="1"/>
  <c r="AH307" i="45"/>
  <c r="AI307" i="45" s="1"/>
  <c r="AE307" i="45"/>
  <c r="AF307" i="45" s="1"/>
  <c r="AB307" i="45"/>
  <c r="AC307" i="45" s="1"/>
  <c r="Y307" i="45"/>
  <c r="Z307" i="45" s="1"/>
  <c r="V307" i="45"/>
  <c r="W307" i="45" s="1"/>
  <c r="S307" i="45"/>
  <c r="T307" i="45" s="1"/>
  <c r="P307" i="45"/>
  <c r="Q307" i="45" s="1"/>
  <c r="M307" i="45"/>
  <c r="N307" i="45" s="1"/>
  <c r="H307" i="45"/>
  <c r="F307" i="45"/>
  <c r="G307" i="45" s="1"/>
  <c r="CW306" i="45"/>
  <c r="CS306" i="45"/>
  <c r="CT306" i="45" s="1"/>
  <c r="CP306" i="45"/>
  <c r="CQ306" i="45" s="1"/>
  <c r="CM306" i="45"/>
  <c r="CN306" i="45" s="1"/>
  <c r="CJ306" i="45"/>
  <c r="CK306" i="45" s="1"/>
  <c r="CG306" i="45"/>
  <c r="CH306" i="45" s="1"/>
  <c r="CD306" i="45"/>
  <c r="CE306" i="45" s="1"/>
  <c r="CA306" i="45"/>
  <c r="CB306" i="45" s="1"/>
  <c r="BX306" i="45"/>
  <c r="BY306" i="45" s="1"/>
  <c r="BV306" i="45"/>
  <c r="BR306" i="45"/>
  <c r="BS306" i="45" s="1"/>
  <c r="BO306" i="45"/>
  <c r="BP306" i="45" s="1"/>
  <c r="BL306" i="45"/>
  <c r="BM306" i="45" s="1"/>
  <c r="BI306" i="45"/>
  <c r="BJ306" i="45" s="1"/>
  <c r="BF306" i="45"/>
  <c r="BG306" i="45" s="1"/>
  <c r="BC306" i="45"/>
  <c r="BD306" i="45" s="1"/>
  <c r="AZ306" i="45"/>
  <c r="BA306" i="45" s="1"/>
  <c r="AW306" i="45"/>
  <c r="AX306" i="45" s="1"/>
  <c r="AT306" i="45"/>
  <c r="AU306" i="45" s="1"/>
  <c r="AQ306" i="45"/>
  <c r="AR306" i="45" s="1"/>
  <c r="AN306" i="45"/>
  <c r="AO306" i="45" s="1"/>
  <c r="AK306" i="45"/>
  <c r="AL306" i="45" s="1"/>
  <c r="AH306" i="45"/>
  <c r="AI306" i="45" s="1"/>
  <c r="AE306" i="45"/>
  <c r="AF306" i="45" s="1"/>
  <c r="AB306" i="45"/>
  <c r="AC306" i="45" s="1"/>
  <c r="Y306" i="45"/>
  <c r="Z306" i="45" s="1"/>
  <c r="V306" i="45"/>
  <c r="W306" i="45" s="1"/>
  <c r="S306" i="45"/>
  <c r="T306" i="45" s="1"/>
  <c r="P306" i="45"/>
  <c r="Q306" i="45" s="1"/>
  <c r="M306" i="45"/>
  <c r="N306" i="45" s="1"/>
  <c r="H306" i="45"/>
  <c r="F306" i="45"/>
  <c r="G306" i="45" s="1"/>
  <c r="CW305" i="45"/>
  <c r="CS305" i="45"/>
  <c r="CT305" i="45" s="1"/>
  <c r="CP305" i="45"/>
  <c r="CQ305" i="45" s="1"/>
  <c r="CM305" i="45"/>
  <c r="CN305" i="45" s="1"/>
  <c r="CJ305" i="45"/>
  <c r="CK305" i="45" s="1"/>
  <c r="CG305" i="45"/>
  <c r="CH305" i="45" s="1"/>
  <c r="CD305" i="45"/>
  <c r="CE305" i="45" s="1"/>
  <c r="CA305" i="45"/>
  <c r="CB305" i="45" s="1"/>
  <c r="BX305" i="45"/>
  <c r="BY305" i="45" s="1"/>
  <c r="BV305" i="45"/>
  <c r="BR305" i="45"/>
  <c r="BS305" i="45" s="1"/>
  <c r="BO305" i="45"/>
  <c r="BP305" i="45" s="1"/>
  <c r="BL305" i="45"/>
  <c r="BM305" i="45" s="1"/>
  <c r="BI305" i="45"/>
  <c r="BJ305" i="45" s="1"/>
  <c r="BF305" i="45"/>
  <c r="BG305" i="45" s="1"/>
  <c r="BC305" i="45"/>
  <c r="BD305" i="45" s="1"/>
  <c r="AZ305" i="45"/>
  <c r="BA305" i="45" s="1"/>
  <c r="AW305" i="45"/>
  <c r="AX305" i="45" s="1"/>
  <c r="AT305" i="45"/>
  <c r="AU305" i="45" s="1"/>
  <c r="AQ305" i="45"/>
  <c r="AR305" i="45" s="1"/>
  <c r="AN305" i="45"/>
  <c r="AO305" i="45" s="1"/>
  <c r="AK305" i="45"/>
  <c r="AL305" i="45" s="1"/>
  <c r="AH305" i="45"/>
  <c r="AI305" i="45" s="1"/>
  <c r="AE305" i="45"/>
  <c r="AF305" i="45" s="1"/>
  <c r="AB305" i="45"/>
  <c r="AC305" i="45" s="1"/>
  <c r="Y305" i="45"/>
  <c r="Z305" i="45" s="1"/>
  <c r="V305" i="45"/>
  <c r="W305" i="45" s="1"/>
  <c r="S305" i="45"/>
  <c r="P305" i="45"/>
  <c r="Q305" i="45" s="1"/>
  <c r="M305" i="45"/>
  <c r="N305" i="45" s="1"/>
  <c r="H305" i="45"/>
  <c r="F305" i="45"/>
  <c r="G305" i="45" s="1"/>
  <c r="CW304" i="45"/>
  <c r="CS304" i="45"/>
  <c r="CT304" i="45" s="1"/>
  <c r="CP304" i="45"/>
  <c r="CQ304" i="45" s="1"/>
  <c r="CM304" i="45"/>
  <c r="CN304" i="45" s="1"/>
  <c r="CJ304" i="45"/>
  <c r="CK304" i="45" s="1"/>
  <c r="CG304" i="45"/>
  <c r="CH304" i="45" s="1"/>
  <c r="CD304" i="45"/>
  <c r="CE304" i="45" s="1"/>
  <c r="CA304" i="45"/>
  <c r="CB304" i="45" s="1"/>
  <c r="BX304" i="45"/>
  <c r="BY304" i="45" s="1"/>
  <c r="BV304" i="45"/>
  <c r="BR304" i="45"/>
  <c r="BS304" i="45" s="1"/>
  <c r="BO304" i="45"/>
  <c r="BP304" i="45" s="1"/>
  <c r="BL304" i="45"/>
  <c r="BM304" i="45" s="1"/>
  <c r="BI304" i="45"/>
  <c r="BJ304" i="45" s="1"/>
  <c r="BF304" i="45"/>
  <c r="BG304" i="45" s="1"/>
  <c r="BC304" i="45"/>
  <c r="BD304" i="45" s="1"/>
  <c r="AZ304" i="45"/>
  <c r="BA304" i="45" s="1"/>
  <c r="AW304" i="45"/>
  <c r="AX304" i="45" s="1"/>
  <c r="AT304" i="45"/>
  <c r="AU304" i="45" s="1"/>
  <c r="AQ304" i="45"/>
  <c r="AR304" i="45" s="1"/>
  <c r="AN304" i="45"/>
  <c r="AO304" i="45" s="1"/>
  <c r="AK304" i="45"/>
  <c r="AL304" i="45" s="1"/>
  <c r="AH304" i="45"/>
  <c r="AI304" i="45" s="1"/>
  <c r="AE304" i="45"/>
  <c r="AF304" i="45" s="1"/>
  <c r="AB304" i="45"/>
  <c r="AC304" i="45" s="1"/>
  <c r="Y304" i="45"/>
  <c r="Z304" i="45" s="1"/>
  <c r="V304" i="45"/>
  <c r="W304" i="45" s="1"/>
  <c r="S304" i="45"/>
  <c r="T304" i="45" s="1"/>
  <c r="P304" i="45"/>
  <c r="Q304" i="45" s="1"/>
  <c r="M304" i="45"/>
  <c r="N304" i="45" s="1"/>
  <c r="H304" i="45"/>
  <c r="F304" i="45"/>
  <c r="G304" i="45" s="1"/>
  <c r="CW303" i="45"/>
  <c r="CS303" i="45"/>
  <c r="CT303" i="45" s="1"/>
  <c r="CP303" i="45"/>
  <c r="CQ303" i="45" s="1"/>
  <c r="CM303" i="45"/>
  <c r="CN303" i="45" s="1"/>
  <c r="CJ303" i="45"/>
  <c r="CK303" i="45" s="1"/>
  <c r="CG303" i="45"/>
  <c r="CH303" i="45" s="1"/>
  <c r="CD303" i="45"/>
  <c r="CE303" i="45" s="1"/>
  <c r="CA303" i="45"/>
  <c r="CB303" i="45" s="1"/>
  <c r="BX303" i="45"/>
  <c r="BY303" i="45" s="1"/>
  <c r="BV303" i="45"/>
  <c r="BR303" i="45"/>
  <c r="BS303" i="45" s="1"/>
  <c r="BO303" i="45"/>
  <c r="BP303" i="45" s="1"/>
  <c r="BL303" i="45"/>
  <c r="BM303" i="45" s="1"/>
  <c r="BI303" i="45"/>
  <c r="BJ303" i="45" s="1"/>
  <c r="BF303" i="45"/>
  <c r="BG303" i="45" s="1"/>
  <c r="BC303" i="45"/>
  <c r="BD303" i="45" s="1"/>
  <c r="AZ303" i="45"/>
  <c r="BA303" i="45" s="1"/>
  <c r="AW303" i="45"/>
  <c r="AX303" i="45" s="1"/>
  <c r="AT303" i="45"/>
  <c r="AU303" i="45" s="1"/>
  <c r="AQ303" i="45"/>
  <c r="AR303" i="45" s="1"/>
  <c r="AN303" i="45"/>
  <c r="AO303" i="45" s="1"/>
  <c r="AK303" i="45"/>
  <c r="AL303" i="45" s="1"/>
  <c r="AH303" i="45"/>
  <c r="AI303" i="45" s="1"/>
  <c r="AE303" i="45"/>
  <c r="AF303" i="45" s="1"/>
  <c r="AB303" i="45"/>
  <c r="AC303" i="45" s="1"/>
  <c r="Y303" i="45"/>
  <c r="Z303" i="45" s="1"/>
  <c r="V303" i="45"/>
  <c r="W303" i="45" s="1"/>
  <c r="S303" i="45"/>
  <c r="T303" i="45" s="1"/>
  <c r="P303" i="45"/>
  <c r="Q303" i="45" s="1"/>
  <c r="M303" i="45"/>
  <c r="N303" i="45" s="1"/>
  <c r="H303" i="45"/>
  <c r="F303" i="45"/>
  <c r="G303" i="45" s="1"/>
  <c r="CW302" i="45"/>
  <c r="CS302" i="45"/>
  <c r="CT302" i="45" s="1"/>
  <c r="CP302" i="45"/>
  <c r="CQ302" i="45" s="1"/>
  <c r="CM302" i="45"/>
  <c r="CN302" i="45" s="1"/>
  <c r="CJ302" i="45"/>
  <c r="CK302" i="45" s="1"/>
  <c r="CG302" i="45"/>
  <c r="CH302" i="45" s="1"/>
  <c r="CD302" i="45"/>
  <c r="CE302" i="45" s="1"/>
  <c r="CA302" i="45"/>
  <c r="CB302" i="45" s="1"/>
  <c r="BX302" i="45"/>
  <c r="BY302" i="45" s="1"/>
  <c r="BV302" i="45"/>
  <c r="BR302" i="45"/>
  <c r="BS302" i="45" s="1"/>
  <c r="BO302" i="45"/>
  <c r="BP302" i="45" s="1"/>
  <c r="BL302" i="45"/>
  <c r="BM302" i="45" s="1"/>
  <c r="BI302" i="45"/>
  <c r="BJ302" i="45" s="1"/>
  <c r="BF302" i="45"/>
  <c r="BG302" i="45" s="1"/>
  <c r="BC302" i="45"/>
  <c r="BD302" i="45" s="1"/>
  <c r="AZ302" i="45"/>
  <c r="BA302" i="45" s="1"/>
  <c r="AW302" i="45"/>
  <c r="AX302" i="45" s="1"/>
  <c r="AT302" i="45"/>
  <c r="AU302" i="45" s="1"/>
  <c r="AQ302" i="45"/>
  <c r="AR302" i="45" s="1"/>
  <c r="AN302" i="45"/>
  <c r="AO302" i="45" s="1"/>
  <c r="AK302" i="45"/>
  <c r="AL302" i="45" s="1"/>
  <c r="AH302" i="45"/>
  <c r="AI302" i="45" s="1"/>
  <c r="AE302" i="45"/>
  <c r="AF302" i="45" s="1"/>
  <c r="AB302" i="45"/>
  <c r="AC302" i="45" s="1"/>
  <c r="Y302" i="45"/>
  <c r="Z302" i="45" s="1"/>
  <c r="V302" i="45"/>
  <c r="W302" i="45" s="1"/>
  <c r="S302" i="45"/>
  <c r="T302" i="45" s="1"/>
  <c r="P302" i="45"/>
  <c r="Q302" i="45" s="1"/>
  <c r="M302" i="45"/>
  <c r="N302" i="45" s="1"/>
  <c r="H302" i="45"/>
  <c r="F302" i="45"/>
  <c r="G302" i="45" s="1"/>
  <c r="CW301" i="45"/>
  <c r="CS301" i="45"/>
  <c r="CT301" i="45" s="1"/>
  <c r="CP301" i="45"/>
  <c r="CQ301" i="45" s="1"/>
  <c r="CM301" i="45"/>
  <c r="CN301" i="45" s="1"/>
  <c r="CJ301" i="45"/>
  <c r="CK301" i="45" s="1"/>
  <c r="CG301" i="45"/>
  <c r="CH301" i="45" s="1"/>
  <c r="CD301" i="45"/>
  <c r="CE301" i="45" s="1"/>
  <c r="CA301" i="45"/>
  <c r="CB301" i="45" s="1"/>
  <c r="BX301" i="45"/>
  <c r="BY301" i="45" s="1"/>
  <c r="BV301" i="45"/>
  <c r="BR301" i="45"/>
  <c r="BS301" i="45" s="1"/>
  <c r="BO301" i="45"/>
  <c r="BP301" i="45" s="1"/>
  <c r="BL301" i="45"/>
  <c r="BM301" i="45" s="1"/>
  <c r="BI301" i="45"/>
  <c r="BJ301" i="45" s="1"/>
  <c r="BF301" i="45"/>
  <c r="BG301" i="45" s="1"/>
  <c r="BC301" i="45"/>
  <c r="BD301" i="45" s="1"/>
  <c r="AZ301" i="45"/>
  <c r="BA301" i="45" s="1"/>
  <c r="AW301" i="45"/>
  <c r="AX301" i="45" s="1"/>
  <c r="AT301" i="45"/>
  <c r="AU301" i="45" s="1"/>
  <c r="AQ301" i="45"/>
  <c r="AR301" i="45" s="1"/>
  <c r="AN301" i="45"/>
  <c r="AO301" i="45" s="1"/>
  <c r="AK301" i="45"/>
  <c r="AL301" i="45" s="1"/>
  <c r="AH301" i="45"/>
  <c r="AI301" i="45" s="1"/>
  <c r="AE301" i="45"/>
  <c r="AF301" i="45" s="1"/>
  <c r="AB301" i="45"/>
  <c r="AC301" i="45" s="1"/>
  <c r="Y301" i="45"/>
  <c r="Z301" i="45" s="1"/>
  <c r="V301" i="45"/>
  <c r="W301" i="45" s="1"/>
  <c r="S301" i="45"/>
  <c r="P301" i="45"/>
  <c r="Q301" i="45" s="1"/>
  <c r="M301" i="45"/>
  <c r="N301" i="45" s="1"/>
  <c r="H301" i="45"/>
  <c r="F301" i="45"/>
  <c r="G301" i="45" s="1"/>
  <c r="CW300" i="45"/>
  <c r="CS300" i="45"/>
  <c r="CT300" i="45" s="1"/>
  <c r="CP300" i="45"/>
  <c r="CQ300" i="45" s="1"/>
  <c r="CM300" i="45"/>
  <c r="CN300" i="45" s="1"/>
  <c r="CJ300" i="45"/>
  <c r="CK300" i="45" s="1"/>
  <c r="CG300" i="45"/>
  <c r="CH300" i="45" s="1"/>
  <c r="CD300" i="45"/>
  <c r="CE300" i="45" s="1"/>
  <c r="CA300" i="45"/>
  <c r="CB300" i="45" s="1"/>
  <c r="BX300" i="45"/>
  <c r="BY300" i="45" s="1"/>
  <c r="BV300" i="45"/>
  <c r="BR300" i="45"/>
  <c r="BS300" i="45" s="1"/>
  <c r="BO300" i="45"/>
  <c r="BP300" i="45" s="1"/>
  <c r="BL300" i="45"/>
  <c r="BM300" i="45" s="1"/>
  <c r="BI300" i="45"/>
  <c r="BJ300" i="45" s="1"/>
  <c r="BF300" i="45"/>
  <c r="BG300" i="45" s="1"/>
  <c r="BC300" i="45"/>
  <c r="BD300" i="45" s="1"/>
  <c r="AZ300" i="45"/>
  <c r="BA300" i="45" s="1"/>
  <c r="AW300" i="45"/>
  <c r="AX300" i="45" s="1"/>
  <c r="AT300" i="45"/>
  <c r="AU300" i="45" s="1"/>
  <c r="AQ300" i="45"/>
  <c r="AR300" i="45" s="1"/>
  <c r="AN300" i="45"/>
  <c r="AO300" i="45" s="1"/>
  <c r="AK300" i="45"/>
  <c r="AL300" i="45" s="1"/>
  <c r="AH300" i="45"/>
  <c r="AI300" i="45" s="1"/>
  <c r="AE300" i="45"/>
  <c r="AF300" i="45" s="1"/>
  <c r="AB300" i="45"/>
  <c r="AC300" i="45" s="1"/>
  <c r="Y300" i="45"/>
  <c r="Z300" i="45" s="1"/>
  <c r="V300" i="45"/>
  <c r="W300" i="45" s="1"/>
  <c r="S300" i="45"/>
  <c r="T300" i="45" s="1"/>
  <c r="P300" i="45"/>
  <c r="Q300" i="45" s="1"/>
  <c r="M300" i="45"/>
  <c r="N300" i="45" s="1"/>
  <c r="H300" i="45"/>
  <c r="F300" i="45"/>
  <c r="G300" i="45" s="1"/>
  <c r="CW299" i="45"/>
  <c r="CS299" i="45"/>
  <c r="CT299" i="45" s="1"/>
  <c r="CP299" i="45"/>
  <c r="CQ299" i="45" s="1"/>
  <c r="CM299" i="45"/>
  <c r="CN299" i="45" s="1"/>
  <c r="CJ299" i="45"/>
  <c r="CK299" i="45" s="1"/>
  <c r="CG299" i="45"/>
  <c r="CH299" i="45" s="1"/>
  <c r="CD299" i="45"/>
  <c r="CE299" i="45" s="1"/>
  <c r="CA299" i="45"/>
  <c r="CB299" i="45" s="1"/>
  <c r="BX299" i="45"/>
  <c r="BY299" i="45" s="1"/>
  <c r="BV299" i="45"/>
  <c r="BR299" i="45"/>
  <c r="BS299" i="45" s="1"/>
  <c r="BO299" i="45"/>
  <c r="BP299" i="45" s="1"/>
  <c r="BL299" i="45"/>
  <c r="BM299" i="45" s="1"/>
  <c r="BI299" i="45"/>
  <c r="BJ299" i="45" s="1"/>
  <c r="BF299" i="45"/>
  <c r="BG299" i="45" s="1"/>
  <c r="BC299" i="45"/>
  <c r="BD299" i="45" s="1"/>
  <c r="AZ299" i="45"/>
  <c r="BA299" i="45" s="1"/>
  <c r="AW299" i="45"/>
  <c r="AT299" i="45"/>
  <c r="AU299" i="45" s="1"/>
  <c r="AQ299" i="45"/>
  <c r="AR299" i="45" s="1"/>
  <c r="AN299" i="45"/>
  <c r="AO299" i="45" s="1"/>
  <c r="AK299" i="45"/>
  <c r="AL299" i="45" s="1"/>
  <c r="AH299" i="45"/>
  <c r="AI299" i="45" s="1"/>
  <c r="AE299" i="45"/>
  <c r="AF299" i="45" s="1"/>
  <c r="AB299" i="45"/>
  <c r="AC299" i="45" s="1"/>
  <c r="Y299" i="45"/>
  <c r="Z299" i="45" s="1"/>
  <c r="V299" i="45"/>
  <c r="W299" i="45" s="1"/>
  <c r="S299" i="45"/>
  <c r="T299" i="45" s="1"/>
  <c r="P299" i="45"/>
  <c r="Q299" i="45" s="1"/>
  <c r="M299" i="45"/>
  <c r="N299" i="45" s="1"/>
  <c r="H299" i="45"/>
  <c r="F299" i="45"/>
  <c r="G299" i="45" s="1"/>
  <c r="CW298" i="45"/>
  <c r="CS298" i="45"/>
  <c r="CT298" i="45" s="1"/>
  <c r="CP298" i="45"/>
  <c r="CQ298" i="45" s="1"/>
  <c r="CM298" i="45"/>
  <c r="CN298" i="45" s="1"/>
  <c r="CJ298" i="45"/>
  <c r="CK298" i="45" s="1"/>
  <c r="CG298" i="45"/>
  <c r="CH298" i="45" s="1"/>
  <c r="CD298" i="45"/>
  <c r="CE298" i="45" s="1"/>
  <c r="CA298" i="45"/>
  <c r="CB298" i="45" s="1"/>
  <c r="BX298" i="45"/>
  <c r="BY298" i="45" s="1"/>
  <c r="BV298" i="45"/>
  <c r="BR298" i="45"/>
  <c r="BS298" i="45" s="1"/>
  <c r="BO298" i="45"/>
  <c r="BP298" i="45" s="1"/>
  <c r="BL298" i="45"/>
  <c r="BM298" i="45" s="1"/>
  <c r="BI298" i="45"/>
  <c r="BJ298" i="45" s="1"/>
  <c r="BF298" i="45"/>
  <c r="BG298" i="45" s="1"/>
  <c r="BC298" i="45"/>
  <c r="BD298" i="45" s="1"/>
  <c r="AZ298" i="45"/>
  <c r="BA298" i="45" s="1"/>
  <c r="AW298" i="45"/>
  <c r="AX298" i="45" s="1"/>
  <c r="AT298" i="45"/>
  <c r="AU298" i="45" s="1"/>
  <c r="AQ298" i="45"/>
  <c r="AR298" i="45" s="1"/>
  <c r="AN298" i="45"/>
  <c r="AO298" i="45" s="1"/>
  <c r="AK298" i="45"/>
  <c r="AL298" i="45" s="1"/>
  <c r="AH298" i="45"/>
  <c r="AI298" i="45" s="1"/>
  <c r="AE298" i="45"/>
  <c r="AF298" i="45" s="1"/>
  <c r="AB298" i="45"/>
  <c r="AC298" i="45" s="1"/>
  <c r="Y298" i="45"/>
  <c r="Z298" i="45" s="1"/>
  <c r="V298" i="45"/>
  <c r="W298" i="45" s="1"/>
  <c r="S298" i="45"/>
  <c r="T298" i="45" s="1"/>
  <c r="P298" i="45"/>
  <c r="M298" i="45"/>
  <c r="N298" i="45" s="1"/>
  <c r="H298" i="45"/>
  <c r="F298" i="45"/>
  <c r="G298" i="45" s="1"/>
  <c r="CW297" i="45"/>
  <c r="CS297" i="45"/>
  <c r="CT297" i="45" s="1"/>
  <c r="CP297" i="45"/>
  <c r="CQ297" i="45" s="1"/>
  <c r="CM297" i="45"/>
  <c r="CN297" i="45" s="1"/>
  <c r="CJ297" i="45"/>
  <c r="CK297" i="45" s="1"/>
  <c r="CG297" i="45"/>
  <c r="CH297" i="45" s="1"/>
  <c r="CD297" i="45"/>
  <c r="CE297" i="45" s="1"/>
  <c r="CA297" i="45"/>
  <c r="CB297" i="45" s="1"/>
  <c r="BX297" i="45"/>
  <c r="BY297" i="45" s="1"/>
  <c r="BV297" i="45"/>
  <c r="BR297" i="45"/>
  <c r="BS297" i="45" s="1"/>
  <c r="BO297" i="45"/>
  <c r="BP297" i="45" s="1"/>
  <c r="BL297" i="45"/>
  <c r="BM297" i="45" s="1"/>
  <c r="BI297" i="45"/>
  <c r="BJ297" i="45" s="1"/>
  <c r="BF297" i="45"/>
  <c r="BG297" i="45" s="1"/>
  <c r="BC297" i="45"/>
  <c r="BD297" i="45" s="1"/>
  <c r="AZ297" i="45"/>
  <c r="BA297" i="45" s="1"/>
  <c r="AW297" i="45"/>
  <c r="AX297" i="45" s="1"/>
  <c r="AT297" i="45"/>
  <c r="AU297" i="45" s="1"/>
  <c r="AQ297" i="45"/>
  <c r="AR297" i="45" s="1"/>
  <c r="AN297" i="45"/>
  <c r="AO297" i="45" s="1"/>
  <c r="AK297" i="45"/>
  <c r="AL297" i="45" s="1"/>
  <c r="AH297" i="45"/>
  <c r="AI297" i="45" s="1"/>
  <c r="AE297" i="45"/>
  <c r="AF297" i="45" s="1"/>
  <c r="AB297" i="45"/>
  <c r="AC297" i="45" s="1"/>
  <c r="Y297" i="45"/>
  <c r="Z297" i="45" s="1"/>
  <c r="V297" i="45"/>
  <c r="W297" i="45" s="1"/>
  <c r="S297" i="45"/>
  <c r="P297" i="45"/>
  <c r="Q297" i="45" s="1"/>
  <c r="M297" i="45"/>
  <c r="N297" i="45" s="1"/>
  <c r="H297" i="45"/>
  <c r="F297" i="45"/>
  <c r="G297" i="45" s="1"/>
  <c r="CW296" i="45"/>
  <c r="CS296" i="45"/>
  <c r="CT296" i="45" s="1"/>
  <c r="CP296" i="45"/>
  <c r="CQ296" i="45" s="1"/>
  <c r="CM296" i="45"/>
  <c r="CN296" i="45" s="1"/>
  <c r="CJ296" i="45"/>
  <c r="CK296" i="45" s="1"/>
  <c r="CG296" i="45"/>
  <c r="CH296" i="45" s="1"/>
  <c r="CD296" i="45"/>
  <c r="CE296" i="45" s="1"/>
  <c r="CA296" i="45"/>
  <c r="CB296" i="45" s="1"/>
  <c r="BX296" i="45"/>
  <c r="BY296" i="45" s="1"/>
  <c r="BV296" i="45"/>
  <c r="BR296" i="45"/>
  <c r="BS296" i="45" s="1"/>
  <c r="BO296" i="45"/>
  <c r="BP296" i="45" s="1"/>
  <c r="BL296" i="45"/>
  <c r="BM296" i="45" s="1"/>
  <c r="BI296" i="45"/>
  <c r="BJ296" i="45" s="1"/>
  <c r="BF296" i="45"/>
  <c r="BG296" i="45" s="1"/>
  <c r="BC296" i="45"/>
  <c r="BD296" i="45" s="1"/>
  <c r="AZ296" i="45"/>
  <c r="BA296" i="45" s="1"/>
  <c r="AW296" i="45"/>
  <c r="AX296" i="45" s="1"/>
  <c r="AT296" i="45"/>
  <c r="AU296" i="45" s="1"/>
  <c r="AQ296" i="45"/>
  <c r="AR296" i="45" s="1"/>
  <c r="AN296" i="45"/>
  <c r="AO296" i="45" s="1"/>
  <c r="AK296" i="45"/>
  <c r="AL296" i="45" s="1"/>
  <c r="AH296" i="45"/>
  <c r="AI296" i="45" s="1"/>
  <c r="AE296" i="45"/>
  <c r="AF296" i="45" s="1"/>
  <c r="AB296" i="45"/>
  <c r="AC296" i="45" s="1"/>
  <c r="Y296" i="45"/>
  <c r="Z296" i="45" s="1"/>
  <c r="V296" i="45"/>
  <c r="W296" i="45" s="1"/>
  <c r="S296" i="45"/>
  <c r="T296" i="45" s="1"/>
  <c r="P296" i="45"/>
  <c r="Q296" i="45" s="1"/>
  <c r="M296" i="45"/>
  <c r="N296" i="45" s="1"/>
  <c r="H296" i="45"/>
  <c r="F296" i="45"/>
  <c r="G296" i="45" s="1"/>
  <c r="CW295" i="45"/>
  <c r="CS295" i="45"/>
  <c r="CT295" i="45" s="1"/>
  <c r="CP295" i="45"/>
  <c r="CQ295" i="45" s="1"/>
  <c r="CM295" i="45"/>
  <c r="CN295" i="45" s="1"/>
  <c r="CJ295" i="45"/>
  <c r="CK295" i="45" s="1"/>
  <c r="CG295" i="45"/>
  <c r="CH295" i="45" s="1"/>
  <c r="CD295" i="45"/>
  <c r="CE295" i="45" s="1"/>
  <c r="CA295" i="45"/>
  <c r="CB295" i="45" s="1"/>
  <c r="BX295" i="45"/>
  <c r="BY295" i="45" s="1"/>
  <c r="BV295" i="45"/>
  <c r="BR295" i="45"/>
  <c r="BS295" i="45" s="1"/>
  <c r="BO295" i="45"/>
  <c r="BP295" i="45" s="1"/>
  <c r="BL295" i="45"/>
  <c r="BM295" i="45" s="1"/>
  <c r="BI295" i="45"/>
  <c r="BJ295" i="45" s="1"/>
  <c r="BF295" i="45"/>
  <c r="BG295" i="45" s="1"/>
  <c r="BC295" i="45"/>
  <c r="BD295" i="45" s="1"/>
  <c r="AZ295" i="45"/>
  <c r="BA295" i="45" s="1"/>
  <c r="AW295" i="45"/>
  <c r="AX295" i="45" s="1"/>
  <c r="AT295" i="45"/>
  <c r="AU295" i="45" s="1"/>
  <c r="AQ295" i="45"/>
  <c r="AR295" i="45" s="1"/>
  <c r="AN295" i="45"/>
  <c r="AO295" i="45" s="1"/>
  <c r="AK295" i="45"/>
  <c r="AL295" i="45" s="1"/>
  <c r="AH295" i="45"/>
  <c r="AI295" i="45" s="1"/>
  <c r="AE295" i="45"/>
  <c r="AF295" i="45" s="1"/>
  <c r="AB295" i="45"/>
  <c r="AC295" i="45" s="1"/>
  <c r="Y295" i="45"/>
  <c r="Z295" i="45" s="1"/>
  <c r="V295" i="45"/>
  <c r="W295" i="45" s="1"/>
  <c r="S295" i="45"/>
  <c r="T295" i="45" s="1"/>
  <c r="P295" i="45"/>
  <c r="Q295" i="45" s="1"/>
  <c r="M295" i="45"/>
  <c r="N295" i="45" s="1"/>
  <c r="H295" i="45"/>
  <c r="F295" i="45"/>
  <c r="G295" i="45" s="1"/>
  <c r="CW294" i="45"/>
  <c r="CS294" i="45"/>
  <c r="CT294" i="45" s="1"/>
  <c r="CP294" i="45"/>
  <c r="CQ294" i="45" s="1"/>
  <c r="CM294" i="45"/>
  <c r="CN294" i="45" s="1"/>
  <c r="CJ294" i="45"/>
  <c r="CK294" i="45" s="1"/>
  <c r="CG294" i="45"/>
  <c r="CH294" i="45" s="1"/>
  <c r="CD294" i="45"/>
  <c r="CE294" i="45" s="1"/>
  <c r="CA294" i="45"/>
  <c r="CB294" i="45" s="1"/>
  <c r="BX294" i="45"/>
  <c r="BY294" i="45" s="1"/>
  <c r="BV294" i="45"/>
  <c r="BR294" i="45"/>
  <c r="BS294" i="45" s="1"/>
  <c r="BO294" i="45"/>
  <c r="BP294" i="45" s="1"/>
  <c r="BL294" i="45"/>
  <c r="BM294" i="45" s="1"/>
  <c r="BI294" i="45"/>
  <c r="BJ294" i="45" s="1"/>
  <c r="BF294" i="45"/>
  <c r="BG294" i="45" s="1"/>
  <c r="BC294" i="45"/>
  <c r="BD294" i="45" s="1"/>
  <c r="AZ294" i="45"/>
  <c r="BA294" i="45" s="1"/>
  <c r="AW294" i="45"/>
  <c r="AX294" i="45" s="1"/>
  <c r="AT294" i="45"/>
  <c r="AU294" i="45" s="1"/>
  <c r="AQ294" i="45"/>
  <c r="AR294" i="45" s="1"/>
  <c r="AN294" i="45"/>
  <c r="AO294" i="45" s="1"/>
  <c r="AK294" i="45"/>
  <c r="AL294" i="45" s="1"/>
  <c r="AH294" i="45"/>
  <c r="AI294" i="45" s="1"/>
  <c r="AE294" i="45"/>
  <c r="AF294" i="45" s="1"/>
  <c r="AB294" i="45"/>
  <c r="AC294" i="45" s="1"/>
  <c r="Y294" i="45"/>
  <c r="Z294" i="45" s="1"/>
  <c r="V294" i="45"/>
  <c r="W294" i="45" s="1"/>
  <c r="S294" i="45"/>
  <c r="T294" i="45" s="1"/>
  <c r="P294" i="45"/>
  <c r="Q294" i="45" s="1"/>
  <c r="M294" i="45"/>
  <c r="N294" i="45" s="1"/>
  <c r="H294" i="45"/>
  <c r="F294" i="45"/>
  <c r="G294" i="45" s="1"/>
  <c r="CW293" i="45"/>
  <c r="CS293" i="45"/>
  <c r="CT293" i="45" s="1"/>
  <c r="CP293" i="45"/>
  <c r="CQ293" i="45" s="1"/>
  <c r="CM293" i="45"/>
  <c r="CN293" i="45" s="1"/>
  <c r="CJ293" i="45"/>
  <c r="CK293" i="45" s="1"/>
  <c r="CG293" i="45"/>
  <c r="CH293" i="45" s="1"/>
  <c r="CD293" i="45"/>
  <c r="CE293" i="45" s="1"/>
  <c r="CA293" i="45"/>
  <c r="CB293" i="45" s="1"/>
  <c r="BX293" i="45"/>
  <c r="BY293" i="45" s="1"/>
  <c r="BV293" i="45"/>
  <c r="BR293" i="45"/>
  <c r="BS293" i="45" s="1"/>
  <c r="BO293" i="45"/>
  <c r="BP293" i="45" s="1"/>
  <c r="BL293" i="45"/>
  <c r="BM293" i="45" s="1"/>
  <c r="BI293" i="45"/>
  <c r="BJ293" i="45" s="1"/>
  <c r="BF293" i="45"/>
  <c r="BG293" i="45" s="1"/>
  <c r="BC293" i="45"/>
  <c r="BD293" i="45" s="1"/>
  <c r="AZ293" i="45"/>
  <c r="BA293" i="45" s="1"/>
  <c r="AW293" i="45"/>
  <c r="AX293" i="45" s="1"/>
  <c r="AT293" i="45"/>
  <c r="AU293" i="45" s="1"/>
  <c r="AQ293" i="45"/>
  <c r="AR293" i="45" s="1"/>
  <c r="AN293" i="45"/>
  <c r="AO293" i="45" s="1"/>
  <c r="AK293" i="45"/>
  <c r="AL293" i="45" s="1"/>
  <c r="AH293" i="45"/>
  <c r="AI293" i="45" s="1"/>
  <c r="AE293" i="45"/>
  <c r="AF293" i="45" s="1"/>
  <c r="AB293" i="45"/>
  <c r="AC293" i="45" s="1"/>
  <c r="Y293" i="45"/>
  <c r="Z293" i="45" s="1"/>
  <c r="V293" i="45"/>
  <c r="W293" i="45" s="1"/>
  <c r="S293" i="45"/>
  <c r="P293" i="45"/>
  <c r="Q293" i="45" s="1"/>
  <c r="M293" i="45"/>
  <c r="N293" i="45" s="1"/>
  <c r="H293" i="45"/>
  <c r="F293" i="45"/>
  <c r="G293" i="45" s="1"/>
  <c r="CW292" i="45"/>
  <c r="CS292" i="45"/>
  <c r="CT292" i="45" s="1"/>
  <c r="CP292" i="45"/>
  <c r="CQ292" i="45" s="1"/>
  <c r="CM292" i="45"/>
  <c r="CN292" i="45" s="1"/>
  <c r="CJ292" i="45"/>
  <c r="CK292" i="45" s="1"/>
  <c r="CG292" i="45"/>
  <c r="CH292" i="45" s="1"/>
  <c r="CD292" i="45"/>
  <c r="CE292" i="45" s="1"/>
  <c r="CA292" i="45"/>
  <c r="CB292" i="45" s="1"/>
  <c r="BX292" i="45"/>
  <c r="BY292" i="45" s="1"/>
  <c r="BV292" i="45"/>
  <c r="BR292" i="45"/>
  <c r="BS292" i="45" s="1"/>
  <c r="BO292" i="45"/>
  <c r="BP292" i="45" s="1"/>
  <c r="BL292" i="45"/>
  <c r="BM292" i="45" s="1"/>
  <c r="BI292" i="45"/>
  <c r="BJ292" i="45" s="1"/>
  <c r="BF292" i="45"/>
  <c r="BG292" i="45" s="1"/>
  <c r="BC292" i="45"/>
  <c r="BD292" i="45" s="1"/>
  <c r="AZ292" i="45"/>
  <c r="BA292" i="45" s="1"/>
  <c r="AW292" i="45"/>
  <c r="AX292" i="45" s="1"/>
  <c r="AT292" i="45"/>
  <c r="AU292" i="45" s="1"/>
  <c r="AQ292" i="45"/>
  <c r="AR292" i="45" s="1"/>
  <c r="AN292" i="45"/>
  <c r="AO292" i="45" s="1"/>
  <c r="AK292" i="45"/>
  <c r="AL292" i="45" s="1"/>
  <c r="AH292" i="45"/>
  <c r="AI292" i="45" s="1"/>
  <c r="AE292" i="45"/>
  <c r="AF292" i="45" s="1"/>
  <c r="AB292" i="45"/>
  <c r="AC292" i="45" s="1"/>
  <c r="Y292" i="45"/>
  <c r="Z292" i="45" s="1"/>
  <c r="V292" i="45"/>
  <c r="W292" i="45" s="1"/>
  <c r="S292" i="45"/>
  <c r="T292" i="45" s="1"/>
  <c r="P292" i="45"/>
  <c r="Q292" i="45" s="1"/>
  <c r="M292" i="45"/>
  <c r="N292" i="45" s="1"/>
  <c r="H292" i="45"/>
  <c r="F292" i="45"/>
  <c r="G292" i="45" s="1"/>
  <c r="CW291" i="45"/>
  <c r="CS291" i="45"/>
  <c r="CT291" i="45" s="1"/>
  <c r="CP291" i="45"/>
  <c r="CQ291" i="45" s="1"/>
  <c r="CM291" i="45"/>
  <c r="CN291" i="45" s="1"/>
  <c r="CJ291" i="45"/>
  <c r="CK291" i="45" s="1"/>
  <c r="CG291" i="45"/>
  <c r="CH291" i="45" s="1"/>
  <c r="CD291" i="45"/>
  <c r="CE291" i="45" s="1"/>
  <c r="CA291" i="45"/>
  <c r="CB291" i="45" s="1"/>
  <c r="BX291" i="45"/>
  <c r="BY291" i="45" s="1"/>
  <c r="BV291" i="45"/>
  <c r="BR291" i="45"/>
  <c r="BS291" i="45" s="1"/>
  <c r="BO291" i="45"/>
  <c r="BP291" i="45" s="1"/>
  <c r="BL291" i="45"/>
  <c r="BM291" i="45" s="1"/>
  <c r="BI291" i="45"/>
  <c r="BJ291" i="45" s="1"/>
  <c r="BF291" i="45"/>
  <c r="BG291" i="45" s="1"/>
  <c r="BC291" i="45"/>
  <c r="BD291" i="45" s="1"/>
  <c r="AZ291" i="45"/>
  <c r="BA291" i="45" s="1"/>
  <c r="AW291" i="45"/>
  <c r="AX291" i="45" s="1"/>
  <c r="AT291" i="45"/>
  <c r="AU291" i="45" s="1"/>
  <c r="AQ291" i="45"/>
  <c r="AR291" i="45" s="1"/>
  <c r="AN291" i="45"/>
  <c r="AO291" i="45" s="1"/>
  <c r="AK291" i="45"/>
  <c r="AL291" i="45" s="1"/>
  <c r="AH291" i="45"/>
  <c r="AI291" i="45" s="1"/>
  <c r="AE291" i="45"/>
  <c r="AF291" i="45" s="1"/>
  <c r="AB291" i="45"/>
  <c r="AC291" i="45" s="1"/>
  <c r="Y291" i="45"/>
  <c r="Z291" i="45" s="1"/>
  <c r="V291" i="45"/>
  <c r="W291" i="45" s="1"/>
  <c r="S291" i="45"/>
  <c r="T291" i="45" s="1"/>
  <c r="P291" i="45"/>
  <c r="Q291" i="45" s="1"/>
  <c r="M291" i="45"/>
  <c r="N291" i="45" s="1"/>
  <c r="H291" i="45"/>
  <c r="F291" i="45"/>
  <c r="G291" i="45" s="1"/>
  <c r="CW290" i="45"/>
  <c r="CS290" i="45"/>
  <c r="CT290" i="45" s="1"/>
  <c r="CP290" i="45"/>
  <c r="CQ290" i="45" s="1"/>
  <c r="CM290" i="45"/>
  <c r="CN290" i="45" s="1"/>
  <c r="CJ290" i="45"/>
  <c r="CK290" i="45" s="1"/>
  <c r="CG290" i="45"/>
  <c r="CH290" i="45" s="1"/>
  <c r="CD290" i="45"/>
  <c r="CE290" i="45" s="1"/>
  <c r="CA290" i="45"/>
  <c r="CB290" i="45" s="1"/>
  <c r="BX290" i="45"/>
  <c r="BY290" i="45" s="1"/>
  <c r="BV290" i="45"/>
  <c r="BR290" i="45"/>
  <c r="BS290" i="45" s="1"/>
  <c r="BO290" i="45"/>
  <c r="BP290" i="45" s="1"/>
  <c r="BL290" i="45"/>
  <c r="BM290" i="45" s="1"/>
  <c r="BI290" i="45"/>
  <c r="BJ290" i="45" s="1"/>
  <c r="BF290" i="45"/>
  <c r="BG290" i="45" s="1"/>
  <c r="BC290" i="45"/>
  <c r="BD290" i="45" s="1"/>
  <c r="AZ290" i="45"/>
  <c r="BA290" i="45" s="1"/>
  <c r="AW290" i="45"/>
  <c r="AX290" i="45" s="1"/>
  <c r="AT290" i="45"/>
  <c r="AU290" i="45" s="1"/>
  <c r="AQ290" i="45"/>
  <c r="AR290" i="45" s="1"/>
  <c r="AN290" i="45"/>
  <c r="AO290" i="45" s="1"/>
  <c r="AK290" i="45"/>
  <c r="AL290" i="45" s="1"/>
  <c r="AH290" i="45"/>
  <c r="AI290" i="45" s="1"/>
  <c r="AE290" i="45"/>
  <c r="AF290" i="45" s="1"/>
  <c r="AB290" i="45"/>
  <c r="AC290" i="45" s="1"/>
  <c r="Y290" i="45"/>
  <c r="Z290" i="45" s="1"/>
  <c r="V290" i="45"/>
  <c r="W290" i="45" s="1"/>
  <c r="S290" i="45"/>
  <c r="T290" i="45" s="1"/>
  <c r="P290" i="45"/>
  <c r="Q290" i="45" s="1"/>
  <c r="M290" i="45"/>
  <c r="N290" i="45" s="1"/>
  <c r="H290" i="45"/>
  <c r="F290" i="45"/>
  <c r="G290" i="45" s="1"/>
  <c r="CW289" i="45"/>
  <c r="CS289" i="45"/>
  <c r="CT289" i="45" s="1"/>
  <c r="CP289" i="45"/>
  <c r="CQ289" i="45" s="1"/>
  <c r="CM289" i="45"/>
  <c r="CN289" i="45" s="1"/>
  <c r="CJ289" i="45"/>
  <c r="CK289" i="45" s="1"/>
  <c r="CG289" i="45"/>
  <c r="CH289" i="45" s="1"/>
  <c r="CD289" i="45"/>
  <c r="CE289" i="45" s="1"/>
  <c r="CA289" i="45"/>
  <c r="CB289" i="45" s="1"/>
  <c r="BX289" i="45"/>
  <c r="BY289" i="45" s="1"/>
  <c r="BV289" i="45"/>
  <c r="BR289" i="45"/>
  <c r="BS289" i="45" s="1"/>
  <c r="BO289" i="45"/>
  <c r="BP289" i="45" s="1"/>
  <c r="BL289" i="45"/>
  <c r="BM289" i="45" s="1"/>
  <c r="BI289" i="45"/>
  <c r="BJ289" i="45" s="1"/>
  <c r="BF289" i="45"/>
  <c r="BG289" i="45" s="1"/>
  <c r="BC289" i="45"/>
  <c r="BD289" i="45" s="1"/>
  <c r="AZ289" i="45"/>
  <c r="BA289" i="45" s="1"/>
  <c r="AW289" i="45"/>
  <c r="AX289" i="45" s="1"/>
  <c r="AT289" i="45"/>
  <c r="AU289" i="45" s="1"/>
  <c r="AQ289" i="45"/>
  <c r="AR289" i="45" s="1"/>
  <c r="AN289" i="45"/>
  <c r="AO289" i="45" s="1"/>
  <c r="AK289" i="45"/>
  <c r="AL289" i="45" s="1"/>
  <c r="AH289" i="45"/>
  <c r="AI289" i="45" s="1"/>
  <c r="AE289" i="45"/>
  <c r="AF289" i="45" s="1"/>
  <c r="AB289" i="45"/>
  <c r="AC289" i="45" s="1"/>
  <c r="Y289" i="45"/>
  <c r="Z289" i="45" s="1"/>
  <c r="V289" i="45"/>
  <c r="W289" i="45" s="1"/>
  <c r="S289" i="45"/>
  <c r="P289" i="45"/>
  <c r="Q289" i="45" s="1"/>
  <c r="M289" i="45"/>
  <c r="N289" i="45" s="1"/>
  <c r="H289" i="45"/>
  <c r="F289" i="45"/>
  <c r="G289" i="45" s="1"/>
  <c r="CW288" i="45"/>
  <c r="CS288" i="45"/>
  <c r="CT288" i="45" s="1"/>
  <c r="CP288" i="45"/>
  <c r="CQ288" i="45" s="1"/>
  <c r="CM288" i="45"/>
  <c r="CN288" i="45" s="1"/>
  <c r="CJ288" i="45"/>
  <c r="CK288" i="45" s="1"/>
  <c r="CG288" i="45"/>
  <c r="CH288" i="45" s="1"/>
  <c r="CD288" i="45"/>
  <c r="CE288" i="45" s="1"/>
  <c r="CA288" i="45"/>
  <c r="CB288" i="45" s="1"/>
  <c r="BX288" i="45"/>
  <c r="BY288" i="45" s="1"/>
  <c r="BV288" i="45"/>
  <c r="BR288" i="45"/>
  <c r="BS288" i="45" s="1"/>
  <c r="BO288" i="45"/>
  <c r="BP288" i="45" s="1"/>
  <c r="BL288" i="45"/>
  <c r="BM288" i="45" s="1"/>
  <c r="BI288" i="45"/>
  <c r="BJ288" i="45" s="1"/>
  <c r="BF288" i="45"/>
  <c r="BG288" i="45" s="1"/>
  <c r="BC288" i="45"/>
  <c r="BD288" i="45" s="1"/>
  <c r="AZ288" i="45"/>
  <c r="BA288" i="45" s="1"/>
  <c r="AW288" i="45"/>
  <c r="AX288" i="45" s="1"/>
  <c r="AT288" i="45"/>
  <c r="AU288" i="45" s="1"/>
  <c r="AQ288" i="45"/>
  <c r="AR288" i="45" s="1"/>
  <c r="AN288" i="45"/>
  <c r="AO288" i="45" s="1"/>
  <c r="AK288" i="45"/>
  <c r="AL288" i="45" s="1"/>
  <c r="AH288" i="45"/>
  <c r="AI288" i="45" s="1"/>
  <c r="AE288" i="45"/>
  <c r="AF288" i="45" s="1"/>
  <c r="AB288" i="45"/>
  <c r="AC288" i="45" s="1"/>
  <c r="Y288" i="45"/>
  <c r="Z288" i="45" s="1"/>
  <c r="V288" i="45"/>
  <c r="W288" i="45" s="1"/>
  <c r="S288" i="45"/>
  <c r="T288" i="45" s="1"/>
  <c r="P288" i="45"/>
  <c r="Q288" i="45" s="1"/>
  <c r="M288" i="45"/>
  <c r="N288" i="45" s="1"/>
  <c r="H288" i="45"/>
  <c r="F288" i="45"/>
  <c r="G288" i="45" s="1"/>
  <c r="CW287" i="45"/>
  <c r="CS287" i="45"/>
  <c r="CT287" i="45" s="1"/>
  <c r="CP287" i="45"/>
  <c r="CQ287" i="45" s="1"/>
  <c r="CM287" i="45"/>
  <c r="CN287" i="45" s="1"/>
  <c r="CJ287" i="45"/>
  <c r="CK287" i="45" s="1"/>
  <c r="CG287" i="45"/>
  <c r="CH287" i="45" s="1"/>
  <c r="CD287" i="45"/>
  <c r="CE287" i="45" s="1"/>
  <c r="CA287" i="45"/>
  <c r="CB287" i="45" s="1"/>
  <c r="BX287" i="45"/>
  <c r="BY287" i="45" s="1"/>
  <c r="BV287" i="45"/>
  <c r="BR287" i="45"/>
  <c r="BS287" i="45" s="1"/>
  <c r="BO287" i="45"/>
  <c r="BP287" i="45" s="1"/>
  <c r="BL287" i="45"/>
  <c r="BM287" i="45" s="1"/>
  <c r="BI287" i="45"/>
  <c r="BJ287" i="45" s="1"/>
  <c r="BF287" i="45"/>
  <c r="BG287" i="45" s="1"/>
  <c r="BC287" i="45"/>
  <c r="BD287" i="45" s="1"/>
  <c r="AZ287" i="45"/>
  <c r="BA287" i="45" s="1"/>
  <c r="AW287" i="45"/>
  <c r="AX287" i="45" s="1"/>
  <c r="AT287" i="45"/>
  <c r="AU287" i="45" s="1"/>
  <c r="AQ287" i="45"/>
  <c r="AR287" i="45" s="1"/>
  <c r="AN287" i="45"/>
  <c r="AO287" i="45" s="1"/>
  <c r="AK287" i="45"/>
  <c r="AL287" i="45" s="1"/>
  <c r="AH287" i="45"/>
  <c r="AI287" i="45" s="1"/>
  <c r="AE287" i="45"/>
  <c r="AF287" i="45" s="1"/>
  <c r="AB287" i="45"/>
  <c r="AC287" i="45" s="1"/>
  <c r="Y287" i="45"/>
  <c r="Z287" i="45" s="1"/>
  <c r="V287" i="45"/>
  <c r="W287" i="45" s="1"/>
  <c r="S287" i="45"/>
  <c r="T287" i="45" s="1"/>
  <c r="P287" i="45"/>
  <c r="Q287" i="45" s="1"/>
  <c r="M287" i="45"/>
  <c r="N287" i="45" s="1"/>
  <c r="H287" i="45"/>
  <c r="F287" i="45"/>
  <c r="G287" i="45" s="1"/>
  <c r="CW286" i="45"/>
  <c r="CS286" i="45"/>
  <c r="CT286" i="45" s="1"/>
  <c r="CP286" i="45"/>
  <c r="CQ286" i="45" s="1"/>
  <c r="CM286" i="45"/>
  <c r="CN286" i="45" s="1"/>
  <c r="CJ286" i="45"/>
  <c r="CK286" i="45" s="1"/>
  <c r="CG286" i="45"/>
  <c r="CH286" i="45" s="1"/>
  <c r="CD286" i="45"/>
  <c r="CE286" i="45" s="1"/>
  <c r="CA286" i="45"/>
  <c r="CB286" i="45" s="1"/>
  <c r="BX286" i="45"/>
  <c r="BY286" i="45" s="1"/>
  <c r="BV286" i="45"/>
  <c r="BR286" i="45"/>
  <c r="BS286" i="45" s="1"/>
  <c r="BO286" i="45"/>
  <c r="BP286" i="45" s="1"/>
  <c r="BL286" i="45"/>
  <c r="BM286" i="45" s="1"/>
  <c r="BI286" i="45"/>
  <c r="BJ286" i="45" s="1"/>
  <c r="BF286" i="45"/>
  <c r="BG286" i="45" s="1"/>
  <c r="BC286" i="45"/>
  <c r="BD286" i="45" s="1"/>
  <c r="AZ286" i="45"/>
  <c r="BA286" i="45" s="1"/>
  <c r="AW286" i="45"/>
  <c r="AX286" i="45" s="1"/>
  <c r="AT286" i="45"/>
  <c r="AU286" i="45" s="1"/>
  <c r="AQ286" i="45"/>
  <c r="AR286" i="45" s="1"/>
  <c r="AN286" i="45"/>
  <c r="AO286" i="45" s="1"/>
  <c r="AK286" i="45"/>
  <c r="AL286" i="45" s="1"/>
  <c r="AH286" i="45"/>
  <c r="AI286" i="45" s="1"/>
  <c r="AE286" i="45"/>
  <c r="AF286" i="45" s="1"/>
  <c r="AB286" i="45"/>
  <c r="AC286" i="45" s="1"/>
  <c r="Y286" i="45"/>
  <c r="Z286" i="45" s="1"/>
  <c r="V286" i="45"/>
  <c r="W286" i="45" s="1"/>
  <c r="S286" i="45"/>
  <c r="T286" i="45" s="1"/>
  <c r="P286" i="45"/>
  <c r="Q286" i="45" s="1"/>
  <c r="M286" i="45"/>
  <c r="N286" i="45" s="1"/>
  <c r="H286" i="45"/>
  <c r="F286" i="45"/>
  <c r="G286" i="45" s="1"/>
  <c r="CW285" i="45"/>
  <c r="CS285" i="45"/>
  <c r="CT285" i="45" s="1"/>
  <c r="CP285" i="45"/>
  <c r="CQ285" i="45" s="1"/>
  <c r="CM285" i="45"/>
  <c r="CN285" i="45" s="1"/>
  <c r="CJ285" i="45"/>
  <c r="CK285" i="45" s="1"/>
  <c r="CG285" i="45"/>
  <c r="CH285" i="45" s="1"/>
  <c r="CD285" i="45"/>
  <c r="CE285" i="45" s="1"/>
  <c r="CA285" i="45"/>
  <c r="CB285" i="45" s="1"/>
  <c r="BX285" i="45"/>
  <c r="BY285" i="45" s="1"/>
  <c r="BV285" i="45"/>
  <c r="BR285" i="45"/>
  <c r="BS285" i="45" s="1"/>
  <c r="BO285" i="45"/>
  <c r="BP285" i="45" s="1"/>
  <c r="BL285" i="45"/>
  <c r="BM285" i="45" s="1"/>
  <c r="BI285" i="45"/>
  <c r="BJ285" i="45" s="1"/>
  <c r="BF285" i="45"/>
  <c r="BG285" i="45" s="1"/>
  <c r="BC285" i="45"/>
  <c r="BD285" i="45" s="1"/>
  <c r="AZ285" i="45"/>
  <c r="BA285" i="45" s="1"/>
  <c r="AW285" i="45"/>
  <c r="AX285" i="45" s="1"/>
  <c r="AT285" i="45"/>
  <c r="AU285" i="45" s="1"/>
  <c r="AQ285" i="45"/>
  <c r="AR285" i="45" s="1"/>
  <c r="AN285" i="45"/>
  <c r="AO285" i="45" s="1"/>
  <c r="AK285" i="45"/>
  <c r="AL285" i="45" s="1"/>
  <c r="AH285" i="45"/>
  <c r="AI285" i="45" s="1"/>
  <c r="AE285" i="45"/>
  <c r="AF285" i="45" s="1"/>
  <c r="AB285" i="45"/>
  <c r="AC285" i="45" s="1"/>
  <c r="Y285" i="45"/>
  <c r="Z285" i="45" s="1"/>
  <c r="V285" i="45"/>
  <c r="W285" i="45" s="1"/>
  <c r="S285" i="45"/>
  <c r="P285" i="45"/>
  <c r="Q285" i="45" s="1"/>
  <c r="M285" i="45"/>
  <c r="N285" i="45" s="1"/>
  <c r="H285" i="45"/>
  <c r="F285" i="45"/>
  <c r="G285" i="45" s="1"/>
  <c r="CW284" i="45"/>
  <c r="CS284" i="45"/>
  <c r="CT284" i="45" s="1"/>
  <c r="CP284" i="45"/>
  <c r="CQ284" i="45" s="1"/>
  <c r="CM284" i="45"/>
  <c r="CN284" i="45" s="1"/>
  <c r="CJ284" i="45"/>
  <c r="CK284" i="45" s="1"/>
  <c r="CG284" i="45"/>
  <c r="CH284" i="45" s="1"/>
  <c r="CD284" i="45"/>
  <c r="CE284" i="45" s="1"/>
  <c r="CA284" i="45"/>
  <c r="CB284" i="45" s="1"/>
  <c r="BX284" i="45"/>
  <c r="BY284" i="45" s="1"/>
  <c r="BV284" i="45"/>
  <c r="BR284" i="45"/>
  <c r="BS284" i="45" s="1"/>
  <c r="BO284" i="45"/>
  <c r="BP284" i="45" s="1"/>
  <c r="BL284" i="45"/>
  <c r="BM284" i="45" s="1"/>
  <c r="BI284" i="45"/>
  <c r="BJ284" i="45" s="1"/>
  <c r="BF284" i="45"/>
  <c r="BG284" i="45" s="1"/>
  <c r="BC284" i="45"/>
  <c r="BD284" i="45" s="1"/>
  <c r="AZ284" i="45"/>
  <c r="BA284" i="45" s="1"/>
  <c r="AW284" i="45"/>
  <c r="AX284" i="45" s="1"/>
  <c r="AT284" i="45"/>
  <c r="AU284" i="45" s="1"/>
  <c r="AQ284" i="45"/>
  <c r="AR284" i="45" s="1"/>
  <c r="AN284" i="45"/>
  <c r="AO284" i="45" s="1"/>
  <c r="AK284" i="45"/>
  <c r="AL284" i="45" s="1"/>
  <c r="AH284" i="45"/>
  <c r="AI284" i="45" s="1"/>
  <c r="AE284" i="45"/>
  <c r="AF284" i="45" s="1"/>
  <c r="AB284" i="45"/>
  <c r="AC284" i="45" s="1"/>
  <c r="Y284" i="45"/>
  <c r="Z284" i="45" s="1"/>
  <c r="V284" i="45"/>
  <c r="W284" i="45" s="1"/>
  <c r="S284" i="45"/>
  <c r="T284" i="45" s="1"/>
  <c r="P284" i="45"/>
  <c r="Q284" i="45" s="1"/>
  <c r="M284" i="45"/>
  <c r="N284" i="45" s="1"/>
  <c r="H284" i="45"/>
  <c r="F284" i="45"/>
  <c r="G284" i="45" s="1"/>
  <c r="CW283" i="45"/>
  <c r="CS283" i="45"/>
  <c r="CT283" i="45" s="1"/>
  <c r="CP283" i="45"/>
  <c r="CQ283" i="45" s="1"/>
  <c r="CM283" i="45"/>
  <c r="CN283" i="45" s="1"/>
  <c r="CJ283" i="45"/>
  <c r="CK283" i="45" s="1"/>
  <c r="CG283" i="45"/>
  <c r="CH283" i="45" s="1"/>
  <c r="CD283" i="45"/>
  <c r="CE283" i="45" s="1"/>
  <c r="CA283" i="45"/>
  <c r="CB283" i="45" s="1"/>
  <c r="BX283" i="45"/>
  <c r="BY283" i="45" s="1"/>
  <c r="BV283" i="45"/>
  <c r="BR283" i="45"/>
  <c r="BS283" i="45" s="1"/>
  <c r="BO283" i="45"/>
  <c r="BP283" i="45" s="1"/>
  <c r="BL283" i="45"/>
  <c r="BM283" i="45" s="1"/>
  <c r="BI283" i="45"/>
  <c r="BJ283" i="45" s="1"/>
  <c r="BF283" i="45"/>
  <c r="BG283" i="45" s="1"/>
  <c r="BC283" i="45"/>
  <c r="BD283" i="45" s="1"/>
  <c r="AZ283" i="45"/>
  <c r="BA283" i="45" s="1"/>
  <c r="AW283" i="45"/>
  <c r="AT283" i="45"/>
  <c r="AU283" i="45" s="1"/>
  <c r="AQ283" i="45"/>
  <c r="AR283" i="45" s="1"/>
  <c r="AN283" i="45"/>
  <c r="AO283" i="45" s="1"/>
  <c r="AK283" i="45"/>
  <c r="AL283" i="45" s="1"/>
  <c r="AH283" i="45"/>
  <c r="AI283" i="45" s="1"/>
  <c r="AE283" i="45"/>
  <c r="AF283" i="45" s="1"/>
  <c r="AB283" i="45"/>
  <c r="AC283" i="45" s="1"/>
  <c r="Y283" i="45"/>
  <c r="Z283" i="45" s="1"/>
  <c r="V283" i="45"/>
  <c r="W283" i="45" s="1"/>
  <c r="S283" i="45"/>
  <c r="T283" i="45" s="1"/>
  <c r="P283" i="45"/>
  <c r="Q283" i="45" s="1"/>
  <c r="M283" i="45"/>
  <c r="N283" i="45" s="1"/>
  <c r="H283" i="45"/>
  <c r="F283" i="45"/>
  <c r="G283" i="45" s="1"/>
  <c r="CW282" i="45"/>
  <c r="CS282" i="45"/>
  <c r="CT282" i="45" s="1"/>
  <c r="CP282" i="45"/>
  <c r="CQ282" i="45" s="1"/>
  <c r="CM282" i="45"/>
  <c r="CN282" i="45" s="1"/>
  <c r="CJ282" i="45"/>
  <c r="CK282" i="45" s="1"/>
  <c r="CG282" i="45"/>
  <c r="CH282" i="45" s="1"/>
  <c r="CD282" i="45"/>
  <c r="CE282" i="45" s="1"/>
  <c r="CA282" i="45"/>
  <c r="CB282" i="45" s="1"/>
  <c r="BX282" i="45"/>
  <c r="BY282" i="45" s="1"/>
  <c r="BV282" i="45"/>
  <c r="BR282" i="45"/>
  <c r="BS282" i="45" s="1"/>
  <c r="BO282" i="45"/>
  <c r="BP282" i="45" s="1"/>
  <c r="BL282" i="45"/>
  <c r="BM282" i="45" s="1"/>
  <c r="BI282" i="45"/>
  <c r="BJ282" i="45" s="1"/>
  <c r="BF282" i="45"/>
  <c r="BG282" i="45" s="1"/>
  <c r="BC282" i="45"/>
  <c r="BD282" i="45" s="1"/>
  <c r="AZ282" i="45"/>
  <c r="BA282" i="45" s="1"/>
  <c r="AW282" i="45"/>
  <c r="AX282" i="45" s="1"/>
  <c r="AT282" i="45"/>
  <c r="AU282" i="45" s="1"/>
  <c r="AQ282" i="45"/>
  <c r="AR282" i="45" s="1"/>
  <c r="AN282" i="45"/>
  <c r="AO282" i="45" s="1"/>
  <c r="AK282" i="45"/>
  <c r="AL282" i="45" s="1"/>
  <c r="AH282" i="45"/>
  <c r="AI282" i="45" s="1"/>
  <c r="AE282" i="45"/>
  <c r="AF282" i="45" s="1"/>
  <c r="AB282" i="45"/>
  <c r="AC282" i="45" s="1"/>
  <c r="Y282" i="45"/>
  <c r="Z282" i="45" s="1"/>
  <c r="V282" i="45"/>
  <c r="W282" i="45" s="1"/>
  <c r="S282" i="45"/>
  <c r="T282" i="45" s="1"/>
  <c r="P282" i="45"/>
  <c r="M282" i="45"/>
  <c r="N282" i="45" s="1"/>
  <c r="H282" i="45"/>
  <c r="F282" i="45"/>
  <c r="G282" i="45" s="1"/>
  <c r="CW281" i="45"/>
  <c r="CS281" i="45"/>
  <c r="CT281" i="45" s="1"/>
  <c r="CP281" i="45"/>
  <c r="CQ281" i="45" s="1"/>
  <c r="CM281" i="45"/>
  <c r="CN281" i="45" s="1"/>
  <c r="CJ281" i="45"/>
  <c r="CK281" i="45" s="1"/>
  <c r="CG281" i="45"/>
  <c r="CH281" i="45" s="1"/>
  <c r="CD281" i="45"/>
  <c r="CE281" i="45" s="1"/>
  <c r="CA281" i="45"/>
  <c r="CB281" i="45" s="1"/>
  <c r="BX281" i="45"/>
  <c r="BY281" i="45" s="1"/>
  <c r="BV281" i="45"/>
  <c r="BR281" i="45"/>
  <c r="BS281" i="45" s="1"/>
  <c r="BO281" i="45"/>
  <c r="BP281" i="45" s="1"/>
  <c r="BL281" i="45"/>
  <c r="BM281" i="45" s="1"/>
  <c r="BI281" i="45"/>
  <c r="BJ281" i="45" s="1"/>
  <c r="BF281" i="45"/>
  <c r="BG281" i="45" s="1"/>
  <c r="BC281" i="45"/>
  <c r="BD281" i="45" s="1"/>
  <c r="AZ281" i="45"/>
  <c r="BA281" i="45" s="1"/>
  <c r="AW281" i="45"/>
  <c r="AX281" i="45" s="1"/>
  <c r="AT281" i="45"/>
  <c r="AU281" i="45" s="1"/>
  <c r="AQ281" i="45"/>
  <c r="AR281" i="45" s="1"/>
  <c r="AN281" i="45"/>
  <c r="AO281" i="45" s="1"/>
  <c r="AK281" i="45"/>
  <c r="AL281" i="45" s="1"/>
  <c r="AH281" i="45"/>
  <c r="AI281" i="45" s="1"/>
  <c r="AE281" i="45"/>
  <c r="AF281" i="45" s="1"/>
  <c r="AB281" i="45"/>
  <c r="AC281" i="45" s="1"/>
  <c r="Y281" i="45"/>
  <c r="Z281" i="45" s="1"/>
  <c r="V281" i="45"/>
  <c r="W281" i="45" s="1"/>
  <c r="S281" i="45"/>
  <c r="P281" i="45"/>
  <c r="Q281" i="45" s="1"/>
  <c r="M281" i="45"/>
  <c r="N281" i="45" s="1"/>
  <c r="H281" i="45"/>
  <c r="F281" i="45"/>
  <c r="G281" i="45" s="1"/>
  <c r="CW280" i="45"/>
  <c r="CS280" i="45"/>
  <c r="CT280" i="45" s="1"/>
  <c r="CP280" i="45"/>
  <c r="CQ280" i="45" s="1"/>
  <c r="CM280" i="45"/>
  <c r="CN280" i="45" s="1"/>
  <c r="CJ280" i="45"/>
  <c r="CK280" i="45" s="1"/>
  <c r="CG280" i="45"/>
  <c r="CH280" i="45" s="1"/>
  <c r="CD280" i="45"/>
  <c r="CE280" i="45" s="1"/>
  <c r="CA280" i="45"/>
  <c r="CB280" i="45" s="1"/>
  <c r="BX280" i="45"/>
  <c r="BY280" i="45" s="1"/>
  <c r="BV280" i="45"/>
  <c r="BR280" i="45"/>
  <c r="BS280" i="45" s="1"/>
  <c r="BO280" i="45"/>
  <c r="BP280" i="45" s="1"/>
  <c r="BL280" i="45"/>
  <c r="BM280" i="45" s="1"/>
  <c r="BI280" i="45"/>
  <c r="BJ280" i="45" s="1"/>
  <c r="BF280" i="45"/>
  <c r="BG280" i="45" s="1"/>
  <c r="BC280" i="45"/>
  <c r="BD280" i="45" s="1"/>
  <c r="AZ280" i="45"/>
  <c r="BA280" i="45" s="1"/>
  <c r="AW280" i="45"/>
  <c r="AX280" i="45" s="1"/>
  <c r="AT280" i="45"/>
  <c r="AU280" i="45" s="1"/>
  <c r="AQ280" i="45"/>
  <c r="AR280" i="45" s="1"/>
  <c r="AN280" i="45"/>
  <c r="AO280" i="45" s="1"/>
  <c r="AK280" i="45"/>
  <c r="AL280" i="45" s="1"/>
  <c r="AH280" i="45"/>
  <c r="AI280" i="45" s="1"/>
  <c r="AE280" i="45"/>
  <c r="AF280" i="45" s="1"/>
  <c r="AB280" i="45"/>
  <c r="AC280" i="45" s="1"/>
  <c r="Y280" i="45"/>
  <c r="Z280" i="45" s="1"/>
  <c r="V280" i="45"/>
  <c r="W280" i="45" s="1"/>
  <c r="S280" i="45"/>
  <c r="T280" i="45" s="1"/>
  <c r="P280" i="45"/>
  <c r="Q280" i="45" s="1"/>
  <c r="M280" i="45"/>
  <c r="N280" i="45" s="1"/>
  <c r="H280" i="45"/>
  <c r="F280" i="45"/>
  <c r="G280" i="45" s="1"/>
  <c r="CW279" i="45"/>
  <c r="CS279" i="45"/>
  <c r="CT279" i="45" s="1"/>
  <c r="CP279" i="45"/>
  <c r="CQ279" i="45" s="1"/>
  <c r="CM279" i="45"/>
  <c r="CN279" i="45" s="1"/>
  <c r="CJ279" i="45"/>
  <c r="CK279" i="45" s="1"/>
  <c r="CG279" i="45"/>
  <c r="CH279" i="45" s="1"/>
  <c r="CD279" i="45"/>
  <c r="CE279" i="45" s="1"/>
  <c r="CA279" i="45"/>
  <c r="CB279" i="45" s="1"/>
  <c r="BX279" i="45"/>
  <c r="BY279" i="45" s="1"/>
  <c r="BV279" i="45"/>
  <c r="BR279" i="45"/>
  <c r="BS279" i="45" s="1"/>
  <c r="BO279" i="45"/>
  <c r="BP279" i="45" s="1"/>
  <c r="BL279" i="45"/>
  <c r="BM279" i="45" s="1"/>
  <c r="BI279" i="45"/>
  <c r="BJ279" i="45" s="1"/>
  <c r="BF279" i="45"/>
  <c r="BG279" i="45" s="1"/>
  <c r="BC279" i="45"/>
  <c r="BD279" i="45" s="1"/>
  <c r="AZ279" i="45"/>
  <c r="BA279" i="45" s="1"/>
  <c r="AW279" i="45"/>
  <c r="AX279" i="45" s="1"/>
  <c r="AT279" i="45"/>
  <c r="AU279" i="45" s="1"/>
  <c r="AQ279" i="45"/>
  <c r="AR279" i="45" s="1"/>
  <c r="AN279" i="45"/>
  <c r="AO279" i="45" s="1"/>
  <c r="AK279" i="45"/>
  <c r="AL279" i="45" s="1"/>
  <c r="AH279" i="45"/>
  <c r="AI279" i="45" s="1"/>
  <c r="AE279" i="45"/>
  <c r="AF279" i="45" s="1"/>
  <c r="AB279" i="45"/>
  <c r="AC279" i="45" s="1"/>
  <c r="Y279" i="45"/>
  <c r="Z279" i="45" s="1"/>
  <c r="V279" i="45"/>
  <c r="W279" i="45" s="1"/>
  <c r="S279" i="45"/>
  <c r="T279" i="45" s="1"/>
  <c r="P279" i="45"/>
  <c r="Q279" i="45" s="1"/>
  <c r="M279" i="45"/>
  <c r="N279" i="45" s="1"/>
  <c r="H279" i="45"/>
  <c r="F279" i="45"/>
  <c r="G279" i="45" s="1"/>
  <c r="CW278" i="45"/>
  <c r="CS278" i="45"/>
  <c r="CT278" i="45" s="1"/>
  <c r="CP278" i="45"/>
  <c r="CQ278" i="45" s="1"/>
  <c r="CM278" i="45"/>
  <c r="CN278" i="45" s="1"/>
  <c r="CJ278" i="45"/>
  <c r="CK278" i="45" s="1"/>
  <c r="CG278" i="45"/>
  <c r="CH278" i="45" s="1"/>
  <c r="CD278" i="45"/>
  <c r="CE278" i="45" s="1"/>
  <c r="CA278" i="45"/>
  <c r="CB278" i="45" s="1"/>
  <c r="BX278" i="45"/>
  <c r="BY278" i="45" s="1"/>
  <c r="BV278" i="45"/>
  <c r="BR278" i="45"/>
  <c r="BS278" i="45" s="1"/>
  <c r="BO278" i="45"/>
  <c r="BP278" i="45" s="1"/>
  <c r="BL278" i="45"/>
  <c r="BM278" i="45" s="1"/>
  <c r="BI278" i="45"/>
  <c r="BJ278" i="45" s="1"/>
  <c r="BF278" i="45"/>
  <c r="BG278" i="45" s="1"/>
  <c r="BC278" i="45"/>
  <c r="BD278" i="45" s="1"/>
  <c r="AZ278" i="45"/>
  <c r="BA278" i="45" s="1"/>
  <c r="AW278" i="45"/>
  <c r="AX278" i="45" s="1"/>
  <c r="AT278" i="45"/>
  <c r="AU278" i="45" s="1"/>
  <c r="AQ278" i="45"/>
  <c r="AR278" i="45" s="1"/>
  <c r="AN278" i="45"/>
  <c r="AO278" i="45" s="1"/>
  <c r="AK278" i="45"/>
  <c r="AL278" i="45" s="1"/>
  <c r="AH278" i="45"/>
  <c r="AI278" i="45" s="1"/>
  <c r="AE278" i="45"/>
  <c r="AF278" i="45" s="1"/>
  <c r="AB278" i="45"/>
  <c r="AC278" i="45" s="1"/>
  <c r="Y278" i="45"/>
  <c r="Z278" i="45" s="1"/>
  <c r="V278" i="45"/>
  <c r="W278" i="45" s="1"/>
  <c r="S278" i="45"/>
  <c r="T278" i="45" s="1"/>
  <c r="P278" i="45"/>
  <c r="Q278" i="45" s="1"/>
  <c r="M278" i="45"/>
  <c r="N278" i="45" s="1"/>
  <c r="H278" i="45"/>
  <c r="F278" i="45"/>
  <c r="G278" i="45" s="1"/>
  <c r="CW277" i="45"/>
  <c r="CS277" i="45"/>
  <c r="CT277" i="45" s="1"/>
  <c r="CP277" i="45"/>
  <c r="CQ277" i="45" s="1"/>
  <c r="CM277" i="45"/>
  <c r="CN277" i="45" s="1"/>
  <c r="CJ277" i="45"/>
  <c r="CK277" i="45" s="1"/>
  <c r="CG277" i="45"/>
  <c r="CH277" i="45" s="1"/>
  <c r="CD277" i="45"/>
  <c r="CE277" i="45" s="1"/>
  <c r="CA277" i="45"/>
  <c r="CB277" i="45" s="1"/>
  <c r="BX277" i="45"/>
  <c r="BY277" i="45" s="1"/>
  <c r="BV277" i="45"/>
  <c r="BR277" i="45"/>
  <c r="BS277" i="45" s="1"/>
  <c r="BO277" i="45"/>
  <c r="BP277" i="45" s="1"/>
  <c r="BL277" i="45"/>
  <c r="BM277" i="45" s="1"/>
  <c r="BI277" i="45"/>
  <c r="BJ277" i="45" s="1"/>
  <c r="BF277" i="45"/>
  <c r="BG277" i="45" s="1"/>
  <c r="BC277" i="45"/>
  <c r="BD277" i="45" s="1"/>
  <c r="AZ277" i="45"/>
  <c r="BA277" i="45" s="1"/>
  <c r="AW277" i="45"/>
  <c r="AX277" i="45" s="1"/>
  <c r="AT277" i="45"/>
  <c r="AU277" i="45" s="1"/>
  <c r="AQ277" i="45"/>
  <c r="AR277" i="45" s="1"/>
  <c r="AN277" i="45"/>
  <c r="AO277" i="45" s="1"/>
  <c r="AK277" i="45"/>
  <c r="AL277" i="45" s="1"/>
  <c r="AH277" i="45"/>
  <c r="AI277" i="45" s="1"/>
  <c r="AE277" i="45"/>
  <c r="AF277" i="45" s="1"/>
  <c r="AB277" i="45"/>
  <c r="AC277" i="45" s="1"/>
  <c r="Y277" i="45"/>
  <c r="Z277" i="45" s="1"/>
  <c r="V277" i="45"/>
  <c r="W277" i="45" s="1"/>
  <c r="S277" i="45"/>
  <c r="P277" i="45"/>
  <c r="Q277" i="45" s="1"/>
  <c r="M277" i="45"/>
  <c r="N277" i="45" s="1"/>
  <c r="H277" i="45"/>
  <c r="F277" i="45"/>
  <c r="G277" i="45" s="1"/>
  <c r="CW276" i="45"/>
  <c r="CS276" i="45"/>
  <c r="CT276" i="45" s="1"/>
  <c r="CP276" i="45"/>
  <c r="CQ276" i="45" s="1"/>
  <c r="CM276" i="45"/>
  <c r="CN276" i="45" s="1"/>
  <c r="CJ276" i="45"/>
  <c r="CK276" i="45" s="1"/>
  <c r="CG276" i="45"/>
  <c r="CH276" i="45" s="1"/>
  <c r="CD276" i="45"/>
  <c r="CE276" i="45" s="1"/>
  <c r="CA276" i="45"/>
  <c r="CB276" i="45" s="1"/>
  <c r="BX276" i="45"/>
  <c r="BY276" i="45" s="1"/>
  <c r="BV276" i="45"/>
  <c r="BR276" i="45"/>
  <c r="BS276" i="45" s="1"/>
  <c r="BO276" i="45"/>
  <c r="BP276" i="45" s="1"/>
  <c r="BL276" i="45"/>
  <c r="BM276" i="45" s="1"/>
  <c r="BI276" i="45"/>
  <c r="BJ276" i="45" s="1"/>
  <c r="BF276" i="45"/>
  <c r="BG276" i="45" s="1"/>
  <c r="BC276" i="45"/>
  <c r="BD276" i="45" s="1"/>
  <c r="AZ276" i="45"/>
  <c r="BA276" i="45" s="1"/>
  <c r="AW276" i="45"/>
  <c r="AX276" i="45" s="1"/>
  <c r="AT276" i="45"/>
  <c r="AU276" i="45" s="1"/>
  <c r="AQ276" i="45"/>
  <c r="AR276" i="45" s="1"/>
  <c r="AN276" i="45"/>
  <c r="AO276" i="45" s="1"/>
  <c r="AK276" i="45"/>
  <c r="AL276" i="45" s="1"/>
  <c r="AH276" i="45"/>
  <c r="AI276" i="45" s="1"/>
  <c r="AE276" i="45"/>
  <c r="AF276" i="45" s="1"/>
  <c r="AB276" i="45"/>
  <c r="AC276" i="45" s="1"/>
  <c r="Y276" i="45"/>
  <c r="Z276" i="45" s="1"/>
  <c r="V276" i="45"/>
  <c r="W276" i="45" s="1"/>
  <c r="S276" i="45"/>
  <c r="T276" i="45" s="1"/>
  <c r="P276" i="45"/>
  <c r="Q276" i="45" s="1"/>
  <c r="M276" i="45"/>
  <c r="N276" i="45" s="1"/>
  <c r="H276" i="45"/>
  <c r="F276" i="45"/>
  <c r="G276" i="45" s="1"/>
  <c r="CW275" i="45"/>
  <c r="CS275" i="45"/>
  <c r="CT275" i="45" s="1"/>
  <c r="CP275" i="45"/>
  <c r="CQ275" i="45" s="1"/>
  <c r="CM275" i="45"/>
  <c r="CN275" i="45" s="1"/>
  <c r="CJ275" i="45"/>
  <c r="CK275" i="45" s="1"/>
  <c r="CG275" i="45"/>
  <c r="CH275" i="45" s="1"/>
  <c r="CD275" i="45"/>
  <c r="CE275" i="45" s="1"/>
  <c r="CA275" i="45"/>
  <c r="CB275" i="45" s="1"/>
  <c r="BX275" i="45"/>
  <c r="BY275" i="45" s="1"/>
  <c r="BV275" i="45"/>
  <c r="BR275" i="45"/>
  <c r="BS275" i="45" s="1"/>
  <c r="BO275" i="45"/>
  <c r="BP275" i="45" s="1"/>
  <c r="BL275" i="45"/>
  <c r="BM275" i="45" s="1"/>
  <c r="BI275" i="45"/>
  <c r="BJ275" i="45" s="1"/>
  <c r="BF275" i="45"/>
  <c r="BG275" i="45" s="1"/>
  <c r="BC275" i="45"/>
  <c r="BD275" i="45" s="1"/>
  <c r="AZ275" i="45"/>
  <c r="BA275" i="45" s="1"/>
  <c r="AW275" i="45"/>
  <c r="AX275" i="45" s="1"/>
  <c r="AT275" i="45"/>
  <c r="AU275" i="45" s="1"/>
  <c r="AQ275" i="45"/>
  <c r="AR275" i="45" s="1"/>
  <c r="AN275" i="45"/>
  <c r="AO275" i="45" s="1"/>
  <c r="AK275" i="45"/>
  <c r="AL275" i="45" s="1"/>
  <c r="AH275" i="45"/>
  <c r="AI275" i="45" s="1"/>
  <c r="AE275" i="45"/>
  <c r="AF275" i="45" s="1"/>
  <c r="AB275" i="45"/>
  <c r="AC275" i="45" s="1"/>
  <c r="Y275" i="45"/>
  <c r="Z275" i="45" s="1"/>
  <c r="V275" i="45"/>
  <c r="W275" i="45" s="1"/>
  <c r="S275" i="45"/>
  <c r="T275" i="45" s="1"/>
  <c r="P275" i="45"/>
  <c r="Q275" i="45" s="1"/>
  <c r="M275" i="45"/>
  <c r="N275" i="45" s="1"/>
  <c r="H275" i="45"/>
  <c r="F275" i="45"/>
  <c r="G275" i="45" s="1"/>
  <c r="CW274" i="45"/>
  <c r="CS274" i="45"/>
  <c r="CT274" i="45" s="1"/>
  <c r="CP274" i="45"/>
  <c r="CQ274" i="45" s="1"/>
  <c r="CM274" i="45"/>
  <c r="CN274" i="45" s="1"/>
  <c r="CJ274" i="45"/>
  <c r="CK274" i="45" s="1"/>
  <c r="CG274" i="45"/>
  <c r="CH274" i="45" s="1"/>
  <c r="CD274" i="45"/>
  <c r="CE274" i="45" s="1"/>
  <c r="CA274" i="45"/>
  <c r="CB274" i="45" s="1"/>
  <c r="BX274" i="45"/>
  <c r="BY274" i="45" s="1"/>
  <c r="BV274" i="45"/>
  <c r="BR274" i="45"/>
  <c r="BS274" i="45" s="1"/>
  <c r="BO274" i="45"/>
  <c r="BP274" i="45" s="1"/>
  <c r="BL274" i="45"/>
  <c r="BM274" i="45" s="1"/>
  <c r="BI274" i="45"/>
  <c r="BJ274" i="45" s="1"/>
  <c r="BF274" i="45"/>
  <c r="BG274" i="45" s="1"/>
  <c r="BC274" i="45"/>
  <c r="BD274" i="45" s="1"/>
  <c r="AZ274" i="45"/>
  <c r="BA274" i="45" s="1"/>
  <c r="AW274" i="45"/>
  <c r="AX274" i="45" s="1"/>
  <c r="AT274" i="45"/>
  <c r="AU274" i="45" s="1"/>
  <c r="AQ274" i="45"/>
  <c r="AR274" i="45" s="1"/>
  <c r="AN274" i="45"/>
  <c r="AO274" i="45" s="1"/>
  <c r="AK274" i="45"/>
  <c r="AL274" i="45" s="1"/>
  <c r="AH274" i="45"/>
  <c r="AI274" i="45" s="1"/>
  <c r="AE274" i="45"/>
  <c r="AF274" i="45" s="1"/>
  <c r="AB274" i="45"/>
  <c r="AC274" i="45" s="1"/>
  <c r="Y274" i="45"/>
  <c r="Z274" i="45" s="1"/>
  <c r="V274" i="45"/>
  <c r="W274" i="45" s="1"/>
  <c r="S274" i="45"/>
  <c r="T274" i="45" s="1"/>
  <c r="P274" i="45"/>
  <c r="M274" i="45"/>
  <c r="N274" i="45" s="1"/>
  <c r="H274" i="45"/>
  <c r="F274" i="45"/>
  <c r="G274" i="45" s="1"/>
  <c r="CW273" i="45"/>
  <c r="CS273" i="45"/>
  <c r="CT273" i="45" s="1"/>
  <c r="CP273" i="45"/>
  <c r="CQ273" i="45" s="1"/>
  <c r="CM273" i="45"/>
  <c r="CN273" i="45" s="1"/>
  <c r="CJ273" i="45"/>
  <c r="CK273" i="45" s="1"/>
  <c r="CG273" i="45"/>
  <c r="CH273" i="45" s="1"/>
  <c r="CD273" i="45"/>
  <c r="CE273" i="45" s="1"/>
  <c r="CA273" i="45"/>
  <c r="CB273" i="45" s="1"/>
  <c r="BX273" i="45"/>
  <c r="BY273" i="45" s="1"/>
  <c r="BV273" i="45"/>
  <c r="BR273" i="45"/>
  <c r="BS273" i="45" s="1"/>
  <c r="BO273" i="45"/>
  <c r="BP273" i="45" s="1"/>
  <c r="BL273" i="45"/>
  <c r="BM273" i="45" s="1"/>
  <c r="BI273" i="45"/>
  <c r="BJ273" i="45" s="1"/>
  <c r="BF273" i="45"/>
  <c r="BG273" i="45" s="1"/>
  <c r="BC273" i="45"/>
  <c r="BD273" i="45" s="1"/>
  <c r="AZ273" i="45"/>
  <c r="BA273" i="45" s="1"/>
  <c r="AW273" i="45"/>
  <c r="AX273" i="45" s="1"/>
  <c r="AT273" i="45"/>
  <c r="AU273" i="45" s="1"/>
  <c r="AQ273" i="45"/>
  <c r="AR273" i="45" s="1"/>
  <c r="AN273" i="45"/>
  <c r="AO273" i="45" s="1"/>
  <c r="AK273" i="45"/>
  <c r="AL273" i="45" s="1"/>
  <c r="AH273" i="45"/>
  <c r="AI273" i="45" s="1"/>
  <c r="AE273" i="45"/>
  <c r="AF273" i="45" s="1"/>
  <c r="AB273" i="45"/>
  <c r="AC273" i="45" s="1"/>
  <c r="Y273" i="45"/>
  <c r="Z273" i="45" s="1"/>
  <c r="V273" i="45"/>
  <c r="W273" i="45" s="1"/>
  <c r="S273" i="45"/>
  <c r="P273" i="45"/>
  <c r="Q273" i="45" s="1"/>
  <c r="M273" i="45"/>
  <c r="N273" i="45" s="1"/>
  <c r="H273" i="45"/>
  <c r="F273" i="45"/>
  <c r="G273" i="45" s="1"/>
  <c r="CW272" i="45"/>
  <c r="CS272" i="45"/>
  <c r="CT272" i="45" s="1"/>
  <c r="CP272" i="45"/>
  <c r="CQ272" i="45" s="1"/>
  <c r="CM272" i="45"/>
  <c r="CN272" i="45" s="1"/>
  <c r="CJ272" i="45"/>
  <c r="CK272" i="45" s="1"/>
  <c r="CG272" i="45"/>
  <c r="CH272" i="45" s="1"/>
  <c r="CD272" i="45"/>
  <c r="CE272" i="45" s="1"/>
  <c r="CA272" i="45"/>
  <c r="CB272" i="45" s="1"/>
  <c r="BX272" i="45"/>
  <c r="BY272" i="45" s="1"/>
  <c r="BV272" i="45"/>
  <c r="BR272" i="45"/>
  <c r="BS272" i="45" s="1"/>
  <c r="BO272" i="45"/>
  <c r="BP272" i="45" s="1"/>
  <c r="BL272" i="45"/>
  <c r="BM272" i="45" s="1"/>
  <c r="BI272" i="45"/>
  <c r="BJ272" i="45" s="1"/>
  <c r="BF272" i="45"/>
  <c r="BG272" i="45" s="1"/>
  <c r="BC272" i="45"/>
  <c r="BD272" i="45" s="1"/>
  <c r="AZ272" i="45"/>
  <c r="BA272" i="45" s="1"/>
  <c r="AW272" i="45"/>
  <c r="AX272" i="45" s="1"/>
  <c r="AT272" i="45"/>
  <c r="AU272" i="45" s="1"/>
  <c r="AQ272" i="45"/>
  <c r="AR272" i="45" s="1"/>
  <c r="AN272" i="45"/>
  <c r="AO272" i="45" s="1"/>
  <c r="AK272" i="45"/>
  <c r="AL272" i="45" s="1"/>
  <c r="AH272" i="45"/>
  <c r="AI272" i="45" s="1"/>
  <c r="AE272" i="45"/>
  <c r="AF272" i="45" s="1"/>
  <c r="AB272" i="45"/>
  <c r="AC272" i="45" s="1"/>
  <c r="Y272" i="45"/>
  <c r="Z272" i="45" s="1"/>
  <c r="V272" i="45"/>
  <c r="W272" i="45" s="1"/>
  <c r="S272" i="45"/>
  <c r="T272" i="45" s="1"/>
  <c r="P272" i="45"/>
  <c r="Q272" i="45" s="1"/>
  <c r="M272" i="45"/>
  <c r="N272" i="45" s="1"/>
  <c r="H272" i="45"/>
  <c r="F272" i="45"/>
  <c r="G272" i="45" s="1"/>
  <c r="CW271" i="45"/>
  <c r="CS271" i="45"/>
  <c r="CT271" i="45" s="1"/>
  <c r="CP271" i="45"/>
  <c r="CQ271" i="45" s="1"/>
  <c r="CM271" i="45"/>
  <c r="CN271" i="45" s="1"/>
  <c r="CJ271" i="45"/>
  <c r="CK271" i="45" s="1"/>
  <c r="CG271" i="45"/>
  <c r="CH271" i="45" s="1"/>
  <c r="CD271" i="45"/>
  <c r="CE271" i="45" s="1"/>
  <c r="CA271" i="45"/>
  <c r="CB271" i="45" s="1"/>
  <c r="BX271" i="45"/>
  <c r="BY271" i="45" s="1"/>
  <c r="BV271" i="45"/>
  <c r="BR271" i="45"/>
  <c r="BS271" i="45" s="1"/>
  <c r="BO271" i="45"/>
  <c r="BP271" i="45" s="1"/>
  <c r="BL271" i="45"/>
  <c r="BM271" i="45" s="1"/>
  <c r="BI271" i="45"/>
  <c r="BJ271" i="45" s="1"/>
  <c r="BF271" i="45"/>
  <c r="BG271" i="45" s="1"/>
  <c r="BC271" i="45"/>
  <c r="BD271" i="45" s="1"/>
  <c r="AZ271" i="45"/>
  <c r="BA271" i="45" s="1"/>
  <c r="AW271" i="45"/>
  <c r="AX271" i="45" s="1"/>
  <c r="AT271" i="45"/>
  <c r="AU271" i="45" s="1"/>
  <c r="AQ271" i="45"/>
  <c r="AR271" i="45" s="1"/>
  <c r="AN271" i="45"/>
  <c r="AO271" i="45" s="1"/>
  <c r="AK271" i="45"/>
  <c r="AL271" i="45" s="1"/>
  <c r="AH271" i="45"/>
  <c r="AI271" i="45" s="1"/>
  <c r="AE271" i="45"/>
  <c r="AF271" i="45" s="1"/>
  <c r="AB271" i="45"/>
  <c r="AC271" i="45" s="1"/>
  <c r="Y271" i="45"/>
  <c r="Z271" i="45" s="1"/>
  <c r="V271" i="45"/>
  <c r="W271" i="45" s="1"/>
  <c r="S271" i="45"/>
  <c r="T271" i="45" s="1"/>
  <c r="P271" i="45"/>
  <c r="Q271" i="45" s="1"/>
  <c r="M271" i="45"/>
  <c r="N271" i="45" s="1"/>
  <c r="H271" i="45"/>
  <c r="F271" i="45"/>
  <c r="G271" i="45" s="1"/>
  <c r="CW270" i="45"/>
  <c r="CS270" i="45"/>
  <c r="CT270" i="45" s="1"/>
  <c r="CP270" i="45"/>
  <c r="CQ270" i="45" s="1"/>
  <c r="CM270" i="45"/>
  <c r="CN270" i="45" s="1"/>
  <c r="CJ270" i="45"/>
  <c r="CK270" i="45" s="1"/>
  <c r="CG270" i="45"/>
  <c r="CH270" i="45" s="1"/>
  <c r="CD270" i="45"/>
  <c r="CE270" i="45" s="1"/>
  <c r="CA270" i="45"/>
  <c r="CB270" i="45" s="1"/>
  <c r="BX270" i="45"/>
  <c r="BY270" i="45" s="1"/>
  <c r="BV270" i="45"/>
  <c r="BR270" i="45"/>
  <c r="BS270" i="45" s="1"/>
  <c r="BO270" i="45"/>
  <c r="BP270" i="45" s="1"/>
  <c r="BL270" i="45"/>
  <c r="BM270" i="45" s="1"/>
  <c r="BI270" i="45"/>
  <c r="BJ270" i="45" s="1"/>
  <c r="BF270" i="45"/>
  <c r="BG270" i="45" s="1"/>
  <c r="BC270" i="45"/>
  <c r="BD270" i="45" s="1"/>
  <c r="AZ270" i="45"/>
  <c r="BA270" i="45" s="1"/>
  <c r="AW270" i="45"/>
  <c r="AX270" i="45" s="1"/>
  <c r="AT270" i="45"/>
  <c r="AU270" i="45" s="1"/>
  <c r="AQ270" i="45"/>
  <c r="AR270" i="45" s="1"/>
  <c r="AN270" i="45"/>
  <c r="AO270" i="45" s="1"/>
  <c r="AK270" i="45"/>
  <c r="AL270" i="45" s="1"/>
  <c r="AH270" i="45"/>
  <c r="AI270" i="45" s="1"/>
  <c r="AE270" i="45"/>
  <c r="AF270" i="45" s="1"/>
  <c r="AB270" i="45"/>
  <c r="AC270" i="45" s="1"/>
  <c r="Y270" i="45"/>
  <c r="Z270" i="45" s="1"/>
  <c r="V270" i="45"/>
  <c r="W270" i="45" s="1"/>
  <c r="S270" i="45"/>
  <c r="T270" i="45" s="1"/>
  <c r="P270" i="45"/>
  <c r="M270" i="45"/>
  <c r="N270" i="45" s="1"/>
  <c r="H270" i="45"/>
  <c r="F270" i="45"/>
  <c r="G270" i="45" s="1"/>
  <c r="CW269" i="45"/>
  <c r="CS269" i="45"/>
  <c r="CT269" i="45" s="1"/>
  <c r="CP269" i="45"/>
  <c r="CQ269" i="45" s="1"/>
  <c r="CM269" i="45"/>
  <c r="CN269" i="45" s="1"/>
  <c r="CJ269" i="45"/>
  <c r="CK269" i="45" s="1"/>
  <c r="CG269" i="45"/>
  <c r="CH269" i="45" s="1"/>
  <c r="CD269" i="45"/>
  <c r="CE269" i="45" s="1"/>
  <c r="CA269" i="45"/>
  <c r="CB269" i="45" s="1"/>
  <c r="BX269" i="45"/>
  <c r="BY269" i="45" s="1"/>
  <c r="BV269" i="45"/>
  <c r="BR269" i="45"/>
  <c r="BS269" i="45" s="1"/>
  <c r="BO269" i="45"/>
  <c r="BP269" i="45" s="1"/>
  <c r="BL269" i="45"/>
  <c r="BM269" i="45" s="1"/>
  <c r="BI269" i="45"/>
  <c r="BJ269" i="45" s="1"/>
  <c r="BF269" i="45"/>
  <c r="BG269" i="45" s="1"/>
  <c r="BC269" i="45"/>
  <c r="BD269" i="45" s="1"/>
  <c r="AZ269" i="45"/>
  <c r="BA269" i="45" s="1"/>
  <c r="AW269" i="45"/>
  <c r="AX269" i="45" s="1"/>
  <c r="AT269" i="45"/>
  <c r="AU269" i="45" s="1"/>
  <c r="AQ269" i="45"/>
  <c r="AR269" i="45" s="1"/>
  <c r="AN269" i="45"/>
  <c r="AO269" i="45" s="1"/>
  <c r="AK269" i="45"/>
  <c r="AL269" i="45" s="1"/>
  <c r="AH269" i="45"/>
  <c r="AI269" i="45" s="1"/>
  <c r="AE269" i="45"/>
  <c r="AF269" i="45" s="1"/>
  <c r="AB269" i="45"/>
  <c r="AC269" i="45" s="1"/>
  <c r="Y269" i="45"/>
  <c r="Z269" i="45" s="1"/>
  <c r="V269" i="45"/>
  <c r="W269" i="45" s="1"/>
  <c r="S269" i="45"/>
  <c r="T269" i="45" s="1"/>
  <c r="P269" i="45"/>
  <c r="Q269" i="45" s="1"/>
  <c r="M269" i="45"/>
  <c r="N269" i="45" s="1"/>
  <c r="H269" i="45"/>
  <c r="F269" i="45"/>
  <c r="G269" i="45" s="1"/>
  <c r="CW268" i="45"/>
  <c r="CS268" i="45"/>
  <c r="CT268" i="45" s="1"/>
  <c r="CP268" i="45"/>
  <c r="CQ268" i="45" s="1"/>
  <c r="CM268" i="45"/>
  <c r="CN268" i="45" s="1"/>
  <c r="CJ268" i="45"/>
  <c r="CK268" i="45" s="1"/>
  <c r="CG268" i="45"/>
  <c r="CH268" i="45" s="1"/>
  <c r="CD268" i="45"/>
  <c r="CE268" i="45" s="1"/>
  <c r="CA268" i="45"/>
  <c r="CB268" i="45" s="1"/>
  <c r="BX268" i="45"/>
  <c r="BY268" i="45" s="1"/>
  <c r="BV268" i="45"/>
  <c r="BR268" i="45"/>
  <c r="BS268" i="45" s="1"/>
  <c r="BO268" i="45"/>
  <c r="BP268" i="45" s="1"/>
  <c r="BL268" i="45"/>
  <c r="BM268" i="45" s="1"/>
  <c r="BI268" i="45"/>
  <c r="BJ268" i="45" s="1"/>
  <c r="BF268" i="45"/>
  <c r="BG268" i="45" s="1"/>
  <c r="BC268" i="45"/>
  <c r="BD268" i="45" s="1"/>
  <c r="AZ268" i="45"/>
  <c r="BA268" i="45" s="1"/>
  <c r="AW268" i="45"/>
  <c r="AX268" i="45" s="1"/>
  <c r="AT268" i="45"/>
  <c r="AU268" i="45" s="1"/>
  <c r="AQ268" i="45"/>
  <c r="AR268" i="45" s="1"/>
  <c r="AN268" i="45"/>
  <c r="AO268" i="45" s="1"/>
  <c r="AK268" i="45"/>
  <c r="AL268" i="45" s="1"/>
  <c r="AH268" i="45"/>
  <c r="AI268" i="45" s="1"/>
  <c r="AE268" i="45"/>
  <c r="AF268" i="45" s="1"/>
  <c r="AB268" i="45"/>
  <c r="AC268" i="45" s="1"/>
  <c r="Y268" i="45"/>
  <c r="Z268" i="45" s="1"/>
  <c r="V268" i="45"/>
  <c r="W268" i="45" s="1"/>
  <c r="S268" i="45"/>
  <c r="T268" i="45" s="1"/>
  <c r="P268" i="45"/>
  <c r="Q268" i="45" s="1"/>
  <c r="M268" i="45"/>
  <c r="N268" i="45" s="1"/>
  <c r="H268" i="45"/>
  <c r="F268" i="45"/>
  <c r="G268" i="45" s="1"/>
  <c r="CW267" i="45"/>
  <c r="CS267" i="45"/>
  <c r="CT267" i="45" s="1"/>
  <c r="CP267" i="45"/>
  <c r="CQ267" i="45" s="1"/>
  <c r="CM267" i="45"/>
  <c r="CN267" i="45" s="1"/>
  <c r="CJ267" i="45"/>
  <c r="CK267" i="45" s="1"/>
  <c r="CG267" i="45"/>
  <c r="CH267" i="45" s="1"/>
  <c r="CD267" i="45"/>
  <c r="CE267" i="45" s="1"/>
  <c r="CA267" i="45"/>
  <c r="CB267" i="45" s="1"/>
  <c r="BX267" i="45"/>
  <c r="BY267" i="45" s="1"/>
  <c r="BV267" i="45"/>
  <c r="BR267" i="45"/>
  <c r="BS267" i="45" s="1"/>
  <c r="BO267" i="45"/>
  <c r="BP267" i="45" s="1"/>
  <c r="BL267" i="45"/>
  <c r="BM267" i="45" s="1"/>
  <c r="BI267" i="45"/>
  <c r="BJ267" i="45" s="1"/>
  <c r="BF267" i="45"/>
  <c r="BG267" i="45" s="1"/>
  <c r="BC267" i="45"/>
  <c r="BD267" i="45" s="1"/>
  <c r="AZ267" i="45"/>
  <c r="BA267" i="45" s="1"/>
  <c r="AW267" i="45"/>
  <c r="AX267" i="45" s="1"/>
  <c r="AT267" i="45"/>
  <c r="AU267" i="45" s="1"/>
  <c r="AQ267" i="45"/>
  <c r="AR267" i="45" s="1"/>
  <c r="AN267" i="45"/>
  <c r="AO267" i="45" s="1"/>
  <c r="AK267" i="45"/>
  <c r="AL267" i="45" s="1"/>
  <c r="AH267" i="45"/>
  <c r="AI267" i="45" s="1"/>
  <c r="AE267" i="45"/>
  <c r="AF267" i="45" s="1"/>
  <c r="AB267" i="45"/>
  <c r="AC267" i="45" s="1"/>
  <c r="Y267" i="45"/>
  <c r="Z267" i="45" s="1"/>
  <c r="V267" i="45"/>
  <c r="W267" i="45" s="1"/>
  <c r="S267" i="45"/>
  <c r="T267" i="45" s="1"/>
  <c r="P267" i="45"/>
  <c r="Q267" i="45" s="1"/>
  <c r="M267" i="45"/>
  <c r="N267" i="45" s="1"/>
  <c r="H267" i="45"/>
  <c r="F267" i="45"/>
  <c r="G267" i="45" s="1"/>
  <c r="CW266" i="45"/>
  <c r="CS266" i="45"/>
  <c r="CT266" i="45" s="1"/>
  <c r="CP266" i="45"/>
  <c r="CQ266" i="45" s="1"/>
  <c r="CM266" i="45"/>
  <c r="CN266" i="45" s="1"/>
  <c r="CJ266" i="45"/>
  <c r="CK266" i="45" s="1"/>
  <c r="CG266" i="45"/>
  <c r="CH266" i="45" s="1"/>
  <c r="CD266" i="45"/>
  <c r="CE266" i="45" s="1"/>
  <c r="CA266" i="45"/>
  <c r="CB266" i="45" s="1"/>
  <c r="BX266" i="45"/>
  <c r="BY266" i="45" s="1"/>
  <c r="BV266" i="45"/>
  <c r="BR266" i="45"/>
  <c r="BS266" i="45" s="1"/>
  <c r="BO266" i="45"/>
  <c r="BP266" i="45" s="1"/>
  <c r="BL266" i="45"/>
  <c r="BM266" i="45" s="1"/>
  <c r="BI266" i="45"/>
  <c r="BJ266" i="45" s="1"/>
  <c r="BF266" i="45"/>
  <c r="BG266" i="45" s="1"/>
  <c r="BC266" i="45"/>
  <c r="BD266" i="45" s="1"/>
  <c r="AZ266" i="45"/>
  <c r="BA266" i="45" s="1"/>
  <c r="AW266" i="45"/>
  <c r="AX266" i="45" s="1"/>
  <c r="AT266" i="45"/>
  <c r="AU266" i="45" s="1"/>
  <c r="AQ266" i="45"/>
  <c r="AR266" i="45" s="1"/>
  <c r="AN266" i="45"/>
  <c r="AO266" i="45" s="1"/>
  <c r="AK266" i="45"/>
  <c r="AL266" i="45" s="1"/>
  <c r="AH266" i="45"/>
  <c r="AI266" i="45" s="1"/>
  <c r="AE266" i="45"/>
  <c r="AF266" i="45" s="1"/>
  <c r="AB266" i="45"/>
  <c r="AC266" i="45" s="1"/>
  <c r="Y266" i="45"/>
  <c r="Z266" i="45" s="1"/>
  <c r="V266" i="45"/>
  <c r="W266" i="45" s="1"/>
  <c r="S266" i="45"/>
  <c r="T266" i="45" s="1"/>
  <c r="P266" i="45"/>
  <c r="M266" i="45"/>
  <c r="N266" i="45" s="1"/>
  <c r="H266" i="45"/>
  <c r="F266" i="45"/>
  <c r="G266" i="45" s="1"/>
  <c r="CW265" i="45"/>
  <c r="CS265" i="45"/>
  <c r="CT265" i="45" s="1"/>
  <c r="CP265" i="45"/>
  <c r="CQ265" i="45" s="1"/>
  <c r="CM265" i="45"/>
  <c r="CN265" i="45" s="1"/>
  <c r="CJ265" i="45"/>
  <c r="CK265" i="45" s="1"/>
  <c r="CG265" i="45"/>
  <c r="CH265" i="45" s="1"/>
  <c r="CD265" i="45"/>
  <c r="CE265" i="45" s="1"/>
  <c r="CA265" i="45"/>
  <c r="CB265" i="45" s="1"/>
  <c r="BX265" i="45"/>
  <c r="BY265" i="45" s="1"/>
  <c r="BV265" i="45"/>
  <c r="BR265" i="45"/>
  <c r="BS265" i="45" s="1"/>
  <c r="BO265" i="45"/>
  <c r="BP265" i="45" s="1"/>
  <c r="BL265" i="45"/>
  <c r="BM265" i="45" s="1"/>
  <c r="BI265" i="45"/>
  <c r="BJ265" i="45" s="1"/>
  <c r="BF265" i="45"/>
  <c r="BG265" i="45" s="1"/>
  <c r="BC265" i="45"/>
  <c r="BD265" i="45" s="1"/>
  <c r="AZ265" i="45"/>
  <c r="BA265" i="45" s="1"/>
  <c r="AW265" i="45"/>
  <c r="AX265" i="45" s="1"/>
  <c r="AT265" i="45"/>
  <c r="AU265" i="45" s="1"/>
  <c r="AQ265" i="45"/>
  <c r="AR265" i="45" s="1"/>
  <c r="AN265" i="45"/>
  <c r="AO265" i="45" s="1"/>
  <c r="AK265" i="45"/>
  <c r="AL265" i="45" s="1"/>
  <c r="AH265" i="45"/>
  <c r="AI265" i="45" s="1"/>
  <c r="AE265" i="45"/>
  <c r="AF265" i="45" s="1"/>
  <c r="AB265" i="45"/>
  <c r="AC265" i="45" s="1"/>
  <c r="Y265" i="45"/>
  <c r="Z265" i="45" s="1"/>
  <c r="V265" i="45"/>
  <c r="W265" i="45" s="1"/>
  <c r="S265" i="45"/>
  <c r="T265" i="45" s="1"/>
  <c r="P265" i="45"/>
  <c r="Q265" i="45" s="1"/>
  <c r="M265" i="45"/>
  <c r="H265" i="45"/>
  <c r="F265" i="45"/>
  <c r="G265" i="45" s="1"/>
  <c r="CW264" i="45"/>
  <c r="CS264" i="45"/>
  <c r="CT264" i="45" s="1"/>
  <c r="CP264" i="45"/>
  <c r="CQ264" i="45" s="1"/>
  <c r="CM264" i="45"/>
  <c r="CN264" i="45" s="1"/>
  <c r="CJ264" i="45"/>
  <c r="CK264" i="45" s="1"/>
  <c r="CG264" i="45"/>
  <c r="CH264" i="45" s="1"/>
  <c r="CD264" i="45"/>
  <c r="CE264" i="45" s="1"/>
  <c r="CA264" i="45"/>
  <c r="CB264" i="45" s="1"/>
  <c r="BX264" i="45"/>
  <c r="BY264" i="45" s="1"/>
  <c r="BV264" i="45"/>
  <c r="BR264" i="45"/>
  <c r="BS264" i="45" s="1"/>
  <c r="BO264" i="45"/>
  <c r="BP264" i="45" s="1"/>
  <c r="BL264" i="45"/>
  <c r="BM264" i="45" s="1"/>
  <c r="BI264" i="45"/>
  <c r="BJ264" i="45" s="1"/>
  <c r="BF264" i="45"/>
  <c r="BG264" i="45" s="1"/>
  <c r="BC264" i="45"/>
  <c r="BD264" i="45" s="1"/>
  <c r="AZ264" i="45"/>
  <c r="BA264" i="45" s="1"/>
  <c r="AW264" i="45"/>
  <c r="AX264" i="45" s="1"/>
  <c r="AT264" i="45"/>
  <c r="AU264" i="45" s="1"/>
  <c r="AQ264" i="45"/>
  <c r="AR264" i="45" s="1"/>
  <c r="AN264" i="45"/>
  <c r="AO264" i="45" s="1"/>
  <c r="AK264" i="45"/>
  <c r="AL264" i="45" s="1"/>
  <c r="AH264" i="45"/>
  <c r="AI264" i="45" s="1"/>
  <c r="AE264" i="45"/>
  <c r="AF264" i="45" s="1"/>
  <c r="AB264" i="45"/>
  <c r="AC264" i="45" s="1"/>
  <c r="Y264" i="45"/>
  <c r="Z264" i="45" s="1"/>
  <c r="V264" i="45"/>
  <c r="W264" i="45" s="1"/>
  <c r="S264" i="45"/>
  <c r="T264" i="45" s="1"/>
  <c r="P264" i="45"/>
  <c r="Q264" i="45" s="1"/>
  <c r="M264" i="45"/>
  <c r="N264" i="45" s="1"/>
  <c r="H264" i="45"/>
  <c r="F264" i="45"/>
  <c r="G264" i="45" s="1"/>
  <c r="CW263" i="45"/>
  <c r="CS263" i="45"/>
  <c r="CT263" i="45" s="1"/>
  <c r="CP263" i="45"/>
  <c r="CQ263" i="45" s="1"/>
  <c r="CM263" i="45"/>
  <c r="CN263" i="45" s="1"/>
  <c r="CJ263" i="45"/>
  <c r="CK263" i="45" s="1"/>
  <c r="CG263" i="45"/>
  <c r="CH263" i="45" s="1"/>
  <c r="CD263" i="45"/>
  <c r="CE263" i="45" s="1"/>
  <c r="CA263" i="45"/>
  <c r="CB263" i="45" s="1"/>
  <c r="BX263" i="45"/>
  <c r="BY263" i="45" s="1"/>
  <c r="BV263" i="45"/>
  <c r="BR263" i="45"/>
  <c r="BS263" i="45" s="1"/>
  <c r="BO263" i="45"/>
  <c r="BP263" i="45" s="1"/>
  <c r="BL263" i="45"/>
  <c r="BM263" i="45" s="1"/>
  <c r="BI263" i="45"/>
  <c r="BJ263" i="45" s="1"/>
  <c r="BF263" i="45"/>
  <c r="BG263" i="45" s="1"/>
  <c r="BC263" i="45"/>
  <c r="BD263" i="45" s="1"/>
  <c r="AZ263" i="45"/>
  <c r="BA263" i="45" s="1"/>
  <c r="AW263" i="45"/>
  <c r="AX263" i="45" s="1"/>
  <c r="AT263" i="45"/>
  <c r="AU263" i="45" s="1"/>
  <c r="AQ263" i="45"/>
  <c r="AR263" i="45" s="1"/>
  <c r="AN263" i="45"/>
  <c r="AO263" i="45" s="1"/>
  <c r="AK263" i="45"/>
  <c r="AL263" i="45" s="1"/>
  <c r="AH263" i="45"/>
  <c r="AI263" i="45" s="1"/>
  <c r="AE263" i="45"/>
  <c r="AF263" i="45" s="1"/>
  <c r="AB263" i="45"/>
  <c r="AC263" i="45" s="1"/>
  <c r="Y263" i="45"/>
  <c r="Z263" i="45" s="1"/>
  <c r="V263" i="45"/>
  <c r="W263" i="45" s="1"/>
  <c r="S263" i="45"/>
  <c r="P263" i="45"/>
  <c r="Q263" i="45" s="1"/>
  <c r="M263" i="45"/>
  <c r="N263" i="45" s="1"/>
  <c r="H263" i="45"/>
  <c r="F263" i="45"/>
  <c r="G263" i="45" s="1"/>
  <c r="CW262" i="45"/>
  <c r="CS262" i="45"/>
  <c r="CT262" i="45" s="1"/>
  <c r="CP262" i="45"/>
  <c r="CQ262" i="45" s="1"/>
  <c r="CM262" i="45"/>
  <c r="CN262" i="45" s="1"/>
  <c r="CJ262" i="45"/>
  <c r="CK262" i="45" s="1"/>
  <c r="CG262" i="45"/>
  <c r="CH262" i="45" s="1"/>
  <c r="CD262" i="45"/>
  <c r="CE262" i="45" s="1"/>
  <c r="CA262" i="45"/>
  <c r="CB262" i="45" s="1"/>
  <c r="BX262" i="45"/>
  <c r="BY262" i="45" s="1"/>
  <c r="BV262" i="45"/>
  <c r="BR262" i="45"/>
  <c r="BS262" i="45" s="1"/>
  <c r="BO262" i="45"/>
  <c r="BP262" i="45" s="1"/>
  <c r="BL262" i="45"/>
  <c r="BM262" i="45" s="1"/>
  <c r="BI262" i="45"/>
  <c r="BJ262" i="45" s="1"/>
  <c r="BF262" i="45"/>
  <c r="BG262" i="45" s="1"/>
  <c r="BC262" i="45"/>
  <c r="BD262" i="45" s="1"/>
  <c r="AZ262" i="45"/>
  <c r="BA262" i="45" s="1"/>
  <c r="AW262" i="45"/>
  <c r="AX262" i="45" s="1"/>
  <c r="AT262" i="45"/>
  <c r="AU262" i="45" s="1"/>
  <c r="AQ262" i="45"/>
  <c r="AR262" i="45" s="1"/>
  <c r="AN262" i="45"/>
  <c r="AO262" i="45" s="1"/>
  <c r="AK262" i="45"/>
  <c r="AL262" i="45" s="1"/>
  <c r="AH262" i="45"/>
  <c r="AI262" i="45" s="1"/>
  <c r="AE262" i="45"/>
  <c r="AF262" i="45" s="1"/>
  <c r="AB262" i="45"/>
  <c r="AC262" i="45" s="1"/>
  <c r="Y262" i="45"/>
  <c r="Z262" i="45" s="1"/>
  <c r="V262" i="45"/>
  <c r="W262" i="45" s="1"/>
  <c r="S262" i="45"/>
  <c r="T262" i="45" s="1"/>
  <c r="P262" i="45"/>
  <c r="Q262" i="45" s="1"/>
  <c r="M262" i="45"/>
  <c r="N262" i="45" s="1"/>
  <c r="H262" i="45"/>
  <c r="F262" i="45"/>
  <c r="G262" i="45" s="1"/>
  <c r="CW261" i="45"/>
  <c r="CS261" i="45"/>
  <c r="CT261" i="45" s="1"/>
  <c r="CP261" i="45"/>
  <c r="CQ261" i="45" s="1"/>
  <c r="CM261" i="45"/>
  <c r="CN261" i="45" s="1"/>
  <c r="CJ261" i="45"/>
  <c r="CK261" i="45" s="1"/>
  <c r="CG261" i="45"/>
  <c r="CH261" i="45" s="1"/>
  <c r="CD261" i="45"/>
  <c r="CE261" i="45" s="1"/>
  <c r="CA261" i="45"/>
  <c r="CB261" i="45" s="1"/>
  <c r="BX261" i="45"/>
  <c r="BY261" i="45" s="1"/>
  <c r="BV261" i="45"/>
  <c r="BR261" i="45"/>
  <c r="BS261" i="45" s="1"/>
  <c r="BO261" i="45"/>
  <c r="BP261" i="45" s="1"/>
  <c r="BL261" i="45"/>
  <c r="BM261" i="45" s="1"/>
  <c r="BI261" i="45"/>
  <c r="BJ261" i="45" s="1"/>
  <c r="BF261" i="45"/>
  <c r="BG261" i="45" s="1"/>
  <c r="BC261" i="45"/>
  <c r="BD261" i="45" s="1"/>
  <c r="AZ261" i="45"/>
  <c r="BA261" i="45" s="1"/>
  <c r="AW261" i="45"/>
  <c r="AX261" i="45" s="1"/>
  <c r="AT261" i="45"/>
  <c r="AU261" i="45" s="1"/>
  <c r="AQ261" i="45"/>
  <c r="AR261" i="45" s="1"/>
  <c r="AN261" i="45"/>
  <c r="AO261" i="45" s="1"/>
  <c r="AK261" i="45"/>
  <c r="AL261" i="45" s="1"/>
  <c r="AH261" i="45"/>
  <c r="AI261" i="45" s="1"/>
  <c r="AE261" i="45"/>
  <c r="AF261" i="45" s="1"/>
  <c r="AB261" i="45"/>
  <c r="AC261" i="45" s="1"/>
  <c r="Y261" i="45"/>
  <c r="Z261" i="45" s="1"/>
  <c r="V261" i="45"/>
  <c r="W261" i="45" s="1"/>
  <c r="S261" i="45"/>
  <c r="T261" i="45" s="1"/>
  <c r="P261" i="45"/>
  <c r="Q261" i="45" s="1"/>
  <c r="M261" i="45"/>
  <c r="N261" i="45" s="1"/>
  <c r="H261" i="45"/>
  <c r="F261" i="45"/>
  <c r="G261" i="45" s="1"/>
  <c r="CW260" i="45"/>
  <c r="CS260" i="45"/>
  <c r="CT260" i="45" s="1"/>
  <c r="CP260" i="45"/>
  <c r="CQ260" i="45" s="1"/>
  <c r="CM260" i="45"/>
  <c r="CN260" i="45" s="1"/>
  <c r="CJ260" i="45"/>
  <c r="CK260" i="45" s="1"/>
  <c r="CG260" i="45"/>
  <c r="CH260" i="45" s="1"/>
  <c r="CD260" i="45"/>
  <c r="CE260" i="45" s="1"/>
  <c r="CA260" i="45"/>
  <c r="CB260" i="45" s="1"/>
  <c r="BX260" i="45"/>
  <c r="BY260" i="45" s="1"/>
  <c r="BV260" i="45"/>
  <c r="BR260" i="45"/>
  <c r="BS260" i="45" s="1"/>
  <c r="BO260" i="45"/>
  <c r="BP260" i="45" s="1"/>
  <c r="BL260" i="45"/>
  <c r="BM260" i="45" s="1"/>
  <c r="BI260" i="45"/>
  <c r="BJ260" i="45" s="1"/>
  <c r="BF260" i="45"/>
  <c r="BG260" i="45" s="1"/>
  <c r="BC260" i="45"/>
  <c r="BD260" i="45" s="1"/>
  <c r="AZ260" i="45"/>
  <c r="BA260" i="45" s="1"/>
  <c r="AW260" i="45"/>
  <c r="AX260" i="45" s="1"/>
  <c r="AT260" i="45"/>
  <c r="AQ260" i="45"/>
  <c r="AR260" i="45" s="1"/>
  <c r="AN260" i="45"/>
  <c r="AK260" i="45"/>
  <c r="AL260" i="45" s="1"/>
  <c r="AH260" i="45"/>
  <c r="AI260" i="45" s="1"/>
  <c r="AE260" i="45"/>
  <c r="AF260" i="45" s="1"/>
  <c r="AB260" i="45"/>
  <c r="AC260" i="45" s="1"/>
  <c r="Y260" i="45"/>
  <c r="Z260" i="45" s="1"/>
  <c r="V260" i="45"/>
  <c r="W260" i="45" s="1"/>
  <c r="S260" i="45"/>
  <c r="T260" i="45" s="1"/>
  <c r="P260" i="45"/>
  <c r="Q260" i="45" s="1"/>
  <c r="M260" i="45"/>
  <c r="N260" i="45" s="1"/>
  <c r="H260" i="45"/>
  <c r="F260" i="45"/>
  <c r="G260" i="45" s="1"/>
  <c r="CW259" i="45"/>
  <c r="CS259" i="45"/>
  <c r="CT259" i="45" s="1"/>
  <c r="CP259" i="45"/>
  <c r="CQ259" i="45" s="1"/>
  <c r="CM259" i="45"/>
  <c r="CN259" i="45" s="1"/>
  <c r="CJ259" i="45"/>
  <c r="CK259" i="45" s="1"/>
  <c r="CG259" i="45"/>
  <c r="CH259" i="45" s="1"/>
  <c r="CD259" i="45"/>
  <c r="CE259" i="45" s="1"/>
  <c r="CA259" i="45"/>
  <c r="CB259" i="45" s="1"/>
  <c r="BX259" i="45"/>
  <c r="BY259" i="45" s="1"/>
  <c r="BV259" i="45"/>
  <c r="BR259" i="45"/>
  <c r="BS259" i="45" s="1"/>
  <c r="BO259" i="45"/>
  <c r="BP259" i="45" s="1"/>
  <c r="BL259" i="45"/>
  <c r="BM259" i="45" s="1"/>
  <c r="BI259" i="45"/>
  <c r="BJ259" i="45" s="1"/>
  <c r="BF259" i="45"/>
  <c r="BG259" i="45" s="1"/>
  <c r="BC259" i="45"/>
  <c r="BD259" i="45" s="1"/>
  <c r="AZ259" i="45"/>
  <c r="BA259" i="45" s="1"/>
  <c r="AW259" i="45"/>
  <c r="AX259" i="45" s="1"/>
  <c r="AT259" i="45"/>
  <c r="AU259" i="45" s="1"/>
  <c r="AQ259" i="45"/>
  <c r="AR259" i="45" s="1"/>
  <c r="AN259" i="45"/>
  <c r="AO259" i="45" s="1"/>
  <c r="AK259" i="45"/>
  <c r="AL259" i="45" s="1"/>
  <c r="AH259" i="45"/>
  <c r="AI259" i="45" s="1"/>
  <c r="AE259" i="45"/>
  <c r="AF259" i="45" s="1"/>
  <c r="AB259" i="45"/>
  <c r="AC259" i="45" s="1"/>
  <c r="Y259" i="45"/>
  <c r="Z259" i="45" s="1"/>
  <c r="V259" i="45"/>
  <c r="W259" i="45" s="1"/>
  <c r="S259" i="45"/>
  <c r="T259" i="45" s="1"/>
  <c r="P259" i="45"/>
  <c r="Q259" i="45" s="1"/>
  <c r="M259" i="45"/>
  <c r="N259" i="45" s="1"/>
  <c r="H259" i="45"/>
  <c r="F259" i="45"/>
  <c r="G259" i="45" s="1"/>
  <c r="CW258" i="45"/>
  <c r="CS258" i="45"/>
  <c r="CT258" i="45" s="1"/>
  <c r="CP258" i="45"/>
  <c r="CQ258" i="45" s="1"/>
  <c r="CM258" i="45"/>
  <c r="CN258" i="45" s="1"/>
  <c r="CJ258" i="45"/>
  <c r="CK258" i="45" s="1"/>
  <c r="CG258" i="45"/>
  <c r="CH258" i="45" s="1"/>
  <c r="CD258" i="45"/>
  <c r="CE258" i="45" s="1"/>
  <c r="CA258" i="45"/>
  <c r="CB258" i="45" s="1"/>
  <c r="BX258" i="45"/>
  <c r="BY258" i="45" s="1"/>
  <c r="BV258" i="45"/>
  <c r="BR258" i="45"/>
  <c r="BS258" i="45" s="1"/>
  <c r="BO258" i="45"/>
  <c r="BP258" i="45" s="1"/>
  <c r="BL258" i="45"/>
  <c r="BM258" i="45" s="1"/>
  <c r="BI258" i="45"/>
  <c r="BJ258" i="45" s="1"/>
  <c r="BF258" i="45"/>
  <c r="BG258" i="45" s="1"/>
  <c r="BC258" i="45"/>
  <c r="BD258" i="45" s="1"/>
  <c r="AZ258" i="45"/>
  <c r="BA258" i="45" s="1"/>
  <c r="AW258" i="45"/>
  <c r="AX258" i="45" s="1"/>
  <c r="AT258" i="45"/>
  <c r="AU258" i="45" s="1"/>
  <c r="AQ258" i="45"/>
  <c r="AR258" i="45" s="1"/>
  <c r="AN258" i="45"/>
  <c r="AO258" i="45" s="1"/>
  <c r="AK258" i="45"/>
  <c r="AL258" i="45" s="1"/>
  <c r="AH258" i="45"/>
  <c r="AI258" i="45" s="1"/>
  <c r="AE258" i="45"/>
  <c r="AF258" i="45" s="1"/>
  <c r="AB258" i="45"/>
  <c r="AC258" i="45" s="1"/>
  <c r="Y258" i="45"/>
  <c r="Z258" i="45" s="1"/>
  <c r="V258" i="45"/>
  <c r="W258" i="45" s="1"/>
  <c r="S258" i="45"/>
  <c r="T258" i="45" s="1"/>
  <c r="P258" i="45"/>
  <c r="Q258" i="45" s="1"/>
  <c r="M258" i="45"/>
  <c r="N258" i="45" s="1"/>
  <c r="H258" i="45"/>
  <c r="F258" i="45"/>
  <c r="G258" i="45" s="1"/>
  <c r="CW257" i="45"/>
  <c r="CS257" i="45"/>
  <c r="CT257" i="45" s="1"/>
  <c r="CP257" i="45"/>
  <c r="CQ257" i="45" s="1"/>
  <c r="CM257" i="45"/>
  <c r="CN257" i="45" s="1"/>
  <c r="CJ257" i="45"/>
  <c r="CK257" i="45" s="1"/>
  <c r="CG257" i="45"/>
  <c r="CH257" i="45" s="1"/>
  <c r="CD257" i="45"/>
  <c r="CE257" i="45" s="1"/>
  <c r="CA257" i="45"/>
  <c r="CB257" i="45" s="1"/>
  <c r="BX257" i="45"/>
  <c r="BY257" i="45" s="1"/>
  <c r="BV257" i="45"/>
  <c r="BR257" i="45"/>
  <c r="BS257" i="45" s="1"/>
  <c r="BO257" i="45"/>
  <c r="BP257" i="45" s="1"/>
  <c r="BL257" i="45"/>
  <c r="BM257" i="45" s="1"/>
  <c r="BI257" i="45"/>
  <c r="BJ257" i="45" s="1"/>
  <c r="BF257" i="45"/>
  <c r="BC257" i="45"/>
  <c r="BD257" i="45" s="1"/>
  <c r="AZ257" i="45"/>
  <c r="BA257" i="45" s="1"/>
  <c r="AW257" i="45"/>
  <c r="AX257" i="45" s="1"/>
  <c r="AT257" i="45"/>
  <c r="AU257" i="45" s="1"/>
  <c r="AQ257" i="45"/>
  <c r="AR257" i="45" s="1"/>
  <c r="AN257" i="45"/>
  <c r="AO257" i="45" s="1"/>
  <c r="AK257" i="45"/>
  <c r="AL257" i="45" s="1"/>
  <c r="AH257" i="45"/>
  <c r="AE257" i="45"/>
  <c r="AF257" i="45" s="1"/>
  <c r="AB257" i="45"/>
  <c r="AC257" i="45" s="1"/>
  <c r="Y257" i="45"/>
  <c r="V257" i="45"/>
  <c r="W257" i="45" s="1"/>
  <c r="S257" i="45"/>
  <c r="T257" i="45" s="1"/>
  <c r="P257" i="45"/>
  <c r="Q257" i="45" s="1"/>
  <c r="M257" i="45"/>
  <c r="H257" i="45"/>
  <c r="F257" i="45"/>
  <c r="G257" i="45" s="1"/>
  <c r="CW256" i="45"/>
  <c r="CS256" i="45"/>
  <c r="CT256" i="45" s="1"/>
  <c r="CP256" i="45"/>
  <c r="CQ256" i="45" s="1"/>
  <c r="CM256" i="45"/>
  <c r="CN256" i="45" s="1"/>
  <c r="CJ256" i="45"/>
  <c r="CK256" i="45" s="1"/>
  <c r="CG256" i="45"/>
  <c r="CH256" i="45" s="1"/>
  <c r="CD256" i="45"/>
  <c r="CE256" i="45" s="1"/>
  <c r="CA256" i="45"/>
  <c r="CB256" i="45" s="1"/>
  <c r="BX256" i="45"/>
  <c r="BY256" i="45" s="1"/>
  <c r="BV256" i="45"/>
  <c r="BR256" i="45"/>
  <c r="BS256" i="45" s="1"/>
  <c r="BO256" i="45"/>
  <c r="BP256" i="45" s="1"/>
  <c r="BL256" i="45"/>
  <c r="BM256" i="45" s="1"/>
  <c r="BI256" i="45"/>
  <c r="BJ256" i="45" s="1"/>
  <c r="BF256" i="45"/>
  <c r="BG256" i="45" s="1"/>
  <c r="BC256" i="45"/>
  <c r="BD256" i="45" s="1"/>
  <c r="AZ256" i="45"/>
  <c r="BA256" i="45" s="1"/>
  <c r="AW256" i="45"/>
  <c r="AX256" i="45" s="1"/>
  <c r="AT256" i="45"/>
  <c r="AU256" i="45" s="1"/>
  <c r="AQ256" i="45"/>
  <c r="AR256" i="45" s="1"/>
  <c r="AN256" i="45"/>
  <c r="AO256" i="45" s="1"/>
  <c r="AK256" i="45"/>
  <c r="AL256" i="45" s="1"/>
  <c r="AH256" i="45"/>
  <c r="AI256" i="45" s="1"/>
  <c r="AE256" i="45"/>
  <c r="AF256" i="45" s="1"/>
  <c r="AB256" i="45"/>
  <c r="Y256" i="45"/>
  <c r="Z256" i="45" s="1"/>
  <c r="V256" i="45"/>
  <c r="W256" i="45" s="1"/>
  <c r="S256" i="45"/>
  <c r="T256" i="45" s="1"/>
  <c r="P256" i="45"/>
  <c r="Q256" i="45" s="1"/>
  <c r="M256" i="45"/>
  <c r="N256" i="45" s="1"/>
  <c r="H256" i="45"/>
  <c r="F256" i="45"/>
  <c r="G256" i="45" s="1"/>
  <c r="CW255" i="45"/>
  <c r="CS255" i="45"/>
  <c r="CT255" i="45" s="1"/>
  <c r="CP255" i="45"/>
  <c r="CQ255" i="45" s="1"/>
  <c r="CM255" i="45"/>
  <c r="CN255" i="45" s="1"/>
  <c r="CJ255" i="45"/>
  <c r="CK255" i="45" s="1"/>
  <c r="CG255" i="45"/>
  <c r="CD255" i="45"/>
  <c r="CA255" i="45"/>
  <c r="BX255" i="45"/>
  <c r="BY255" i="45" s="1"/>
  <c r="BV255" i="45"/>
  <c r="BR255" i="45"/>
  <c r="BS255" i="45" s="1"/>
  <c r="BO255" i="45"/>
  <c r="BP255" i="45" s="1"/>
  <c r="BL255" i="45"/>
  <c r="BI255" i="45"/>
  <c r="BJ255" i="45" s="1"/>
  <c r="BF255" i="45"/>
  <c r="BG255" i="45" s="1"/>
  <c r="BC255" i="45"/>
  <c r="AZ255" i="45"/>
  <c r="BA255" i="45" s="1"/>
  <c r="AW255" i="45"/>
  <c r="AX255" i="45" s="1"/>
  <c r="AT255" i="45"/>
  <c r="AU255" i="45" s="1"/>
  <c r="AQ255" i="45"/>
  <c r="AR255" i="45" s="1"/>
  <c r="AN255" i="45"/>
  <c r="AK255" i="45"/>
  <c r="AL255" i="45" s="1"/>
  <c r="AH255" i="45"/>
  <c r="AI255" i="45" s="1"/>
  <c r="AE255" i="45"/>
  <c r="AB255" i="45"/>
  <c r="AC255" i="45" s="1"/>
  <c r="Y255" i="45"/>
  <c r="Z255" i="45" s="1"/>
  <c r="V255" i="45"/>
  <c r="W255" i="45" s="1"/>
  <c r="S255" i="45"/>
  <c r="T255" i="45" s="1"/>
  <c r="P255" i="45"/>
  <c r="M255" i="45"/>
  <c r="N255" i="45" s="1"/>
  <c r="H255" i="45"/>
  <c r="F255" i="45"/>
  <c r="G255" i="45" s="1"/>
  <c r="CX254" i="45"/>
  <c r="CV254" i="45"/>
  <c r="CU254" i="45"/>
  <c r="CW254" i="45" s="1"/>
  <c r="CR254" i="45"/>
  <c r="CO254" i="45"/>
  <c r="CL254" i="45"/>
  <c r="CI254" i="45"/>
  <c r="CF254" i="45"/>
  <c r="CC254" i="45"/>
  <c r="BZ254" i="45"/>
  <c r="BW254" i="45"/>
  <c r="BU254" i="45"/>
  <c r="BT254" i="45"/>
  <c r="BQ254" i="45"/>
  <c r="BN254" i="45"/>
  <c r="BK254" i="45"/>
  <c r="BH254" i="45"/>
  <c r="BE254" i="45"/>
  <c r="BB254" i="45"/>
  <c r="AY254" i="45"/>
  <c r="AV254" i="45"/>
  <c r="AS254" i="45"/>
  <c r="AP254" i="45"/>
  <c r="AM254" i="45"/>
  <c r="AJ254" i="45"/>
  <c r="AG254" i="45"/>
  <c r="AD254" i="45"/>
  <c r="AA254" i="45"/>
  <c r="X254" i="45"/>
  <c r="U254" i="45"/>
  <c r="R254" i="45"/>
  <c r="O254" i="45"/>
  <c r="L254" i="45"/>
  <c r="E254" i="45"/>
  <c r="D254" i="45"/>
  <c r="O252" i="45"/>
  <c r="R252" i="45" s="1"/>
  <c r="U252" i="45" s="1"/>
  <c r="X252" i="45" s="1"/>
  <c r="AA252" i="45" s="1"/>
  <c r="AD252" i="45" s="1"/>
  <c r="AG252" i="45" s="1"/>
  <c r="AJ252" i="45" s="1"/>
  <c r="AM252" i="45" s="1"/>
  <c r="AP252" i="45" s="1"/>
  <c r="AS252" i="45" s="1"/>
  <c r="AV252" i="45" s="1"/>
  <c r="AY252" i="45" s="1"/>
  <c r="BB252" i="45" s="1"/>
  <c r="BE252" i="45" s="1"/>
  <c r="BH252" i="45" s="1"/>
  <c r="BK252" i="45" s="1"/>
  <c r="BN252" i="45" s="1"/>
  <c r="BQ252" i="45" s="1"/>
  <c r="BT252" i="45" s="1"/>
  <c r="BW252" i="45" s="1"/>
  <c r="BZ252" i="45" s="1"/>
  <c r="CC252" i="45" s="1"/>
  <c r="CF252" i="45" s="1"/>
  <c r="CI252" i="45" s="1"/>
  <c r="CL252" i="45" s="1"/>
  <c r="CO252" i="45" s="1"/>
  <c r="CR252" i="45" s="1"/>
  <c r="CU252" i="45" s="1"/>
  <c r="CX252" i="45" s="1"/>
  <c r="H252" i="45"/>
  <c r="CY248" i="45"/>
  <c r="CZ248" i="45" s="1"/>
  <c r="CW248" i="45"/>
  <c r="CT248" i="45"/>
  <c r="CQ248" i="45"/>
  <c r="CN248" i="45"/>
  <c r="CK248" i="45"/>
  <c r="CH248" i="45"/>
  <c r="CE248" i="45"/>
  <c r="CB248" i="45"/>
  <c r="BY248" i="45"/>
  <c r="BV248" i="45"/>
  <c r="BS248" i="45"/>
  <c r="BP248" i="45"/>
  <c r="BM248" i="45"/>
  <c r="BJ248" i="45"/>
  <c r="BG248" i="45"/>
  <c r="BD248" i="45"/>
  <c r="BA248" i="45"/>
  <c r="AX248" i="45"/>
  <c r="AU248" i="45"/>
  <c r="AR248" i="45"/>
  <c r="AO248" i="45"/>
  <c r="AL248" i="45"/>
  <c r="AI248" i="45"/>
  <c r="AF248" i="45"/>
  <c r="AC248" i="45"/>
  <c r="Z248" i="45"/>
  <c r="W248" i="45"/>
  <c r="T248" i="45"/>
  <c r="Q248" i="45"/>
  <c r="N248" i="45"/>
  <c r="H248" i="45"/>
  <c r="F248" i="45"/>
  <c r="G248" i="45" s="1"/>
  <c r="CY247" i="45"/>
  <c r="CW247" i="45"/>
  <c r="CT247" i="45"/>
  <c r="CQ247" i="45"/>
  <c r="CN247" i="45"/>
  <c r="CK247" i="45"/>
  <c r="CH247" i="45"/>
  <c r="CE247" i="45"/>
  <c r="CB247" i="45"/>
  <c r="BY247" i="45"/>
  <c r="BV247" i="45"/>
  <c r="BS247" i="45"/>
  <c r="BP247" i="45"/>
  <c r="BM247" i="45"/>
  <c r="BJ247" i="45"/>
  <c r="BG247" i="45"/>
  <c r="BD247" i="45"/>
  <c r="BA247" i="45"/>
  <c r="AX247" i="45"/>
  <c r="AU247" i="45"/>
  <c r="AR247" i="45"/>
  <c r="AO247" i="45"/>
  <c r="AL247" i="45"/>
  <c r="AI247" i="45"/>
  <c r="AF247" i="45"/>
  <c r="AC247" i="45"/>
  <c r="Z247" i="45"/>
  <c r="W247" i="45"/>
  <c r="T247" i="45"/>
  <c r="Q247" i="45"/>
  <c r="N247" i="45"/>
  <c r="H247" i="45"/>
  <c r="F247" i="45"/>
  <c r="G247" i="45" s="1"/>
  <c r="CY246" i="45"/>
  <c r="CY315" i="45" s="1"/>
  <c r="CZ315" i="45" s="1"/>
  <c r="CW246" i="45"/>
  <c r="CT246" i="45"/>
  <c r="CQ246" i="45"/>
  <c r="CN246" i="45"/>
  <c r="CK246" i="45"/>
  <c r="CH246" i="45"/>
  <c r="CE246" i="45"/>
  <c r="CB246" i="45"/>
  <c r="BY246" i="45"/>
  <c r="BV246" i="45"/>
  <c r="BS246" i="45"/>
  <c r="BP246" i="45"/>
  <c r="BM246" i="45"/>
  <c r="BJ246" i="45"/>
  <c r="BG246" i="45"/>
  <c r="BD246" i="45"/>
  <c r="BA246" i="45"/>
  <c r="AX246" i="45"/>
  <c r="AU246" i="45"/>
  <c r="AR246" i="45"/>
  <c r="AO246" i="45"/>
  <c r="AL246" i="45"/>
  <c r="AI246" i="45"/>
  <c r="AF246" i="45"/>
  <c r="AC246" i="45"/>
  <c r="Z246" i="45"/>
  <c r="W246" i="45"/>
  <c r="T246" i="45"/>
  <c r="Q246" i="45"/>
  <c r="N246" i="45"/>
  <c r="H246" i="45"/>
  <c r="F246" i="45"/>
  <c r="G246" i="45" s="1"/>
  <c r="CY245" i="45"/>
  <c r="CW245" i="45"/>
  <c r="CT245" i="45"/>
  <c r="CQ245" i="45"/>
  <c r="CN245" i="45"/>
  <c r="CK245" i="45"/>
  <c r="CH245" i="45"/>
  <c r="CE245" i="45"/>
  <c r="CB245" i="45"/>
  <c r="BY245" i="45"/>
  <c r="BV245" i="45"/>
  <c r="BS245" i="45"/>
  <c r="BP245" i="45"/>
  <c r="BM245" i="45"/>
  <c r="BJ245" i="45"/>
  <c r="BG245" i="45"/>
  <c r="BD245" i="45"/>
  <c r="BA245" i="45"/>
  <c r="AX245" i="45"/>
  <c r="AU245" i="45"/>
  <c r="AR245" i="45"/>
  <c r="AO245" i="45"/>
  <c r="AL245" i="45"/>
  <c r="AI245" i="45"/>
  <c r="AF245" i="45"/>
  <c r="AC245" i="45"/>
  <c r="Z245" i="45"/>
  <c r="W245" i="45"/>
  <c r="T245" i="45"/>
  <c r="Q245" i="45"/>
  <c r="N245" i="45"/>
  <c r="H245" i="45"/>
  <c r="F245" i="45"/>
  <c r="G245" i="45" s="1"/>
  <c r="CY244" i="45"/>
  <c r="CW244" i="45"/>
  <c r="CT244" i="45"/>
  <c r="CQ244" i="45"/>
  <c r="CN244" i="45"/>
  <c r="CK244" i="45"/>
  <c r="CH244" i="45"/>
  <c r="CE244" i="45"/>
  <c r="CB244" i="45"/>
  <c r="BY244" i="45"/>
  <c r="BV244" i="45"/>
  <c r="BS244" i="45"/>
  <c r="BP244" i="45"/>
  <c r="BM244" i="45"/>
  <c r="BJ244" i="45"/>
  <c r="BG244" i="45"/>
  <c r="BD244" i="45"/>
  <c r="BA244" i="45"/>
  <c r="AX244" i="45"/>
  <c r="AU244" i="45"/>
  <c r="AR244" i="45"/>
  <c r="AO244" i="45"/>
  <c r="AL244" i="45"/>
  <c r="AI244" i="45"/>
  <c r="AF244" i="45"/>
  <c r="AC244" i="45"/>
  <c r="Z244" i="45"/>
  <c r="W244" i="45"/>
  <c r="T244" i="45"/>
  <c r="Q244" i="45"/>
  <c r="N244" i="45"/>
  <c r="H244" i="45"/>
  <c r="F244" i="45"/>
  <c r="G244" i="45" s="1"/>
  <c r="CY243" i="45"/>
  <c r="CW243" i="45"/>
  <c r="CT243" i="45"/>
  <c r="CQ243" i="45"/>
  <c r="CN243" i="45"/>
  <c r="CK243" i="45"/>
  <c r="CH243" i="45"/>
  <c r="CE243" i="45"/>
  <c r="CB243" i="45"/>
  <c r="BY243" i="45"/>
  <c r="BV243" i="45"/>
  <c r="BS243" i="45"/>
  <c r="BP243" i="45"/>
  <c r="BM243" i="45"/>
  <c r="BJ243" i="45"/>
  <c r="BG243" i="45"/>
  <c r="BD243" i="45"/>
  <c r="BA243" i="45"/>
  <c r="AX243" i="45"/>
  <c r="AU243" i="45"/>
  <c r="AR243" i="45"/>
  <c r="AO243" i="45"/>
  <c r="AL243" i="45"/>
  <c r="AI243" i="45"/>
  <c r="AF243" i="45"/>
  <c r="AC243" i="45"/>
  <c r="Z243" i="45"/>
  <c r="W243" i="45"/>
  <c r="T243" i="45"/>
  <c r="Q243" i="45"/>
  <c r="N243" i="45"/>
  <c r="I243" i="45"/>
  <c r="H243" i="45"/>
  <c r="F243" i="45"/>
  <c r="G243" i="45" s="1"/>
  <c r="CY242" i="45"/>
  <c r="CW242" i="45"/>
  <c r="CT242" i="45"/>
  <c r="CQ242" i="45"/>
  <c r="CN242" i="45"/>
  <c r="CK242" i="45"/>
  <c r="CH242" i="45"/>
  <c r="CE242" i="45"/>
  <c r="CB242" i="45"/>
  <c r="BY242" i="45"/>
  <c r="BV242" i="45"/>
  <c r="BS242" i="45"/>
  <c r="BP242" i="45"/>
  <c r="BM242" i="45"/>
  <c r="BJ242" i="45"/>
  <c r="BG242" i="45"/>
  <c r="BD242" i="45"/>
  <c r="BA242" i="45"/>
  <c r="AX242" i="45"/>
  <c r="AU242" i="45"/>
  <c r="AR242" i="45"/>
  <c r="AO242" i="45"/>
  <c r="AL242" i="45"/>
  <c r="AI242" i="45"/>
  <c r="AF242" i="45"/>
  <c r="AC242" i="45"/>
  <c r="Z242" i="45"/>
  <c r="W242" i="45"/>
  <c r="T242" i="45"/>
  <c r="Q242" i="45"/>
  <c r="N242" i="45"/>
  <c r="H242" i="45"/>
  <c r="F242" i="45"/>
  <c r="G242" i="45" s="1"/>
  <c r="CY241" i="45"/>
  <c r="CW241" i="45"/>
  <c r="CT241" i="45"/>
  <c r="CQ241" i="45"/>
  <c r="CN241" i="45"/>
  <c r="CK241" i="45"/>
  <c r="CH241" i="45"/>
  <c r="CE241" i="45"/>
  <c r="CB241" i="45"/>
  <c r="BY241" i="45"/>
  <c r="BV241" i="45"/>
  <c r="BS241" i="45"/>
  <c r="BP241" i="45"/>
  <c r="BM241" i="45"/>
  <c r="BJ241" i="45"/>
  <c r="BG241" i="45"/>
  <c r="BD241" i="45"/>
  <c r="BA241" i="45"/>
  <c r="AX241" i="45"/>
  <c r="AU241" i="45"/>
  <c r="AR241" i="45"/>
  <c r="AO241" i="45"/>
  <c r="AL241" i="45"/>
  <c r="AI241" i="45"/>
  <c r="AF241" i="45"/>
  <c r="AC241" i="45"/>
  <c r="Z241" i="45"/>
  <c r="W241" i="45"/>
  <c r="T241" i="45"/>
  <c r="Q241" i="45"/>
  <c r="N241" i="45"/>
  <c r="H241" i="45"/>
  <c r="F241" i="45"/>
  <c r="G241" i="45" s="1"/>
  <c r="CY240" i="45"/>
  <c r="CZ240" i="45" s="1"/>
  <c r="CW240" i="45"/>
  <c r="CT240" i="45"/>
  <c r="CQ240" i="45"/>
  <c r="CN240" i="45"/>
  <c r="CK240" i="45"/>
  <c r="CH240" i="45"/>
  <c r="CE240" i="45"/>
  <c r="CB240" i="45"/>
  <c r="BY240" i="45"/>
  <c r="BV240" i="45"/>
  <c r="BS240" i="45"/>
  <c r="BP240" i="45"/>
  <c r="BM240" i="45"/>
  <c r="BJ240" i="45"/>
  <c r="BG240" i="45"/>
  <c r="BD240" i="45"/>
  <c r="BA240" i="45"/>
  <c r="AX240" i="45"/>
  <c r="AU240" i="45"/>
  <c r="AR240" i="45"/>
  <c r="AO240" i="45"/>
  <c r="AL240" i="45"/>
  <c r="AI240" i="45"/>
  <c r="AF240" i="45"/>
  <c r="AC240" i="45"/>
  <c r="Z240" i="45"/>
  <c r="W240" i="45"/>
  <c r="T240" i="45"/>
  <c r="Q240" i="45"/>
  <c r="N240" i="45"/>
  <c r="H240" i="45"/>
  <c r="F240" i="45"/>
  <c r="G240" i="45" s="1"/>
  <c r="CY239" i="45"/>
  <c r="CW239" i="45"/>
  <c r="CT239" i="45"/>
  <c r="CQ239" i="45"/>
  <c r="CN239" i="45"/>
  <c r="CK239" i="45"/>
  <c r="CH239" i="45"/>
  <c r="CE239" i="45"/>
  <c r="CB239" i="45"/>
  <c r="BY239" i="45"/>
  <c r="BV239" i="45"/>
  <c r="BS239" i="45"/>
  <c r="BP239" i="45"/>
  <c r="BM239" i="45"/>
  <c r="BJ239" i="45"/>
  <c r="BG239" i="45"/>
  <c r="BD239" i="45"/>
  <c r="BA239" i="45"/>
  <c r="AX239" i="45"/>
  <c r="AU239" i="45"/>
  <c r="AR239" i="45"/>
  <c r="AO239" i="45"/>
  <c r="AL239" i="45"/>
  <c r="AI239" i="45"/>
  <c r="AF239" i="45"/>
  <c r="AC239" i="45"/>
  <c r="Z239" i="45"/>
  <c r="W239" i="45"/>
  <c r="T239" i="45"/>
  <c r="Q239" i="45"/>
  <c r="N239" i="45"/>
  <c r="H239" i="45"/>
  <c r="F239" i="45"/>
  <c r="G239" i="45" s="1"/>
  <c r="CY238" i="45"/>
  <c r="CY307" i="45" s="1"/>
  <c r="CZ307" i="45" s="1"/>
  <c r="CW238" i="45"/>
  <c r="CT238" i="45"/>
  <c r="CQ238" i="45"/>
  <c r="CN238" i="45"/>
  <c r="CK238" i="45"/>
  <c r="CH238" i="45"/>
  <c r="CE238" i="45"/>
  <c r="CB238" i="45"/>
  <c r="BY238" i="45"/>
  <c r="BV238" i="45"/>
  <c r="BS238" i="45"/>
  <c r="BP238" i="45"/>
  <c r="BM238" i="45"/>
  <c r="BJ238" i="45"/>
  <c r="BG238" i="45"/>
  <c r="BD238" i="45"/>
  <c r="BA238" i="45"/>
  <c r="AX238" i="45"/>
  <c r="AU238" i="45"/>
  <c r="AR238" i="45"/>
  <c r="AO238" i="45"/>
  <c r="AL238" i="45"/>
  <c r="AI238" i="45"/>
  <c r="AF238" i="45"/>
  <c r="AC238" i="45"/>
  <c r="Z238" i="45"/>
  <c r="W238" i="45"/>
  <c r="T238" i="45"/>
  <c r="Q238" i="45"/>
  <c r="N238" i="45"/>
  <c r="H238" i="45"/>
  <c r="F238" i="45"/>
  <c r="G238" i="45" s="1"/>
  <c r="CY237" i="45"/>
  <c r="CW237" i="45"/>
  <c r="CT237" i="45"/>
  <c r="CQ237" i="45"/>
  <c r="CN237" i="45"/>
  <c r="CK237" i="45"/>
  <c r="CH237" i="45"/>
  <c r="CE237" i="45"/>
  <c r="CB237" i="45"/>
  <c r="BY237" i="45"/>
  <c r="BV237" i="45"/>
  <c r="BS237" i="45"/>
  <c r="BP237" i="45"/>
  <c r="BM237" i="45"/>
  <c r="BJ237" i="45"/>
  <c r="BG237" i="45"/>
  <c r="BD237" i="45"/>
  <c r="BA237" i="45"/>
  <c r="AX237" i="45"/>
  <c r="AU237" i="45"/>
  <c r="AR237" i="45"/>
  <c r="AO237" i="45"/>
  <c r="AL237" i="45"/>
  <c r="AI237" i="45"/>
  <c r="AF237" i="45"/>
  <c r="AC237" i="45"/>
  <c r="Z237" i="45"/>
  <c r="W237" i="45"/>
  <c r="T237" i="45"/>
  <c r="Q237" i="45"/>
  <c r="N237" i="45"/>
  <c r="H237" i="45"/>
  <c r="F237" i="45"/>
  <c r="G237" i="45" s="1"/>
  <c r="CY236" i="45"/>
  <c r="CZ236" i="45" s="1"/>
  <c r="CW236" i="45"/>
  <c r="CT236" i="45"/>
  <c r="CQ236" i="45"/>
  <c r="CN236" i="45"/>
  <c r="CK236" i="45"/>
  <c r="CH236" i="45"/>
  <c r="CE236" i="45"/>
  <c r="CB236" i="45"/>
  <c r="BY236" i="45"/>
  <c r="BV236" i="45"/>
  <c r="BS236" i="45"/>
  <c r="BP236" i="45"/>
  <c r="BM236" i="45"/>
  <c r="BJ236" i="45"/>
  <c r="BG236" i="45"/>
  <c r="BD236" i="45"/>
  <c r="BA236" i="45"/>
  <c r="AX236" i="45"/>
  <c r="AU236" i="45"/>
  <c r="AR236" i="45"/>
  <c r="AO236" i="45"/>
  <c r="AL236" i="45"/>
  <c r="AI236" i="45"/>
  <c r="AF236" i="45"/>
  <c r="AC236" i="45"/>
  <c r="Z236" i="45"/>
  <c r="W236" i="45"/>
  <c r="T236" i="45"/>
  <c r="Q236" i="45"/>
  <c r="N236" i="45"/>
  <c r="H236" i="45"/>
  <c r="F236" i="45"/>
  <c r="G236" i="45" s="1"/>
  <c r="CY235" i="45"/>
  <c r="CY304" i="45" s="1"/>
  <c r="CZ304" i="45" s="1"/>
  <c r="CW235" i="45"/>
  <c r="CT235" i="45"/>
  <c r="CQ235" i="45"/>
  <c r="CN235" i="45"/>
  <c r="CK235" i="45"/>
  <c r="CH235" i="45"/>
  <c r="CE235" i="45"/>
  <c r="CB235" i="45"/>
  <c r="BY235" i="45"/>
  <c r="BV235" i="45"/>
  <c r="BS235" i="45"/>
  <c r="BP235" i="45"/>
  <c r="BM235" i="45"/>
  <c r="BJ235" i="45"/>
  <c r="BG235" i="45"/>
  <c r="BD235" i="45"/>
  <c r="BA235" i="45"/>
  <c r="AX235" i="45"/>
  <c r="AU235" i="45"/>
  <c r="AR235" i="45"/>
  <c r="AO235" i="45"/>
  <c r="AL235" i="45"/>
  <c r="AI235" i="45"/>
  <c r="AF235" i="45"/>
  <c r="AC235" i="45"/>
  <c r="Z235" i="45"/>
  <c r="W235" i="45"/>
  <c r="T235" i="45"/>
  <c r="Q235" i="45"/>
  <c r="N235" i="45"/>
  <c r="H235" i="45"/>
  <c r="F235" i="45"/>
  <c r="G235" i="45" s="1"/>
  <c r="CY234" i="45"/>
  <c r="CY303" i="45" s="1"/>
  <c r="CZ303" i="45" s="1"/>
  <c r="CW234" i="45"/>
  <c r="CT234" i="45"/>
  <c r="CQ234" i="45"/>
  <c r="CN234" i="45"/>
  <c r="CK234" i="45"/>
  <c r="CH234" i="45"/>
  <c r="CE234" i="45"/>
  <c r="CB234" i="45"/>
  <c r="BY234" i="45"/>
  <c r="BV234" i="45"/>
  <c r="BS234" i="45"/>
  <c r="BP234" i="45"/>
  <c r="BM234" i="45"/>
  <c r="BJ234" i="45"/>
  <c r="BG234" i="45"/>
  <c r="BD234" i="45"/>
  <c r="BA234" i="45"/>
  <c r="AX234" i="45"/>
  <c r="AU234" i="45"/>
  <c r="AR234" i="45"/>
  <c r="AO234" i="45"/>
  <c r="AL234" i="45"/>
  <c r="AI234" i="45"/>
  <c r="AF234" i="45"/>
  <c r="AC234" i="45"/>
  <c r="Z234" i="45"/>
  <c r="W234" i="45"/>
  <c r="T234" i="45"/>
  <c r="Q234" i="45"/>
  <c r="N234" i="45"/>
  <c r="H234" i="45"/>
  <c r="F234" i="45"/>
  <c r="G234" i="45" s="1"/>
  <c r="CY233" i="45"/>
  <c r="CW233" i="45"/>
  <c r="CT233" i="45"/>
  <c r="CQ233" i="45"/>
  <c r="CN233" i="45"/>
  <c r="CK233" i="45"/>
  <c r="CH233" i="45"/>
  <c r="CE233" i="45"/>
  <c r="CB233" i="45"/>
  <c r="BY233" i="45"/>
  <c r="BV233" i="45"/>
  <c r="BS233" i="45"/>
  <c r="BP233" i="45"/>
  <c r="BM233" i="45"/>
  <c r="BJ233" i="45"/>
  <c r="BG233" i="45"/>
  <c r="BD233" i="45"/>
  <c r="BA233" i="45"/>
  <c r="AX233" i="45"/>
  <c r="AU233" i="45"/>
  <c r="AR233" i="45"/>
  <c r="AO233" i="45"/>
  <c r="AL233" i="45"/>
  <c r="AI233" i="45"/>
  <c r="AF233" i="45"/>
  <c r="AC233" i="45"/>
  <c r="Z233" i="45"/>
  <c r="W233" i="45"/>
  <c r="T233" i="45"/>
  <c r="Q233" i="45"/>
  <c r="N233" i="45"/>
  <c r="H233" i="45"/>
  <c r="F233" i="45"/>
  <c r="G233" i="45" s="1"/>
  <c r="CY232" i="45"/>
  <c r="CZ232" i="45" s="1"/>
  <c r="CW232" i="45"/>
  <c r="CT232" i="45"/>
  <c r="CQ232" i="45"/>
  <c r="CN232" i="45"/>
  <c r="CK232" i="45"/>
  <c r="CH232" i="45"/>
  <c r="CE232" i="45"/>
  <c r="CB232" i="45"/>
  <c r="BY232" i="45"/>
  <c r="BV232" i="45"/>
  <c r="BS232" i="45"/>
  <c r="BP232" i="45"/>
  <c r="BM232" i="45"/>
  <c r="BJ232" i="45"/>
  <c r="BG232" i="45"/>
  <c r="BD232" i="45"/>
  <c r="BA232" i="45"/>
  <c r="AX232" i="45"/>
  <c r="AU232" i="45"/>
  <c r="AR232" i="45"/>
  <c r="AO232" i="45"/>
  <c r="AL232" i="45"/>
  <c r="AI232" i="45"/>
  <c r="AF232" i="45"/>
  <c r="AC232" i="45"/>
  <c r="Z232" i="45"/>
  <c r="W232" i="45"/>
  <c r="T232" i="45"/>
  <c r="Q232" i="45"/>
  <c r="N232" i="45"/>
  <c r="H232" i="45"/>
  <c r="F232" i="45"/>
  <c r="G232" i="45" s="1"/>
  <c r="CY231" i="45"/>
  <c r="CW231" i="45"/>
  <c r="CT231" i="45"/>
  <c r="CQ231" i="45"/>
  <c r="CN231" i="45"/>
  <c r="CK231" i="45"/>
  <c r="CH231" i="45"/>
  <c r="CE231" i="45"/>
  <c r="CB231" i="45"/>
  <c r="BY231" i="45"/>
  <c r="BV231" i="45"/>
  <c r="BS231" i="45"/>
  <c r="BP231" i="45"/>
  <c r="BM231" i="45"/>
  <c r="BJ231" i="45"/>
  <c r="BG231" i="45"/>
  <c r="BD231" i="45"/>
  <c r="BA231" i="45"/>
  <c r="AX231" i="45"/>
  <c r="AU231" i="45"/>
  <c r="AR231" i="45"/>
  <c r="AO231" i="45"/>
  <c r="AL231" i="45"/>
  <c r="AI231" i="45"/>
  <c r="AF231" i="45"/>
  <c r="AC231" i="45"/>
  <c r="Z231" i="45"/>
  <c r="W231" i="45"/>
  <c r="T231" i="45"/>
  <c r="Q231" i="45"/>
  <c r="N231" i="45"/>
  <c r="I231" i="45"/>
  <c r="H231" i="45"/>
  <c r="F231" i="45"/>
  <c r="G231" i="45" s="1"/>
  <c r="CY230" i="45"/>
  <c r="CW230" i="45"/>
  <c r="CT230" i="45"/>
  <c r="CQ230" i="45"/>
  <c r="CN230" i="45"/>
  <c r="CK230" i="45"/>
  <c r="CH230" i="45"/>
  <c r="CE230" i="45"/>
  <c r="CB230" i="45"/>
  <c r="BY230" i="45"/>
  <c r="BV230" i="45"/>
  <c r="BS230" i="45"/>
  <c r="BP230" i="45"/>
  <c r="BM230" i="45"/>
  <c r="BJ230" i="45"/>
  <c r="BG230" i="45"/>
  <c r="BD230" i="45"/>
  <c r="BA230" i="45"/>
  <c r="AX230" i="45"/>
  <c r="AU230" i="45"/>
  <c r="AR230" i="45"/>
  <c r="AO230" i="45"/>
  <c r="AL230" i="45"/>
  <c r="AI230" i="45"/>
  <c r="AF230" i="45"/>
  <c r="AC230" i="45"/>
  <c r="Z230" i="45"/>
  <c r="W230" i="45"/>
  <c r="T230" i="45"/>
  <c r="Q230" i="45"/>
  <c r="N230" i="45"/>
  <c r="H230" i="45"/>
  <c r="F230" i="45"/>
  <c r="G230" i="45" s="1"/>
  <c r="CY229" i="45"/>
  <c r="CW229" i="45"/>
  <c r="CT229" i="45"/>
  <c r="CQ229" i="45"/>
  <c r="CN229" i="45"/>
  <c r="CK229" i="45"/>
  <c r="CH229" i="45"/>
  <c r="CE229" i="45"/>
  <c r="CB229" i="45"/>
  <c r="BY229" i="45"/>
  <c r="BV229" i="45"/>
  <c r="BS229" i="45"/>
  <c r="BP229" i="45"/>
  <c r="BM229" i="45"/>
  <c r="BJ229" i="45"/>
  <c r="BG229" i="45"/>
  <c r="BD229" i="45"/>
  <c r="BA229" i="45"/>
  <c r="AX229" i="45"/>
  <c r="AU229" i="45"/>
  <c r="AR229" i="45"/>
  <c r="AO229" i="45"/>
  <c r="AL229" i="45"/>
  <c r="AI229" i="45"/>
  <c r="AF229" i="45"/>
  <c r="AC229" i="45"/>
  <c r="Z229" i="45"/>
  <c r="W229" i="45"/>
  <c r="T229" i="45"/>
  <c r="Q229" i="45"/>
  <c r="N229" i="45"/>
  <c r="H229" i="45"/>
  <c r="F229" i="45"/>
  <c r="G229" i="45" s="1"/>
  <c r="CY228" i="45"/>
  <c r="CY297" i="45" s="1"/>
  <c r="CZ297" i="45" s="1"/>
  <c r="CW228" i="45"/>
  <c r="CT228" i="45"/>
  <c r="CQ228" i="45"/>
  <c r="CN228" i="45"/>
  <c r="CK228" i="45"/>
  <c r="CH228" i="45"/>
  <c r="CE228" i="45"/>
  <c r="CB228" i="45"/>
  <c r="BY228" i="45"/>
  <c r="BV228" i="45"/>
  <c r="BS228" i="45"/>
  <c r="BP228" i="45"/>
  <c r="BM228" i="45"/>
  <c r="BJ228" i="45"/>
  <c r="BG228" i="45"/>
  <c r="BD228" i="45"/>
  <c r="BA228" i="45"/>
  <c r="AX228" i="45"/>
  <c r="AU228" i="45"/>
  <c r="AR228" i="45"/>
  <c r="AO228" i="45"/>
  <c r="AL228" i="45"/>
  <c r="AI228" i="45"/>
  <c r="AF228" i="45"/>
  <c r="AC228" i="45"/>
  <c r="Z228" i="45"/>
  <c r="W228" i="45"/>
  <c r="T228" i="45"/>
  <c r="Q228" i="45"/>
  <c r="N228" i="45"/>
  <c r="H228" i="45"/>
  <c r="F228" i="45"/>
  <c r="G228" i="45" s="1"/>
  <c r="CY227" i="45"/>
  <c r="CW227" i="45"/>
  <c r="CT227" i="45"/>
  <c r="CQ227" i="45"/>
  <c r="CN227" i="45"/>
  <c r="CK227" i="45"/>
  <c r="CH227" i="45"/>
  <c r="CE227" i="45"/>
  <c r="CB227" i="45"/>
  <c r="BY227" i="45"/>
  <c r="BV227" i="45"/>
  <c r="BS227" i="45"/>
  <c r="BP227" i="45"/>
  <c r="BM227" i="45"/>
  <c r="BJ227" i="45"/>
  <c r="BG227" i="45"/>
  <c r="BD227" i="45"/>
  <c r="BA227" i="45"/>
  <c r="AX227" i="45"/>
  <c r="AU227" i="45"/>
  <c r="AR227" i="45"/>
  <c r="AO227" i="45"/>
  <c r="AL227" i="45"/>
  <c r="AI227" i="45"/>
  <c r="AF227" i="45"/>
  <c r="AC227" i="45"/>
  <c r="Z227" i="45"/>
  <c r="W227" i="45"/>
  <c r="T227" i="45"/>
  <c r="Q227" i="45"/>
  <c r="N227" i="45"/>
  <c r="I227" i="45"/>
  <c r="H227" i="45"/>
  <c r="F227" i="45"/>
  <c r="G227" i="45" s="1"/>
  <c r="CY226" i="45"/>
  <c r="CW226" i="45"/>
  <c r="CT226" i="45"/>
  <c r="CQ226" i="45"/>
  <c r="CN226" i="45"/>
  <c r="CK226" i="45"/>
  <c r="CH226" i="45"/>
  <c r="CE226" i="45"/>
  <c r="CB226" i="45"/>
  <c r="BY226" i="45"/>
  <c r="BV226" i="45"/>
  <c r="BS226" i="45"/>
  <c r="BP226" i="45"/>
  <c r="BM226" i="45"/>
  <c r="BJ226" i="45"/>
  <c r="BG226" i="45"/>
  <c r="BD226" i="45"/>
  <c r="BA226" i="45"/>
  <c r="AX226" i="45"/>
  <c r="AU226" i="45"/>
  <c r="AR226" i="45"/>
  <c r="AO226" i="45"/>
  <c r="AL226" i="45"/>
  <c r="AI226" i="45"/>
  <c r="AF226" i="45"/>
  <c r="AC226" i="45"/>
  <c r="Z226" i="45"/>
  <c r="W226" i="45"/>
  <c r="T226" i="45"/>
  <c r="Q226" i="45"/>
  <c r="N226" i="45"/>
  <c r="H226" i="45"/>
  <c r="F226" i="45"/>
  <c r="G226" i="45" s="1"/>
  <c r="CY225" i="45"/>
  <c r="CW225" i="45"/>
  <c r="CT225" i="45"/>
  <c r="CQ225" i="45"/>
  <c r="CN225" i="45"/>
  <c r="CK225" i="45"/>
  <c r="CH225" i="45"/>
  <c r="CE225" i="45"/>
  <c r="CB225" i="45"/>
  <c r="BY225" i="45"/>
  <c r="BV225" i="45"/>
  <c r="BS225" i="45"/>
  <c r="BP225" i="45"/>
  <c r="BM225" i="45"/>
  <c r="BJ225" i="45"/>
  <c r="BG225" i="45"/>
  <c r="BD225" i="45"/>
  <c r="BA225" i="45"/>
  <c r="AX225" i="45"/>
  <c r="AU225" i="45"/>
  <c r="AR225" i="45"/>
  <c r="AO225" i="45"/>
  <c r="AL225" i="45"/>
  <c r="AI225" i="45"/>
  <c r="AF225" i="45"/>
  <c r="AC225" i="45"/>
  <c r="Z225" i="45"/>
  <c r="W225" i="45"/>
  <c r="T225" i="45"/>
  <c r="Q225" i="45"/>
  <c r="N225" i="45"/>
  <c r="H225" i="45"/>
  <c r="F225" i="45"/>
  <c r="G225" i="45" s="1"/>
  <c r="CY224" i="45"/>
  <c r="CY293" i="45" s="1"/>
  <c r="CZ293" i="45" s="1"/>
  <c r="CW224" i="45"/>
  <c r="CT224" i="45"/>
  <c r="CQ224" i="45"/>
  <c r="CN224" i="45"/>
  <c r="CK224" i="45"/>
  <c r="CH224" i="45"/>
  <c r="CE224" i="45"/>
  <c r="CB224" i="45"/>
  <c r="BY224" i="45"/>
  <c r="BV224" i="45"/>
  <c r="BS224" i="45"/>
  <c r="BP224" i="45"/>
  <c r="BM224" i="45"/>
  <c r="BJ224" i="45"/>
  <c r="BG224" i="45"/>
  <c r="BD224" i="45"/>
  <c r="BA224" i="45"/>
  <c r="AX224" i="45"/>
  <c r="AU224" i="45"/>
  <c r="AR224" i="45"/>
  <c r="AO224" i="45"/>
  <c r="AL224" i="45"/>
  <c r="AI224" i="45"/>
  <c r="AF224" i="45"/>
  <c r="AC224" i="45"/>
  <c r="Z224" i="45"/>
  <c r="W224" i="45"/>
  <c r="T224" i="45"/>
  <c r="Q224" i="45"/>
  <c r="N224" i="45"/>
  <c r="H224" i="45"/>
  <c r="F224" i="45"/>
  <c r="G224" i="45" s="1"/>
  <c r="CY223" i="45"/>
  <c r="CW223" i="45"/>
  <c r="CT223" i="45"/>
  <c r="CQ223" i="45"/>
  <c r="CN223" i="45"/>
  <c r="CK223" i="45"/>
  <c r="CH223" i="45"/>
  <c r="CE223" i="45"/>
  <c r="CB223" i="45"/>
  <c r="BY223" i="45"/>
  <c r="BV223" i="45"/>
  <c r="BS223" i="45"/>
  <c r="BP223" i="45"/>
  <c r="BM223" i="45"/>
  <c r="BJ223" i="45"/>
  <c r="BG223" i="45"/>
  <c r="BD223" i="45"/>
  <c r="BA223" i="45"/>
  <c r="AX223" i="45"/>
  <c r="AU223" i="45"/>
  <c r="AR223" i="45"/>
  <c r="AO223" i="45"/>
  <c r="AL223" i="45"/>
  <c r="AI223" i="45"/>
  <c r="AF223" i="45"/>
  <c r="AC223" i="45"/>
  <c r="Z223" i="45"/>
  <c r="W223" i="45"/>
  <c r="T223" i="45"/>
  <c r="Q223" i="45"/>
  <c r="N223" i="45"/>
  <c r="H223" i="45"/>
  <c r="F223" i="45"/>
  <c r="G223" i="45" s="1"/>
  <c r="CY222" i="45"/>
  <c r="CW222" i="45"/>
  <c r="CT222" i="45"/>
  <c r="CQ222" i="45"/>
  <c r="CN222" i="45"/>
  <c r="CK222" i="45"/>
  <c r="CH222" i="45"/>
  <c r="CE222" i="45"/>
  <c r="CB222" i="45"/>
  <c r="BY222" i="45"/>
  <c r="BV222" i="45"/>
  <c r="BS222" i="45"/>
  <c r="BP222" i="45"/>
  <c r="BM222" i="45"/>
  <c r="BJ222" i="45"/>
  <c r="BG222" i="45"/>
  <c r="BD222" i="45"/>
  <c r="BA222" i="45"/>
  <c r="AX222" i="45"/>
  <c r="AU222" i="45"/>
  <c r="AR222" i="45"/>
  <c r="AO222" i="45"/>
  <c r="AL222" i="45"/>
  <c r="AI222" i="45"/>
  <c r="AF222" i="45"/>
  <c r="AC222" i="45"/>
  <c r="Z222" i="45"/>
  <c r="W222" i="45"/>
  <c r="T222" i="45"/>
  <c r="Q222" i="45"/>
  <c r="N222" i="45"/>
  <c r="H222" i="45"/>
  <c r="F222" i="45"/>
  <c r="G222" i="45" s="1"/>
  <c r="CY221" i="45"/>
  <c r="CW221" i="45"/>
  <c r="CT221" i="45"/>
  <c r="CQ221" i="45"/>
  <c r="CN221" i="45"/>
  <c r="CK221" i="45"/>
  <c r="CH221" i="45"/>
  <c r="CE221" i="45"/>
  <c r="CB221" i="45"/>
  <c r="BY221" i="45"/>
  <c r="BV221" i="45"/>
  <c r="BS221" i="45"/>
  <c r="BP221" i="45"/>
  <c r="BM221" i="45"/>
  <c r="BJ221" i="45"/>
  <c r="BG221" i="45"/>
  <c r="BD221" i="45"/>
  <c r="BA221" i="45"/>
  <c r="AX221" i="45"/>
  <c r="AU221" i="45"/>
  <c r="AR221" i="45"/>
  <c r="AO221" i="45"/>
  <c r="AL221" i="45"/>
  <c r="AI221" i="45"/>
  <c r="AF221" i="45"/>
  <c r="AC221" i="45"/>
  <c r="Z221" i="45"/>
  <c r="W221" i="45"/>
  <c r="T221" i="45"/>
  <c r="Q221" i="45"/>
  <c r="N221" i="45"/>
  <c r="H221" i="45"/>
  <c r="F221" i="45"/>
  <c r="G221" i="45" s="1"/>
  <c r="CY220" i="45"/>
  <c r="CW220" i="45"/>
  <c r="CT220" i="45"/>
  <c r="CQ220" i="45"/>
  <c r="CN220" i="45"/>
  <c r="CK220" i="45"/>
  <c r="CH220" i="45"/>
  <c r="CE220" i="45"/>
  <c r="CB220" i="45"/>
  <c r="BY220" i="45"/>
  <c r="BV220" i="45"/>
  <c r="BS220" i="45"/>
  <c r="BP220" i="45"/>
  <c r="BM220" i="45"/>
  <c r="BJ220" i="45"/>
  <c r="BG220" i="45"/>
  <c r="BD220" i="45"/>
  <c r="BA220" i="45"/>
  <c r="AX220" i="45"/>
  <c r="AU220" i="45"/>
  <c r="AR220" i="45"/>
  <c r="AO220" i="45"/>
  <c r="AL220" i="45"/>
  <c r="AI220" i="45"/>
  <c r="AF220" i="45"/>
  <c r="AC220" i="45"/>
  <c r="Z220" i="45"/>
  <c r="W220" i="45"/>
  <c r="T220" i="45"/>
  <c r="Q220" i="45"/>
  <c r="N220" i="45"/>
  <c r="I220" i="45"/>
  <c r="H220" i="45"/>
  <c r="F220" i="45"/>
  <c r="G220" i="45" s="1"/>
  <c r="CY219" i="45"/>
  <c r="CW219" i="45"/>
  <c r="CT219" i="45"/>
  <c r="CQ219" i="45"/>
  <c r="CN219" i="45"/>
  <c r="CK219" i="45"/>
  <c r="CH219" i="45"/>
  <c r="CE219" i="45"/>
  <c r="CB219" i="45"/>
  <c r="BY219" i="45"/>
  <c r="BV219" i="45"/>
  <c r="BS219" i="45"/>
  <c r="BP219" i="45"/>
  <c r="BM219" i="45"/>
  <c r="BJ219" i="45"/>
  <c r="BG219" i="45"/>
  <c r="BD219" i="45"/>
  <c r="BA219" i="45"/>
  <c r="AX219" i="45"/>
  <c r="AU219" i="45"/>
  <c r="AR219" i="45"/>
  <c r="AO219" i="45"/>
  <c r="AL219" i="45"/>
  <c r="AI219" i="45"/>
  <c r="AF219" i="45"/>
  <c r="AC219" i="45"/>
  <c r="Z219" i="45"/>
  <c r="W219" i="45"/>
  <c r="T219" i="45"/>
  <c r="Q219" i="45"/>
  <c r="N219" i="45"/>
  <c r="I219" i="45"/>
  <c r="H219" i="45"/>
  <c r="F219" i="45"/>
  <c r="G219" i="45" s="1"/>
  <c r="CY218" i="45"/>
  <c r="CW218" i="45"/>
  <c r="CT218" i="45"/>
  <c r="CQ218" i="45"/>
  <c r="CN218" i="45"/>
  <c r="CK218" i="45"/>
  <c r="CH218" i="45"/>
  <c r="CE218" i="45"/>
  <c r="CB218" i="45"/>
  <c r="BY218" i="45"/>
  <c r="BV218" i="45"/>
  <c r="BS218" i="45"/>
  <c r="BP218" i="45"/>
  <c r="BM218" i="45"/>
  <c r="BJ218" i="45"/>
  <c r="BG218" i="45"/>
  <c r="BD218" i="45"/>
  <c r="BA218" i="45"/>
  <c r="AX218" i="45"/>
  <c r="AU218" i="45"/>
  <c r="AR218" i="45"/>
  <c r="AO218" i="45"/>
  <c r="AL218" i="45"/>
  <c r="AI218" i="45"/>
  <c r="AF218" i="45"/>
  <c r="AC218" i="45"/>
  <c r="Z218" i="45"/>
  <c r="W218" i="45"/>
  <c r="T218" i="45"/>
  <c r="Q218" i="45"/>
  <c r="N218" i="45"/>
  <c r="I218" i="45"/>
  <c r="H218" i="45"/>
  <c r="F218" i="45"/>
  <c r="G218" i="45" s="1"/>
  <c r="CY217" i="45"/>
  <c r="CW217" i="45"/>
  <c r="CT217" i="45"/>
  <c r="CQ217" i="45"/>
  <c r="CN217" i="45"/>
  <c r="CK217" i="45"/>
  <c r="CH217" i="45"/>
  <c r="CE217" i="45"/>
  <c r="CB217" i="45"/>
  <c r="BY217" i="45"/>
  <c r="BV217" i="45"/>
  <c r="BS217" i="45"/>
  <c r="BP217" i="45"/>
  <c r="BM217" i="45"/>
  <c r="BJ217" i="45"/>
  <c r="BG217" i="45"/>
  <c r="BD217" i="45"/>
  <c r="BA217" i="45"/>
  <c r="AX217" i="45"/>
  <c r="AU217" i="45"/>
  <c r="AR217" i="45"/>
  <c r="AO217" i="45"/>
  <c r="AL217" i="45"/>
  <c r="AI217" i="45"/>
  <c r="AF217" i="45"/>
  <c r="AC217" i="45"/>
  <c r="Z217" i="45"/>
  <c r="W217" i="45"/>
  <c r="T217" i="45"/>
  <c r="Q217" i="45"/>
  <c r="N217" i="45"/>
  <c r="H217" i="45"/>
  <c r="F217" i="45"/>
  <c r="G217" i="45" s="1"/>
  <c r="CY216" i="45"/>
  <c r="CY285" i="45" s="1"/>
  <c r="CZ285" i="45" s="1"/>
  <c r="CW216" i="45"/>
  <c r="CT216" i="45"/>
  <c r="CQ216" i="45"/>
  <c r="CN216" i="45"/>
  <c r="CK216" i="45"/>
  <c r="CH216" i="45"/>
  <c r="CE216" i="45"/>
  <c r="CB216" i="45"/>
  <c r="BY216" i="45"/>
  <c r="BV216" i="45"/>
  <c r="BS216" i="45"/>
  <c r="BP216" i="45"/>
  <c r="BM216" i="45"/>
  <c r="BJ216" i="45"/>
  <c r="BG216" i="45"/>
  <c r="BD216" i="45"/>
  <c r="BA216" i="45"/>
  <c r="AX216" i="45"/>
  <c r="AU216" i="45"/>
  <c r="AR216" i="45"/>
  <c r="AO216" i="45"/>
  <c r="AL216" i="45"/>
  <c r="AI216" i="45"/>
  <c r="AF216" i="45"/>
  <c r="AC216" i="45"/>
  <c r="Z216" i="45"/>
  <c r="W216" i="45"/>
  <c r="T216" i="45"/>
  <c r="Q216" i="45"/>
  <c r="N216" i="45"/>
  <c r="H216" i="45"/>
  <c r="F216" i="45"/>
  <c r="G216" i="45" s="1"/>
  <c r="CY215" i="45"/>
  <c r="CW215" i="45"/>
  <c r="CT215" i="45"/>
  <c r="CQ215" i="45"/>
  <c r="CN215" i="45"/>
  <c r="CK215" i="45"/>
  <c r="CH215" i="45"/>
  <c r="CE215" i="45"/>
  <c r="CB215" i="45"/>
  <c r="BY215" i="45"/>
  <c r="BV215" i="45"/>
  <c r="BS215" i="45"/>
  <c r="BP215" i="45"/>
  <c r="BM215" i="45"/>
  <c r="BJ215" i="45"/>
  <c r="BG215" i="45"/>
  <c r="BD215" i="45"/>
  <c r="BA215" i="45"/>
  <c r="AX215" i="45"/>
  <c r="AU215" i="45"/>
  <c r="AR215" i="45"/>
  <c r="AO215" i="45"/>
  <c r="AL215" i="45"/>
  <c r="AI215" i="45"/>
  <c r="AF215" i="45"/>
  <c r="AC215" i="45"/>
  <c r="Z215" i="45"/>
  <c r="W215" i="45"/>
  <c r="T215" i="45"/>
  <c r="Q215" i="45"/>
  <c r="N215" i="45"/>
  <c r="H215" i="45"/>
  <c r="F215" i="45"/>
  <c r="G215" i="45" s="1"/>
  <c r="CY214" i="45"/>
  <c r="I214" i="45" s="1"/>
  <c r="CW214" i="45"/>
  <c r="CT214" i="45"/>
  <c r="CQ214" i="45"/>
  <c r="CN214" i="45"/>
  <c r="CK214" i="45"/>
  <c r="CH214" i="45"/>
  <c r="CE214" i="45"/>
  <c r="CB214" i="45"/>
  <c r="BY214" i="45"/>
  <c r="BV214" i="45"/>
  <c r="BS214" i="45"/>
  <c r="BP214" i="45"/>
  <c r="BM214" i="45"/>
  <c r="BJ214" i="45"/>
  <c r="BG214" i="45"/>
  <c r="BD214" i="45"/>
  <c r="BA214" i="45"/>
  <c r="AX214" i="45"/>
  <c r="AU214" i="45"/>
  <c r="AR214" i="45"/>
  <c r="AO214" i="45"/>
  <c r="AL214" i="45"/>
  <c r="AI214" i="45"/>
  <c r="AF214" i="45"/>
  <c r="AC214" i="45"/>
  <c r="Z214" i="45"/>
  <c r="W214" i="45"/>
  <c r="T214" i="45"/>
  <c r="Q214" i="45"/>
  <c r="N214" i="45"/>
  <c r="H214" i="45"/>
  <c r="F214" i="45"/>
  <c r="G214" i="45" s="1"/>
  <c r="CY213" i="45"/>
  <c r="CW213" i="45"/>
  <c r="CT213" i="45"/>
  <c r="CQ213" i="45"/>
  <c r="CN213" i="45"/>
  <c r="CK213" i="45"/>
  <c r="CH213" i="45"/>
  <c r="CE213" i="45"/>
  <c r="CB213" i="45"/>
  <c r="BY213" i="45"/>
  <c r="BV213" i="45"/>
  <c r="BS213" i="45"/>
  <c r="BP213" i="45"/>
  <c r="BM213" i="45"/>
  <c r="BJ213" i="45"/>
  <c r="BG213" i="45"/>
  <c r="BD213" i="45"/>
  <c r="BA213" i="45"/>
  <c r="AX213" i="45"/>
  <c r="AU213" i="45"/>
  <c r="AR213" i="45"/>
  <c r="AO213" i="45"/>
  <c r="AL213" i="45"/>
  <c r="AI213" i="45"/>
  <c r="AF213" i="45"/>
  <c r="AC213" i="45"/>
  <c r="Z213" i="45"/>
  <c r="W213" i="45"/>
  <c r="T213" i="45"/>
  <c r="Q213" i="45"/>
  <c r="N213" i="45"/>
  <c r="H213" i="45"/>
  <c r="F213" i="45"/>
  <c r="G213" i="45" s="1"/>
  <c r="CY212" i="45"/>
  <c r="CY281" i="45" s="1"/>
  <c r="CZ281" i="45" s="1"/>
  <c r="CW212" i="45"/>
  <c r="CT212" i="45"/>
  <c r="CQ212" i="45"/>
  <c r="CN212" i="45"/>
  <c r="CK212" i="45"/>
  <c r="CH212" i="45"/>
  <c r="CE212" i="45"/>
  <c r="CB212" i="45"/>
  <c r="BY212" i="45"/>
  <c r="BV212" i="45"/>
  <c r="BS212" i="45"/>
  <c r="BP212" i="45"/>
  <c r="BM212" i="45"/>
  <c r="BJ212" i="45"/>
  <c r="BG212" i="45"/>
  <c r="BD212" i="45"/>
  <c r="BA212" i="45"/>
  <c r="AX212" i="45"/>
  <c r="AU212" i="45"/>
  <c r="AR212" i="45"/>
  <c r="AO212" i="45"/>
  <c r="AL212" i="45"/>
  <c r="AI212" i="45"/>
  <c r="AF212" i="45"/>
  <c r="AC212" i="45"/>
  <c r="Z212" i="45"/>
  <c r="W212" i="45"/>
  <c r="T212" i="45"/>
  <c r="Q212" i="45"/>
  <c r="N212" i="45"/>
  <c r="I212" i="45"/>
  <c r="H212" i="45"/>
  <c r="F212" i="45"/>
  <c r="G212" i="45" s="1"/>
  <c r="CY211" i="45"/>
  <c r="CW211" i="45"/>
  <c r="CT211" i="45"/>
  <c r="CQ211" i="45"/>
  <c r="CN211" i="45"/>
  <c r="CK211" i="45"/>
  <c r="CH211" i="45"/>
  <c r="CE211" i="45"/>
  <c r="CB211" i="45"/>
  <c r="BY211" i="45"/>
  <c r="BV211" i="45"/>
  <c r="BS211" i="45"/>
  <c r="BP211" i="45"/>
  <c r="BM211" i="45"/>
  <c r="BJ211" i="45"/>
  <c r="BG211" i="45"/>
  <c r="BD211" i="45"/>
  <c r="BA211" i="45"/>
  <c r="AX211" i="45"/>
  <c r="AU211" i="45"/>
  <c r="AR211" i="45"/>
  <c r="AO211" i="45"/>
  <c r="AL211" i="45"/>
  <c r="AI211" i="45"/>
  <c r="AF211" i="45"/>
  <c r="AC211" i="45"/>
  <c r="Z211" i="45"/>
  <c r="W211" i="45"/>
  <c r="T211" i="45"/>
  <c r="Q211" i="45"/>
  <c r="N211" i="45"/>
  <c r="I211" i="45"/>
  <c r="H211" i="45"/>
  <c r="F211" i="45"/>
  <c r="G211" i="45" s="1"/>
  <c r="CY210" i="45"/>
  <c r="I210" i="45" s="1"/>
  <c r="CW210" i="45"/>
  <c r="CT210" i="45"/>
  <c r="CQ210" i="45"/>
  <c r="CN210" i="45"/>
  <c r="CK210" i="45"/>
  <c r="CH210" i="45"/>
  <c r="CE210" i="45"/>
  <c r="CB210" i="45"/>
  <c r="BY210" i="45"/>
  <c r="BV210" i="45"/>
  <c r="BS210" i="45"/>
  <c r="BP210" i="45"/>
  <c r="BM210" i="45"/>
  <c r="BJ210" i="45"/>
  <c r="BG210" i="45"/>
  <c r="BD210" i="45"/>
  <c r="BA210" i="45"/>
  <c r="AX210" i="45"/>
  <c r="AU210" i="45"/>
  <c r="AR210" i="45"/>
  <c r="AO210" i="45"/>
  <c r="AL210" i="45"/>
  <c r="AI210" i="45"/>
  <c r="AF210" i="45"/>
  <c r="AC210" i="45"/>
  <c r="Z210" i="45"/>
  <c r="W210" i="45"/>
  <c r="T210" i="45"/>
  <c r="Q210" i="45"/>
  <c r="N210" i="45"/>
  <c r="H210" i="45"/>
  <c r="F210" i="45"/>
  <c r="G210" i="45" s="1"/>
  <c r="CY209" i="45"/>
  <c r="CW209" i="45"/>
  <c r="CT209" i="45"/>
  <c r="CQ209" i="45"/>
  <c r="CN209" i="45"/>
  <c r="CK209" i="45"/>
  <c r="CH209" i="45"/>
  <c r="CE209" i="45"/>
  <c r="CB209" i="45"/>
  <c r="BY209" i="45"/>
  <c r="BV209" i="45"/>
  <c r="BS209" i="45"/>
  <c r="BP209" i="45"/>
  <c r="BM209" i="45"/>
  <c r="BJ209" i="45"/>
  <c r="BG209" i="45"/>
  <c r="BD209" i="45"/>
  <c r="BA209" i="45"/>
  <c r="AX209" i="45"/>
  <c r="AU209" i="45"/>
  <c r="AR209" i="45"/>
  <c r="AO209" i="45"/>
  <c r="AL209" i="45"/>
  <c r="AI209" i="45"/>
  <c r="AF209" i="45"/>
  <c r="AC209" i="45"/>
  <c r="Z209" i="45"/>
  <c r="W209" i="45"/>
  <c r="T209" i="45"/>
  <c r="Q209" i="45"/>
  <c r="N209" i="45"/>
  <c r="H209" i="45"/>
  <c r="F209" i="45"/>
  <c r="G209" i="45" s="1"/>
  <c r="CY208" i="45"/>
  <c r="CW208" i="45"/>
  <c r="CT208" i="45"/>
  <c r="CQ208" i="45"/>
  <c r="CN208" i="45"/>
  <c r="CK208" i="45"/>
  <c r="CH208" i="45"/>
  <c r="CE208" i="45"/>
  <c r="CB208" i="45"/>
  <c r="BY208" i="45"/>
  <c r="BV208" i="45"/>
  <c r="BS208" i="45"/>
  <c r="BP208" i="45"/>
  <c r="BM208" i="45"/>
  <c r="BJ208" i="45"/>
  <c r="BG208" i="45"/>
  <c r="BD208" i="45"/>
  <c r="BA208" i="45"/>
  <c r="AX208" i="45"/>
  <c r="AU208" i="45"/>
  <c r="AR208" i="45"/>
  <c r="AO208" i="45"/>
  <c r="AL208" i="45"/>
  <c r="AI208" i="45"/>
  <c r="AF208" i="45"/>
  <c r="AC208" i="45"/>
  <c r="Z208" i="45"/>
  <c r="W208" i="45"/>
  <c r="T208" i="45"/>
  <c r="Q208" i="45"/>
  <c r="N208" i="45"/>
  <c r="H208" i="45"/>
  <c r="F208" i="45"/>
  <c r="G208" i="45" s="1"/>
  <c r="CY207" i="45"/>
  <c r="CW207" i="45"/>
  <c r="CT207" i="45"/>
  <c r="CQ207" i="45"/>
  <c r="CN207" i="45"/>
  <c r="CK207" i="45"/>
  <c r="CH207" i="45"/>
  <c r="CE207" i="45"/>
  <c r="CB207" i="45"/>
  <c r="BY207" i="45"/>
  <c r="BV207" i="45"/>
  <c r="BS207" i="45"/>
  <c r="BP207" i="45"/>
  <c r="BM207" i="45"/>
  <c r="BJ207" i="45"/>
  <c r="BG207" i="45"/>
  <c r="BD207" i="45"/>
  <c r="BA207" i="45"/>
  <c r="AX207" i="45"/>
  <c r="AU207" i="45"/>
  <c r="AR207" i="45"/>
  <c r="AO207" i="45"/>
  <c r="AL207" i="45"/>
  <c r="AI207" i="45"/>
  <c r="AF207" i="45"/>
  <c r="AC207" i="45"/>
  <c r="Z207" i="45"/>
  <c r="W207" i="45"/>
  <c r="T207" i="45"/>
  <c r="Q207" i="45"/>
  <c r="N207" i="45"/>
  <c r="H207" i="45"/>
  <c r="F207" i="45"/>
  <c r="G207" i="45" s="1"/>
  <c r="CY206" i="45"/>
  <c r="I206" i="45" s="1"/>
  <c r="CW206" i="45"/>
  <c r="CT206" i="45"/>
  <c r="CQ206" i="45"/>
  <c r="CN206" i="45"/>
  <c r="CK206" i="45"/>
  <c r="CH206" i="45"/>
  <c r="CE206" i="45"/>
  <c r="CB206" i="45"/>
  <c r="BY206" i="45"/>
  <c r="BV206" i="45"/>
  <c r="BS206" i="45"/>
  <c r="BP206" i="45"/>
  <c r="BM206" i="45"/>
  <c r="BJ206" i="45"/>
  <c r="BG206" i="45"/>
  <c r="BD206" i="45"/>
  <c r="BA206" i="45"/>
  <c r="AX206" i="45"/>
  <c r="AU206" i="45"/>
  <c r="AR206" i="45"/>
  <c r="AO206" i="45"/>
  <c r="AL206" i="45"/>
  <c r="AI206" i="45"/>
  <c r="AF206" i="45"/>
  <c r="AC206" i="45"/>
  <c r="Z206" i="45"/>
  <c r="W206" i="45"/>
  <c r="T206" i="45"/>
  <c r="Q206" i="45"/>
  <c r="N206" i="45"/>
  <c r="H206" i="45"/>
  <c r="F206" i="45"/>
  <c r="G206" i="45" s="1"/>
  <c r="CY205" i="45"/>
  <c r="CW205" i="45"/>
  <c r="CT205" i="45"/>
  <c r="CQ205" i="45"/>
  <c r="CN205" i="45"/>
  <c r="CK205" i="45"/>
  <c r="CH205" i="45"/>
  <c r="CE205" i="45"/>
  <c r="CB205" i="45"/>
  <c r="BY205" i="45"/>
  <c r="BV205" i="45"/>
  <c r="BS205" i="45"/>
  <c r="BP205" i="45"/>
  <c r="BM205" i="45"/>
  <c r="BJ205" i="45"/>
  <c r="BG205" i="45"/>
  <c r="BD205" i="45"/>
  <c r="BA205" i="45"/>
  <c r="AX205" i="45"/>
  <c r="AU205" i="45"/>
  <c r="AR205" i="45"/>
  <c r="AO205" i="45"/>
  <c r="AL205" i="45"/>
  <c r="AI205" i="45"/>
  <c r="AF205" i="45"/>
  <c r="AC205" i="45"/>
  <c r="Z205" i="45"/>
  <c r="W205" i="45"/>
  <c r="T205" i="45"/>
  <c r="Q205" i="45"/>
  <c r="N205" i="45"/>
  <c r="H205" i="45"/>
  <c r="F205" i="45"/>
  <c r="G205" i="45" s="1"/>
  <c r="CY204" i="45"/>
  <c r="CY273" i="45" s="1"/>
  <c r="CZ273" i="45" s="1"/>
  <c r="CW204" i="45"/>
  <c r="CT204" i="45"/>
  <c r="CQ204" i="45"/>
  <c r="CN204" i="45"/>
  <c r="CK204" i="45"/>
  <c r="CH204" i="45"/>
  <c r="CE204" i="45"/>
  <c r="CB204" i="45"/>
  <c r="BY204" i="45"/>
  <c r="BV204" i="45"/>
  <c r="BS204" i="45"/>
  <c r="BP204" i="45"/>
  <c r="BM204" i="45"/>
  <c r="BJ204" i="45"/>
  <c r="BG204" i="45"/>
  <c r="BD204" i="45"/>
  <c r="BA204" i="45"/>
  <c r="AX204" i="45"/>
  <c r="AU204" i="45"/>
  <c r="AR204" i="45"/>
  <c r="AO204" i="45"/>
  <c r="AL204" i="45"/>
  <c r="AI204" i="45"/>
  <c r="AF204" i="45"/>
  <c r="AC204" i="45"/>
  <c r="Z204" i="45"/>
  <c r="W204" i="45"/>
  <c r="T204" i="45"/>
  <c r="Q204" i="45"/>
  <c r="N204" i="45"/>
  <c r="H204" i="45"/>
  <c r="F204" i="45"/>
  <c r="G204" i="45" s="1"/>
  <c r="CY203" i="45"/>
  <c r="CW203" i="45"/>
  <c r="CT203" i="45"/>
  <c r="CQ203" i="45"/>
  <c r="CN203" i="45"/>
  <c r="CK203" i="45"/>
  <c r="CH203" i="45"/>
  <c r="CE203" i="45"/>
  <c r="CB203" i="45"/>
  <c r="BY203" i="45"/>
  <c r="BV203" i="45"/>
  <c r="BS203" i="45"/>
  <c r="BP203" i="45"/>
  <c r="BM203" i="45"/>
  <c r="BJ203" i="45"/>
  <c r="BG203" i="45"/>
  <c r="BD203" i="45"/>
  <c r="BA203" i="45"/>
  <c r="AX203" i="45"/>
  <c r="AU203" i="45"/>
  <c r="AR203" i="45"/>
  <c r="AO203" i="45"/>
  <c r="AL203" i="45"/>
  <c r="AI203" i="45"/>
  <c r="AF203" i="45"/>
  <c r="AC203" i="45"/>
  <c r="Z203" i="45"/>
  <c r="W203" i="45"/>
  <c r="T203" i="45"/>
  <c r="Q203" i="45"/>
  <c r="N203" i="45"/>
  <c r="I203" i="45"/>
  <c r="H203" i="45"/>
  <c r="F203" i="45"/>
  <c r="G203" i="45" s="1"/>
  <c r="CY202" i="45"/>
  <c r="CW202" i="45"/>
  <c r="CT202" i="45"/>
  <c r="CQ202" i="45"/>
  <c r="CN202" i="45"/>
  <c r="CK202" i="45"/>
  <c r="CH202" i="45"/>
  <c r="CE202" i="45"/>
  <c r="CB202" i="45"/>
  <c r="BY202" i="45"/>
  <c r="BV202" i="45"/>
  <c r="BS202" i="45"/>
  <c r="BP202" i="45"/>
  <c r="BM202" i="45"/>
  <c r="BJ202" i="45"/>
  <c r="BG202" i="45"/>
  <c r="BD202" i="45"/>
  <c r="BA202" i="45"/>
  <c r="AX202" i="45"/>
  <c r="AU202" i="45"/>
  <c r="AR202" i="45"/>
  <c r="AO202" i="45"/>
  <c r="AL202" i="45"/>
  <c r="AI202" i="45"/>
  <c r="AF202" i="45"/>
  <c r="AC202" i="45"/>
  <c r="Z202" i="45"/>
  <c r="W202" i="45"/>
  <c r="T202" i="45"/>
  <c r="Q202" i="45"/>
  <c r="N202" i="45"/>
  <c r="I202" i="45"/>
  <c r="H202" i="45"/>
  <c r="J202" i="45" s="1"/>
  <c r="K202" i="45" s="1"/>
  <c r="F202" i="45"/>
  <c r="G202" i="45" s="1"/>
  <c r="CY201" i="45"/>
  <c r="CW201" i="45"/>
  <c r="CT201" i="45"/>
  <c r="CQ201" i="45"/>
  <c r="CN201" i="45"/>
  <c r="CK201" i="45"/>
  <c r="CH201" i="45"/>
  <c r="CE201" i="45"/>
  <c r="CB201" i="45"/>
  <c r="BY201" i="45"/>
  <c r="BV201" i="45"/>
  <c r="BS201" i="45"/>
  <c r="BP201" i="45"/>
  <c r="BM201" i="45"/>
  <c r="BJ201" i="45"/>
  <c r="BG201" i="45"/>
  <c r="BD201" i="45"/>
  <c r="BA201" i="45"/>
  <c r="AX201" i="45"/>
  <c r="AU201" i="45"/>
  <c r="AR201" i="45"/>
  <c r="AO201" i="45"/>
  <c r="AL201" i="45"/>
  <c r="AI201" i="45"/>
  <c r="AF201" i="45"/>
  <c r="AC201" i="45"/>
  <c r="Z201" i="45"/>
  <c r="W201" i="45"/>
  <c r="T201" i="45"/>
  <c r="Q201" i="45"/>
  <c r="N201" i="45"/>
  <c r="H201" i="45"/>
  <c r="F201" i="45"/>
  <c r="G201" i="45" s="1"/>
  <c r="CY200" i="45"/>
  <c r="CY269" i="45" s="1"/>
  <c r="CZ269" i="45" s="1"/>
  <c r="CW200" i="45"/>
  <c r="CT200" i="45"/>
  <c r="CQ200" i="45"/>
  <c r="CN200" i="45"/>
  <c r="CK200" i="45"/>
  <c r="CH200" i="45"/>
  <c r="CE200" i="45"/>
  <c r="CB200" i="45"/>
  <c r="BY200" i="45"/>
  <c r="BV200" i="45"/>
  <c r="BS200" i="45"/>
  <c r="BP200" i="45"/>
  <c r="BM200" i="45"/>
  <c r="BJ200" i="45"/>
  <c r="BG200" i="45"/>
  <c r="BD200" i="45"/>
  <c r="BA200" i="45"/>
  <c r="AX200" i="45"/>
  <c r="AU200" i="45"/>
  <c r="AR200" i="45"/>
  <c r="AO200" i="45"/>
  <c r="AL200" i="45"/>
  <c r="AI200" i="45"/>
  <c r="AF200" i="45"/>
  <c r="AC200" i="45"/>
  <c r="Z200" i="45"/>
  <c r="W200" i="45"/>
  <c r="T200" i="45"/>
  <c r="Q200" i="45"/>
  <c r="N200" i="45"/>
  <c r="H200" i="45"/>
  <c r="F200" i="45"/>
  <c r="G200" i="45" s="1"/>
  <c r="CY199" i="45"/>
  <c r="CW199" i="45"/>
  <c r="CT199" i="45"/>
  <c r="CQ199" i="45"/>
  <c r="CN199" i="45"/>
  <c r="CK199" i="45"/>
  <c r="CH199" i="45"/>
  <c r="CE199" i="45"/>
  <c r="CB199" i="45"/>
  <c r="BY199" i="45"/>
  <c r="BV199" i="45"/>
  <c r="BS199" i="45"/>
  <c r="BP199" i="45"/>
  <c r="BM199" i="45"/>
  <c r="BJ199" i="45"/>
  <c r="BG199" i="45"/>
  <c r="BD199" i="45"/>
  <c r="BA199" i="45"/>
  <c r="AX199" i="45"/>
  <c r="AU199" i="45"/>
  <c r="AR199" i="45"/>
  <c r="AO199" i="45"/>
  <c r="AL199" i="45"/>
  <c r="AI199" i="45"/>
  <c r="AF199" i="45"/>
  <c r="AC199" i="45"/>
  <c r="Z199" i="45"/>
  <c r="W199" i="45"/>
  <c r="T199" i="45"/>
  <c r="Q199" i="45"/>
  <c r="N199" i="45"/>
  <c r="I199" i="45"/>
  <c r="H199" i="45"/>
  <c r="F199" i="45"/>
  <c r="G199" i="45" s="1"/>
  <c r="CY198" i="45"/>
  <c r="I198" i="45" s="1"/>
  <c r="CW198" i="45"/>
  <c r="CT198" i="45"/>
  <c r="CQ198" i="45"/>
  <c r="CN198" i="45"/>
  <c r="CK198" i="45"/>
  <c r="CH198" i="45"/>
  <c r="CE198" i="45"/>
  <c r="CB198" i="45"/>
  <c r="BY198" i="45"/>
  <c r="BV198" i="45"/>
  <c r="BS198" i="45"/>
  <c r="BP198" i="45"/>
  <c r="BM198" i="45"/>
  <c r="BJ198" i="45"/>
  <c r="BG198" i="45"/>
  <c r="BD198" i="45"/>
  <c r="BA198" i="45"/>
  <c r="AX198" i="45"/>
  <c r="AU198" i="45"/>
  <c r="AR198" i="45"/>
  <c r="AO198" i="45"/>
  <c r="AL198" i="45"/>
  <c r="AI198" i="45"/>
  <c r="AF198" i="45"/>
  <c r="AC198" i="45"/>
  <c r="Z198" i="45"/>
  <c r="W198" i="45"/>
  <c r="T198" i="45"/>
  <c r="Q198" i="45"/>
  <c r="N198" i="45"/>
  <c r="H198" i="45"/>
  <c r="F198" i="45"/>
  <c r="G198" i="45" s="1"/>
  <c r="CY197" i="45"/>
  <c r="CZ197" i="45" s="1"/>
  <c r="CW197" i="45"/>
  <c r="CT197" i="45"/>
  <c r="CQ197" i="45"/>
  <c r="CN197" i="45"/>
  <c r="CK197" i="45"/>
  <c r="CH197" i="45"/>
  <c r="CE197" i="45"/>
  <c r="CB197" i="45"/>
  <c r="BY197" i="45"/>
  <c r="BV197" i="45"/>
  <c r="BS197" i="45"/>
  <c r="BP197" i="45"/>
  <c r="BM197" i="45"/>
  <c r="BJ197" i="45"/>
  <c r="BG197" i="45"/>
  <c r="BD197" i="45"/>
  <c r="BA197" i="45"/>
  <c r="AX197" i="45"/>
  <c r="AU197" i="45"/>
  <c r="AR197" i="45"/>
  <c r="AO197" i="45"/>
  <c r="AL197" i="45"/>
  <c r="AI197" i="45"/>
  <c r="AF197" i="45"/>
  <c r="AC197" i="45"/>
  <c r="Z197" i="45"/>
  <c r="W197" i="45"/>
  <c r="T197" i="45"/>
  <c r="Q197" i="45"/>
  <c r="N197" i="45"/>
  <c r="H197" i="45"/>
  <c r="F197" i="45"/>
  <c r="G197" i="45" s="1"/>
  <c r="CY196" i="45"/>
  <c r="CY265" i="45" s="1"/>
  <c r="CZ265" i="45" s="1"/>
  <c r="CW196" i="45"/>
  <c r="CT196" i="45"/>
  <c r="CQ196" i="45"/>
  <c r="CN196" i="45"/>
  <c r="CK196" i="45"/>
  <c r="CH196" i="45"/>
  <c r="CE196" i="45"/>
  <c r="CB196" i="45"/>
  <c r="BY196" i="45"/>
  <c r="BV196" i="45"/>
  <c r="BS196" i="45"/>
  <c r="BP196" i="45"/>
  <c r="BM196" i="45"/>
  <c r="BJ196" i="45"/>
  <c r="BG196" i="45"/>
  <c r="BD196" i="45"/>
  <c r="BA196" i="45"/>
  <c r="AX196" i="45"/>
  <c r="AU196" i="45"/>
  <c r="AR196" i="45"/>
  <c r="AO196" i="45"/>
  <c r="AL196" i="45"/>
  <c r="AI196" i="45"/>
  <c r="AF196" i="45"/>
  <c r="AC196" i="45"/>
  <c r="Z196" i="45"/>
  <c r="W196" i="45"/>
  <c r="T196" i="45"/>
  <c r="Q196" i="45"/>
  <c r="N196" i="45"/>
  <c r="H196" i="45"/>
  <c r="F196" i="45"/>
  <c r="G196" i="45" s="1"/>
  <c r="CY195" i="45"/>
  <c r="CW195" i="45"/>
  <c r="CT195" i="45"/>
  <c r="CQ195" i="45"/>
  <c r="CN195" i="45"/>
  <c r="CK195" i="45"/>
  <c r="CH195" i="45"/>
  <c r="CE195" i="45"/>
  <c r="CB195" i="45"/>
  <c r="BY195" i="45"/>
  <c r="BV195" i="45"/>
  <c r="BS195" i="45"/>
  <c r="BP195" i="45"/>
  <c r="BM195" i="45"/>
  <c r="BJ195" i="45"/>
  <c r="BG195" i="45"/>
  <c r="BD195" i="45"/>
  <c r="BA195" i="45"/>
  <c r="AX195" i="45"/>
  <c r="AU195" i="45"/>
  <c r="AR195" i="45"/>
  <c r="AO195" i="45"/>
  <c r="AL195" i="45"/>
  <c r="AI195" i="45"/>
  <c r="AF195" i="45"/>
  <c r="AC195" i="45"/>
  <c r="Z195" i="45"/>
  <c r="W195" i="45"/>
  <c r="T195" i="45"/>
  <c r="Q195" i="45"/>
  <c r="N195" i="45"/>
  <c r="I195" i="45"/>
  <c r="H195" i="45"/>
  <c r="F195" i="45"/>
  <c r="G195" i="45" s="1"/>
  <c r="CY194" i="45"/>
  <c r="I194" i="45" s="1"/>
  <c r="CW194" i="45"/>
  <c r="CT194" i="45"/>
  <c r="CQ194" i="45"/>
  <c r="CN194" i="45"/>
  <c r="CK194" i="45"/>
  <c r="CH194" i="45"/>
  <c r="CE194" i="45"/>
  <c r="CB194" i="45"/>
  <c r="BY194" i="45"/>
  <c r="BV194" i="45"/>
  <c r="BS194" i="45"/>
  <c r="BP194" i="45"/>
  <c r="BM194" i="45"/>
  <c r="BJ194" i="45"/>
  <c r="BG194" i="45"/>
  <c r="BD194" i="45"/>
  <c r="BA194" i="45"/>
  <c r="AX194" i="45"/>
  <c r="AU194" i="45"/>
  <c r="AR194" i="45"/>
  <c r="AO194" i="45"/>
  <c r="AL194" i="45"/>
  <c r="AI194" i="45"/>
  <c r="AF194" i="45"/>
  <c r="AC194" i="45"/>
  <c r="Z194" i="45"/>
  <c r="W194" i="45"/>
  <c r="T194" i="45"/>
  <c r="Q194" i="45"/>
  <c r="N194" i="45"/>
  <c r="H194" i="45"/>
  <c r="F194" i="45"/>
  <c r="G194" i="45" s="1"/>
  <c r="CY193" i="45"/>
  <c r="CZ193" i="45" s="1"/>
  <c r="CW193" i="45"/>
  <c r="CT193" i="45"/>
  <c r="CQ193" i="45"/>
  <c r="CN193" i="45"/>
  <c r="CK193" i="45"/>
  <c r="CH193" i="45"/>
  <c r="CE193" i="45"/>
  <c r="CB193" i="45"/>
  <c r="BY193" i="45"/>
  <c r="BV193" i="45"/>
  <c r="BS193" i="45"/>
  <c r="BP193" i="45"/>
  <c r="BM193" i="45"/>
  <c r="BJ193" i="45"/>
  <c r="BG193" i="45"/>
  <c r="BD193" i="45"/>
  <c r="BA193" i="45"/>
  <c r="AX193" i="45"/>
  <c r="AU193" i="45"/>
  <c r="AR193" i="45"/>
  <c r="AO193" i="45"/>
  <c r="AL193" i="45"/>
  <c r="AI193" i="45"/>
  <c r="AF193" i="45"/>
  <c r="AC193" i="45"/>
  <c r="Z193" i="45"/>
  <c r="W193" i="45"/>
  <c r="T193" i="45"/>
  <c r="Q193" i="45"/>
  <c r="N193" i="45"/>
  <c r="H193" i="45"/>
  <c r="F193" i="45"/>
  <c r="G193" i="45" s="1"/>
  <c r="CY192" i="45"/>
  <c r="CW192" i="45"/>
  <c r="CT192" i="45"/>
  <c r="CQ192" i="45"/>
  <c r="CN192" i="45"/>
  <c r="CK192" i="45"/>
  <c r="CH192" i="45"/>
  <c r="CE192" i="45"/>
  <c r="CB192" i="45"/>
  <c r="BY192" i="45"/>
  <c r="BV192" i="45"/>
  <c r="BS192" i="45"/>
  <c r="BP192" i="45"/>
  <c r="BM192" i="45"/>
  <c r="BJ192" i="45"/>
  <c r="BG192" i="45"/>
  <c r="BD192" i="45"/>
  <c r="BA192" i="45"/>
  <c r="AX192" i="45"/>
  <c r="AU192" i="45"/>
  <c r="AR192" i="45"/>
  <c r="AO192" i="45"/>
  <c r="AL192" i="45"/>
  <c r="AI192" i="45"/>
  <c r="AF192" i="45"/>
  <c r="AC192" i="45"/>
  <c r="Z192" i="45"/>
  <c r="W192" i="45"/>
  <c r="T192" i="45"/>
  <c r="Q192" i="45"/>
  <c r="N192" i="45"/>
  <c r="H192" i="45"/>
  <c r="F192" i="45"/>
  <c r="G192" i="45" s="1"/>
  <c r="CY191" i="45"/>
  <c r="CZ191" i="45" s="1"/>
  <c r="CW191" i="45"/>
  <c r="CT191" i="45"/>
  <c r="CQ191" i="45"/>
  <c r="CN191" i="45"/>
  <c r="CK191" i="45"/>
  <c r="CH191" i="45"/>
  <c r="CE191" i="45"/>
  <c r="CB191" i="45"/>
  <c r="BY191" i="45"/>
  <c r="BV191" i="45"/>
  <c r="BS191" i="45"/>
  <c r="BP191" i="45"/>
  <c r="BM191" i="45"/>
  <c r="BJ191" i="45"/>
  <c r="BG191" i="45"/>
  <c r="BD191" i="45"/>
  <c r="BA191" i="45"/>
  <c r="AX191" i="45"/>
  <c r="AU191" i="45"/>
  <c r="AR191" i="45"/>
  <c r="AO191" i="45"/>
  <c r="AL191" i="45"/>
  <c r="AI191" i="45"/>
  <c r="AF191" i="45"/>
  <c r="AC191" i="45"/>
  <c r="Z191" i="45"/>
  <c r="W191" i="45"/>
  <c r="T191" i="45"/>
  <c r="Q191" i="45"/>
  <c r="N191" i="45"/>
  <c r="H191" i="45"/>
  <c r="F191" i="45"/>
  <c r="G191" i="45" s="1"/>
  <c r="CY190" i="45"/>
  <c r="I190" i="45" s="1"/>
  <c r="CW190" i="45"/>
  <c r="CT190" i="45"/>
  <c r="CQ190" i="45"/>
  <c r="CN190" i="45"/>
  <c r="CK190" i="45"/>
  <c r="CH190" i="45"/>
  <c r="CE190" i="45"/>
  <c r="CB190" i="45"/>
  <c r="BY190" i="45"/>
  <c r="BV190" i="45"/>
  <c r="BS190" i="45"/>
  <c r="BP190" i="45"/>
  <c r="BM190" i="45"/>
  <c r="BJ190" i="45"/>
  <c r="BG190" i="45"/>
  <c r="BD190" i="45"/>
  <c r="BA190" i="45"/>
  <c r="AX190" i="45"/>
  <c r="AU190" i="45"/>
  <c r="AR190" i="45"/>
  <c r="AO190" i="45"/>
  <c r="AL190" i="45"/>
  <c r="AI190" i="45"/>
  <c r="AF190" i="45"/>
  <c r="AC190" i="45"/>
  <c r="Z190" i="45"/>
  <c r="W190" i="45"/>
  <c r="T190" i="45"/>
  <c r="Q190" i="45"/>
  <c r="N190" i="45"/>
  <c r="H190" i="45"/>
  <c r="F190" i="45"/>
  <c r="G190" i="45" s="1"/>
  <c r="CY189" i="45"/>
  <c r="CZ189" i="45" s="1"/>
  <c r="CW189" i="45"/>
  <c r="CT189" i="45"/>
  <c r="CQ189" i="45"/>
  <c r="CN189" i="45"/>
  <c r="CK189" i="45"/>
  <c r="CH189" i="45"/>
  <c r="CE189" i="45"/>
  <c r="CB189" i="45"/>
  <c r="BY189" i="45"/>
  <c r="BV189" i="45"/>
  <c r="BS189" i="45"/>
  <c r="BP189" i="45"/>
  <c r="BM189" i="45"/>
  <c r="BJ189" i="45"/>
  <c r="BG189" i="45"/>
  <c r="BD189" i="45"/>
  <c r="BA189" i="45"/>
  <c r="AX189" i="45"/>
  <c r="AU189" i="45"/>
  <c r="AR189" i="45"/>
  <c r="AO189" i="45"/>
  <c r="AL189" i="45"/>
  <c r="AI189" i="45"/>
  <c r="AF189" i="45"/>
  <c r="AC189" i="45"/>
  <c r="Z189" i="45"/>
  <c r="W189" i="45"/>
  <c r="T189" i="45"/>
  <c r="Q189" i="45"/>
  <c r="N189" i="45"/>
  <c r="H189" i="45"/>
  <c r="F189" i="45"/>
  <c r="G189" i="45" s="1"/>
  <c r="CY188" i="45"/>
  <c r="CY257" i="45" s="1"/>
  <c r="CZ257" i="45" s="1"/>
  <c r="CW188" i="45"/>
  <c r="CT188" i="45"/>
  <c r="CQ188" i="45"/>
  <c r="CN188" i="45"/>
  <c r="CK188" i="45"/>
  <c r="CH188" i="45"/>
  <c r="CE188" i="45"/>
  <c r="CB188" i="45"/>
  <c r="BY188" i="45"/>
  <c r="BV188" i="45"/>
  <c r="BS188" i="45"/>
  <c r="BP188" i="45"/>
  <c r="BM188" i="45"/>
  <c r="BJ188" i="45"/>
  <c r="BG188" i="45"/>
  <c r="BD188" i="45"/>
  <c r="BA188" i="45"/>
  <c r="AX188" i="45"/>
  <c r="AU188" i="45"/>
  <c r="AR188" i="45"/>
  <c r="AO188" i="45"/>
  <c r="AL188" i="45"/>
  <c r="AI188" i="45"/>
  <c r="AF188" i="45"/>
  <c r="AC188" i="45"/>
  <c r="Z188" i="45"/>
  <c r="W188" i="45"/>
  <c r="T188" i="45"/>
  <c r="Q188" i="45"/>
  <c r="N188" i="45"/>
  <c r="H188" i="45"/>
  <c r="F188" i="45"/>
  <c r="G188" i="45" s="1"/>
  <c r="CY187" i="45"/>
  <c r="CW187" i="45"/>
  <c r="CT187" i="45"/>
  <c r="CQ187" i="45"/>
  <c r="CN187" i="45"/>
  <c r="CK187" i="45"/>
  <c r="CH187" i="45"/>
  <c r="CE187" i="45"/>
  <c r="CB187" i="45"/>
  <c r="BY187" i="45"/>
  <c r="BV187" i="45"/>
  <c r="BS187" i="45"/>
  <c r="BP187" i="45"/>
  <c r="BM187" i="45"/>
  <c r="BJ187" i="45"/>
  <c r="BG187" i="45"/>
  <c r="BD187" i="45"/>
  <c r="BA187" i="45"/>
  <c r="AX187" i="45"/>
  <c r="AU187" i="45"/>
  <c r="AR187" i="45"/>
  <c r="AO187" i="45"/>
  <c r="AL187" i="45"/>
  <c r="AI187" i="45"/>
  <c r="AF187" i="45"/>
  <c r="AC187" i="45"/>
  <c r="Z187" i="45"/>
  <c r="W187" i="45"/>
  <c r="T187" i="45"/>
  <c r="Q187" i="45"/>
  <c r="N187" i="45"/>
  <c r="I187" i="45"/>
  <c r="H187" i="45"/>
  <c r="F187" i="45"/>
  <c r="G187" i="45" s="1"/>
  <c r="CY186" i="45"/>
  <c r="I186" i="45" s="1"/>
  <c r="CW186" i="45"/>
  <c r="CT186" i="45"/>
  <c r="CQ186" i="45"/>
  <c r="CN186" i="45"/>
  <c r="CK186" i="45"/>
  <c r="CH186" i="45"/>
  <c r="CE186" i="45"/>
  <c r="CB186" i="45"/>
  <c r="BY186" i="45"/>
  <c r="BV186" i="45"/>
  <c r="BS186" i="45"/>
  <c r="BP186" i="45"/>
  <c r="BM186" i="45"/>
  <c r="BJ186" i="45"/>
  <c r="BG186" i="45"/>
  <c r="BD186" i="45"/>
  <c r="BA186" i="45"/>
  <c r="AX186" i="45"/>
  <c r="AU186" i="45"/>
  <c r="AR186" i="45"/>
  <c r="AO186" i="45"/>
  <c r="AL186" i="45"/>
  <c r="AI186" i="45"/>
  <c r="AF186" i="45"/>
  <c r="AC186" i="45"/>
  <c r="Z186" i="45"/>
  <c r="W186" i="45"/>
  <c r="T186" i="45"/>
  <c r="Q186" i="45"/>
  <c r="N186" i="45"/>
  <c r="H186" i="45"/>
  <c r="F186" i="45"/>
  <c r="G186" i="45" s="1"/>
  <c r="CX185" i="45"/>
  <c r="CV185" i="45"/>
  <c r="CU185" i="45"/>
  <c r="CS185" i="45"/>
  <c r="CR185" i="45"/>
  <c r="CT185" i="45" s="1"/>
  <c r="CP185" i="45"/>
  <c r="CO185" i="45"/>
  <c r="CQ185" i="45" s="1"/>
  <c r="CM185" i="45"/>
  <c r="CL185" i="45"/>
  <c r="CN185" i="45" s="1"/>
  <c r="CJ185" i="45"/>
  <c r="CI185" i="45"/>
  <c r="CG185" i="45"/>
  <c r="CF185" i="45"/>
  <c r="CD185" i="45"/>
  <c r="CC185" i="45"/>
  <c r="CE185" i="45" s="1"/>
  <c r="CA185" i="45"/>
  <c r="BZ185" i="45"/>
  <c r="CB185" i="45" s="1"/>
  <c r="BX185" i="45"/>
  <c r="BW185" i="45"/>
  <c r="BY185" i="45" s="1"/>
  <c r="BU185" i="45"/>
  <c r="BT185" i="45"/>
  <c r="BV185" i="45" s="1"/>
  <c r="BR185" i="45"/>
  <c r="BQ185" i="45"/>
  <c r="BS185" i="45" s="1"/>
  <c r="BO185" i="45"/>
  <c r="BN185" i="45"/>
  <c r="BL185" i="45"/>
  <c r="BK185" i="45"/>
  <c r="BM185" i="45" s="1"/>
  <c r="BI185" i="45"/>
  <c r="BH185" i="45"/>
  <c r="BJ185" i="45" s="1"/>
  <c r="BF185" i="45"/>
  <c r="BE185" i="45"/>
  <c r="BG185" i="45" s="1"/>
  <c r="BC185" i="45"/>
  <c r="BB185" i="45"/>
  <c r="AZ185" i="45"/>
  <c r="AY185" i="45"/>
  <c r="AW185" i="45"/>
  <c r="AV185" i="45"/>
  <c r="AX185" i="45" s="1"/>
  <c r="AT185" i="45"/>
  <c r="AS185" i="45"/>
  <c r="AQ185" i="45"/>
  <c r="AP185" i="45"/>
  <c r="AR185" i="45" s="1"/>
  <c r="AN185" i="45"/>
  <c r="AM185" i="45"/>
  <c r="AO185" i="45" s="1"/>
  <c r="AK185" i="45"/>
  <c r="AJ185" i="45"/>
  <c r="AL185" i="45" s="1"/>
  <c r="AH185" i="45"/>
  <c r="AG185" i="45"/>
  <c r="AE185" i="45"/>
  <c r="AD185" i="45"/>
  <c r="AF185" i="45" s="1"/>
  <c r="AB185" i="45"/>
  <c r="AA185" i="45"/>
  <c r="Y185" i="45"/>
  <c r="X185" i="45"/>
  <c r="V185" i="45"/>
  <c r="U185" i="45"/>
  <c r="W185" i="45" s="1"/>
  <c r="S185" i="45"/>
  <c r="R185" i="45"/>
  <c r="T185" i="45" s="1"/>
  <c r="P185" i="45"/>
  <c r="O185" i="45"/>
  <c r="Q185" i="45" s="1"/>
  <c r="M185" i="45"/>
  <c r="L185" i="45"/>
  <c r="E185" i="45"/>
  <c r="D185" i="45"/>
  <c r="F185" i="45" s="1"/>
  <c r="G185" i="45" s="1"/>
  <c r="O183" i="45"/>
  <c r="R183" i="45" s="1"/>
  <c r="U183" i="45" s="1"/>
  <c r="X183" i="45" s="1"/>
  <c r="AA183" i="45" s="1"/>
  <c r="AD183" i="45" s="1"/>
  <c r="AG183" i="45" s="1"/>
  <c r="AJ183" i="45" s="1"/>
  <c r="AM183" i="45" s="1"/>
  <c r="AP183" i="45" s="1"/>
  <c r="AS183" i="45" s="1"/>
  <c r="AV183" i="45" s="1"/>
  <c r="AY183" i="45" s="1"/>
  <c r="BB183" i="45" s="1"/>
  <c r="BE183" i="45" s="1"/>
  <c r="BH183" i="45" s="1"/>
  <c r="BK183" i="45" s="1"/>
  <c r="BN183" i="45" s="1"/>
  <c r="BQ183" i="45" s="1"/>
  <c r="BT183" i="45" s="1"/>
  <c r="BW183" i="45" s="1"/>
  <c r="BZ183" i="45" s="1"/>
  <c r="CC183" i="45" s="1"/>
  <c r="CF183" i="45" s="1"/>
  <c r="CI183" i="45" s="1"/>
  <c r="CL183" i="45" s="1"/>
  <c r="CO183" i="45" s="1"/>
  <c r="CR183" i="45" s="1"/>
  <c r="CU183" i="45" s="1"/>
  <c r="CX183" i="45" s="1"/>
  <c r="CZ179" i="45"/>
  <c r="CW179" i="45"/>
  <c r="CT179" i="45"/>
  <c r="CQ179" i="45"/>
  <c r="CN179" i="45"/>
  <c r="CK179" i="45"/>
  <c r="CH179" i="45"/>
  <c r="CE179" i="45"/>
  <c r="CB179" i="45"/>
  <c r="BY179" i="45"/>
  <c r="BV179" i="45"/>
  <c r="BS179" i="45"/>
  <c r="BP179" i="45"/>
  <c r="BM179" i="45"/>
  <c r="BJ179" i="45"/>
  <c r="BG179" i="45"/>
  <c r="BD179" i="45"/>
  <c r="BA179" i="45"/>
  <c r="AX179" i="45"/>
  <c r="AU179" i="45"/>
  <c r="AR179" i="45"/>
  <c r="AL179" i="45"/>
  <c r="AI179" i="45"/>
  <c r="AF179" i="45"/>
  <c r="AC179" i="45"/>
  <c r="Z179" i="45"/>
  <c r="W179" i="45"/>
  <c r="T179" i="45"/>
  <c r="Q179" i="45"/>
  <c r="N179" i="45"/>
  <c r="I179" i="45"/>
  <c r="H179" i="45"/>
  <c r="F179" i="45"/>
  <c r="G179" i="45" s="1"/>
  <c r="CZ178" i="45"/>
  <c r="CW178" i="45"/>
  <c r="CT178" i="45"/>
  <c r="CQ178" i="45"/>
  <c r="CN178" i="45"/>
  <c r="CK178" i="45"/>
  <c r="CH178" i="45"/>
  <c r="CE178" i="45"/>
  <c r="CB178" i="45"/>
  <c r="BY178" i="45"/>
  <c r="BV178" i="45"/>
  <c r="BS178" i="45"/>
  <c r="BP178" i="45"/>
  <c r="BM178" i="45"/>
  <c r="BJ178" i="45"/>
  <c r="BG178" i="45"/>
  <c r="BD178" i="45"/>
  <c r="BA178" i="45"/>
  <c r="AX178" i="45"/>
  <c r="AU178" i="45"/>
  <c r="AR178" i="45"/>
  <c r="AL178" i="45"/>
  <c r="AI178" i="45"/>
  <c r="AF178" i="45"/>
  <c r="AC178" i="45"/>
  <c r="Z178" i="45"/>
  <c r="W178" i="45"/>
  <c r="T178" i="45"/>
  <c r="Q178" i="45"/>
  <c r="N178" i="45"/>
  <c r="I178" i="45"/>
  <c r="H178" i="45"/>
  <c r="J178" i="45" s="1"/>
  <c r="K178" i="45" s="1"/>
  <c r="F178" i="45"/>
  <c r="G178" i="45" s="1"/>
  <c r="CZ177" i="45"/>
  <c r="CW177" i="45"/>
  <c r="CT177" i="45"/>
  <c r="CQ177" i="45"/>
  <c r="CN177" i="45"/>
  <c r="CK177" i="45"/>
  <c r="CH177" i="45"/>
  <c r="CE177" i="45"/>
  <c r="CB177" i="45"/>
  <c r="BY177" i="45"/>
  <c r="BV177" i="45"/>
  <c r="BS177" i="45"/>
  <c r="BP177" i="45"/>
  <c r="BM177" i="45"/>
  <c r="BJ177" i="45"/>
  <c r="BG177" i="45"/>
  <c r="BD177" i="45"/>
  <c r="BA177" i="45"/>
  <c r="AX177" i="45"/>
  <c r="AU177" i="45"/>
  <c r="AR177" i="45"/>
  <c r="AL177" i="45"/>
  <c r="AI177" i="45"/>
  <c r="AF177" i="45"/>
  <c r="AC177" i="45"/>
  <c r="Z177" i="45"/>
  <c r="W177" i="45"/>
  <c r="T177" i="45"/>
  <c r="Q177" i="45"/>
  <c r="N177" i="45"/>
  <c r="I177" i="45"/>
  <c r="H177" i="45"/>
  <c r="F177" i="45"/>
  <c r="G177" i="45" s="1"/>
  <c r="CZ176" i="45"/>
  <c r="CW176" i="45"/>
  <c r="CT176" i="45"/>
  <c r="CQ176" i="45"/>
  <c r="CN176" i="45"/>
  <c r="CK176" i="45"/>
  <c r="CH176" i="45"/>
  <c r="CE176" i="45"/>
  <c r="CB176" i="45"/>
  <c r="BY176" i="45"/>
  <c r="BV176" i="45"/>
  <c r="BS176" i="45"/>
  <c r="BP176" i="45"/>
  <c r="BM176" i="45"/>
  <c r="BJ176" i="45"/>
  <c r="BG176" i="45"/>
  <c r="BD176" i="45"/>
  <c r="BA176" i="45"/>
  <c r="AX176" i="45"/>
  <c r="AU176" i="45"/>
  <c r="AR176" i="45"/>
  <c r="AL176" i="45"/>
  <c r="AI176" i="45"/>
  <c r="AF176" i="45"/>
  <c r="AC176" i="45"/>
  <c r="Z176" i="45"/>
  <c r="W176" i="45"/>
  <c r="T176" i="45"/>
  <c r="Q176" i="45"/>
  <c r="N176" i="45"/>
  <c r="I176" i="45"/>
  <c r="H176" i="45"/>
  <c r="F176" i="45"/>
  <c r="G176" i="45" s="1"/>
  <c r="CZ175" i="45"/>
  <c r="CW175" i="45"/>
  <c r="CT175" i="45"/>
  <c r="CQ175" i="45"/>
  <c r="CN175" i="45"/>
  <c r="CK175" i="45"/>
  <c r="CH175" i="45"/>
  <c r="CE175" i="45"/>
  <c r="CB175" i="45"/>
  <c r="BY175" i="45"/>
  <c r="BV175" i="45"/>
  <c r="BS175" i="45"/>
  <c r="BP175" i="45"/>
  <c r="BM175" i="45"/>
  <c r="BJ175" i="45"/>
  <c r="BG175" i="45"/>
  <c r="BD175" i="45"/>
  <c r="BA175" i="45"/>
  <c r="AX175" i="45"/>
  <c r="AU175" i="45"/>
  <c r="AR175" i="45"/>
  <c r="AL175" i="45"/>
  <c r="AI175" i="45"/>
  <c r="AF175" i="45"/>
  <c r="AC175" i="45"/>
  <c r="Z175" i="45"/>
  <c r="W175" i="45"/>
  <c r="T175" i="45"/>
  <c r="Q175" i="45"/>
  <c r="N175" i="45"/>
  <c r="I175" i="45"/>
  <c r="H175" i="45"/>
  <c r="F175" i="45"/>
  <c r="G175" i="45" s="1"/>
  <c r="CZ174" i="45"/>
  <c r="CW174" i="45"/>
  <c r="CT174" i="45"/>
  <c r="CQ174" i="45"/>
  <c r="CN174" i="45"/>
  <c r="CK174" i="45"/>
  <c r="CH174" i="45"/>
  <c r="CE174" i="45"/>
  <c r="CB174" i="45"/>
  <c r="BY174" i="45"/>
  <c r="BV174" i="45"/>
  <c r="BS174" i="45"/>
  <c r="BP174" i="45"/>
  <c r="BM174" i="45"/>
  <c r="BJ174" i="45"/>
  <c r="BG174" i="45"/>
  <c r="BD174" i="45"/>
  <c r="BA174" i="45"/>
  <c r="AX174" i="45"/>
  <c r="AU174" i="45"/>
  <c r="AR174" i="45"/>
  <c r="AL174" i="45"/>
  <c r="AI174" i="45"/>
  <c r="AF174" i="45"/>
  <c r="AC174" i="45"/>
  <c r="Z174" i="45"/>
  <c r="W174" i="45"/>
  <c r="T174" i="45"/>
  <c r="Q174" i="45"/>
  <c r="N174" i="45"/>
  <c r="I174" i="45"/>
  <c r="H174" i="45"/>
  <c r="J174" i="45" s="1"/>
  <c r="K174" i="45" s="1"/>
  <c r="F174" i="45"/>
  <c r="G174" i="45" s="1"/>
  <c r="CZ173" i="45"/>
  <c r="CW173" i="45"/>
  <c r="CT173" i="45"/>
  <c r="CQ173" i="45"/>
  <c r="CN173" i="45"/>
  <c r="CK173" i="45"/>
  <c r="CH173" i="45"/>
  <c r="CE173" i="45"/>
  <c r="CB173" i="45"/>
  <c r="BY173" i="45"/>
  <c r="BV173" i="45"/>
  <c r="BS173" i="45"/>
  <c r="BP173" i="45"/>
  <c r="BM173" i="45"/>
  <c r="BJ173" i="45"/>
  <c r="BG173" i="45"/>
  <c r="BD173" i="45"/>
  <c r="BA173" i="45"/>
  <c r="AX173" i="45"/>
  <c r="AU173" i="45"/>
  <c r="AR173" i="45"/>
  <c r="AL173" i="45"/>
  <c r="AI173" i="45"/>
  <c r="AF173" i="45"/>
  <c r="AC173" i="45"/>
  <c r="Z173" i="45"/>
  <c r="W173" i="45"/>
  <c r="T173" i="45"/>
  <c r="Q173" i="45"/>
  <c r="N173" i="45"/>
  <c r="I173" i="45"/>
  <c r="H173" i="45"/>
  <c r="F173" i="45"/>
  <c r="G173" i="45" s="1"/>
  <c r="CZ172" i="45"/>
  <c r="CW172" i="45"/>
  <c r="CT172" i="45"/>
  <c r="CQ172" i="45"/>
  <c r="CN172" i="45"/>
  <c r="CK172" i="45"/>
  <c r="CH172" i="45"/>
  <c r="CE172" i="45"/>
  <c r="CB172" i="45"/>
  <c r="BY172" i="45"/>
  <c r="BV172" i="45"/>
  <c r="BS172" i="45"/>
  <c r="BP172" i="45"/>
  <c r="BM172" i="45"/>
  <c r="BJ172" i="45"/>
  <c r="BG172" i="45"/>
  <c r="BD172" i="45"/>
  <c r="BA172" i="45"/>
  <c r="AX172" i="45"/>
  <c r="AU172" i="45"/>
  <c r="AR172" i="45"/>
  <c r="AL172" i="45"/>
  <c r="AI172" i="45"/>
  <c r="AF172" i="45"/>
  <c r="AC172" i="45"/>
  <c r="Z172" i="45"/>
  <c r="W172" i="45"/>
  <c r="T172" i="45"/>
  <c r="Q172" i="45"/>
  <c r="N172" i="45"/>
  <c r="I172" i="45"/>
  <c r="H172" i="45"/>
  <c r="F172" i="45"/>
  <c r="G172" i="45" s="1"/>
  <c r="CZ171" i="45"/>
  <c r="CW171" i="45"/>
  <c r="CT171" i="45"/>
  <c r="CQ171" i="45"/>
  <c r="CN171" i="45"/>
  <c r="CK171" i="45"/>
  <c r="CH171" i="45"/>
  <c r="CE171" i="45"/>
  <c r="CB171" i="45"/>
  <c r="BY171" i="45"/>
  <c r="BV171" i="45"/>
  <c r="BS171" i="45"/>
  <c r="BP171" i="45"/>
  <c r="BM171" i="45"/>
  <c r="BJ171" i="45"/>
  <c r="BG171" i="45"/>
  <c r="BD171" i="45"/>
  <c r="BA171" i="45"/>
  <c r="AX171" i="45"/>
  <c r="AU171" i="45"/>
  <c r="AR171" i="45"/>
  <c r="AL171" i="45"/>
  <c r="AI171" i="45"/>
  <c r="AF171" i="45"/>
  <c r="AC171" i="45"/>
  <c r="Z171" i="45"/>
  <c r="W171" i="45"/>
  <c r="T171" i="45"/>
  <c r="Q171" i="45"/>
  <c r="N171" i="45"/>
  <c r="I171" i="45"/>
  <c r="H171" i="45"/>
  <c r="F171" i="45"/>
  <c r="G171" i="45" s="1"/>
  <c r="CZ170" i="45"/>
  <c r="CW170" i="45"/>
  <c r="CT170" i="45"/>
  <c r="CQ170" i="45"/>
  <c r="CN170" i="45"/>
  <c r="CK170" i="45"/>
  <c r="CH170" i="45"/>
  <c r="CE170" i="45"/>
  <c r="CB170" i="45"/>
  <c r="BY170" i="45"/>
  <c r="BV170" i="45"/>
  <c r="BS170" i="45"/>
  <c r="BP170" i="45"/>
  <c r="BM170" i="45"/>
  <c r="BJ170" i="45"/>
  <c r="BG170" i="45"/>
  <c r="BD170" i="45"/>
  <c r="BA170" i="45"/>
  <c r="AX170" i="45"/>
  <c r="AU170" i="45"/>
  <c r="AR170" i="45"/>
  <c r="AL170" i="45"/>
  <c r="AI170" i="45"/>
  <c r="AF170" i="45"/>
  <c r="AC170" i="45"/>
  <c r="Z170" i="45"/>
  <c r="W170" i="45"/>
  <c r="T170" i="45"/>
  <c r="Q170" i="45"/>
  <c r="N170" i="45"/>
  <c r="I170" i="45"/>
  <c r="H170" i="45"/>
  <c r="F170" i="45"/>
  <c r="G170" i="45" s="1"/>
  <c r="CZ169" i="45"/>
  <c r="CW169" i="45"/>
  <c r="CT169" i="45"/>
  <c r="CQ169" i="45"/>
  <c r="CN169" i="45"/>
  <c r="CK169" i="45"/>
  <c r="CH169" i="45"/>
  <c r="CE169" i="45"/>
  <c r="CB169" i="45"/>
  <c r="BY169" i="45"/>
  <c r="BV169" i="45"/>
  <c r="BS169" i="45"/>
  <c r="BP169" i="45"/>
  <c r="BM169" i="45"/>
  <c r="BJ169" i="45"/>
  <c r="BG169" i="45"/>
  <c r="BD169" i="45"/>
  <c r="BA169" i="45"/>
  <c r="AX169" i="45"/>
  <c r="AU169" i="45"/>
  <c r="AR169" i="45"/>
  <c r="AL169" i="45"/>
  <c r="AI169" i="45"/>
  <c r="AF169" i="45"/>
  <c r="AC169" i="45"/>
  <c r="Z169" i="45"/>
  <c r="W169" i="45"/>
  <c r="T169" i="45"/>
  <c r="Q169" i="45"/>
  <c r="N169" i="45"/>
  <c r="I169" i="45"/>
  <c r="H169" i="45"/>
  <c r="F169" i="45"/>
  <c r="G169" i="45" s="1"/>
  <c r="CZ168" i="45"/>
  <c r="CW168" i="45"/>
  <c r="CT168" i="45"/>
  <c r="CQ168" i="45"/>
  <c r="CN168" i="45"/>
  <c r="CK168" i="45"/>
  <c r="CH168" i="45"/>
  <c r="CE168" i="45"/>
  <c r="CB168" i="45"/>
  <c r="BY168" i="45"/>
  <c r="BV168" i="45"/>
  <c r="BS168" i="45"/>
  <c r="BP168" i="45"/>
  <c r="BM168" i="45"/>
  <c r="BJ168" i="45"/>
  <c r="BG168" i="45"/>
  <c r="BD168" i="45"/>
  <c r="BA168" i="45"/>
  <c r="AX168" i="45"/>
  <c r="AU168" i="45"/>
  <c r="AR168" i="45"/>
  <c r="AL168" i="45"/>
  <c r="AI168" i="45"/>
  <c r="AF168" i="45"/>
  <c r="AC168" i="45"/>
  <c r="Z168" i="45"/>
  <c r="W168" i="45"/>
  <c r="T168" i="45"/>
  <c r="Q168" i="45"/>
  <c r="N168" i="45"/>
  <c r="I168" i="45"/>
  <c r="H168" i="45"/>
  <c r="J168" i="45" s="1"/>
  <c r="K168" i="45" s="1"/>
  <c r="F168" i="45"/>
  <c r="G168" i="45" s="1"/>
  <c r="CZ167" i="45"/>
  <c r="CW167" i="45"/>
  <c r="CT167" i="45"/>
  <c r="CQ167" i="45"/>
  <c r="CN167" i="45"/>
  <c r="CK167" i="45"/>
  <c r="CH167" i="45"/>
  <c r="CE167" i="45"/>
  <c r="CB167" i="45"/>
  <c r="BY167" i="45"/>
  <c r="BV167" i="45"/>
  <c r="BS167" i="45"/>
  <c r="BP167" i="45"/>
  <c r="BM167" i="45"/>
  <c r="BJ167" i="45"/>
  <c r="BG167" i="45"/>
  <c r="BD167" i="45"/>
  <c r="BA167" i="45"/>
  <c r="AX167" i="45"/>
  <c r="AU167" i="45"/>
  <c r="AR167" i="45"/>
  <c r="AL167" i="45"/>
  <c r="AI167" i="45"/>
  <c r="AF167" i="45"/>
  <c r="AC167" i="45"/>
  <c r="Z167" i="45"/>
  <c r="W167" i="45"/>
  <c r="T167" i="45"/>
  <c r="Q167" i="45"/>
  <c r="N167" i="45"/>
  <c r="I167" i="45"/>
  <c r="H167" i="45"/>
  <c r="F167" i="45"/>
  <c r="G167" i="45" s="1"/>
  <c r="CZ166" i="45"/>
  <c r="CW166" i="45"/>
  <c r="CT166" i="45"/>
  <c r="CQ166" i="45"/>
  <c r="CN166" i="45"/>
  <c r="CK166" i="45"/>
  <c r="CH166" i="45"/>
  <c r="CE166" i="45"/>
  <c r="CB166" i="45"/>
  <c r="BY166" i="45"/>
  <c r="BV166" i="45"/>
  <c r="BS166" i="45"/>
  <c r="BP166" i="45"/>
  <c r="BM166" i="45"/>
  <c r="BJ166" i="45"/>
  <c r="BG166" i="45"/>
  <c r="BD166" i="45"/>
  <c r="BA166" i="45"/>
  <c r="AX166" i="45"/>
  <c r="AU166" i="45"/>
  <c r="AR166" i="45"/>
  <c r="AL166" i="45"/>
  <c r="AI166" i="45"/>
  <c r="AF166" i="45"/>
  <c r="AC166" i="45"/>
  <c r="Z166" i="45"/>
  <c r="W166" i="45"/>
  <c r="T166" i="45"/>
  <c r="Q166" i="45"/>
  <c r="N166" i="45"/>
  <c r="I166" i="45"/>
  <c r="H166" i="45"/>
  <c r="F166" i="45"/>
  <c r="G166" i="45" s="1"/>
  <c r="CZ165" i="45"/>
  <c r="CW165" i="45"/>
  <c r="CT165" i="45"/>
  <c r="CQ165" i="45"/>
  <c r="CN165" i="45"/>
  <c r="CK165" i="45"/>
  <c r="CH165" i="45"/>
  <c r="CE165" i="45"/>
  <c r="CB165" i="45"/>
  <c r="BY165" i="45"/>
  <c r="BV165" i="45"/>
  <c r="BS165" i="45"/>
  <c r="BP165" i="45"/>
  <c r="BM165" i="45"/>
  <c r="BJ165" i="45"/>
  <c r="BG165" i="45"/>
  <c r="BD165" i="45"/>
  <c r="BA165" i="45"/>
  <c r="AX165" i="45"/>
  <c r="AU165" i="45"/>
  <c r="AR165" i="45"/>
  <c r="AL165" i="45"/>
  <c r="AI165" i="45"/>
  <c r="AF165" i="45"/>
  <c r="AC165" i="45"/>
  <c r="Z165" i="45"/>
  <c r="W165" i="45"/>
  <c r="T165" i="45"/>
  <c r="Q165" i="45"/>
  <c r="N165" i="45"/>
  <c r="I165" i="45"/>
  <c r="H165" i="45"/>
  <c r="F165" i="45"/>
  <c r="G165" i="45" s="1"/>
  <c r="CZ164" i="45"/>
  <c r="CW164" i="45"/>
  <c r="CT164" i="45"/>
  <c r="CQ164" i="45"/>
  <c r="CN164" i="45"/>
  <c r="CK164" i="45"/>
  <c r="CH164" i="45"/>
  <c r="CE164" i="45"/>
  <c r="CB164" i="45"/>
  <c r="BY164" i="45"/>
  <c r="BV164" i="45"/>
  <c r="BS164" i="45"/>
  <c r="BP164" i="45"/>
  <c r="BM164" i="45"/>
  <c r="BJ164" i="45"/>
  <c r="BG164" i="45"/>
  <c r="BD164" i="45"/>
  <c r="BA164" i="45"/>
  <c r="AX164" i="45"/>
  <c r="AU164" i="45"/>
  <c r="AR164" i="45"/>
  <c r="AL164" i="45"/>
  <c r="AI164" i="45"/>
  <c r="AF164" i="45"/>
  <c r="AC164" i="45"/>
  <c r="Z164" i="45"/>
  <c r="W164" i="45"/>
  <c r="T164" i="45"/>
  <c r="Q164" i="45"/>
  <c r="N164" i="45"/>
  <c r="I164" i="45"/>
  <c r="H164" i="45"/>
  <c r="F164" i="45"/>
  <c r="G164" i="45" s="1"/>
  <c r="CZ163" i="45"/>
  <c r="CW163" i="45"/>
  <c r="CT163" i="45"/>
  <c r="CQ163" i="45"/>
  <c r="CN163" i="45"/>
  <c r="CK163" i="45"/>
  <c r="CH163" i="45"/>
  <c r="CE163" i="45"/>
  <c r="CB163" i="45"/>
  <c r="BY163" i="45"/>
  <c r="BV163" i="45"/>
  <c r="BS163" i="45"/>
  <c r="BP163" i="45"/>
  <c r="BM163" i="45"/>
  <c r="BJ163" i="45"/>
  <c r="BG163" i="45"/>
  <c r="BD163" i="45"/>
  <c r="BA163" i="45"/>
  <c r="AX163" i="45"/>
  <c r="AU163" i="45"/>
  <c r="AR163" i="45"/>
  <c r="AL163" i="45"/>
  <c r="AI163" i="45"/>
  <c r="AF163" i="45"/>
  <c r="AC163" i="45"/>
  <c r="Z163" i="45"/>
  <c r="W163" i="45"/>
  <c r="T163" i="45"/>
  <c r="Q163" i="45"/>
  <c r="N163" i="45"/>
  <c r="I163" i="45"/>
  <c r="H163" i="45"/>
  <c r="F163" i="45"/>
  <c r="G163" i="45" s="1"/>
  <c r="CZ162" i="45"/>
  <c r="CW162" i="45"/>
  <c r="CT162" i="45"/>
  <c r="CQ162" i="45"/>
  <c r="CN162" i="45"/>
  <c r="CK162" i="45"/>
  <c r="CH162" i="45"/>
  <c r="CE162" i="45"/>
  <c r="CB162" i="45"/>
  <c r="BY162" i="45"/>
  <c r="BV162" i="45"/>
  <c r="BS162" i="45"/>
  <c r="BP162" i="45"/>
  <c r="BM162" i="45"/>
  <c r="BJ162" i="45"/>
  <c r="BG162" i="45"/>
  <c r="BD162" i="45"/>
  <c r="BA162" i="45"/>
  <c r="AX162" i="45"/>
  <c r="AU162" i="45"/>
  <c r="AR162" i="45"/>
  <c r="AL162" i="45"/>
  <c r="AI162" i="45"/>
  <c r="AF162" i="45"/>
  <c r="AC162" i="45"/>
  <c r="Z162" i="45"/>
  <c r="W162" i="45"/>
  <c r="T162" i="45"/>
  <c r="Q162" i="45"/>
  <c r="N162" i="45"/>
  <c r="I162" i="45"/>
  <c r="H162" i="45"/>
  <c r="F162" i="45"/>
  <c r="G162" i="45" s="1"/>
  <c r="CZ161" i="45"/>
  <c r="CW161" i="45"/>
  <c r="CT161" i="45"/>
  <c r="CQ161" i="45"/>
  <c r="CN161" i="45"/>
  <c r="CK161" i="45"/>
  <c r="CH161" i="45"/>
  <c r="CE161" i="45"/>
  <c r="CB161" i="45"/>
  <c r="BY161" i="45"/>
  <c r="BV161" i="45"/>
  <c r="BS161" i="45"/>
  <c r="BP161" i="45"/>
  <c r="BM161" i="45"/>
  <c r="BJ161" i="45"/>
  <c r="BG161" i="45"/>
  <c r="BD161" i="45"/>
  <c r="BA161" i="45"/>
  <c r="AX161" i="45"/>
  <c r="AU161" i="45"/>
  <c r="AR161" i="45"/>
  <c r="AL161" i="45"/>
  <c r="AI161" i="45"/>
  <c r="AF161" i="45"/>
  <c r="AC161" i="45"/>
  <c r="Z161" i="45"/>
  <c r="W161" i="45"/>
  <c r="T161" i="45"/>
  <c r="Q161" i="45"/>
  <c r="N161" i="45"/>
  <c r="I161" i="45"/>
  <c r="H161" i="45"/>
  <c r="F161" i="45"/>
  <c r="G161" i="45" s="1"/>
  <c r="CZ160" i="45"/>
  <c r="CW160" i="45"/>
  <c r="CT160" i="45"/>
  <c r="CQ160" i="45"/>
  <c r="CN160" i="45"/>
  <c r="CK160" i="45"/>
  <c r="CH160" i="45"/>
  <c r="CE160" i="45"/>
  <c r="CB160" i="45"/>
  <c r="BY160" i="45"/>
  <c r="BV160" i="45"/>
  <c r="BS160" i="45"/>
  <c r="BP160" i="45"/>
  <c r="BM160" i="45"/>
  <c r="BJ160" i="45"/>
  <c r="BG160" i="45"/>
  <c r="BD160" i="45"/>
  <c r="BA160" i="45"/>
  <c r="AX160" i="45"/>
  <c r="AU160" i="45"/>
  <c r="AR160" i="45"/>
  <c r="AL160" i="45"/>
  <c r="AI160" i="45"/>
  <c r="AF160" i="45"/>
  <c r="AC160" i="45"/>
  <c r="Z160" i="45"/>
  <c r="W160" i="45"/>
  <c r="T160" i="45"/>
  <c r="Q160" i="45"/>
  <c r="N160" i="45"/>
  <c r="I160" i="45"/>
  <c r="H160" i="45"/>
  <c r="F160" i="45"/>
  <c r="G160" i="45" s="1"/>
  <c r="CZ159" i="45"/>
  <c r="CW159" i="45"/>
  <c r="CT159" i="45"/>
  <c r="CQ159" i="45"/>
  <c r="CN159" i="45"/>
  <c r="CK159" i="45"/>
  <c r="CH159" i="45"/>
  <c r="CE159" i="45"/>
  <c r="CB159" i="45"/>
  <c r="BY159" i="45"/>
  <c r="BV159" i="45"/>
  <c r="BS159" i="45"/>
  <c r="BP159" i="45"/>
  <c r="BM159" i="45"/>
  <c r="BJ159" i="45"/>
  <c r="BG159" i="45"/>
  <c r="BD159" i="45"/>
  <c r="BA159" i="45"/>
  <c r="AX159" i="45"/>
  <c r="AU159" i="45"/>
  <c r="AR159" i="45"/>
  <c r="AL159" i="45"/>
  <c r="AI159" i="45"/>
  <c r="AF159" i="45"/>
  <c r="AC159" i="45"/>
  <c r="Z159" i="45"/>
  <c r="W159" i="45"/>
  <c r="T159" i="45"/>
  <c r="Q159" i="45"/>
  <c r="N159" i="45"/>
  <c r="I159" i="45"/>
  <c r="H159" i="45"/>
  <c r="F159" i="45"/>
  <c r="G159" i="45" s="1"/>
  <c r="CZ158" i="45"/>
  <c r="CW158" i="45"/>
  <c r="CT158" i="45"/>
  <c r="CQ158" i="45"/>
  <c r="CN158" i="45"/>
  <c r="CK158" i="45"/>
  <c r="CH158" i="45"/>
  <c r="CE158" i="45"/>
  <c r="CB158" i="45"/>
  <c r="BY158" i="45"/>
  <c r="BV158" i="45"/>
  <c r="BS158" i="45"/>
  <c r="BP158" i="45"/>
  <c r="BM158" i="45"/>
  <c r="BJ158" i="45"/>
  <c r="BG158" i="45"/>
  <c r="BD158" i="45"/>
  <c r="BA158" i="45"/>
  <c r="AX158" i="45"/>
  <c r="AU158" i="45"/>
  <c r="AR158" i="45"/>
  <c r="AL158" i="45"/>
  <c r="AI158" i="45"/>
  <c r="AF158" i="45"/>
  <c r="AC158" i="45"/>
  <c r="Z158" i="45"/>
  <c r="W158" i="45"/>
  <c r="T158" i="45"/>
  <c r="Q158" i="45"/>
  <c r="N158" i="45"/>
  <c r="I158" i="45"/>
  <c r="H158" i="45"/>
  <c r="F158" i="45"/>
  <c r="G158" i="45" s="1"/>
  <c r="CZ157" i="45"/>
  <c r="CW157" i="45"/>
  <c r="CT157" i="45"/>
  <c r="CQ157" i="45"/>
  <c r="CN157" i="45"/>
  <c r="CK157" i="45"/>
  <c r="CH157" i="45"/>
  <c r="CE157" i="45"/>
  <c r="CB157" i="45"/>
  <c r="BY157" i="45"/>
  <c r="BV157" i="45"/>
  <c r="BS157" i="45"/>
  <c r="BP157" i="45"/>
  <c r="BM157" i="45"/>
  <c r="BJ157" i="45"/>
  <c r="BG157" i="45"/>
  <c r="BD157" i="45"/>
  <c r="BA157" i="45"/>
  <c r="AX157" i="45"/>
  <c r="AU157" i="45"/>
  <c r="AR157" i="45"/>
  <c r="AL157" i="45"/>
  <c r="AI157" i="45"/>
  <c r="AF157" i="45"/>
  <c r="AC157" i="45"/>
  <c r="Z157" i="45"/>
  <c r="W157" i="45"/>
  <c r="T157" i="45"/>
  <c r="Q157" i="45"/>
  <c r="N157" i="45"/>
  <c r="I157" i="45"/>
  <c r="H157" i="45"/>
  <c r="F157" i="45"/>
  <c r="G157" i="45" s="1"/>
  <c r="CZ156" i="45"/>
  <c r="CW156" i="45"/>
  <c r="CT156" i="45"/>
  <c r="CQ156" i="45"/>
  <c r="CN156" i="45"/>
  <c r="CK156" i="45"/>
  <c r="CH156" i="45"/>
  <c r="CE156" i="45"/>
  <c r="CB156" i="45"/>
  <c r="BY156" i="45"/>
  <c r="BV156" i="45"/>
  <c r="BS156" i="45"/>
  <c r="BP156" i="45"/>
  <c r="BM156" i="45"/>
  <c r="BJ156" i="45"/>
  <c r="BG156" i="45"/>
  <c r="BD156" i="45"/>
  <c r="BA156" i="45"/>
  <c r="AX156" i="45"/>
  <c r="AU156" i="45"/>
  <c r="AR156" i="45"/>
  <c r="AL156" i="45"/>
  <c r="AI156" i="45"/>
  <c r="AF156" i="45"/>
  <c r="AC156" i="45"/>
  <c r="Z156" i="45"/>
  <c r="W156" i="45"/>
  <c r="T156" i="45"/>
  <c r="Q156" i="45"/>
  <c r="N156" i="45"/>
  <c r="I156" i="45"/>
  <c r="H156" i="45"/>
  <c r="F156" i="45"/>
  <c r="G156" i="45" s="1"/>
  <c r="CZ155" i="45"/>
  <c r="CW155" i="45"/>
  <c r="CT155" i="45"/>
  <c r="CQ155" i="45"/>
  <c r="CN155" i="45"/>
  <c r="CK155" i="45"/>
  <c r="CH155" i="45"/>
  <c r="CE155" i="45"/>
  <c r="CB155" i="45"/>
  <c r="BY155" i="45"/>
  <c r="BV155" i="45"/>
  <c r="BS155" i="45"/>
  <c r="BP155" i="45"/>
  <c r="BM155" i="45"/>
  <c r="BJ155" i="45"/>
  <c r="BG155" i="45"/>
  <c r="BD155" i="45"/>
  <c r="BA155" i="45"/>
  <c r="AX155" i="45"/>
  <c r="AU155" i="45"/>
  <c r="AR155" i="45"/>
  <c r="AL155" i="45"/>
  <c r="AI155" i="45"/>
  <c r="AF155" i="45"/>
  <c r="AC155" i="45"/>
  <c r="Z155" i="45"/>
  <c r="W155" i="45"/>
  <c r="T155" i="45"/>
  <c r="Q155" i="45"/>
  <c r="N155" i="45"/>
  <c r="I155" i="45"/>
  <c r="H155" i="45"/>
  <c r="F155" i="45"/>
  <c r="G155" i="45" s="1"/>
  <c r="CZ154" i="45"/>
  <c r="CW154" i="45"/>
  <c r="CT154" i="45"/>
  <c r="CQ154" i="45"/>
  <c r="CN154" i="45"/>
  <c r="CK154" i="45"/>
  <c r="CH154" i="45"/>
  <c r="CE154" i="45"/>
  <c r="CB154" i="45"/>
  <c r="BY154" i="45"/>
  <c r="BV154" i="45"/>
  <c r="BS154" i="45"/>
  <c r="BP154" i="45"/>
  <c r="BM154" i="45"/>
  <c r="BJ154" i="45"/>
  <c r="BG154" i="45"/>
  <c r="BD154" i="45"/>
  <c r="BA154" i="45"/>
  <c r="AX154" i="45"/>
  <c r="AU154" i="45"/>
  <c r="AR154" i="45"/>
  <c r="AL154" i="45"/>
  <c r="AI154" i="45"/>
  <c r="AF154" i="45"/>
  <c r="AC154" i="45"/>
  <c r="Z154" i="45"/>
  <c r="W154" i="45"/>
  <c r="T154" i="45"/>
  <c r="Q154" i="45"/>
  <c r="N154" i="45"/>
  <c r="I154" i="45"/>
  <c r="H154" i="45"/>
  <c r="F154" i="45"/>
  <c r="G154" i="45" s="1"/>
  <c r="CZ153" i="45"/>
  <c r="CW153" i="45"/>
  <c r="CT153" i="45"/>
  <c r="CQ153" i="45"/>
  <c r="CN153" i="45"/>
  <c r="CK153" i="45"/>
  <c r="CH153" i="45"/>
  <c r="CE153" i="45"/>
  <c r="CB153" i="45"/>
  <c r="BY153" i="45"/>
  <c r="BV153" i="45"/>
  <c r="BS153" i="45"/>
  <c r="BP153" i="45"/>
  <c r="BM153" i="45"/>
  <c r="BJ153" i="45"/>
  <c r="BG153" i="45"/>
  <c r="BD153" i="45"/>
  <c r="BA153" i="45"/>
  <c r="AX153" i="45"/>
  <c r="AU153" i="45"/>
  <c r="AR153" i="45"/>
  <c r="AL153" i="45"/>
  <c r="AI153" i="45"/>
  <c r="AF153" i="45"/>
  <c r="AC153" i="45"/>
  <c r="Z153" i="45"/>
  <c r="W153" i="45"/>
  <c r="T153" i="45"/>
  <c r="Q153" i="45"/>
  <c r="N153" i="45"/>
  <c r="I153" i="45"/>
  <c r="H153" i="45"/>
  <c r="F153" i="45"/>
  <c r="G153" i="45" s="1"/>
  <c r="CZ152" i="45"/>
  <c r="CW152" i="45"/>
  <c r="CT152" i="45"/>
  <c r="CQ152" i="45"/>
  <c r="CN152" i="45"/>
  <c r="CK152" i="45"/>
  <c r="CH152" i="45"/>
  <c r="CE152" i="45"/>
  <c r="CB152" i="45"/>
  <c r="BY152" i="45"/>
  <c r="BV152" i="45"/>
  <c r="BS152" i="45"/>
  <c r="BP152" i="45"/>
  <c r="BM152" i="45"/>
  <c r="BJ152" i="45"/>
  <c r="BG152" i="45"/>
  <c r="BD152" i="45"/>
  <c r="BA152" i="45"/>
  <c r="AX152" i="45"/>
  <c r="AU152" i="45"/>
  <c r="AR152" i="45"/>
  <c r="AL152" i="45"/>
  <c r="AI152" i="45"/>
  <c r="AF152" i="45"/>
  <c r="AC152" i="45"/>
  <c r="Z152" i="45"/>
  <c r="W152" i="45"/>
  <c r="T152" i="45"/>
  <c r="Q152" i="45"/>
  <c r="N152" i="45"/>
  <c r="I152" i="45"/>
  <c r="H152" i="45"/>
  <c r="F152" i="45"/>
  <c r="G152" i="45" s="1"/>
  <c r="CZ151" i="45"/>
  <c r="CW151" i="45"/>
  <c r="CT151" i="45"/>
  <c r="CQ151" i="45"/>
  <c r="CN151" i="45"/>
  <c r="CK151" i="45"/>
  <c r="CH151" i="45"/>
  <c r="CE151" i="45"/>
  <c r="CB151" i="45"/>
  <c r="BY151" i="45"/>
  <c r="BV151" i="45"/>
  <c r="BS151" i="45"/>
  <c r="BP151" i="45"/>
  <c r="BM151" i="45"/>
  <c r="BJ151" i="45"/>
  <c r="BG151" i="45"/>
  <c r="BD151" i="45"/>
  <c r="BA151" i="45"/>
  <c r="AX151" i="45"/>
  <c r="AU151" i="45"/>
  <c r="AR151" i="45"/>
  <c r="AL151" i="45"/>
  <c r="AI151" i="45"/>
  <c r="AF151" i="45"/>
  <c r="AC151" i="45"/>
  <c r="Z151" i="45"/>
  <c r="W151" i="45"/>
  <c r="T151" i="45"/>
  <c r="Q151" i="45"/>
  <c r="N151" i="45"/>
  <c r="I151" i="45"/>
  <c r="H151" i="45"/>
  <c r="F151" i="45"/>
  <c r="G151" i="45" s="1"/>
  <c r="CZ150" i="45"/>
  <c r="CW150" i="45"/>
  <c r="CT150" i="45"/>
  <c r="CQ150" i="45"/>
  <c r="CN150" i="45"/>
  <c r="CK150" i="45"/>
  <c r="CH150" i="45"/>
  <c r="CE150" i="45"/>
  <c r="CB150" i="45"/>
  <c r="BY150" i="45"/>
  <c r="BV150" i="45"/>
  <c r="BS150" i="45"/>
  <c r="BP150" i="45"/>
  <c r="BM150" i="45"/>
  <c r="BJ150" i="45"/>
  <c r="BG150" i="45"/>
  <c r="BD150" i="45"/>
  <c r="BA150" i="45"/>
  <c r="AX150" i="45"/>
  <c r="AU150" i="45"/>
  <c r="AR150" i="45"/>
  <c r="AL150" i="45"/>
  <c r="AI150" i="45"/>
  <c r="AF150" i="45"/>
  <c r="AC150" i="45"/>
  <c r="Z150" i="45"/>
  <c r="W150" i="45"/>
  <c r="T150" i="45"/>
  <c r="Q150" i="45"/>
  <c r="N150" i="45"/>
  <c r="I150" i="45"/>
  <c r="H150" i="45"/>
  <c r="F150" i="45"/>
  <c r="G150" i="45" s="1"/>
  <c r="CZ149" i="45"/>
  <c r="CW149" i="45"/>
  <c r="CT149" i="45"/>
  <c r="CQ149" i="45"/>
  <c r="CN149" i="45"/>
  <c r="CK149" i="45"/>
  <c r="CH149" i="45"/>
  <c r="CE149" i="45"/>
  <c r="CB149" i="45"/>
  <c r="BY149" i="45"/>
  <c r="BV149" i="45"/>
  <c r="BS149" i="45"/>
  <c r="BP149" i="45"/>
  <c r="BM149" i="45"/>
  <c r="BJ149" i="45"/>
  <c r="BG149" i="45"/>
  <c r="BD149" i="45"/>
  <c r="BA149" i="45"/>
  <c r="AX149" i="45"/>
  <c r="AU149" i="45"/>
  <c r="AR149" i="45"/>
  <c r="AL149" i="45"/>
  <c r="AI149" i="45"/>
  <c r="AF149" i="45"/>
  <c r="AC149" i="45"/>
  <c r="Z149" i="45"/>
  <c r="W149" i="45"/>
  <c r="T149" i="45"/>
  <c r="Q149" i="45"/>
  <c r="N149" i="45"/>
  <c r="I149" i="45"/>
  <c r="H149" i="45"/>
  <c r="F149" i="45"/>
  <c r="G149" i="45" s="1"/>
  <c r="CZ148" i="45"/>
  <c r="CW148" i="45"/>
  <c r="CT148" i="45"/>
  <c r="CQ148" i="45"/>
  <c r="CN148" i="45"/>
  <c r="CK148" i="45"/>
  <c r="CH148" i="45"/>
  <c r="CE148" i="45"/>
  <c r="CB148" i="45"/>
  <c r="BY148" i="45"/>
  <c r="BV148" i="45"/>
  <c r="BS148" i="45"/>
  <c r="BP148" i="45"/>
  <c r="BM148" i="45"/>
  <c r="BJ148" i="45"/>
  <c r="BG148" i="45"/>
  <c r="BD148" i="45"/>
  <c r="BA148" i="45"/>
  <c r="AX148" i="45"/>
  <c r="AU148" i="45"/>
  <c r="AR148" i="45"/>
  <c r="AL148" i="45"/>
  <c r="AI148" i="45"/>
  <c r="AF148" i="45"/>
  <c r="AC148" i="45"/>
  <c r="Z148" i="45"/>
  <c r="W148" i="45"/>
  <c r="T148" i="45"/>
  <c r="Q148" i="45"/>
  <c r="N148" i="45"/>
  <c r="I148" i="45"/>
  <c r="H148" i="45"/>
  <c r="F148" i="45"/>
  <c r="G148" i="45" s="1"/>
  <c r="CZ147" i="45"/>
  <c r="CW147" i="45"/>
  <c r="CT147" i="45"/>
  <c r="CQ147" i="45"/>
  <c r="CN147" i="45"/>
  <c r="CK147" i="45"/>
  <c r="CH147" i="45"/>
  <c r="CE147" i="45"/>
  <c r="CB147" i="45"/>
  <c r="BY147" i="45"/>
  <c r="BV147" i="45"/>
  <c r="BS147" i="45"/>
  <c r="BP147" i="45"/>
  <c r="BM147" i="45"/>
  <c r="BJ147" i="45"/>
  <c r="BG147" i="45"/>
  <c r="BD147" i="45"/>
  <c r="BA147" i="45"/>
  <c r="AX147" i="45"/>
  <c r="AU147" i="45"/>
  <c r="AR147" i="45"/>
  <c r="AL147" i="45"/>
  <c r="AI147" i="45"/>
  <c r="AF147" i="45"/>
  <c r="AC147" i="45"/>
  <c r="Z147" i="45"/>
  <c r="W147" i="45"/>
  <c r="T147" i="45"/>
  <c r="Q147" i="45"/>
  <c r="N147" i="45"/>
  <c r="I147" i="45"/>
  <c r="H147" i="45"/>
  <c r="F147" i="45"/>
  <c r="G147" i="45" s="1"/>
  <c r="CZ146" i="45"/>
  <c r="CW146" i="45"/>
  <c r="CT146" i="45"/>
  <c r="CQ146" i="45"/>
  <c r="CN146" i="45"/>
  <c r="CK146" i="45"/>
  <c r="CH146" i="45"/>
  <c r="CE146" i="45"/>
  <c r="CB146" i="45"/>
  <c r="BY146" i="45"/>
  <c r="BV146" i="45"/>
  <c r="BS146" i="45"/>
  <c r="BP146" i="45"/>
  <c r="BM146" i="45"/>
  <c r="BJ146" i="45"/>
  <c r="BG146" i="45"/>
  <c r="BD146" i="45"/>
  <c r="BA146" i="45"/>
  <c r="AX146" i="45"/>
  <c r="AU146" i="45"/>
  <c r="AR146" i="45"/>
  <c r="AL146" i="45"/>
  <c r="AI146" i="45"/>
  <c r="AF146" i="45"/>
  <c r="AC146" i="45"/>
  <c r="Z146" i="45"/>
  <c r="W146" i="45"/>
  <c r="T146" i="45"/>
  <c r="Q146" i="45"/>
  <c r="N146" i="45"/>
  <c r="I146" i="45"/>
  <c r="H146" i="45"/>
  <c r="F146" i="45"/>
  <c r="G146" i="45" s="1"/>
  <c r="CZ145" i="45"/>
  <c r="CW145" i="45"/>
  <c r="CT145" i="45"/>
  <c r="CQ145" i="45"/>
  <c r="CN145" i="45"/>
  <c r="CK145" i="45"/>
  <c r="CH145" i="45"/>
  <c r="CE145" i="45"/>
  <c r="CB145" i="45"/>
  <c r="BY145" i="45"/>
  <c r="BV145" i="45"/>
  <c r="BS145" i="45"/>
  <c r="BP145" i="45"/>
  <c r="BM145" i="45"/>
  <c r="BJ145" i="45"/>
  <c r="BG145" i="45"/>
  <c r="BD145" i="45"/>
  <c r="BA145" i="45"/>
  <c r="AX145" i="45"/>
  <c r="AU145" i="45"/>
  <c r="AR145" i="45"/>
  <c r="AL145" i="45"/>
  <c r="AI145" i="45"/>
  <c r="AF145" i="45"/>
  <c r="AC145" i="45"/>
  <c r="Z145" i="45"/>
  <c r="W145" i="45"/>
  <c r="T145" i="45"/>
  <c r="Q145" i="45"/>
  <c r="N145" i="45"/>
  <c r="I145" i="45"/>
  <c r="H145" i="45"/>
  <c r="F145" i="45"/>
  <c r="G145" i="45" s="1"/>
  <c r="CZ144" i="45"/>
  <c r="CW144" i="45"/>
  <c r="CT144" i="45"/>
  <c r="CQ144" i="45"/>
  <c r="CN144" i="45"/>
  <c r="CK144" i="45"/>
  <c r="CH144" i="45"/>
  <c r="CE144" i="45"/>
  <c r="CB144" i="45"/>
  <c r="BY144" i="45"/>
  <c r="BV144" i="45"/>
  <c r="BS144" i="45"/>
  <c r="BP144" i="45"/>
  <c r="BM144" i="45"/>
  <c r="BJ144" i="45"/>
  <c r="BG144" i="45"/>
  <c r="BD144" i="45"/>
  <c r="BA144" i="45"/>
  <c r="AX144" i="45"/>
  <c r="AU144" i="45"/>
  <c r="AR144" i="45"/>
  <c r="AL144" i="45"/>
  <c r="AI144" i="45"/>
  <c r="AF144" i="45"/>
  <c r="AC144" i="45"/>
  <c r="Z144" i="45"/>
  <c r="W144" i="45"/>
  <c r="T144" i="45"/>
  <c r="Q144" i="45"/>
  <c r="N144" i="45"/>
  <c r="I144" i="45"/>
  <c r="H144" i="45"/>
  <c r="F144" i="45"/>
  <c r="G144" i="45" s="1"/>
  <c r="CZ143" i="45"/>
  <c r="CW143" i="45"/>
  <c r="CT143" i="45"/>
  <c r="CQ143" i="45"/>
  <c r="CN143" i="45"/>
  <c r="CK143" i="45"/>
  <c r="CH143" i="45"/>
  <c r="CE143" i="45"/>
  <c r="CB143" i="45"/>
  <c r="BY143" i="45"/>
  <c r="BV143" i="45"/>
  <c r="BS143" i="45"/>
  <c r="BP143" i="45"/>
  <c r="BM143" i="45"/>
  <c r="BJ143" i="45"/>
  <c r="BG143" i="45"/>
  <c r="BD143" i="45"/>
  <c r="BA143" i="45"/>
  <c r="AX143" i="45"/>
  <c r="AU143" i="45"/>
  <c r="AR143" i="45"/>
  <c r="AL143" i="45"/>
  <c r="AI143" i="45"/>
  <c r="AF143" i="45"/>
  <c r="AC143" i="45"/>
  <c r="Z143" i="45"/>
  <c r="W143" i="45"/>
  <c r="T143" i="45"/>
  <c r="Q143" i="45"/>
  <c r="N143" i="45"/>
  <c r="I143" i="45"/>
  <c r="H143" i="45"/>
  <c r="F143" i="45"/>
  <c r="G143" i="45" s="1"/>
  <c r="CZ142" i="45"/>
  <c r="CW142" i="45"/>
  <c r="CT142" i="45"/>
  <c r="CQ142" i="45"/>
  <c r="CN142" i="45"/>
  <c r="CK142" i="45"/>
  <c r="CH142" i="45"/>
  <c r="CE142" i="45"/>
  <c r="CB142" i="45"/>
  <c r="BY142" i="45"/>
  <c r="BV142" i="45"/>
  <c r="BS142" i="45"/>
  <c r="BP142" i="45"/>
  <c r="BM142" i="45"/>
  <c r="BJ142" i="45"/>
  <c r="BG142" i="45"/>
  <c r="BD142" i="45"/>
  <c r="BA142" i="45"/>
  <c r="AX142" i="45"/>
  <c r="AU142" i="45"/>
  <c r="AR142" i="45"/>
  <c r="AL142" i="45"/>
  <c r="AI142" i="45"/>
  <c r="AF142" i="45"/>
  <c r="AC142" i="45"/>
  <c r="Z142" i="45"/>
  <c r="W142" i="45"/>
  <c r="T142" i="45"/>
  <c r="Q142" i="45"/>
  <c r="N142" i="45"/>
  <c r="I142" i="45"/>
  <c r="H142" i="45"/>
  <c r="F142" i="45"/>
  <c r="G142" i="45" s="1"/>
  <c r="CZ141" i="45"/>
  <c r="CW141" i="45"/>
  <c r="CT141" i="45"/>
  <c r="CQ141" i="45"/>
  <c r="CN141" i="45"/>
  <c r="CK141" i="45"/>
  <c r="CH141" i="45"/>
  <c r="CE141" i="45"/>
  <c r="CB141" i="45"/>
  <c r="BY141" i="45"/>
  <c r="BV141" i="45"/>
  <c r="BS141" i="45"/>
  <c r="BP141" i="45"/>
  <c r="BM141" i="45"/>
  <c r="BJ141" i="45"/>
  <c r="BG141" i="45"/>
  <c r="BD141" i="45"/>
  <c r="BA141" i="45"/>
  <c r="AX141" i="45"/>
  <c r="AU141" i="45"/>
  <c r="AR141" i="45"/>
  <c r="AL141" i="45"/>
  <c r="AI141" i="45"/>
  <c r="AF141" i="45"/>
  <c r="AC141" i="45"/>
  <c r="Z141" i="45"/>
  <c r="W141" i="45"/>
  <c r="T141" i="45"/>
  <c r="Q141" i="45"/>
  <c r="N141" i="45"/>
  <c r="I141" i="45"/>
  <c r="H141" i="45"/>
  <c r="F141" i="45"/>
  <c r="G141" i="45" s="1"/>
  <c r="CZ140" i="45"/>
  <c r="CW140" i="45"/>
  <c r="CT140" i="45"/>
  <c r="CQ140" i="45"/>
  <c r="CN140" i="45"/>
  <c r="CK140" i="45"/>
  <c r="CH140" i="45"/>
  <c r="CE140" i="45"/>
  <c r="CB140" i="45"/>
  <c r="BY140" i="45"/>
  <c r="BV140" i="45"/>
  <c r="BS140" i="45"/>
  <c r="BP140" i="45"/>
  <c r="BM140" i="45"/>
  <c r="BJ140" i="45"/>
  <c r="BG140" i="45"/>
  <c r="BD140" i="45"/>
  <c r="BA140" i="45"/>
  <c r="AX140" i="45"/>
  <c r="AU140" i="45"/>
  <c r="AR140" i="45"/>
  <c r="AL140" i="45"/>
  <c r="AI140" i="45"/>
  <c r="AF140" i="45"/>
  <c r="AC140" i="45"/>
  <c r="Z140" i="45"/>
  <c r="W140" i="45"/>
  <c r="T140" i="45"/>
  <c r="Q140" i="45"/>
  <c r="N140" i="45"/>
  <c r="I140" i="45"/>
  <c r="H140" i="45"/>
  <c r="F140" i="45"/>
  <c r="G140" i="45" s="1"/>
  <c r="CZ139" i="45"/>
  <c r="CW139" i="45"/>
  <c r="CT139" i="45"/>
  <c r="CQ139" i="45"/>
  <c r="CN139" i="45"/>
  <c r="CK139" i="45"/>
  <c r="CH139" i="45"/>
  <c r="CE139" i="45"/>
  <c r="CB139" i="45"/>
  <c r="BY139" i="45"/>
  <c r="BV139" i="45"/>
  <c r="BS139" i="45"/>
  <c r="BP139" i="45"/>
  <c r="BM139" i="45"/>
  <c r="BJ139" i="45"/>
  <c r="BG139" i="45"/>
  <c r="BD139" i="45"/>
  <c r="BA139" i="45"/>
  <c r="AX139" i="45"/>
  <c r="AU139" i="45"/>
  <c r="AR139" i="45"/>
  <c r="AL139" i="45"/>
  <c r="AI139" i="45"/>
  <c r="AF139" i="45"/>
  <c r="AC139" i="45"/>
  <c r="Z139" i="45"/>
  <c r="W139" i="45"/>
  <c r="T139" i="45"/>
  <c r="Q139" i="45"/>
  <c r="N139" i="45"/>
  <c r="I139" i="45"/>
  <c r="H139" i="45"/>
  <c r="F139" i="45"/>
  <c r="G139" i="45" s="1"/>
  <c r="CZ138" i="45"/>
  <c r="CW138" i="45"/>
  <c r="CT138" i="45"/>
  <c r="CQ138" i="45"/>
  <c r="CN138" i="45"/>
  <c r="CK138" i="45"/>
  <c r="CH138" i="45"/>
  <c r="CE138" i="45"/>
  <c r="CB138" i="45"/>
  <c r="BY138" i="45"/>
  <c r="BV138" i="45"/>
  <c r="BS138" i="45"/>
  <c r="BP138" i="45"/>
  <c r="BM138" i="45"/>
  <c r="BJ138" i="45"/>
  <c r="BG138" i="45"/>
  <c r="BD138" i="45"/>
  <c r="BA138" i="45"/>
  <c r="AX138" i="45"/>
  <c r="AU138" i="45"/>
  <c r="AR138" i="45"/>
  <c r="AL138" i="45"/>
  <c r="AI138" i="45"/>
  <c r="AF138" i="45"/>
  <c r="AC138" i="45"/>
  <c r="Z138" i="45"/>
  <c r="W138" i="45"/>
  <c r="T138" i="45"/>
  <c r="Q138" i="45"/>
  <c r="N138" i="45"/>
  <c r="I138" i="45"/>
  <c r="H138" i="45"/>
  <c r="F138" i="45"/>
  <c r="G138" i="45" s="1"/>
  <c r="CZ137" i="45"/>
  <c r="CW137" i="45"/>
  <c r="CT137" i="45"/>
  <c r="CQ137" i="45"/>
  <c r="CN137" i="45"/>
  <c r="CK137" i="45"/>
  <c r="CH137" i="45"/>
  <c r="CE137" i="45"/>
  <c r="CB137" i="45"/>
  <c r="BY137" i="45"/>
  <c r="BV137" i="45"/>
  <c r="BS137" i="45"/>
  <c r="BP137" i="45"/>
  <c r="BM137" i="45"/>
  <c r="BJ137" i="45"/>
  <c r="BG137" i="45"/>
  <c r="BD137" i="45"/>
  <c r="BA137" i="45"/>
  <c r="AX137" i="45"/>
  <c r="AU137" i="45"/>
  <c r="AR137" i="45"/>
  <c r="AL137" i="45"/>
  <c r="AI137" i="45"/>
  <c r="AF137" i="45"/>
  <c r="AC137" i="45"/>
  <c r="Z137" i="45"/>
  <c r="W137" i="45"/>
  <c r="T137" i="45"/>
  <c r="Q137" i="45"/>
  <c r="N137" i="45"/>
  <c r="I137" i="45"/>
  <c r="H137" i="45"/>
  <c r="F137" i="45"/>
  <c r="G137" i="45" s="1"/>
  <c r="CZ136" i="45"/>
  <c r="CW136" i="45"/>
  <c r="CT136" i="45"/>
  <c r="CQ136" i="45"/>
  <c r="CN136" i="45"/>
  <c r="CK136" i="45"/>
  <c r="CH136" i="45"/>
  <c r="CE136" i="45"/>
  <c r="CB136" i="45"/>
  <c r="BY136" i="45"/>
  <c r="BV136" i="45"/>
  <c r="BS136" i="45"/>
  <c r="BP136" i="45"/>
  <c r="BM136" i="45"/>
  <c r="BJ136" i="45"/>
  <c r="BG136" i="45"/>
  <c r="BD136" i="45"/>
  <c r="BA136" i="45"/>
  <c r="AX136" i="45"/>
  <c r="AU136" i="45"/>
  <c r="AR136" i="45"/>
  <c r="AL136" i="45"/>
  <c r="AI136" i="45"/>
  <c r="AF136" i="45"/>
  <c r="AC136" i="45"/>
  <c r="Z136" i="45"/>
  <c r="W136" i="45"/>
  <c r="T136" i="45"/>
  <c r="Q136" i="45"/>
  <c r="N136" i="45"/>
  <c r="I136" i="45"/>
  <c r="H136" i="45"/>
  <c r="F136" i="45"/>
  <c r="G136" i="45" s="1"/>
  <c r="CZ135" i="45"/>
  <c r="CW135" i="45"/>
  <c r="CT135" i="45"/>
  <c r="CQ135" i="45"/>
  <c r="CN135" i="45"/>
  <c r="CK135" i="45"/>
  <c r="CH135" i="45"/>
  <c r="CE135" i="45"/>
  <c r="CB135" i="45"/>
  <c r="BY135" i="45"/>
  <c r="BV135" i="45"/>
  <c r="BS135" i="45"/>
  <c r="BP135" i="45"/>
  <c r="BM135" i="45"/>
  <c r="BJ135" i="45"/>
  <c r="BG135" i="45"/>
  <c r="BD135" i="45"/>
  <c r="BA135" i="45"/>
  <c r="AX135" i="45"/>
  <c r="AU135" i="45"/>
  <c r="AR135" i="45"/>
  <c r="AL135" i="45"/>
  <c r="AI135" i="45"/>
  <c r="AF135" i="45"/>
  <c r="AC135" i="45"/>
  <c r="Z135" i="45"/>
  <c r="W135" i="45"/>
  <c r="T135" i="45"/>
  <c r="Q135" i="45"/>
  <c r="N135" i="45"/>
  <c r="I135" i="45"/>
  <c r="H135" i="45"/>
  <c r="F135" i="45"/>
  <c r="G135" i="45" s="1"/>
  <c r="CZ134" i="45"/>
  <c r="CW134" i="45"/>
  <c r="CT134" i="45"/>
  <c r="CQ134" i="45"/>
  <c r="CN134" i="45"/>
  <c r="CK134" i="45"/>
  <c r="CH134" i="45"/>
  <c r="CE134" i="45"/>
  <c r="CB134" i="45"/>
  <c r="BY134" i="45"/>
  <c r="BV134" i="45"/>
  <c r="BS134" i="45"/>
  <c r="BP134" i="45"/>
  <c r="BM134" i="45"/>
  <c r="BJ134" i="45"/>
  <c r="BG134" i="45"/>
  <c r="BD134" i="45"/>
  <c r="BA134" i="45"/>
  <c r="AX134" i="45"/>
  <c r="AU134" i="45"/>
  <c r="AR134" i="45"/>
  <c r="AL134" i="45"/>
  <c r="AI134" i="45"/>
  <c r="AF134" i="45"/>
  <c r="AC134" i="45"/>
  <c r="Z134" i="45"/>
  <c r="W134" i="45"/>
  <c r="T134" i="45"/>
  <c r="Q134" i="45"/>
  <c r="N134" i="45"/>
  <c r="I134" i="45"/>
  <c r="H134" i="45"/>
  <c r="F134" i="45"/>
  <c r="G134" i="45" s="1"/>
  <c r="CZ133" i="45"/>
  <c r="CW133" i="45"/>
  <c r="CT133" i="45"/>
  <c r="CQ133" i="45"/>
  <c r="CN133" i="45"/>
  <c r="CK133" i="45"/>
  <c r="CH133" i="45"/>
  <c r="CE133" i="45"/>
  <c r="CB133" i="45"/>
  <c r="BY133" i="45"/>
  <c r="BV133" i="45"/>
  <c r="BS133" i="45"/>
  <c r="BP133" i="45"/>
  <c r="BM133" i="45"/>
  <c r="BJ133" i="45"/>
  <c r="BG133" i="45"/>
  <c r="BD133" i="45"/>
  <c r="BA133" i="45"/>
  <c r="AX133" i="45"/>
  <c r="AU133" i="45"/>
  <c r="AR133" i="45"/>
  <c r="AL133" i="45"/>
  <c r="AI133" i="45"/>
  <c r="AF133" i="45"/>
  <c r="AC133" i="45"/>
  <c r="Z133" i="45"/>
  <c r="W133" i="45"/>
  <c r="T133" i="45"/>
  <c r="Q133" i="45"/>
  <c r="N133" i="45"/>
  <c r="I133" i="45"/>
  <c r="H133" i="45"/>
  <c r="F133" i="45"/>
  <c r="G133" i="45" s="1"/>
  <c r="CZ132" i="45"/>
  <c r="CW132" i="45"/>
  <c r="CT132" i="45"/>
  <c r="CQ132" i="45"/>
  <c r="CN132" i="45"/>
  <c r="CK132" i="45"/>
  <c r="CH132" i="45"/>
  <c r="CE132" i="45"/>
  <c r="CB132" i="45"/>
  <c r="BY132" i="45"/>
  <c r="BV132" i="45"/>
  <c r="BS132" i="45"/>
  <c r="BP132" i="45"/>
  <c r="BM132" i="45"/>
  <c r="BJ132" i="45"/>
  <c r="BG132" i="45"/>
  <c r="BD132" i="45"/>
  <c r="BA132" i="45"/>
  <c r="AX132" i="45"/>
  <c r="AU132" i="45"/>
  <c r="AR132" i="45"/>
  <c r="AL132" i="45"/>
  <c r="AI132" i="45"/>
  <c r="AF132" i="45"/>
  <c r="AC132" i="45"/>
  <c r="Z132" i="45"/>
  <c r="W132" i="45"/>
  <c r="T132" i="45"/>
  <c r="Q132" i="45"/>
  <c r="N132" i="45"/>
  <c r="I132" i="45"/>
  <c r="H132" i="45"/>
  <c r="F132" i="45"/>
  <c r="G132" i="45" s="1"/>
  <c r="CZ131" i="45"/>
  <c r="CW131" i="45"/>
  <c r="CT131" i="45"/>
  <c r="CQ131" i="45"/>
  <c r="CN131" i="45"/>
  <c r="CK131" i="45"/>
  <c r="CH131" i="45"/>
  <c r="CE131" i="45"/>
  <c r="CB131" i="45"/>
  <c r="BY131" i="45"/>
  <c r="BV131" i="45"/>
  <c r="BS131" i="45"/>
  <c r="BP131" i="45"/>
  <c r="BM131" i="45"/>
  <c r="BJ131" i="45"/>
  <c r="BG131" i="45"/>
  <c r="BD131" i="45"/>
  <c r="BA131" i="45"/>
  <c r="AX131" i="45"/>
  <c r="AU131" i="45"/>
  <c r="AR131" i="45"/>
  <c r="AL131" i="45"/>
  <c r="AI131" i="45"/>
  <c r="AF131" i="45"/>
  <c r="AC131" i="45"/>
  <c r="Z131" i="45"/>
  <c r="W131" i="45"/>
  <c r="T131" i="45"/>
  <c r="Q131" i="45"/>
  <c r="N131" i="45"/>
  <c r="I131" i="45"/>
  <c r="H131" i="45"/>
  <c r="F131" i="45"/>
  <c r="G131" i="45" s="1"/>
  <c r="CZ130" i="45"/>
  <c r="CW130" i="45"/>
  <c r="CT130" i="45"/>
  <c r="CQ130" i="45"/>
  <c r="CN130" i="45"/>
  <c r="CK130" i="45"/>
  <c r="CH130" i="45"/>
  <c r="CE130" i="45"/>
  <c r="CB130" i="45"/>
  <c r="BY130" i="45"/>
  <c r="BV130" i="45"/>
  <c r="BS130" i="45"/>
  <c r="BP130" i="45"/>
  <c r="BM130" i="45"/>
  <c r="BJ130" i="45"/>
  <c r="BG130" i="45"/>
  <c r="BD130" i="45"/>
  <c r="BA130" i="45"/>
  <c r="AX130" i="45"/>
  <c r="AU130" i="45"/>
  <c r="AR130" i="45"/>
  <c r="AL130" i="45"/>
  <c r="AI130" i="45"/>
  <c r="AF130" i="45"/>
  <c r="AC130" i="45"/>
  <c r="Z130" i="45"/>
  <c r="W130" i="45"/>
  <c r="T130" i="45"/>
  <c r="Q130" i="45"/>
  <c r="N130" i="45"/>
  <c r="I130" i="45"/>
  <c r="H130" i="45"/>
  <c r="F130" i="45"/>
  <c r="G130" i="45" s="1"/>
  <c r="CZ129" i="45"/>
  <c r="CW129" i="45"/>
  <c r="CT129" i="45"/>
  <c r="CQ129" i="45"/>
  <c r="CN129" i="45"/>
  <c r="CK129" i="45"/>
  <c r="CH129" i="45"/>
  <c r="CE129" i="45"/>
  <c r="CB129" i="45"/>
  <c r="BY129" i="45"/>
  <c r="BV129" i="45"/>
  <c r="BS129" i="45"/>
  <c r="BP129" i="45"/>
  <c r="BM129" i="45"/>
  <c r="BJ129" i="45"/>
  <c r="BG129" i="45"/>
  <c r="BD129" i="45"/>
  <c r="BA129" i="45"/>
  <c r="AX129" i="45"/>
  <c r="AU129" i="45"/>
  <c r="AR129" i="45"/>
  <c r="AL129" i="45"/>
  <c r="AI129" i="45"/>
  <c r="AF129" i="45"/>
  <c r="AC129" i="45"/>
  <c r="Z129" i="45"/>
  <c r="W129" i="45"/>
  <c r="T129" i="45"/>
  <c r="Q129" i="45"/>
  <c r="N129" i="45"/>
  <c r="I129" i="45"/>
  <c r="H129" i="45"/>
  <c r="F129" i="45"/>
  <c r="G129" i="45" s="1"/>
  <c r="CZ128" i="45"/>
  <c r="CW128" i="45"/>
  <c r="CT128" i="45"/>
  <c r="CQ128" i="45"/>
  <c r="CN128" i="45"/>
  <c r="CK128" i="45"/>
  <c r="CH128" i="45"/>
  <c r="CE128" i="45"/>
  <c r="CB128" i="45"/>
  <c r="BY128" i="45"/>
  <c r="BV128" i="45"/>
  <c r="BS128" i="45"/>
  <c r="BP128" i="45"/>
  <c r="BM128" i="45"/>
  <c r="BJ128" i="45"/>
  <c r="BG128" i="45"/>
  <c r="BD128" i="45"/>
  <c r="BA128" i="45"/>
  <c r="AX128" i="45"/>
  <c r="AU128" i="45"/>
  <c r="AR128" i="45"/>
  <c r="AL128" i="45"/>
  <c r="AI128" i="45"/>
  <c r="AF128" i="45"/>
  <c r="AC128" i="45"/>
  <c r="Z128" i="45"/>
  <c r="W128" i="45"/>
  <c r="T128" i="45"/>
  <c r="Q128" i="45"/>
  <c r="N128" i="45"/>
  <c r="I128" i="45"/>
  <c r="H128" i="45"/>
  <c r="F128" i="45"/>
  <c r="G128" i="45" s="1"/>
  <c r="CZ127" i="45"/>
  <c r="CW127" i="45"/>
  <c r="CT127" i="45"/>
  <c r="CQ127" i="45"/>
  <c r="CN127" i="45"/>
  <c r="CK127" i="45"/>
  <c r="CH127" i="45"/>
  <c r="CE127" i="45"/>
  <c r="CB127" i="45"/>
  <c r="BY127" i="45"/>
  <c r="BV127" i="45"/>
  <c r="BS127" i="45"/>
  <c r="BP127" i="45"/>
  <c r="BM127" i="45"/>
  <c r="BJ127" i="45"/>
  <c r="BG127" i="45"/>
  <c r="BD127" i="45"/>
  <c r="BA127" i="45"/>
  <c r="AX127" i="45"/>
  <c r="AU127" i="45"/>
  <c r="AR127" i="45"/>
  <c r="AL127" i="45"/>
  <c r="AI127" i="45"/>
  <c r="AF127" i="45"/>
  <c r="AC127" i="45"/>
  <c r="Z127" i="45"/>
  <c r="W127" i="45"/>
  <c r="T127" i="45"/>
  <c r="Q127" i="45"/>
  <c r="N127" i="45"/>
  <c r="I127" i="45"/>
  <c r="H127" i="45"/>
  <c r="F127" i="45"/>
  <c r="G127" i="45" s="1"/>
  <c r="CZ126" i="45"/>
  <c r="CW126" i="45"/>
  <c r="CT126" i="45"/>
  <c r="CQ126" i="45"/>
  <c r="CN126" i="45"/>
  <c r="CK126" i="45"/>
  <c r="CH126" i="45"/>
  <c r="CE126" i="45"/>
  <c r="CB126" i="45"/>
  <c r="BY126" i="45"/>
  <c r="BV126" i="45"/>
  <c r="BS126" i="45"/>
  <c r="BP126" i="45"/>
  <c r="BM126" i="45"/>
  <c r="BJ126" i="45"/>
  <c r="BG126" i="45"/>
  <c r="BD126" i="45"/>
  <c r="BA126" i="45"/>
  <c r="AX126" i="45"/>
  <c r="AU126" i="45"/>
  <c r="AR126" i="45"/>
  <c r="AL126" i="45"/>
  <c r="AI126" i="45"/>
  <c r="AF126" i="45"/>
  <c r="AC126" i="45"/>
  <c r="Z126" i="45"/>
  <c r="W126" i="45"/>
  <c r="T126" i="45"/>
  <c r="Q126" i="45"/>
  <c r="N126" i="45"/>
  <c r="I126" i="45"/>
  <c r="H126" i="45"/>
  <c r="F126" i="45"/>
  <c r="G126" i="45" s="1"/>
  <c r="CZ125" i="45"/>
  <c r="CW125" i="45"/>
  <c r="CT125" i="45"/>
  <c r="CQ125" i="45"/>
  <c r="CN125" i="45"/>
  <c r="CK125" i="45"/>
  <c r="CH125" i="45"/>
  <c r="CE125" i="45"/>
  <c r="CB125" i="45"/>
  <c r="BY125" i="45"/>
  <c r="BV125" i="45"/>
  <c r="BS125" i="45"/>
  <c r="BP125" i="45"/>
  <c r="BM125" i="45"/>
  <c r="BJ125" i="45"/>
  <c r="BG125" i="45"/>
  <c r="BD125" i="45"/>
  <c r="BA125" i="45"/>
  <c r="AX125" i="45"/>
  <c r="AU125" i="45"/>
  <c r="AR125" i="45"/>
  <c r="AL125" i="45"/>
  <c r="AI125" i="45"/>
  <c r="AF125" i="45"/>
  <c r="AC125" i="45"/>
  <c r="Z125" i="45"/>
  <c r="W125" i="45"/>
  <c r="T125" i="45"/>
  <c r="Q125" i="45"/>
  <c r="N125" i="45"/>
  <c r="I125" i="45"/>
  <c r="H125" i="45"/>
  <c r="F125" i="45"/>
  <c r="G125" i="45" s="1"/>
  <c r="CZ124" i="45"/>
  <c r="CW124" i="45"/>
  <c r="CT124" i="45"/>
  <c r="CQ124" i="45"/>
  <c r="CN124" i="45"/>
  <c r="CK124" i="45"/>
  <c r="CH124" i="45"/>
  <c r="CE124" i="45"/>
  <c r="CB124" i="45"/>
  <c r="BY124" i="45"/>
  <c r="BV124" i="45"/>
  <c r="BS124" i="45"/>
  <c r="BP124" i="45"/>
  <c r="BM124" i="45"/>
  <c r="BJ124" i="45"/>
  <c r="BG124" i="45"/>
  <c r="BD124" i="45"/>
  <c r="BA124" i="45"/>
  <c r="AX124" i="45"/>
  <c r="AU124" i="45"/>
  <c r="AR124" i="45"/>
  <c r="AL124" i="45"/>
  <c r="AI124" i="45"/>
  <c r="AF124" i="45"/>
  <c r="AC124" i="45"/>
  <c r="Z124" i="45"/>
  <c r="W124" i="45"/>
  <c r="T124" i="45"/>
  <c r="Q124" i="45"/>
  <c r="N124" i="45"/>
  <c r="I124" i="45"/>
  <c r="H124" i="45"/>
  <c r="F124" i="45"/>
  <c r="G124" i="45" s="1"/>
  <c r="CZ123" i="45"/>
  <c r="CW123" i="45"/>
  <c r="CT123" i="45"/>
  <c r="CQ123" i="45"/>
  <c r="CN123" i="45"/>
  <c r="CK123" i="45"/>
  <c r="CH123" i="45"/>
  <c r="CE123" i="45"/>
  <c r="CB123" i="45"/>
  <c r="BY123" i="45"/>
  <c r="BV123" i="45"/>
  <c r="BS123" i="45"/>
  <c r="BP123" i="45"/>
  <c r="BM123" i="45"/>
  <c r="BJ123" i="45"/>
  <c r="BG123" i="45"/>
  <c r="BD123" i="45"/>
  <c r="BA123" i="45"/>
  <c r="AX123" i="45"/>
  <c r="AU123" i="45"/>
  <c r="AR123" i="45"/>
  <c r="AL123" i="45"/>
  <c r="AI123" i="45"/>
  <c r="AF123" i="45"/>
  <c r="AC123" i="45"/>
  <c r="Z123" i="45"/>
  <c r="W123" i="45"/>
  <c r="T123" i="45"/>
  <c r="Q123" i="45"/>
  <c r="N123" i="45"/>
  <c r="I123" i="45"/>
  <c r="H123" i="45"/>
  <c r="F123" i="45"/>
  <c r="G123" i="45" s="1"/>
  <c r="CZ122" i="45"/>
  <c r="CW122" i="45"/>
  <c r="CT122" i="45"/>
  <c r="CQ122" i="45"/>
  <c r="CN122" i="45"/>
  <c r="CK122" i="45"/>
  <c r="CH122" i="45"/>
  <c r="CE122" i="45"/>
  <c r="CB122" i="45"/>
  <c r="BY122" i="45"/>
  <c r="BV122" i="45"/>
  <c r="BS122" i="45"/>
  <c r="BP122" i="45"/>
  <c r="BM122" i="45"/>
  <c r="BJ122" i="45"/>
  <c r="BG122" i="45"/>
  <c r="BD122" i="45"/>
  <c r="BA122" i="45"/>
  <c r="AX122" i="45"/>
  <c r="AU122" i="45"/>
  <c r="AR122" i="45"/>
  <c r="AL122" i="45"/>
  <c r="AI122" i="45"/>
  <c r="AF122" i="45"/>
  <c r="AC122" i="45"/>
  <c r="Z122" i="45"/>
  <c r="W122" i="45"/>
  <c r="T122" i="45"/>
  <c r="Q122" i="45"/>
  <c r="N122" i="45"/>
  <c r="I122" i="45"/>
  <c r="H122" i="45"/>
  <c r="F122" i="45"/>
  <c r="G122" i="45" s="1"/>
  <c r="CZ121" i="45"/>
  <c r="CW121" i="45"/>
  <c r="CT121" i="45"/>
  <c r="CQ121" i="45"/>
  <c r="CN121" i="45"/>
  <c r="CK121" i="45"/>
  <c r="CH121" i="45"/>
  <c r="CE121" i="45"/>
  <c r="CB121" i="45"/>
  <c r="BY121" i="45"/>
  <c r="BV121" i="45"/>
  <c r="BS121" i="45"/>
  <c r="BP121" i="45"/>
  <c r="BM121" i="45"/>
  <c r="BJ121" i="45"/>
  <c r="BG121" i="45"/>
  <c r="BD121" i="45"/>
  <c r="BA121" i="45"/>
  <c r="AX121" i="45"/>
  <c r="AU121" i="45"/>
  <c r="AR121" i="45"/>
  <c r="AL121" i="45"/>
  <c r="AI121" i="45"/>
  <c r="AF121" i="45"/>
  <c r="AC121" i="45"/>
  <c r="Z121" i="45"/>
  <c r="W121" i="45"/>
  <c r="T121" i="45"/>
  <c r="Q121" i="45"/>
  <c r="N121" i="45"/>
  <c r="I121" i="45"/>
  <c r="H121" i="45"/>
  <c r="F121" i="45"/>
  <c r="G121" i="45" s="1"/>
  <c r="CZ120" i="45"/>
  <c r="CW120" i="45"/>
  <c r="CT120" i="45"/>
  <c r="CQ120" i="45"/>
  <c r="CN120" i="45"/>
  <c r="CK120" i="45"/>
  <c r="CH120" i="45"/>
  <c r="CE120" i="45"/>
  <c r="CB120" i="45"/>
  <c r="BY120" i="45"/>
  <c r="BV120" i="45"/>
  <c r="BS120" i="45"/>
  <c r="BP120" i="45"/>
  <c r="BM120" i="45"/>
  <c r="BJ120" i="45"/>
  <c r="BG120" i="45"/>
  <c r="BD120" i="45"/>
  <c r="BA120" i="45"/>
  <c r="AX120" i="45"/>
  <c r="AU120" i="45"/>
  <c r="AR120" i="45"/>
  <c r="AL120" i="45"/>
  <c r="AI120" i="45"/>
  <c r="AF120" i="45"/>
  <c r="AC120" i="45"/>
  <c r="Z120" i="45"/>
  <c r="W120" i="45"/>
  <c r="T120" i="45"/>
  <c r="Q120" i="45"/>
  <c r="N120" i="45"/>
  <c r="I120" i="45"/>
  <c r="H120" i="45"/>
  <c r="J120" i="45" s="1"/>
  <c r="K120" i="45" s="1"/>
  <c r="F120" i="45"/>
  <c r="G120" i="45" s="1"/>
  <c r="CZ119" i="45"/>
  <c r="CW119" i="45"/>
  <c r="CT119" i="45"/>
  <c r="CQ119" i="45"/>
  <c r="CN119" i="45"/>
  <c r="CK119" i="45"/>
  <c r="CH119" i="45"/>
  <c r="CE119" i="45"/>
  <c r="CB119" i="45"/>
  <c r="BY119" i="45"/>
  <c r="BV119" i="45"/>
  <c r="BS119" i="45"/>
  <c r="BP119" i="45"/>
  <c r="BM119" i="45"/>
  <c r="BJ119" i="45"/>
  <c r="BG119" i="45"/>
  <c r="BD119" i="45"/>
  <c r="BA119" i="45"/>
  <c r="AX119" i="45"/>
  <c r="AU119" i="45"/>
  <c r="AR119" i="45"/>
  <c r="AL119" i="45"/>
  <c r="AI119" i="45"/>
  <c r="AF119" i="45"/>
  <c r="AC119" i="45"/>
  <c r="Z119" i="45"/>
  <c r="W119" i="45"/>
  <c r="T119" i="45"/>
  <c r="Q119" i="45"/>
  <c r="N119" i="45"/>
  <c r="I119" i="45"/>
  <c r="H119" i="45"/>
  <c r="F119" i="45"/>
  <c r="G119" i="45" s="1"/>
  <c r="CZ118" i="45"/>
  <c r="CW118" i="45"/>
  <c r="CT118" i="45"/>
  <c r="CQ118" i="45"/>
  <c r="CN118" i="45"/>
  <c r="CK118" i="45"/>
  <c r="CH118" i="45"/>
  <c r="CE118" i="45"/>
  <c r="CB118" i="45"/>
  <c r="BY118" i="45"/>
  <c r="BV118" i="45"/>
  <c r="BS118" i="45"/>
  <c r="BP118" i="45"/>
  <c r="BM118" i="45"/>
  <c r="BJ118" i="45"/>
  <c r="BG118" i="45"/>
  <c r="BD118" i="45"/>
  <c r="BA118" i="45"/>
  <c r="AX118" i="45"/>
  <c r="AU118" i="45"/>
  <c r="AR118" i="45"/>
  <c r="AL118" i="45"/>
  <c r="AI118" i="45"/>
  <c r="AF118" i="45"/>
  <c r="AC118" i="45"/>
  <c r="Z118" i="45"/>
  <c r="W118" i="45"/>
  <c r="T118" i="45"/>
  <c r="Q118" i="45"/>
  <c r="N118" i="45"/>
  <c r="I118" i="45"/>
  <c r="H118" i="45"/>
  <c r="J118" i="45" s="1"/>
  <c r="K118" i="45" s="1"/>
  <c r="F118" i="45"/>
  <c r="G118" i="45" s="1"/>
  <c r="CZ117" i="45"/>
  <c r="CW117" i="45"/>
  <c r="CT117" i="45"/>
  <c r="CQ117" i="45"/>
  <c r="CN117" i="45"/>
  <c r="CK117" i="45"/>
  <c r="CH117" i="45"/>
  <c r="CE117" i="45"/>
  <c r="CB117" i="45"/>
  <c r="BY117" i="45"/>
  <c r="BV117" i="45"/>
  <c r="BS117" i="45"/>
  <c r="BP117" i="45"/>
  <c r="BM117" i="45"/>
  <c r="BJ117" i="45"/>
  <c r="BG117" i="45"/>
  <c r="BD117" i="45"/>
  <c r="BA117" i="45"/>
  <c r="AX117" i="45"/>
  <c r="AU117" i="45"/>
  <c r="AR117" i="45"/>
  <c r="AL117" i="45"/>
  <c r="AI117" i="45"/>
  <c r="AF117" i="45"/>
  <c r="AC117" i="45"/>
  <c r="Z117" i="45"/>
  <c r="W117" i="45"/>
  <c r="T117" i="45"/>
  <c r="Q117" i="45"/>
  <c r="N117" i="45"/>
  <c r="I117" i="45"/>
  <c r="H117" i="45"/>
  <c r="F117" i="45"/>
  <c r="G117" i="45" s="1"/>
  <c r="CY116" i="45"/>
  <c r="CX116" i="45"/>
  <c r="CV116" i="45"/>
  <c r="CU116" i="45"/>
  <c r="CS116" i="45"/>
  <c r="CR116" i="45"/>
  <c r="CP116" i="45"/>
  <c r="CO116" i="45"/>
  <c r="CQ116" i="45" s="1"/>
  <c r="CM116" i="45"/>
  <c r="CL116" i="45"/>
  <c r="CJ116" i="45"/>
  <c r="CI116" i="45"/>
  <c r="CG116" i="45"/>
  <c r="CF116" i="45"/>
  <c r="CH116" i="45" s="1"/>
  <c r="CD116" i="45"/>
  <c r="CC116" i="45"/>
  <c r="CE116" i="45" s="1"/>
  <c r="CA116" i="45"/>
  <c r="BZ116" i="45"/>
  <c r="BX116" i="45"/>
  <c r="BW116" i="45"/>
  <c r="BU116" i="45"/>
  <c r="BT116" i="45"/>
  <c r="BV116" i="45" s="1"/>
  <c r="BR116" i="45"/>
  <c r="BQ116" i="45"/>
  <c r="BS116" i="45" s="1"/>
  <c r="BO116" i="45"/>
  <c r="BN116" i="45"/>
  <c r="BP116" i="45" s="1"/>
  <c r="BL116" i="45"/>
  <c r="BK116" i="45"/>
  <c r="BM116" i="45" s="1"/>
  <c r="BI116" i="45"/>
  <c r="BH116" i="45"/>
  <c r="BJ116" i="45" s="1"/>
  <c r="BF116" i="45"/>
  <c r="BE116" i="45"/>
  <c r="BC116" i="45"/>
  <c r="BB116" i="45"/>
  <c r="AZ116" i="45"/>
  <c r="AY116" i="45"/>
  <c r="BA116" i="45" s="1"/>
  <c r="AW116" i="45"/>
  <c r="AV116" i="45"/>
  <c r="AX116" i="45" s="1"/>
  <c r="AT116" i="45"/>
  <c r="AS116" i="45"/>
  <c r="AU116" i="45" s="1"/>
  <c r="AQ116" i="45"/>
  <c r="AP116" i="45"/>
  <c r="AR116" i="45" s="1"/>
  <c r="AN116" i="45"/>
  <c r="AM116" i="45"/>
  <c r="AO116" i="45" s="1"/>
  <c r="AK116" i="45"/>
  <c r="AJ116" i="45"/>
  <c r="AH116" i="45"/>
  <c r="AG116" i="45"/>
  <c r="AE116" i="45"/>
  <c r="AD116" i="45"/>
  <c r="AB116" i="45"/>
  <c r="AA116" i="45"/>
  <c r="AC116" i="45" s="1"/>
  <c r="Y116" i="45"/>
  <c r="X116" i="45"/>
  <c r="V116" i="45"/>
  <c r="U116" i="45"/>
  <c r="W116" i="45" s="1"/>
  <c r="S116" i="45"/>
  <c r="R116" i="45"/>
  <c r="T116" i="45" s="1"/>
  <c r="P116" i="45"/>
  <c r="O116" i="45"/>
  <c r="M116" i="45"/>
  <c r="L116" i="45"/>
  <c r="E116" i="45"/>
  <c r="D116" i="45"/>
  <c r="F116" i="45" s="1"/>
  <c r="G116" i="45" s="1"/>
  <c r="O114" i="45"/>
  <c r="R114" i="45" s="1"/>
  <c r="U114" i="45" s="1"/>
  <c r="X114" i="45" s="1"/>
  <c r="AA114" i="45" s="1"/>
  <c r="AD114" i="45" s="1"/>
  <c r="AG114" i="45" s="1"/>
  <c r="AJ114" i="45" s="1"/>
  <c r="AM114" i="45" s="1"/>
  <c r="AP114" i="45" s="1"/>
  <c r="AS114" i="45" s="1"/>
  <c r="AV114" i="45" s="1"/>
  <c r="AY114" i="45" s="1"/>
  <c r="BB114" i="45" s="1"/>
  <c r="BE114" i="45" s="1"/>
  <c r="BH114" i="45" s="1"/>
  <c r="BK114" i="45" s="1"/>
  <c r="BN114" i="45" s="1"/>
  <c r="BQ114" i="45" s="1"/>
  <c r="BT114" i="45" s="1"/>
  <c r="BW114" i="45" s="1"/>
  <c r="BZ114" i="45" s="1"/>
  <c r="CC114" i="45" s="1"/>
  <c r="CF114" i="45" s="1"/>
  <c r="CI114" i="45" s="1"/>
  <c r="CL114" i="45" s="1"/>
  <c r="CO114" i="45" s="1"/>
  <c r="CR114" i="45" s="1"/>
  <c r="CU114" i="45" s="1"/>
  <c r="CX114" i="45" s="1"/>
  <c r="CX110" i="45"/>
  <c r="CU110" i="45"/>
  <c r="CR110" i="45"/>
  <c r="CO110" i="45"/>
  <c r="CL110" i="45"/>
  <c r="CI110" i="45"/>
  <c r="CF110" i="45"/>
  <c r="CC110" i="45"/>
  <c r="BZ110" i="45"/>
  <c r="BW110" i="45"/>
  <c r="BT110" i="45"/>
  <c r="BQ110" i="45"/>
  <c r="BN110" i="45"/>
  <c r="BK110" i="45"/>
  <c r="BH110" i="45"/>
  <c r="BE110" i="45"/>
  <c r="BB110" i="45"/>
  <c r="AY110" i="45"/>
  <c r="AV110" i="45"/>
  <c r="AS110" i="45"/>
  <c r="AP110" i="45"/>
  <c r="AM110" i="45"/>
  <c r="AJ110" i="45"/>
  <c r="AG110" i="45"/>
  <c r="AD110" i="45"/>
  <c r="AA110" i="45"/>
  <c r="X110" i="45"/>
  <c r="U110" i="45"/>
  <c r="R110" i="45"/>
  <c r="O110" i="45"/>
  <c r="L110" i="45"/>
  <c r="G110" i="45"/>
  <c r="CX109" i="45"/>
  <c r="CU109" i="45"/>
  <c r="CR109" i="45"/>
  <c r="CO109" i="45"/>
  <c r="CL109" i="45"/>
  <c r="CI109" i="45"/>
  <c r="CF109" i="45"/>
  <c r="CC109" i="45"/>
  <c r="BZ109" i="45"/>
  <c r="BW109" i="45"/>
  <c r="BT109" i="45"/>
  <c r="BQ109" i="45"/>
  <c r="BN109" i="45"/>
  <c r="BK109" i="45"/>
  <c r="BH109" i="45"/>
  <c r="BE109" i="45"/>
  <c r="BB109" i="45"/>
  <c r="AY109" i="45"/>
  <c r="AV109" i="45"/>
  <c r="AS109" i="45"/>
  <c r="AP109" i="45"/>
  <c r="AM109" i="45"/>
  <c r="AJ109" i="45"/>
  <c r="AG109" i="45"/>
  <c r="AD109" i="45"/>
  <c r="AA109" i="45"/>
  <c r="X109" i="45"/>
  <c r="U109" i="45"/>
  <c r="R109" i="45"/>
  <c r="O109" i="45"/>
  <c r="L109" i="45"/>
  <c r="G109" i="45"/>
  <c r="CX108" i="45"/>
  <c r="CU108" i="45"/>
  <c r="CR108" i="45"/>
  <c r="CO108" i="45"/>
  <c r="CL108" i="45"/>
  <c r="CI108" i="45"/>
  <c r="CF108" i="45"/>
  <c r="CC108" i="45"/>
  <c r="BZ108" i="45"/>
  <c r="BW108" i="45"/>
  <c r="BT108" i="45"/>
  <c r="BQ108" i="45"/>
  <c r="BN108" i="45"/>
  <c r="BK108" i="45"/>
  <c r="BH108" i="45"/>
  <c r="BE108" i="45"/>
  <c r="BB108" i="45"/>
  <c r="AY108" i="45"/>
  <c r="AV108" i="45"/>
  <c r="AS108" i="45"/>
  <c r="AP108" i="45"/>
  <c r="AM108" i="45"/>
  <c r="AJ108" i="45"/>
  <c r="AG108" i="45"/>
  <c r="AD108" i="45"/>
  <c r="AA108" i="45"/>
  <c r="X108" i="45"/>
  <c r="U108" i="45"/>
  <c r="R108" i="45"/>
  <c r="O108" i="45"/>
  <c r="L108" i="45"/>
  <c r="G108" i="45"/>
  <c r="CX107" i="45"/>
  <c r="CU107" i="45"/>
  <c r="CR107" i="45"/>
  <c r="CO107" i="45"/>
  <c r="CL107" i="45"/>
  <c r="CI107" i="45"/>
  <c r="CF107" i="45"/>
  <c r="CC107" i="45"/>
  <c r="BZ107" i="45"/>
  <c r="BW107" i="45"/>
  <c r="BT107" i="45"/>
  <c r="BQ107" i="45"/>
  <c r="BN107" i="45"/>
  <c r="BK107" i="45"/>
  <c r="BH107" i="45"/>
  <c r="BE107" i="45"/>
  <c r="BB107" i="45"/>
  <c r="AY107" i="45"/>
  <c r="AV107" i="45"/>
  <c r="AS107" i="45"/>
  <c r="AP107" i="45"/>
  <c r="AM107" i="45"/>
  <c r="AJ107" i="45"/>
  <c r="AG107" i="45"/>
  <c r="AD107" i="45"/>
  <c r="AA107" i="45"/>
  <c r="X107" i="45"/>
  <c r="U107" i="45"/>
  <c r="R107" i="45"/>
  <c r="O107" i="45"/>
  <c r="L107" i="45"/>
  <c r="G107" i="45"/>
  <c r="CX106" i="45"/>
  <c r="CU106" i="45"/>
  <c r="CR106" i="45"/>
  <c r="CO106" i="45"/>
  <c r="CL106" i="45"/>
  <c r="CI106" i="45"/>
  <c r="CF106" i="45"/>
  <c r="CC106" i="45"/>
  <c r="BZ106" i="45"/>
  <c r="BW106" i="45"/>
  <c r="BT106" i="45"/>
  <c r="BQ106" i="45"/>
  <c r="BN106" i="45"/>
  <c r="BK106" i="45"/>
  <c r="BH106" i="45"/>
  <c r="BE106" i="45"/>
  <c r="BB106" i="45"/>
  <c r="AY106" i="45"/>
  <c r="AV106" i="45"/>
  <c r="AS106" i="45"/>
  <c r="AP106" i="45"/>
  <c r="AM106" i="45"/>
  <c r="AJ106" i="45"/>
  <c r="AG106" i="45"/>
  <c r="AD106" i="45"/>
  <c r="AA106" i="45"/>
  <c r="X106" i="45"/>
  <c r="U106" i="45"/>
  <c r="R106" i="45"/>
  <c r="O106" i="45"/>
  <c r="L106" i="45"/>
  <c r="G106" i="45"/>
  <c r="CX105" i="45"/>
  <c r="CU105" i="45"/>
  <c r="CR105" i="45"/>
  <c r="CO105" i="45"/>
  <c r="CL105" i="45"/>
  <c r="CI105" i="45"/>
  <c r="CF105" i="45"/>
  <c r="CC105" i="45"/>
  <c r="BZ105" i="45"/>
  <c r="BW105" i="45"/>
  <c r="BT105" i="45"/>
  <c r="BQ105" i="45"/>
  <c r="BN105" i="45"/>
  <c r="BK105" i="45"/>
  <c r="BH105" i="45"/>
  <c r="BE105" i="45"/>
  <c r="BB105" i="45"/>
  <c r="AY105" i="45"/>
  <c r="AV105" i="45"/>
  <c r="AS105" i="45"/>
  <c r="AP105" i="45"/>
  <c r="AM105" i="45"/>
  <c r="AJ105" i="45"/>
  <c r="AG105" i="45"/>
  <c r="AD105" i="45"/>
  <c r="AA105" i="45"/>
  <c r="X105" i="45"/>
  <c r="U105" i="45"/>
  <c r="R105" i="45"/>
  <c r="O105" i="45"/>
  <c r="L105" i="45"/>
  <c r="G105" i="45"/>
  <c r="CX104" i="45"/>
  <c r="CU104" i="45"/>
  <c r="CR104" i="45"/>
  <c r="CO104" i="45"/>
  <c r="CL104" i="45"/>
  <c r="CI104" i="45"/>
  <c r="CF104" i="45"/>
  <c r="CC104" i="45"/>
  <c r="BZ104" i="45"/>
  <c r="BW104" i="45"/>
  <c r="BT104" i="45"/>
  <c r="BQ104" i="45"/>
  <c r="BN104" i="45"/>
  <c r="BK104" i="45"/>
  <c r="BH104" i="45"/>
  <c r="BE104" i="45"/>
  <c r="BB104" i="45"/>
  <c r="AY104" i="45"/>
  <c r="AV104" i="45"/>
  <c r="AS104" i="45"/>
  <c r="AP104" i="45"/>
  <c r="AM104" i="45"/>
  <c r="AJ104" i="45"/>
  <c r="AG104" i="45"/>
  <c r="AD104" i="45"/>
  <c r="AA104" i="45"/>
  <c r="X104" i="45"/>
  <c r="U104" i="45"/>
  <c r="R104" i="45"/>
  <c r="O104" i="45"/>
  <c r="L104" i="45"/>
  <c r="G104" i="45"/>
  <c r="CX103" i="45"/>
  <c r="CU103" i="45"/>
  <c r="CR103" i="45"/>
  <c r="CO103" i="45"/>
  <c r="CL103" i="45"/>
  <c r="CI103" i="45"/>
  <c r="CF103" i="45"/>
  <c r="CC103" i="45"/>
  <c r="BZ103" i="45"/>
  <c r="BW103" i="45"/>
  <c r="BT103" i="45"/>
  <c r="BQ103" i="45"/>
  <c r="BN103" i="45"/>
  <c r="BK103" i="45"/>
  <c r="BH103" i="45"/>
  <c r="BE103" i="45"/>
  <c r="BB103" i="45"/>
  <c r="AY103" i="45"/>
  <c r="AV103" i="45"/>
  <c r="AS103" i="45"/>
  <c r="AP103" i="45"/>
  <c r="AM103" i="45"/>
  <c r="AJ103" i="45"/>
  <c r="AG103" i="45"/>
  <c r="AD103" i="45"/>
  <c r="AA103" i="45"/>
  <c r="X103" i="45"/>
  <c r="U103" i="45"/>
  <c r="R103" i="45"/>
  <c r="O103" i="45"/>
  <c r="L103" i="45"/>
  <c r="G103" i="45"/>
  <c r="CX102" i="45"/>
  <c r="CU102" i="45"/>
  <c r="CR102" i="45"/>
  <c r="CO102" i="45"/>
  <c r="CL102" i="45"/>
  <c r="CI102" i="45"/>
  <c r="CF102" i="45"/>
  <c r="CC102" i="45"/>
  <c r="BZ102" i="45"/>
  <c r="BW102" i="45"/>
  <c r="BT102" i="45"/>
  <c r="BQ102" i="45"/>
  <c r="BN102" i="45"/>
  <c r="BK102" i="45"/>
  <c r="BH102" i="45"/>
  <c r="BE102" i="45"/>
  <c r="BB102" i="45"/>
  <c r="AY102" i="45"/>
  <c r="AV102" i="45"/>
  <c r="AS102" i="45"/>
  <c r="AP102" i="45"/>
  <c r="AM102" i="45"/>
  <c r="AJ102" i="45"/>
  <c r="AG102" i="45"/>
  <c r="AD102" i="45"/>
  <c r="AA102" i="45"/>
  <c r="X102" i="45"/>
  <c r="U102" i="45"/>
  <c r="R102" i="45"/>
  <c r="O102" i="45"/>
  <c r="L102" i="45"/>
  <c r="G102" i="45"/>
  <c r="CX101" i="45"/>
  <c r="CU101" i="45"/>
  <c r="CR101" i="45"/>
  <c r="CO101" i="45"/>
  <c r="CL101" i="45"/>
  <c r="CI101" i="45"/>
  <c r="CF101" i="45"/>
  <c r="CC101" i="45"/>
  <c r="BZ101" i="45"/>
  <c r="BW101" i="45"/>
  <c r="BT101" i="45"/>
  <c r="BQ101" i="45"/>
  <c r="BN101" i="45"/>
  <c r="BK101" i="45"/>
  <c r="BH101" i="45"/>
  <c r="BE101" i="45"/>
  <c r="BB101" i="45"/>
  <c r="AY101" i="45"/>
  <c r="AV101" i="45"/>
  <c r="AS101" i="45"/>
  <c r="AP101" i="45"/>
  <c r="AM101" i="45"/>
  <c r="AJ101" i="45"/>
  <c r="AG101" i="45"/>
  <c r="AD101" i="45"/>
  <c r="AA101" i="45"/>
  <c r="X101" i="45"/>
  <c r="U101" i="45"/>
  <c r="R101" i="45"/>
  <c r="O101" i="45"/>
  <c r="L101" i="45"/>
  <c r="G101" i="45"/>
  <c r="CX100" i="45"/>
  <c r="CU100" i="45"/>
  <c r="CR100" i="45"/>
  <c r="CO100" i="45"/>
  <c r="CL100" i="45"/>
  <c r="CI100" i="45"/>
  <c r="CF100" i="45"/>
  <c r="CC100" i="45"/>
  <c r="BZ100" i="45"/>
  <c r="BW100" i="45"/>
  <c r="BT100" i="45"/>
  <c r="BQ100" i="45"/>
  <c r="BN100" i="45"/>
  <c r="BK100" i="45"/>
  <c r="BH100" i="45"/>
  <c r="BE100" i="45"/>
  <c r="BB100" i="45"/>
  <c r="AY100" i="45"/>
  <c r="AV100" i="45"/>
  <c r="AS100" i="45"/>
  <c r="AP100" i="45"/>
  <c r="AM100" i="45"/>
  <c r="AJ100" i="45"/>
  <c r="AG100" i="45"/>
  <c r="AD100" i="45"/>
  <c r="AA100" i="45"/>
  <c r="X100" i="45"/>
  <c r="U100" i="45"/>
  <c r="R100" i="45"/>
  <c r="O100" i="45"/>
  <c r="L100" i="45"/>
  <c r="G100" i="45"/>
  <c r="CX99" i="45"/>
  <c r="CU99" i="45"/>
  <c r="CR99" i="45"/>
  <c r="CO99" i="45"/>
  <c r="CL99" i="45"/>
  <c r="CI99" i="45"/>
  <c r="CF99" i="45"/>
  <c r="CC99" i="45"/>
  <c r="BZ99" i="45"/>
  <c r="BW99" i="45"/>
  <c r="BT99" i="45"/>
  <c r="BQ99" i="45"/>
  <c r="BN99" i="45"/>
  <c r="BK99" i="45"/>
  <c r="BH99" i="45"/>
  <c r="BE99" i="45"/>
  <c r="BB99" i="45"/>
  <c r="AY99" i="45"/>
  <c r="AV99" i="45"/>
  <c r="AS99" i="45"/>
  <c r="AP99" i="45"/>
  <c r="AM99" i="45"/>
  <c r="AJ99" i="45"/>
  <c r="AG99" i="45"/>
  <c r="AD99" i="45"/>
  <c r="AA99" i="45"/>
  <c r="X99" i="45"/>
  <c r="U99" i="45"/>
  <c r="R99" i="45"/>
  <c r="O99" i="45"/>
  <c r="L99" i="45"/>
  <c r="G99" i="45"/>
  <c r="CX98" i="45"/>
  <c r="CU98" i="45"/>
  <c r="CR98" i="45"/>
  <c r="CO98" i="45"/>
  <c r="CL98" i="45"/>
  <c r="CI98" i="45"/>
  <c r="CF98" i="45"/>
  <c r="CC98" i="45"/>
  <c r="BZ98" i="45"/>
  <c r="BW98" i="45"/>
  <c r="BT98" i="45"/>
  <c r="BQ98" i="45"/>
  <c r="BN98" i="45"/>
  <c r="BK98" i="45"/>
  <c r="BH98" i="45"/>
  <c r="BE98" i="45"/>
  <c r="BB98" i="45"/>
  <c r="AY98" i="45"/>
  <c r="AV98" i="45"/>
  <c r="AS98" i="45"/>
  <c r="AP98" i="45"/>
  <c r="AM98" i="45"/>
  <c r="AJ98" i="45"/>
  <c r="AG98" i="45"/>
  <c r="AD98" i="45"/>
  <c r="AA98" i="45"/>
  <c r="X98" i="45"/>
  <c r="U98" i="45"/>
  <c r="R98" i="45"/>
  <c r="O98" i="45"/>
  <c r="L98" i="45"/>
  <c r="G98" i="45"/>
  <c r="CX97" i="45"/>
  <c r="CU97" i="45"/>
  <c r="CR97" i="45"/>
  <c r="CO97" i="45"/>
  <c r="CL97" i="45"/>
  <c r="CI97" i="45"/>
  <c r="CF97" i="45"/>
  <c r="CC97" i="45"/>
  <c r="BZ97" i="45"/>
  <c r="BW97" i="45"/>
  <c r="BT97" i="45"/>
  <c r="BQ97" i="45"/>
  <c r="BN97" i="45"/>
  <c r="BK97" i="45"/>
  <c r="BH97" i="45"/>
  <c r="BE97" i="45"/>
  <c r="BB97" i="45"/>
  <c r="AY97" i="45"/>
  <c r="AV97" i="45"/>
  <c r="AS97" i="45"/>
  <c r="AP97" i="45"/>
  <c r="AM97" i="45"/>
  <c r="AJ97" i="45"/>
  <c r="AG97" i="45"/>
  <c r="AD97" i="45"/>
  <c r="AA97" i="45"/>
  <c r="X97" i="45"/>
  <c r="U97" i="45"/>
  <c r="R97" i="45"/>
  <c r="O97" i="45"/>
  <c r="L97" i="45"/>
  <c r="G97" i="45"/>
  <c r="CX96" i="45"/>
  <c r="CU96" i="45"/>
  <c r="CR96" i="45"/>
  <c r="CO96" i="45"/>
  <c r="CL96" i="45"/>
  <c r="CI96" i="45"/>
  <c r="CF96" i="45"/>
  <c r="CC96" i="45"/>
  <c r="BZ96" i="45"/>
  <c r="BW96" i="45"/>
  <c r="BT96" i="45"/>
  <c r="BQ96" i="45"/>
  <c r="BN96" i="45"/>
  <c r="BK96" i="45"/>
  <c r="BH96" i="45"/>
  <c r="BE96" i="45"/>
  <c r="BB96" i="45"/>
  <c r="AY96" i="45"/>
  <c r="AV96" i="45"/>
  <c r="AS96" i="45"/>
  <c r="AP96" i="45"/>
  <c r="AM96" i="45"/>
  <c r="AJ96" i="45"/>
  <c r="AG96" i="45"/>
  <c r="AD96" i="45"/>
  <c r="AA96" i="45"/>
  <c r="X96" i="45"/>
  <c r="U96" i="45"/>
  <c r="R96" i="45"/>
  <c r="O96" i="45"/>
  <c r="L96" i="45"/>
  <c r="G96" i="45"/>
  <c r="CX95" i="45"/>
  <c r="CU95" i="45"/>
  <c r="CR95" i="45"/>
  <c r="CO95" i="45"/>
  <c r="CL95" i="45"/>
  <c r="CI95" i="45"/>
  <c r="CF95" i="45"/>
  <c r="CC95" i="45"/>
  <c r="BZ95" i="45"/>
  <c r="BW95" i="45"/>
  <c r="BT95" i="45"/>
  <c r="BQ95" i="45"/>
  <c r="BN95" i="45"/>
  <c r="BK95" i="45"/>
  <c r="BH95" i="45"/>
  <c r="BE95" i="45"/>
  <c r="BB95" i="45"/>
  <c r="AY95" i="45"/>
  <c r="AV95" i="45"/>
  <c r="AS95" i="45"/>
  <c r="AP95" i="45"/>
  <c r="AM95" i="45"/>
  <c r="AJ95" i="45"/>
  <c r="AG95" i="45"/>
  <c r="AD95" i="45"/>
  <c r="AA95" i="45"/>
  <c r="X95" i="45"/>
  <c r="U95" i="45"/>
  <c r="R95" i="45"/>
  <c r="O95" i="45"/>
  <c r="L95" i="45"/>
  <c r="G95" i="45"/>
  <c r="CX94" i="45"/>
  <c r="CU94" i="45"/>
  <c r="CR94" i="45"/>
  <c r="CO94" i="45"/>
  <c r="CL94" i="45"/>
  <c r="CI94" i="45"/>
  <c r="CF94" i="45"/>
  <c r="CC94" i="45"/>
  <c r="BZ94" i="45"/>
  <c r="BW94" i="45"/>
  <c r="BT94" i="45"/>
  <c r="BQ94" i="45"/>
  <c r="BN94" i="45"/>
  <c r="BK94" i="45"/>
  <c r="BH94" i="45"/>
  <c r="BE94" i="45"/>
  <c r="BB94" i="45"/>
  <c r="AY94" i="45"/>
  <c r="AV94" i="45"/>
  <c r="AS94" i="45"/>
  <c r="AP94" i="45"/>
  <c r="AM94" i="45"/>
  <c r="AJ94" i="45"/>
  <c r="AG94" i="45"/>
  <c r="AD94" i="45"/>
  <c r="AA94" i="45"/>
  <c r="X94" i="45"/>
  <c r="U94" i="45"/>
  <c r="R94" i="45"/>
  <c r="O94" i="45"/>
  <c r="L94" i="45"/>
  <c r="G94" i="45"/>
  <c r="CX93" i="45"/>
  <c r="CU93" i="45"/>
  <c r="CR93" i="45"/>
  <c r="CO93" i="45"/>
  <c r="CL93" i="45"/>
  <c r="CI93" i="45"/>
  <c r="CF93" i="45"/>
  <c r="CC93" i="45"/>
  <c r="BZ93" i="45"/>
  <c r="BW93" i="45"/>
  <c r="BT93" i="45"/>
  <c r="BQ93" i="45"/>
  <c r="BN93" i="45"/>
  <c r="BK93" i="45"/>
  <c r="BH93" i="45"/>
  <c r="BE93" i="45"/>
  <c r="BB93" i="45"/>
  <c r="AY93" i="45"/>
  <c r="AV93" i="45"/>
  <c r="AS93" i="45"/>
  <c r="AP93" i="45"/>
  <c r="AM93" i="45"/>
  <c r="AJ93" i="45"/>
  <c r="AG93" i="45"/>
  <c r="AD93" i="45"/>
  <c r="AA93" i="45"/>
  <c r="X93" i="45"/>
  <c r="U93" i="45"/>
  <c r="R93" i="45"/>
  <c r="O93" i="45"/>
  <c r="L93" i="45"/>
  <c r="G93" i="45"/>
  <c r="CX92" i="45"/>
  <c r="CU92" i="45"/>
  <c r="CR92" i="45"/>
  <c r="CO92" i="45"/>
  <c r="CL92" i="45"/>
  <c r="CI92" i="45"/>
  <c r="CF92" i="45"/>
  <c r="CC92" i="45"/>
  <c r="BZ92" i="45"/>
  <c r="BW92" i="45"/>
  <c r="BT92" i="45"/>
  <c r="BQ92" i="45"/>
  <c r="BN92" i="45"/>
  <c r="BK92" i="45"/>
  <c r="BH92" i="45"/>
  <c r="BE92" i="45"/>
  <c r="BB92" i="45"/>
  <c r="AY92" i="45"/>
  <c r="AV92" i="45"/>
  <c r="AS92" i="45"/>
  <c r="AP92" i="45"/>
  <c r="AM92" i="45"/>
  <c r="AJ92" i="45"/>
  <c r="AG92" i="45"/>
  <c r="AD92" i="45"/>
  <c r="AA92" i="45"/>
  <c r="X92" i="45"/>
  <c r="U92" i="45"/>
  <c r="R92" i="45"/>
  <c r="O92" i="45"/>
  <c r="L92" i="45"/>
  <c r="G92" i="45"/>
  <c r="CX91" i="45"/>
  <c r="CU91" i="45"/>
  <c r="CR91" i="45"/>
  <c r="CO91" i="45"/>
  <c r="CL91" i="45"/>
  <c r="CI91" i="45"/>
  <c r="CF91" i="45"/>
  <c r="CC91" i="45"/>
  <c r="BZ91" i="45"/>
  <c r="BW91" i="45"/>
  <c r="BT91" i="45"/>
  <c r="BQ91" i="45"/>
  <c r="BN91" i="45"/>
  <c r="BK91" i="45"/>
  <c r="BH91" i="45"/>
  <c r="BE91" i="45"/>
  <c r="BB91" i="45"/>
  <c r="AY91" i="45"/>
  <c r="AV91" i="45"/>
  <c r="AS91" i="45"/>
  <c r="AP91" i="45"/>
  <c r="AM91" i="45"/>
  <c r="AJ91" i="45"/>
  <c r="AG91" i="45"/>
  <c r="AD91" i="45"/>
  <c r="AA91" i="45"/>
  <c r="X91" i="45"/>
  <c r="U91" i="45"/>
  <c r="R91" i="45"/>
  <c r="O91" i="45"/>
  <c r="L91" i="45"/>
  <c r="G91" i="45"/>
  <c r="CX90" i="45"/>
  <c r="CU90" i="45"/>
  <c r="CR90" i="45"/>
  <c r="CO90" i="45"/>
  <c r="CL90" i="45"/>
  <c r="CI90" i="45"/>
  <c r="CF90" i="45"/>
  <c r="CC90" i="45"/>
  <c r="BZ90" i="45"/>
  <c r="BW90" i="45"/>
  <c r="BT90" i="45"/>
  <c r="BQ90" i="45"/>
  <c r="BN90" i="45"/>
  <c r="BK90" i="45"/>
  <c r="BH90" i="45"/>
  <c r="BE90" i="45"/>
  <c r="BB90" i="45"/>
  <c r="AY90" i="45"/>
  <c r="AV90" i="45"/>
  <c r="AS90" i="45"/>
  <c r="AP90" i="45"/>
  <c r="AM90" i="45"/>
  <c r="AJ90" i="45"/>
  <c r="AG90" i="45"/>
  <c r="AD90" i="45"/>
  <c r="AA90" i="45"/>
  <c r="X90" i="45"/>
  <c r="U90" i="45"/>
  <c r="R90" i="45"/>
  <c r="O90" i="45"/>
  <c r="L90" i="45"/>
  <c r="G90" i="45"/>
  <c r="CX89" i="45"/>
  <c r="CU89" i="45"/>
  <c r="CR89" i="45"/>
  <c r="CO89" i="45"/>
  <c r="CL89" i="45"/>
  <c r="CI89" i="45"/>
  <c r="CF89" i="45"/>
  <c r="CC89" i="45"/>
  <c r="BZ89" i="45"/>
  <c r="BW89" i="45"/>
  <c r="BT89" i="45"/>
  <c r="BQ89" i="45"/>
  <c r="BN89" i="45"/>
  <c r="BK89" i="45"/>
  <c r="BH89" i="45"/>
  <c r="BE89" i="45"/>
  <c r="BB89" i="45"/>
  <c r="AY89" i="45"/>
  <c r="AV89" i="45"/>
  <c r="AS89" i="45"/>
  <c r="AP89" i="45"/>
  <c r="AM89" i="45"/>
  <c r="AJ89" i="45"/>
  <c r="AG89" i="45"/>
  <c r="AD89" i="45"/>
  <c r="AA89" i="45"/>
  <c r="X89" i="45"/>
  <c r="U89" i="45"/>
  <c r="R89" i="45"/>
  <c r="O89" i="45"/>
  <c r="L89" i="45"/>
  <c r="G89" i="45"/>
  <c r="CX88" i="45"/>
  <c r="CU88" i="45"/>
  <c r="CR88" i="45"/>
  <c r="CO88" i="45"/>
  <c r="CL88" i="45"/>
  <c r="CI88" i="45"/>
  <c r="CF88" i="45"/>
  <c r="CC88" i="45"/>
  <c r="BZ88" i="45"/>
  <c r="BW88" i="45"/>
  <c r="BT88" i="45"/>
  <c r="BQ88" i="45"/>
  <c r="BN88" i="45"/>
  <c r="BK88" i="45"/>
  <c r="BH88" i="45"/>
  <c r="BE88" i="45"/>
  <c r="BB88" i="45"/>
  <c r="AY88" i="45"/>
  <c r="AV88" i="45"/>
  <c r="AS88" i="45"/>
  <c r="AP88" i="45"/>
  <c r="AM88" i="45"/>
  <c r="AJ88" i="45"/>
  <c r="AG88" i="45"/>
  <c r="AD88" i="45"/>
  <c r="AA88" i="45"/>
  <c r="X88" i="45"/>
  <c r="U88" i="45"/>
  <c r="R88" i="45"/>
  <c r="O88" i="45"/>
  <c r="L88" i="45"/>
  <c r="G88" i="45"/>
  <c r="CX87" i="45"/>
  <c r="CU87" i="45"/>
  <c r="CR87" i="45"/>
  <c r="CO87" i="45"/>
  <c r="CL87" i="45"/>
  <c r="CI87" i="45"/>
  <c r="CF87" i="45"/>
  <c r="CC87" i="45"/>
  <c r="BZ87" i="45"/>
  <c r="BW87" i="45"/>
  <c r="BT87" i="45"/>
  <c r="BQ87" i="45"/>
  <c r="BN87" i="45"/>
  <c r="BK87" i="45"/>
  <c r="BH87" i="45"/>
  <c r="BE87" i="45"/>
  <c r="BB87" i="45"/>
  <c r="AY87" i="45"/>
  <c r="AV87" i="45"/>
  <c r="AS87" i="45"/>
  <c r="AP87" i="45"/>
  <c r="AM87" i="45"/>
  <c r="AJ87" i="45"/>
  <c r="AG87" i="45"/>
  <c r="AD87" i="45"/>
  <c r="AA87" i="45"/>
  <c r="X87" i="45"/>
  <c r="U87" i="45"/>
  <c r="R87" i="45"/>
  <c r="O87" i="45"/>
  <c r="L87" i="45"/>
  <c r="G87" i="45"/>
  <c r="CX86" i="45"/>
  <c r="CU86" i="45"/>
  <c r="CR86" i="45"/>
  <c r="CO86" i="45"/>
  <c r="CL86" i="45"/>
  <c r="CI86" i="45"/>
  <c r="CF86" i="45"/>
  <c r="CC86" i="45"/>
  <c r="BZ86" i="45"/>
  <c r="BW86" i="45"/>
  <c r="BT86" i="45"/>
  <c r="BQ86" i="45"/>
  <c r="BN86" i="45"/>
  <c r="BK86" i="45"/>
  <c r="BH86" i="45"/>
  <c r="BE86" i="45"/>
  <c r="BB86" i="45"/>
  <c r="AY86" i="45"/>
  <c r="AV86" i="45"/>
  <c r="AS86" i="45"/>
  <c r="AP86" i="45"/>
  <c r="AM86" i="45"/>
  <c r="AJ86" i="45"/>
  <c r="AG86" i="45"/>
  <c r="AD86" i="45"/>
  <c r="AA86" i="45"/>
  <c r="X86" i="45"/>
  <c r="U86" i="45"/>
  <c r="R86" i="45"/>
  <c r="O86" i="45"/>
  <c r="L86" i="45"/>
  <c r="G86" i="45"/>
  <c r="CX85" i="45"/>
  <c r="CU85" i="45"/>
  <c r="CR85" i="45"/>
  <c r="CO85" i="45"/>
  <c r="CL85" i="45"/>
  <c r="CI85" i="45"/>
  <c r="CF85" i="45"/>
  <c r="CC85" i="45"/>
  <c r="BZ85" i="45"/>
  <c r="BW85" i="45"/>
  <c r="BT85" i="45"/>
  <c r="BQ85" i="45"/>
  <c r="BN85" i="45"/>
  <c r="BK85" i="45"/>
  <c r="BH85" i="45"/>
  <c r="BE85" i="45"/>
  <c r="BB85" i="45"/>
  <c r="AY85" i="45"/>
  <c r="AV85" i="45"/>
  <c r="AS85" i="45"/>
  <c r="AP85" i="45"/>
  <c r="AM85" i="45"/>
  <c r="AJ85" i="45"/>
  <c r="AG85" i="45"/>
  <c r="AD85" i="45"/>
  <c r="AA85" i="45"/>
  <c r="X85" i="45"/>
  <c r="U85" i="45"/>
  <c r="R85" i="45"/>
  <c r="O85" i="45"/>
  <c r="L85" i="45"/>
  <c r="G85" i="45"/>
  <c r="CX84" i="45"/>
  <c r="CU84" i="45"/>
  <c r="CR84" i="45"/>
  <c r="CO84" i="45"/>
  <c r="CL84" i="45"/>
  <c r="CI84" i="45"/>
  <c r="CF84" i="45"/>
  <c r="CC84" i="45"/>
  <c r="BZ84" i="45"/>
  <c r="BW84" i="45"/>
  <c r="BT84" i="45"/>
  <c r="BQ84" i="45"/>
  <c r="BN84" i="45"/>
  <c r="BK84" i="45"/>
  <c r="BH84" i="45"/>
  <c r="BE84" i="45"/>
  <c r="BB84" i="45"/>
  <c r="AY84" i="45"/>
  <c r="AV84" i="45"/>
  <c r="AS84" i="45"/>
  <c r="AP84" i="45"/>
  <c r="AM84" i="45"/>
  <c r="AJ84" i="45"/>
  <c r="AG84" i="45"/>
  <c r="AD84" i="45"/>
  <c r="AA84" i="45"/>
  <c r="X84" i="45"/>
  <c r="U84" i="45"/>
  <c r="R84" i="45"/>
  <c r="O84" i="45"/>
  <c r="L84" i="45"/>
  <c r="G84" i="45"/>
  <c r="CX83" i="45"/>
  <c r="CU83" i="45"/>
  <c r="CR83" i="45"/>
  <c r="CO83" i="45"/>
  <c r="CL83" i="45"/>
  <c r="CI83" i="45"/>
  <c r="CF83" i="45"/>
  <c r="CC83" i="45"/>
  <c r="BZ83" i="45"/>
  <c r="BW83" i="45"/>
  <c r="BT83" i="45"/>
  <c r="BQ83" i="45"/>
  <c r="BN83" i="45"/>
  <c r="BK83" i="45"/>
  <c r="BH83" i="45"/>
  <c r="BE83" i="45"/>
  <c r="BB83" i="45"/>
  <c r="AY83" i="45"/>
  <c r="AV83" i="45"/>
  <c r="AS83" i="45"/>
  <c r="AP83" i="45"/>
  <c r="AM83" i="45"/>
  <c r="AJ83" i="45"/>
  <c r="AG83" i="45"/>
  <c r="AD83" i="45"/>
  <c r="AA83" i="45"/>
  <c r="X83" i="45"/>
  <c r="U83" i="45"/>
  <c r="R83" i="45"/>
  <c r="O83" i="45"/>
  <c r="L83" i="45"/>
  <c r="G83" i="45"/>
  <c r="CX82" i="45"/>
  <c r="CU82" i="45"/>
  <c r="CR82" i="45"/>
  <c r="CO82" i="45"/>
  <c r="CL82" i="45"/>
  <c r="CI82" i="45"/>
  <c r="CF82" i="45"/>
  <c r="CC82" i="45"/>
  <c r="BZ82" i="45"/>
  <c r="BW82" i="45"/>
  <c r="BT82" i="45"/>
  <c r="BQ82" i="45"/>
  <c r="BN82" i="45"/>
  <c r="BK82" i="45"/>
  <c r="BH82" i="45"/>
  <c r="BE82" i="45"/>
  <c r="BB82" i="45"/>
  <c r="AY82" i="45"/>
  <c r="AV82" i="45"/>
  <c r="AS82" i="45"/>
  <c r="AP82" i="45"/>
  <c r="AM82" i="45"/>
  <c r="AJ82" i="45"/>
  <c r="AG82" i="45"/>
  <c r="AD82" i="45"/>
  <c r="AA82" i="45"/>
  <c r="X82" i="45"/>
  <c r="U82" i="45"/>
  <c r="R82" i="45"/>
  <c r="O82" i="45"/>
  <c r="L82" i="45"/>
  <c r="G82" i="45"/>
  <c r="CX81" i="45"/>
  <c r="CU81" i="45"/>
  <c r="CR81" i="45"/>
  <c r="CO81" i="45"/>
  <c r="CL81" i="45"/>
  <c r="CI81" i="45"/>
  <c r="CF81" i="45"/>
  <c r="CC81" i="45"/>
  <c r="BZ81" i="45"/>
  <c r="BW81" i="45"/>
  <c r="BT81" i="45"/>
  <c r="BQ81" i="45"/>
  <c r="BN81" i="45"/>
  <c r="BK81" i="45"/>
  <c r="BH81" i="45"/>
  <c r="BE81" i="45"/>
  <c r="BB81" i="45"/>
  <c r="AY81" i="45"/>
  <c r="AV81" i="45"/>
  <c r="AS81" i="45"/>
  <c r="AP81" i="45"/>
  <c r="AM81" i="45"/>
  <c r="AJ81" i="45"/>
  <c r="AG81" i="45"/>
  <c r="AD81" i="45"/>
  <c r="AA81" i="45"/>
  <c r="X81" i="45"/>
  <c r="U81" i="45"/>
  <c r="R81" i="45"/>
  <c r="O81" i="45"/>
  <c r="L81" i="45"/>
  <c r="G81" i="45"/>
  <c r="CX80" i="45"/>
  <c r="CU80" i="45"/>
  <c r="CR80" i="45"/>
  <c r="CO80" i="45"/>
  <c r="CL80" i="45"/>
  <c r="CI80" i="45"/>
  <c r="CF80" i="45"/>
  <c r="CC80" i="45"/>
  <c r="BZ80" i="45"/>
  <c r="BW80" i="45"/>
  <c r="BT80" i="45"/>
  <c r="BQ80" i="45"/>
  <c r="BN80" i="45"/>
  <c r="BK80" i="45"/>
  <c r="BH80" i="45"/>
  <c r="BE80" i="45"/>
  <c r="BB80" i="45"/>
  <c r="AY80" i="45"/>
  <c r="AV80" i="45"/>
  <c r="AS80" i="45"/>
  <c r="AP80" i="45"/>
  <c r="AM80" i="45"/>
  <c r="AJ80" i="45"/>
  <c r="AG80" i="45"/>
  <c r="AD80" i="45"/>
  <c r="AA80" i="45"/>
  <c r="X80" i="45"/>
  <c r="U80" i="45"/>
  <c r="R80" i="45"/>
  <c r="O80" i="45"/>
  <c r="L80" i="45"/>
  <c r="G80" i="45"/>
  <c r="CX79" i="45"/>
  <c r="CU79" i="45"/>
  <c r="CR79" i="45"/>
  <c r="CO79" i="45"/>
  <c r="CL79" i="45"/>
  <c r="CI79" i="45"/>
  <c r="CF79" i="45"/>
  <c r="CC79" i="45"/>
  <c r="BZ79" i="45"/>
  <c r="BW79" i="45"/>
  <c r="BT79" i="45"/>
  <c r="BQ79" i="45"/>
  <c r="BN79" i="45"/>
  <c r="BK79" i="45"/>
  <c r="BH79" i="45"/>
  <c r="BE79" i="45"/>
  <c r="BB79" i="45"/>
  <c r="AY79" i="45"/>
  <c r="AV79" i="45"/>
  <c r="AS79" i="45"/>
  <c r="AP79" i="45"/>
  <c r="AM79" i="45"/>
  <c r="AJ79" i="45"/>
  <c r="AG79" i="45"/>
  <c r="AD79" i="45"/>
  <c r="AA79" i="45"/>
  <c r="X79" i="45"/>
  <c r="U79" i="45"/>
  <c r="R79" i="45"/>
  <c r="O79" i="45"/>
  <c r="L79" i="45"/>
  <c r="G79" i="45"/>
  <c r="CX78" i="45"/>
  <c r="CU78" i="45"/>
  <c r="CR78" i="45"/>
  <c r="CO78" i="45"/>
  <c r="CL78" i="45"/>
  <c r="CI78" i="45"/>
  <c r="CF78" i="45"/>
  <c r="CC78" i="45"/>
  <c r="BZ78" i="45"/>
  <c r="BW78" i="45"/>
  <c r="BT78" i="45"/>
  <c r="BQ78" i="45"/>
  <c r="BN78" i="45"/>
  <c r="BK78" i="45"/>
  <c r="BH78" i="45"/>
  <c r="BE78" i="45"/>
  <c r="BB78" i="45"/>
  <c r="AY78" i="45"/>
  <c r="AV78" i="45"/>
  <c r="AS78" i="45"/>
  <c r="AP78" i="45"/>
  <c r="AM78" i="45"/>
  <c r="AJ78" i="45"/>
  <c r="AG78" i="45"/>
  <c r="AD78" i="45"/>
  <c r="AA78" i="45"/>
  <c r="X78" i="45"/>
  <c r="U78" i="45"/>
  <c r="R78" i="45"/>
  <c r="O78" i="45"/>
  <c r="L78" i="45"/>
  <c r="G78" i="45"/>
  <c r="CX77" i="45"/>
  <c r="CU77" i="45"/>
  <c r="CR77" i="45"/>
  <c r="CO77" i="45"/>
  <c r="CL77" i="45"/>
  <c r="CI77" i="45"/>
  <c r="CF77" i="45"/>
  <c r="CC77" i="45"/>
  <c r="BZ77" i="45"/>
  <c r="BW77" i="45"/>
  <c r="BT77" i="45"/>
  <c r="BQ77" i="45"/>
  <c r="BN77" i="45"/>
  <c r="BK77" i="45"/>
  <c r="BH77" i="45"/>
  <c r="BE77" i="45"/>
  <c r="BB77" i="45"/>
  <c r="AY77" i="45"/>
  <c r="AV77" i="45"/>
  <c r="AS77" i="45"/>
  <c r="AP77" i="45"/>
  <c r="AM77" i="45"/>
  <c r="AJ77" i="45"/>
  <c r="AG77" i="45"/>
  <c r="AD77" i="45"/>
  <c r="AA77" i="45"/>
  <c r="X77" i="45"/>
  <c r="U77" i="45"/>
  <c r="R77" i="45"/>
  <c r="O77" i="45"/>
  <c r="L77" i="45"/>
  <c r="G77" i="45"/>
  <c r="CX76" i="45"/>
  <c r="CU76" i="45"/>
  <c r="CR76" i="45"/>
  <c r="CO76" i="45"/>
  <c r="CL76" i="45"/>
  <c r="CI76" i="45"/>
  <c r="CF76" i="45"/>
  <c r="CC76" i="45"/>
  <c r="BZ76" i="45"/>
  <c r="BW76" i="45"/>
  <c r="BT76" i="45"/>
  <c r="BQ76" i="45"/>
  <c r="BN76" i="45"/>
  <c r="BK76" i="45"/>
  <c r="BH76" i="45"/>
  <c r="BE76" i="45"/>
  <c r="BB76" i="45"/>
  <c r="AY76" i="45"/>
  <c r="AV76" i="45"/>
  <c r="AS76" i="45"/>
  <c r="AP76" i="45"/>
  <c r="AM76" i="45"/>
  <c r="AJ76" i="45"/>
  <c r="AG76" i="45"/>
  <c r="AD76" i="45"/>
  <c r="AA76" i="45"/>
  <c r="X76" i="45"/>
  <c r="U76" i="45"/>
  <c r="R76" i="45"/>
  <c r="O76" i="45"/>
  <c r="L76" i="45"/>
  <c r="G76" i="45"/>
  <c r="CX75" i="45"/>
  <c r="CU75" i="45"/>
  <c r="CR75" i="45"/>
  <c r="CO75" i="45"/>
  <c r="CL75" i="45"/>
  <c r="CI75" i="45"/>
  <c r="CF75" i="45"/>
  <c r="CC75" i="45"/>
  <c r="BZ75" i="45"/>
  <c r="BW75" i="45"/>
  <c r="BT75" i="45"/>
  <c r="BQ75" i="45"/>
  <c r="BN75" i="45"/>
  <c r="BK75" i="45"/>
  <c r="BH75" i="45"/>
  <c r="BE75" i="45"/>
  <c r="BB75" i="45"/>
  <c r="AY75" i="45"/>
  <c r="AV75" i="45"/>
  <c r="AS75" i="45"/>
  <c r="AP75" i="45"/>
  <c r="AM75" i="45"/>
  <c r="AJ75" i="45"/>
  <c r="AG75" i="45"/>
  <c r="AD75" i="45"/>
  <c r="AA75" i="45"/>
  <c r="X75" i="45"/>
  <c r="U75" i="45"/>
  <c r="R75" i="45"/>
  <c r="O75" i="45"/>
  <c r="L75" i="45"/>
  <c r="G75" i="45"/>
  <c r="CX74" i="45"/>
  <c r="CU74" i="45"/>
  <c r="CR74" i="45"/>
  <c r="CO74" i="45"/>
  <c r="CL74" i="45"/>
  <c r="CI74" i="45"/>
  <c r="CF74" i="45"/>
  <c r="CC74" i="45"/>
  <c r="BZ74" i="45"/>
  <c r="BW74" i="45"/>
  <c r="BT74" i="45"/>
  <c r="BQ74" i="45"/>
  <c r="BN74" i="45"/>
  <c r="BK74" i="45"/>
  <c r="BH74" i="45"/>
  <c r="BE74" i="45"/>
  <c r="BB74" i="45"/>
  <c r="AY74" i="45"/>
  <c r="AV74" i="45"/>
  <c r="AS74" i="45"/>
  <c r="AP74" i="45"/>
  <c r="AM74" i="45"/>
  <c r="AJ74" i="45"/>
  <c r="AG74" i="45"/>
  <c r="AD74" i="45"/>
  <c r="AA74" i="45"/>
  <c r="X74" i="45"/>
  <c r="U74" i="45"/>
  <c r="R74" i="45"/>
  <c r="O74" i="45"/>
  <c r="L74" i="45"/>
  <c r="G74" i="45"/>
  <c r="CX73" i="45"/>
  <c r="CU73" i="45"/>
  <c r="CR73" i="45"/>
  <c r="CO73" i="45"/>
  <c r="CL73" i="45"/>
  <c r="CI73" i="45"/>
  <c r="CF73" i="45"/>
  <c r="CC73" i="45"/>
  <c r="BZ73" i="45"/>
  <c r="BW73" i="45"/>
  <c r="BT73" i="45"/>
  <c r="BQ73" i="45"/>
  <c r="BN73" i="45"/>
  <c r="BK73" i="45"/>
  <c r="BH73" i="45"/>
  <c r="BE73" i="45"/>
  <c r="BB73" i="45"/>
  <c r="AY73" i="45"/>
  <c r="AV73" i="45"/>
  <c r="AS73" i="45"/>
  <c r="AP73" i="45"/>
  <c r="AM73" i="45"/>
  <c r="AJ73" i="45"/>
  <c r="AG73" i="45"/>
  <c r="AD73" i="45"/>
  <c r="AA73" i="45"/>
  <c r="X73" i="45"/>
  <c r="U73" i="45"/>
  <c r="R73" i="45"/>
  <c r="O73" i="45"/>
  <c r="L73" i="45"/>
  <c r="G73" i="45"/>
  <c r="CX72" i="45"/>
  <c r="CU72" i="45"/>
  <c r="CR72" i="45"/>
  <c r="CO72" i="45"/>
  <c r="CL72" i="45"/>
  <c r="CI72" i="45"/>
  <c r="CF72" i="45"/>
  <c r="CC72" i="45"/>
  <c r="BZ72" i="45"/>
  <c r="BW72" i="45"/>
  <c r="BT72" i="45"/>
  <c r="BQ72" i="45"/>
  <c r="BN72" i="45"/>
  <c r="BK72" i="45"/>
  <c r="BH72" i="45"/>
  <c r="BE72" i="45"/>
  <c r="BB72" i="45"/>
  <c r="AY72" i="45"/>
  <c r="AV72" i="45"/>
  <c r="AS72" i="45"/>
  <c r="AP72" i="45"/>
  <c r="AM72" i="45"/>
  <c r="AJ72" i="45"/>
  <c r="AG72" i="45"/>
  <c r="AD72" i="45"/>
  <c r="AA72" i="45"/>
  <c r="X72" i="45"/>
  <c r="U72" i="45"/>
  <c r="R72" i="45"/>
  <c r="O72" i="45"/>
  <c r="L72" i="45"/>
  <c r="G72" i="45"/>
  <c r="CX71" i="45"/>
  <c r="CU71" i="45"/>
  <c r="CR71" i="45"/>
  <c r="CO71" i="45"/>
  <c r="CL71" i="45"/>
  <c r="CI71" i="45"/>
  <c r="CF71" i="45"/>
  <c r="CC71" i="45"/>
  <c r="BZ71" i="45"/>
  <c r="BW71" i="45"/>
  <c r="BT71" i="45"/>
  <c r="BQ71" i="45"/>
  <c r="BN71" i="45"/>
  <c r="BK71" i="45"/>
  <c r="BH71" i="45"/>
  <c r="BE71" i="45"/>
  <c r="BB71" i="45"/>
  <c r="AY71" i="45"/>
  <c r="AV71" i="45"/>
  <c r="AS71" i="45"/>
  <c r="AP71" i="45"/>
  <c r="AM71" i="45"/>
  <c r="AJ71" i="45"/>
  <c r="AG71" i="45"/>
  <c r="AD71" i="45"/>
  <c r="AA71" i="45"/>
  <c r="X71" i="45"/>
  <c r="U71" i="45"/>
  <c r="R71" i="45"/>
  <c r="O71" i="45"/>
  <c r="L71" i="45"/>
  <c r="G71" i="45"/>
  <c r="CX70" i="45"/>
  <c r="CU70" i="45"/>
  <c r="CR70" i="45"/>
  <c r="CO70" i="45"/>
  <c r="CL70" i="45"/>
  <c r="CI70" i="45"/>
  <c r="CF70" i="45"/>
  <c r="CC70" i="45"/>
  <c r="BZ70" i="45"/>
  <c r="BW70" i="45"/>
  <c r="BT70" i="45"/>
  <c r="BQ70" i="45"/>
  <c r="BN70" i="45"/>
  <c r="BK70" i="45"/>
  <c r="BH70" i="45"/>
  <c r="BE70" i="45"/>
  <c r="BB70" i="45"/>
  <c r="AY70" i="45"/>
  <c r="AV70" i="45"/>
  <c r="AS70" i="45"/>
  <c r="AP70" i="45"/>
  <c r="AM70" i="45"/>
  <c r="AJ70" i="45"/>
  <c r="AG70" i="45"/>
  <c r="AD70" i="45"/>
  <c r="AA70" i="45"/>
  <c r="X70" i="45"/>
  <c r="U70" i="45"/>
  <c r="R70" i="45"/>
  <c r="O70" i="45"/>
  <c r="L70" i="45"/>
  <c r="G70" i="45"/>
  <c r="CX69" i="45"/>
  <c r="CU69" i="45"/>
  <c r="CR69" i="45"/>
  <c r="CO69" i="45"/>
  <c r="CL69" i="45"/>
  <c r="CI69" i="45"/>
  <c r="CF69" i="45"/>
  <c r="CC69" i="45"/>
  <c r="BZ69" i="45"/>
  <c r="BW69" i="45"/>
  <c r="BT69" i="45"/>
  <c r="BQ69" i="45"/>
  <c r="BN69" i="45"/>
  <c r="BK69" i="45"/>
  <c r="BH69" i="45"/>
  <c r="BE69" i="45"/>
  <c r="BB69" i="45"/>
  <c r="AY69" i="45"/>
  <c r="AV69" i="45"/>
  <c r="AS69" i="45"/>
  <c r="AP69" i="45"/>
  <c r="AM69" i="45"/>
  <c r="AJ69" i="45"/>
  <c r="AG69" i="45"/>
  <c r="AD69" i="45"/>
  <c r="AA69" i="45"/>
  <c r="X69" i="45"/>
  <c r="U69" i="45"/>
  <c r="R69" i="45"/>
  <c r="O69" i="45"/>
  <c r="L69" i="45"/>
  <c r="G69" i="45"/>
  <c r="CX68" i="45"/>
  <c r="CU68" i="45"/>
  <c r="CR68" i="45"/>
  <c r="CO68" i="45"/>
  <c r="CL68" i="45"/>
  <c r="CI68" i="45"/>
  <c r="CF68" i="45"/>
  <c r="CC68" i="45"/>
  <c r="BZ68" i="45"/>
  <c r="BW68" i="45"/>
  <c r="BT68" i="45"/>
  <c r="BQ68" i="45"/>
  <c r="BN68" i="45"/>
  <c r="BK68" i="45"/>
  <c r="BH68" i="45"/>
  <c r="BE68" i="45"/>
  <c r="BB68" i="45"/>
  <c r="AY68" i="45"/>
  <c r="AV68" i="45"/>
  <c r="AS68" i="45"/>
  <c r="AP68" i="45"/>
  <c r="AM68" i="45"/>
  <c r="AJ68" i="45"/>
  <c r="AG68" i="45"/>
  <c r="AD68" i="45"/>
  <c r="AA68" i="45"/>
  <c r="X68" i="45"/>
  <c r="U68" i="45"/>
  <c r="R68" i="45"/>
  <c r="O68" i="45"/>
  <c r="L68" i="45"/>
  <c r="G68" i="45"/>
  <c r="CX67" i="45"/>
  <c r="CU67" i="45"/>
  <c r="CR67" i="45"/>
  <c r="CO67" i="45"/>
  <c r="CL67" i="45"/>
  <c r="CI67" i="45"/>
  <c r="CF67" i="45"/>
  <c r="CC67" i="45"/>
  <c r="BZ67" i="45"/>
  <c r="BW67" i="45"/>
  <c r="BT67" i="45"/>
  <c r="BQ67" i="45"/>
  <c r="BN67" i="45"/>
  <c r="BK67" i="45"/>
  <c r="BH67" i="45"/>
  <c r="BE67" i="45"/>
  <c r="BB67" i="45"/>
  <c r="AY67" i="45"/>
  <c r="AV67" i="45"/>
  <c r="AS67" i="45"/>
  <c r="AP67" i="45"/>
  <c r="AM67" i="45"/>
  <c r="AJ67" i="45"/>
  <c r="AG67" i="45"/>
  <c r="AD67" i="45"/>
  <c r="AA67" i="45"/>
  <c r="X67" i="45"/>
  <c r="U67" i="45"/>
  <c r="R67" i="45"/>
  <c r="O67" i="45"/>
  <c r="L67" i="45"/>
  <c r="G67" i="45"/>
  <c r="CX66" i="45"/>
  <c r="CU66" i="45"/>
  <c r="CR66" i="45"/>
  <c r="CO66" i="45"/>
  <c r="CL66" i="45"/>
  <c r="CI66" i="45"/>
  <c r="CF66" i="45"/>
  <c r="CC66" i="45"/>
  <c r="BZ66" i="45"/>
  <c r="BW66" i="45"/>
  <c r="BT66" i="45"/>
  <c r="BQ66" i="45"/>
  <c r="BN66" i="45"/>
  <c r="BK66" i="45"/>
  <c r="BH66" i="45"/>
  <c r="BE66" i="45"/>
  <c r="BB66" i="45"/>
  <c r="AY66" i="45"/>
  <c r="AV66" i="45"/>
  <c r="AS66" i="45"/>
  <c r="AP66" i="45"/>
  <c r="AM66" i="45"/>
  <c r="AJ66" i="45"/>
  <c r="AG66" i="45"/>
  <c r="AD66" i="45"/>
  <c r="AA66" i="45"/>
  <c r="X66" i="45"/>
  <c r="U66" i="45"/>
  <c r="R66" i="45"/>
  <c r="O66" i="45"/>
  <c r="L66" i="45"/>
  <c r="G66" i="45"/>
  <c r="CX65" i="45"/>
  <c r="CU65" i="45"/>
  <c r="CR65" i="45"/>
  <c r="CO65" i="45"/>
  <c r="CL65" i="45"/>
  <c r="CI65" i="45"/>
  <c r="CF65" i="45"/>
  <c r="CC65" i="45"/>
  <c r="BZ65" i="45"/>
  <c r="BW65" i="45"/>
  <c r="BT65" i="45"/>
  <c r="BQ65" i="45"/>
  <c r="BN65" i="45"/>
  <c r="BK65" i="45"/>
  <c r="BH65" i="45"/>
  <c r="BE65" i="45"/>
  <c r="BB65" i="45"/>
  <c r="AY65" i="45"/>
  <c r="AV65" i="45"/>
  <c r="AS65" i="45"/>
  <c r="AP65" i="45"/>
  <c r="AM65" i="45"/>
  <c r="AJ65" i="45"/>
  <c r="AG65" i="45"/>
  <c r="AD65" i="45"/>
  <c r="AA65" i="45"/>
  <c r="X65" i="45"/>
  <c r="U65" i="45"/>
  <c r="R65" i="45"/>
  <c r="O65" i="45"/>
  <c r="L65" i="45"/>
  <c r="G65" i="45"/>
  <c r="CX64" i="45"/>
  <c r="CU64" i="45"/>
  <c r="CR64" i="45"/>
  <c r="CO64" i="45"/>
  <c r="CL64" i="45"/>
  <c r="CI64" i="45"/>
  <c r="CF64" i="45"/>
  <c r="CC64" i="45"/>
  <c r="BZ64" i="45"/>
  <c r="BW64" i="45"/>
  <c r="BT64" i="45"/>
  <c r="BQ64" i="45"/>
  <c r="BN64" i="45"/>
  <c r="BK64" i="45"/>
  <c r="BH64" i="45"/>
  <c r="BE64" i="45"/>
  <c r="BB64" i="45"/>
  <c r="AY64" i="45"/>
  <c r="AV64" i="45"/>
  <c r="AS64" i="45"/>
  <c r="AP64" i="45"/>
  <c r="AM64" i="45"/>
  <c r="AJ64" i="45"/>
  <c r="AG64" i="45"/>
  <c r="AD64" i="45"/>
  <c r="AA64" i="45"/>
  <c r="X64" i="45"/>
  <c r="U64" i="45"/>
  <c r="R64" i="45"/>
  <c r="O64" i="45"/>
  <c r="L64" i="45"/>
  <c r="G64" i="45"/>
  <c r="CX63" i="45"/>
  <c r="CU63" i="45"/>
  <c r="CR63" i="45"/>
  <c r="CO63" i="45"/>
  <c r="CL63" i="45"/>
  <c r="CI63" i="45"/>
  <c r="CF63" i="45"/>
  <c r="CC63" i="45"/>
  <c r="BZ63" i="45"/>
  <c r="BW63" i="45"/>
  <c r="BT63" i="45"/>
  <c r="BQ63" i="45"/>
  <c r="BN63" i="45"/>
  <c r="BK63" i="45"/>
  <c r="BH63" i="45"/>
  <c r="BE63" i="45"/>
  <c r="BB63" i="45"/>
  <c r="AY63" i="45"/>
  <c r="AV63" i="45"/>
  <c r="AS63" i="45"/>
  <c r="AP63" i="45"/>
  <c r="AM63" i="45"/>
  <c r="AJ63" i="45"/>
  <c r="AG63" i="45"/>
  <c r="AD63" i="45"/>
  <c r="AA63" i="45"/>
  <c r="X63" i="45"/>
  <c r="U63" i="45"/>
  <c r="R63" i="45"/>
  <c r="O63" i="45"/>
  <c r="L63" i="45"/>
  <c r="G63" i="45"/>
  <c r="CX62" i="45"/>
  <c r="CU62" i="45"/>
  <c r="CR62" i="45"/>
  <c r="CO62" i="45"/>
  <c r="CL62" i="45"/>
  <c r="CI62" i="45"/>
  <c r="CF62" i="45"/>
  <c r="CC62" i="45"/>
  <c r="BZ62" i="45"/>
  <c r="BW62" i="45"/>
  <c r="BT62" i="45"/>
  <c r="BQ62" i="45"/>
  <c r="BN62" i="45"/>
  <c r="BK62" i="45"/>
  <c r="BH62" i="45"/>
  <c r="BE62" i="45"/>
  <c r="BB62" i="45"/>
  <c r="AY62" i="45"/>
  <c r="AV62" i="45"/>
  <c r="AS62" i="45"/>
  <c r="AP62" i="45"/>
  <c r="AM62" i="45"/>
  <c r="AJ62" i="45"/>
  <c r="AG62" i="45"/>
  <c r="AD62" i="45"/>
  <c r="AA62" i="45"/>
  <c r="X62" i="45"/>
  <c r="U62" i="45"/>
  <c r="R62" i="45"/>
  <c r="O62" i="45"/>
  <c r="L62" i="45"/>
  <c r="G62" i="45"/>
  <c r="CX61" i="45"/>
  <c r="CU61" i="45"/>
  <c r="CR61" i="45"/>
  <c r="CO61" i="45"/>
  <c r="CL61" i="45"/>
  <c r="CI61" i="45"/>
  <c r="CF61" i="45"/>
  <c r="CC61" i="45"/>
  <c r="BZ61" i="45"/>
  <c r="BW61" i="45"/>
  <c r="BT61" i="45"/>
  <c r="BQ61" i="45"/>
  <c r="BN61" i="45"/>
  <c r="BK61" i="45"/>
  <c r="BH61" i="45"/>
  <c r="BE61" i="45"/>
  <c r="BB61" i="45"/>
  <c r="AY61" i="45"/>
  <c r="AV61" i="45"/>
  <c r="AS61" i="45"/>
  <c r="AP61" i="45"/>
  <c r="AM61" i="45"/>
  <c r="AJ61" i="45"/>
  <c r="AG61" i="45"/>
  <c r="AD61" i="45"/>
  <c r="AA61" i="45"/>
  <c r="X61" i="45"/>
  <c r="U61" i="45"/>
  <c r="R61" i="45"/>
  <c r="O61" i="45"/>
  <c r="L61" i="45"/>
  <c r="G61" i="45"/>
  <c r="CX60" i="45"/>
  <c r="CU60" i="45"/>
  <c r="CR60" i="45"/>
  <c r="CO60" i="45"/>
  <c r="CL60" i="45"/>
  <c r="CI60" i="45"/>
  <c r="CF60" i="45"/>
  <c r="CC60" i="45"/>
  <c r="BZ60" i="45"/>
  <c r="BW60" i="45"/>
  <c r="BT60" i="45"/>
  <c r="BQ60" i="45"/>
  <c r="BN60" i="45"/>
  <c r="BK60" i="45"/>
  <c r="BH60" i="45"/>
  <c r="BE60" i="45"/>
  <c r="BB60" i="45"/>
  <c r="AY60" i="45"/>
  <c r="AV60" i="45"/>
  <c r="AS60" i="45"/>
  <c r="AP60" i="45"/>
  <c r="AM60" i="45"/>
  <c r="AJ60" i="45"/>
  <c r="AG60" i="45"/>
  <c r="AD60" i="45"/>
  <c r="AA60" i="45"/>
  <c r="X60" i="45"/>
  <c r="U60" i="45"/>
  <c r="R60" i="45"/>
  <c r="O60" i="45"/>
  <c r="L60" i="45"/>
  <c r="G60" i="45"/>
  <c r="CX59" i="45"/>
  <c r="CU59" i="45"/>
  <c r="CR59" i="45"/>
  <c r="CO59" i="45"/>
  <c r="CL59" i="45"/>
  <c r="CI59" i="45"/>
  <c r="CF59" i="45"/>
  <c r="CC59" i="45"/>
  <c r="BZ59" i="45"/>
  <c r="BW59" i="45"/>
  <c r="BT59" i="45"/>
  <c r="BQ59" i="45"/>
  <c r="BN59" i="45"/>
  <c r="BK59" i="45"/>
  <c r="BH59" i="45"/>
  <c r="BE59" i="45"/>
  <c r="BB59" i="45"/>
  <c r="AY59" i="45"/>
  <c r="AV59" i="45"/>
  <c r="AS59" i="45"/>
  <c r="AP59" i="45"/>
  <c r="AM59" i="45"/>
  <c r="AJ59" i="45"/>
  <c r="AG59" i="45"/>
  <c r="AD59" i="45"/>
  <c r="AA59" i="45"/>
  <c r="X59" i="45"/>
  <c r="U59" i="45"/>
  <c r="R59" i="45"/>
  <c r="O59" i="45"/>
  <c r="L59" i="45"/>
  <c r="G59" i="45"/>
  <c r="CX58" i="45"/>
  <c r="CU58" i="45"/>
  <c r="CR58" i="45"/>
  <c r="CO58" i="45"/>
  <c r="CL58" i="45"/>
  <c r="CI58" i="45"/>
  <c r="CF58" i="45"/>
  <c r="CC58" i="45"/>
  <c r="BZ58" i="45"/>
  <c r="BW58" i="45"/>
  <c r="BT58" i="45"/>
  <c r="BQ58" i="45"/>
  <c r="BN58" i="45"/>
  <c r="BK58" i="45"/>
  <c r="BH58" i="45"/>
  <c r="BE58" i="45"/>
  <c r="BB58" i="45"/>
  <c r="AY58" i="45"/>
  <c r="AV58" i="45"/>
  <c r="AS58" i="45"/>
  <c r="AP58" i="45"/>
  <c r="AM58" i="45"/>
  <c r="AJ58" i="45"/>
  <c r="AG58" i="45"/>
  <c r="AD58" i="45"/>
  <c r="AA58" i="45"/>
  <c r="X58" i="45"/>
  <c r="U58" i="45"/>
  <c r="R58" i="45"/>
  <c r="O58" i="45"/>
  <c r="L58" i="45"/>
  <c r="G58" i="45"/>
  <c r="CX57" i="45"/>
  <c r="CU57" i="45"/>
  <c r="CR57" i="45"/>
  <c r="CO57" i="45"/>
  <c r="CL57" i="45"/>
  <c r="CI57" i="45"/>
  <c r="CF57" i="45"/>
  <c r="CC57" i="45"/>
  <c r="BZ57" i="45"/>
  <c r="BW57" i="45"/>
  <c r="BT57" i="45"/>
  <c r="BQ57" i="45"/>
  <c r="BN57" i="45"/>
  <c r="BK57" i="45"/>
  <c r="BH57" i="45"/>
  <c r="BE57" i="45"/>
  <c r="BB57" i="45"/>
  <c r="AY57" i="45"/>
  <c r="AV57" i="45"/>
  <c r="AS57" i="45"/>
  <c r="AP57" i="45"/>
  <c r="AM57" i="45"/>
  <c r="AJ57" i="45"/>
  <c r="AG57" i="45"/>
  <c r="AD57" i="45"/>
  <c r="AA57" i="45"/>
  <c r="X57" i="45"/>
  <c r="U57" i="45"/>
  <c r="R57" i="45"/>
  <c r="O57" i="45"/>
  <c r="L57" i="45"/>
  <c r="G57" i="45"/>
  <c r="CX56" i="45"/>
  <c r="CU56" i="45"/>
  <c r="CR56" i="45"/>
  <c r="CO56" i="45"/>
  <c r="CL56" i="45"/>
  <c r="CI56" i="45"/>
  <c r="CF56" i="45"/>
  <c r="CC56" i="45"/>
  <c r="BZ56" i="45"/>
  <c r="BW56" i="45"/>
  <c r="BT56" i="45"/>
  <c r="BQ56" i="45"/>
  <c r="BN56" i="45"/>
  <c r="BK56" i="45"/>
  <c r="BH56" i="45"/>
  <c r="BE56" i="45"/>
  <c r="BB56" i="45"/>
  <c r="AY56" i="45"/>
  <c r="AV56" i="45"/>
  <c r="AS56" i="45"/>
  <c r="AP56" i="45"/>
  <c r="AM56" i="45"/>
  <c r="AJ56" i="45"/>
  <c r="AG56" i="45"/>
  <c r="AD56" i="45"/>
  <c r="AA56" i="45"/>
  <c r="X56" i="45"/>
  <c r="U56" i="45"/>
  <c r="R56" i="45"/>
  <c r="O56" i="45"/>
  <c r="L56" i="45"/>
  <c r="G56" i="45"/>
  <c r="CX55" i="45"/>
  <c r="CU55" i="45"/>
  <c r="CR55" i="45"/>
  <c r="CO55" i="45"/>
  <c r="CL55" i="45"/>
  <c r="CI55" i="45"/>
  <c r="CF55" i="45"/>
  <c r="CC55" i="45"/>
  <c r="BZ55" i="45"/>
  <c r="BW55" i="45"/>
  <c r="BT55" i="45"/>
  <c r="BQ55" i="45"/>
  <c r="BN55" i="45"/>
  <c r="BK55" i="45"/>
  <c r="BH55" i="45"/>
  <c r="BE55" i="45"/>
  <c r="BB55" i="45"/>
  <c r="AY55" i="45"/>
  <c r="AV55" i="45"/>
  <c r="AS55" i="45"/>
  <c r="AP55" i="45"/>
  <c r="AM55" i="45"/>
  <c r="AJ55" i="45"/>
  <c r="AG55" i="45"/>
  <c r="AD55" i="45"/>
  <c r="AA55" i="45"/>
  <c r="X55" i="45"/>
  <c r="U55" i="45"/>
  <c r="R55" i="45"/>
  <c r="O55" i="45"/>
  <c r="L55" i="45"/>
  <c r="G55" i="45"/>
  <c r="CX54" i="45"/>
  <c r="CU54" i="45"/>
  <c r="CR54" i="45"/>
  <c r="CO54" i="45"/>
  <c r="CL54" i="45"/>
  <c r="CI54" i="45"/>
  <c r="CF54" i="45"/>
  <c r="CC54" i="45"/>
  <c r="BZ54" i="45"/>
  <c r="BW54" i="45"/>
  <c r="BT54" i="45"/>
  <c r="BQ54" i="45"/>
  <c r="BN54" i="45"/>
  <c r="BK54" i="45"/>
  <c r="BH54" i="45"/>
  <c r="BE54" i="45"/>
  <c r="BB54" i="45"/>
  <c r="AY54" i="45"/>
  <c r="AV54" i="45"/>
  <c r="AS54" i="45"/>
  <c r="AP54" i="45"/>
  <c r="AM54" i="45"/>
  <c r="AJ54" i="45"/>
  <c r="AG54" i="45"/>
  <c r="AD54" i="45"/>
  <c r="AA54" i="45"/>
  <c r="X54" i="45"/>
  <c r="U54" i="45"/>
  <c r="R54" i="45"/>
  <c r="O54" i="45"/>
  <c r="L54" i="45"/>
  <c r="G54" i="45"/>
  <c r="CX53" i="45"/>
  <c r="CU53" i="45"/>
  <c r="CR53" i="45"/>
  <c r="CO53" i="45"/>
  <c r="CL53" i="45"/>
  <c r="CI53" i="45"/>
  <c r="CF53" i="45"/>
  <c r="CC53" i="45"/>
  <c r="BZ53" i="45"/>
  <c r="BW53" i="45"/>
  <c r="BT53" i="45"/>
  <c r="BQ53" i="45"/>
  <c r="BN53" i="45"/>
  <c r="BK53" i="45"/>
  <c r="BH53" i="45"/>
  <c r="BE53" i="45"/>
  <c r="BB53" i="45"/>
  <c r="AY53" i="45"/>
  <c r="AV53" i="45"/>
  <c r="AS53" i="45"/>
  <c r="AP53" i="45"/>
  <c r="AM53" i="45"/>
  <c r="AJ53" i="45"/>
  <c r="AG53" i="45"/>
  <c r="AD53" i="45"/>
  <c r="AA53" i="45"/>
  <c r="X53" i="45"/>
  <c r="U53" i="45"/>
  <c r="R53" i="45"/>
  <c r="O53" i="45"/>
  <c r="L53" i="45"/>
  <c r="G53" i="45"/>
  <c r="CX52" i="45"/>
  <c r="CU52" i="45"/>
  <c r="CR52" i="45"/>
  <c r="CO52" i="45"/>
  <c r="CL52" i="45"/>
  <c r="CI52" i="45"/>
  <c r="CF52" i="45"/>
  <c r="CC52" i="45"/>
  <c r="BZ52" i="45"/>
  <c r="BW52" i="45"/>
  <c r="BT52" i="45"/>
  <c r="BQ52" i="45"/>
  <c r="BN52" i="45"/>
  <c r="BK52" i="45"/>
  <c r="BH52" i="45"/>
  <c r="BE52" i="45"/>
  <c r="BB52" i="45"/>
  <c r="AY52" i="45"/>
  <c r="AV52" i="45"/>
  <c r="AS52" i="45"/>
  <c r="AP52" i="45"/>
  <c r="AM52" i="45"/>
  <c r="AJ52" i="45"/>
  <c r="AG52" i="45"/>
  <c r="AD52" i="45"/>
  <c r="AA52" i="45"/>
  <c r="X52" i="45"/>
  <c r="U52" i="45"/>
  <c r="R52" i="45"/>
  <c r="O52" i="45"/>
  <c r="L52" i="45"/>
  <c r="G52" i="45"/>
  <c r="CX51" i="45"/>
  <c r="CU51" i="45"/>
  <c r="CR51" i="45"/>
  <c r="CO51" i="45"/>
  <c r="CL51" i="45"/>
  <c r="CI51" i="45"/>
  <c r="CF51" i="45"/>
  <c r="CC51" i="45"/>
  <c r="BZ51" i="45"/>
  <c r="BW51" i="45"/>
  <c r="BT51" i="45"/>
  <c r="BQ51" i="45"/>
  <c r="BN51" i="45"/>
  <c r="BK51" i="45"/>
  <c r="BH51" i="45"/>
  <c r="BE51" i="45"/>
  <c r="BB51" i="45"/>
  <c r="AY51" i="45"/>
  <c r="AV51" i="45"/>
  <c r="AS51" i="45"/>
  <c r="AP51" i="45"/>
  <c r="AM51" i="45"/>
  <c r="AJ51" i="45"/>
  <c r="AG51" i="45"/>
  <c r="AD51" i="45"/>
  <c r="AA51" i="45"/>
  <c r="X51" i="45"/>
  <c r="U51" i="45"/>
  <c r="R51" i="45"/>
  <c r="O51" i="45"/>
  <c r="L51" i="45"/>
  <c r="G51" i="45"/>
  <c r="CX50" i="45"/>
  <c r="CU50" i="45"/>
  <c r="CR50" i="45"/>
  <c r="CO50" i="45"/>
  <c r="CL50" i="45"/>
  <c r="CI50" i="45"/>
  <c r="CF50" i="45"/>
  <c r="CC50" i="45"/>
  <c r="BZ50" i="45"/>
  <c r="BW50" i="45"/>
  <c r="BT50" i="45"/>
  <c r="BQ50" i="45"/>
  <c r="BN50" i="45"/>
  <c r="BK50" i="45"/>
  <c r="BH50" i="45"/>
  <c r="BE50" i="45"/>
  <c r="BB50" i="45"/>
  <c r="AY50" i="45"/>
  <c r="AV50" i="45"/>
  <c r="AS50" i="45"/>
  <c r="AP50" i="45"/>
  <c r="AM50" i="45"/>
  <c r="AJ50" i="45"/>
  <c r="AG50" i="45"/>
  <c r="AD50" i="45"/>
  <c r="AA50" i="45"/>
  <c r="X50" i="45"/>
  <c r="U50" i="45"/>
  <c r="R50" i="45"/>
  <c r="O50" i="45"/>
  <c r="L50" i="45"/>
  <c r="G50" i="45"/>
  <c r="CX49" i="45"/>
  <c r="CU49" i="45"/>
  <c r="CR49" i="45"/>
  <c r="CO49" i="45"/>
  <c r="CL49" i="45"/>
  <c r="CI49" i="45"/>
  <c r="CF49" i="45"/>
  <c r="CC49" i="45"/>
  <c r="BZ49" i="45"/>
  <c r="BW49" i="45"/>
  <c r="BT49" i="45"/>
  <c r="BQ49" i="45"/>
  <c r="BN49" i="45"/>
  <c r="BK49" i="45"/>
  <c r="BH49" i="45"/>
  <c r="BE49" i="45"/>
  <c r="BB49" i="45"/>
  <c r="AY49" i="45"/>
  <c r="AV49" i="45"/>
  <c r="AS49" i="45"/>
  <c r="AP49" i="45"/>
  <c r="AM49" i="45"/>
  <c r="AJ49" i="45"/>
  <c r="AG49" i="45"/>
  <c r="AD49" i="45"/>
  <c r="AA49" i="45"/>
  <c r="X49" i="45"/>
  <c r="U49" i="45"/>
  <c r="R49" i="45"/>
  <c r="O49" i="45"/>
  <c r="L49" i="45"/>
  <c r="G49" i="45"/>
  <c r="CX48" i="45"/>
  <c r="CU48" i="45"/>
  <c r="CR48" i="45"/>
  <c r="CO48" i="45"/>
  <c r="CL48" i="45"/>
  <c r="CI48" i="45"/>
  <c r="CF48" i="45"/>
  <c r="CC48" i="45"/>
  <c r="BZ48" i="45"/>
  <c r="BW48" i="45"/>
  <c r="BT48" i="45"/>
  <c r="BQ48" i="45"/>
  <c r="BN48" i="45"/>
  <c r="BK48" i="45"/>
  <c r="BH48" i="45"/>
  <c r="BE48" i="45"/>
  <c r="BB48" i="45"/>
  <c r="AY48" i="45"/>
  <c r="AV48" i="45"/>
  <c r="AS48" i="45"/>
  <c r="AP48" i="45"/>
  <c r="AM48" i="45"/>
  <c r="AJ48" i="45"/>
  <c r="AG48" i="45"/>
  <c r="AD48" i="45"/>
  <c r="AA48" i="45"/>
  <c r="X48" i="45"/>
  <c r="U48" i="45"/>
  <c r="R48" i="45"/>
  <c r="O48" i="45"/>
  <c r="L48" i="45"/>
  <c r="G48" i="45"/>
  <c r="G47" i="45" s="1"/>
  <c r="CW47" i="45"/>
  <c r="CV47" i="45"/>
  <c r="CX47" i="45" s="1"/>
  <c r="CT47" i="45"/>
  <c r="CS47" i="45"/>
  <c r="CU47" i="45" s="1"/>
  <c r="CQ47" i="45"/>
  <c r="CP47" i="45"/>
  <c r="CR47" i="45" s="1"/>
  <c r="CN47" i="45"/>
  <c r="CM47" i="45"/>
  <c r="CK47" i="45"/>
  <c r="CJ47" i="45"/>
  <c r="CH47" i="45"/>
  <c r="CG47" i="45"/>
  <c r="CI47" i="45" s="1"/>
  <c r="CE47" i="45"/>
  <c r="CD47" i="45"/>
  <c r="CF47" i="45" s="1"/>
  <c r="CB47" i="45"/>
  <c r="CA47" i="45"/>
  <c r="CC47" i="45" s="1"/>
  <c r="BY47" i="45"/>
  <c r="BX47" i="45"/>
  <c r="BZ47" i="45" s="1"/>
  <c r="BV47" i="45"/>
  <c r="BU47" i="45"/>
  <c r="BW47" i="45" s="1"/>
  <c r="BS47" i="45"/>
  <c r="BR47" i="45"/>
  <c r="BT47" i="45" s="1"/>
  <c r="BP47" i="45"/>
  <c r="BO47" i="45"/>
  <c r="BM47" i="45"/>
  <c r="BL47" i="45"/>
  <c r="BJ47" i="45"/>
  <c r="BI47" i="45"/>
  <c r="BG47" i="45"/>
  <c r="BF47" i="45"/>
  <c r="BD47" i="45"/>
  <c r="BC47" i="45"/>
  <c r="BE47" i="45" s="1"/>
  <c r="BA47" i="45"/>
  <c r="AZ47" i="45"/>
  <c r="BB47" i="45" s="1"/>
  <c r="AX47" i="45"/>
  <c r="AW47" i="45"/>
  <c r="AY47" i="45" s="1"/>
  <c r="AU47" i="45"/>
  <c r="AT47" i="45"/>
  <c r="AV47" i="45" s="1"/>
  <c r="AR47" i="45"/>
  <c r="AQ47" i="45"/>
  <c r="AS47" i="45" s="1"/>
  <c r="AO47" i="45"/>
  <c r="AN47" i="45"/>
  <c r="AL47" i="45"/>
  <c r="AK47" i="45"/>
  <c r="AM47" i="45" s="1"/>
  <c r="AI47" i="45"/>
  <c r="AH47" i="45"/>
  <c r="AF47" i="45"/>
  <c r="AE47" i="45"/>
  <c r="AG47" i="45" s="1"/>
  <c r="AC47" i="45"/>
  <c r="AB47" i="45"/>
  <c r="AD47" i="45" s="1"/>
  <c r="Z47" i="45"/>
  <c r="Y47" i="45"/>
  <c r="AA47" i="45" s="1"/>
  <c r="W47" i="45"/>
  <c r="V47" i="45"/>
  <c r="X47" i="45" s="1"/>
  <c r="T47" i="45"/>
  <c r="S47" i="45"/>
  <c r="U47" i="45" s="1"/>
  <c r="Q47" i="45"/>
  <c r="P47" i="45"/>
  <c r="N47" i="45"/>
  <c r="M47" i="45"/>
  <c r="O47" i="45" s="1"/>
  <c r="K47" i="45"/>
  <c r="J47" i="45"/>
  <c r="H47" i="45"/>
  <c r="E47" i="45"/>
  <c r="D47" i="45"/>
  <c r="F47" i="45" s="1"/>
  <c r="M45" i="45"/>
  <c r="P45" i="45" s="1"/>
  <c r="S45" i="45" s="1"/>
  <c r="V45" i="45" s="1"/>
  <c r="Y45" i="45" s="1"/>
  <c r="AB45" i="45" s="1"/>
  <c r="AE45" i="45" s="1"/>
  <c r="AH45" i="45" s="1"/>
  <c r="AK45" i="45" s="1"/>
  <c r="AN45" i="45" s="1"/>
  <c r="AQ45" i="45" s="1"/>
  <c r="AT45" i="45" s="1"/>
  <c r="AW45" i="45" s="1"/>
  <c r="AZ45" i="45" s="1"/>
  <c r="BC45" i="45" s="1"/>
  <c r="BF45" i="45" s="1"/>
  <c r="BI45" i="45" s="1"/>
  <c r="BL45" i="45" s="1"/>
  <c r="BO45" i="45" s="1"/>
  <c r="BR45" i="45" s="1"/>
  <c r="BU45" i="45" s="1"/>
  <c r="BX45" i="45" s="1"/>
  <c r="CA45" i="45" s="1"/>
  <c r="CD45" i="45" s="1"/>
  <c r="CG45" i="45" s="1"/>
  <c r="CJ45" i="45" s="1"/>
  <c r="CM45" i="45" s="1"/>
  <c r="CP45" i="45" s="1"/>
  <c r="CS45" i="45" s="1"/>
  <c r="CV45" i="45" s="1"/>
  <c r="G44" i="45"/>
  <c r="I104" i="45" s="1"/>
  <c r="D41" i="45"/>
  <c r="D40" i="45"/>
  <c r="D39" i="45"/>
  <c r="O10" i="45" s="1"/>
  <c r="D38" i="45"/>
  <c r="O9" i="45" s="1"/>
  <c r="D37" i="45"/>
  <c r="AO36" i="45"/>
  <c r="AO35" i="45" s="1"/>
  <c r="AN36" i="45"/>
  <c r="AN35" i="45" s="1"/>
  <c r="AM36" i="45"/>
  <c r="AM35" i="45" s="1"/>
  <c r="AL36" i="45"/>
  <c r="AL35" i="45" s="1"/>
  <c r="AJ36" i="45"/>
  <c r="AI36" i="45"/>
  <c r="AI35" i="45" s="1"/>
  <c r="AH36" i="45"/>
  <c r="AH35" i="45" s="1"/>
  <c r="AG36" i="45"/>
  <c r="AG35" i="45" s="1"/>
  <c r="AF36" i="45"/>
  <c r="AE36" i="45"/>
  <c r="AE35" i="45" s="1"/>
  <c r="AD36" i="45"/>
  <c r="AD35" i="45" s="1"/>
  <c r="AC36" i="45"/>
  <c r="AC35" i="45" s="1"/>
  <c r="AB36" i="45"/>
  <c r="AA36" i="45"/>
  <c r="AA35" i="45" s="1"/>
  <c r="Z36" i="45"/>
  <c r="Y36" i="45"/>
  <c r="Y35" i="45" s="1"/>
  <c r="X36" i="45"/>
  <c r="X35" i="45" s="1"/>
  <c r="W36" i="45"/>
  <c r="W35" i="45" s="1"/>
  <c r="V36" i="45"/>
  <c r="V35" i="45" s="1"/>
  <c r="U36" i="45"/>
  <c r="U35" i="45" s="1"/>
  <c r="T36" i="45"/>
  <c r="S36" i="45"/>
  <c r="S35" i="45" s="1"/>
  <c r="R36" i="45"/>
  <c r="R35" i="45" s="1"/>
  <c r="Q36" i="45"/>
  <c r="Q35" i="45" s="1"/>
  <c r="P36" i="45"/>
  <c r="O36" i="45"/>
  <c r="O35" i="45" s="1"/>
  <c r="N36" i="45"/>
  <c r="N35" i="45" s="1"/>
  <c r="M36" i="45"/>
  <c r="M35" i="45" s="1"/>
  <c r="L36" i="45"/>
  <c r="K36" i="45"/>
  <c r="K35" i="45" s="1"/>
  <c r="J36" i="45"/>
  <c r="I36" i="45"/>
  <c r="I35" i="45" s="1"/>
  <c r="H36" i="45"/>
  <c r="H35" i="45" s="1"/>
  <c r="G36" i="45"/>
  <c r="G35" i="45" s="1"/>
  <c r="F36" i="45"/>
  <c r="F35" i="45" s="1"/>
  <c r="C36" i="45"/>
  <c r="C35" i="45" s="1"/>
  <c r="AJ35" i="45"/>
  <c r="AF35" i="45"/>
  <c r="AB35" i="45"/>
  <c r="Z35" i="45"/>
  <c r="T35" i="45"/>
  <c r="P35" i="45"/>
  <c r="L35" i="45"/>
  <c r="J35" i="45"/>
  <c r="G34" i="45"/>
  <c r="H34" i="45" s="1"/>
  <c r="I34" i="45" s="1"/>
  <c r="J34" i="45" s="1"/>
  <c r="K34" i="45" s="1"/>
  <c r="L34" i="45" s="1"/>
  <c r="M34" i="45" s="1"/>
  <c r="N34" i="45" s="1"/>
  <c r="O34" i="45" s="1"/>
  <c r="P34" i="45" s="1"/>
  <c r="Q34" i="45" s="1"/>
  <c r="R34" i="45" s="1"/>
  <c r="S34" i="45" s="1"/>
  <c r="T34" i="45" s="1"/>
  <c r="U34" i="45" s="1"/>
  <c r="V34" i="45" s="1"/>
  <c r="W34" i="45" s="1"/>
  <c r="X34" i="45" s="1"/>
  <c r="Y34" i="45" s="1"/>
  <c r="Z34" i="45" s="1"/>
  <c r="AA34" i="45" s="1"/>
  <c r="AB34" i="45" s="1"/>
  <c r="AC34" i="45" s="1"/>
  <c r="AD34" i="45" s="1"/>
  <c r="AE34" i="45" s="1"/>
  <c r="AF34" i="45" s="1"/>
  <c r="AG34" i="45" s="1"/>
  <c r="AH34" i="45" s="1"/>
  <c r="AI34" i="45" s="1"/>
  <c r="AJ34" i="45" s="1"/>
  <c r="C34" i="45"/>
  <c r="O11" i="45"/>
  <c r="N11" i="45"/>
  <c r="M11" i="45"/>
  <c r="K11" i="45"/>
  <c r="J11" i="45"/>
  <c r="F11" i="45"/>
  <c r="G11" i="45" s="1"/>
  <c r="H11" i="45" s="1"/>
  <c r="N10" i="45"/>
  <c r="M10" i="45"/>
  <c r="K10" i="45"/>
  <c r="J10" i="45"/>
  <c r="F10" i="45"/>
  <c r="G10" i="45" s="1"/>
  <c r="H10" i="45" s="1"/>
  <c r="AA9" i="45"/>
  <c r="Z9" i="45"/>
  <c r="N9" i="45"/>
  <c r="M9" i="45"/>
  <c r="K9" i="45"/>
  <c r="J9" i="45"/>
  <c r="F9" i="45"/>
  <c r="G9" i="45" s="1"/>
  <c r="H9" i="45" s="1"/>
  <c r="AA8" i="45"/>
  <c r="Z8" i="45"/>
  <c r="Y8" i="45" s="1"/>
  <c r="AB8" i="45" s="1"/>
  <c r="N8" i="45"/>
  <c r="M8" i="45"/>
  <c r="K8" i="45"/>
  <c r="J8" i="45"/>
  <c r="F8" i="45"/>
  <c r="G8" i="45" s="1"/>
  <c r="H8" i="45" s="1"/>
  <c r="AA7" i="45"/>
  <c r="L7" i="45"/>
  <c r="M7" i="45" s="1"/>
  <c r="I7" i="45"/>
  <c r="J7" i="45" s="1"/>
  <c r="E7" i="45"/>
  <c r="Y5" i="45"/>
  <c r="D5" i="45"/>
  <c r="D4" i="45" s="1"/>
  <c r="D32" i="27"/>
  <c r="D31" i="27"/>
  <c r="D30" i="27"/>
  <c r="D29" i="27"/>
  <c r="D28" i="27"/>
  <c r="I27" i="27"/>
  <c r="G27" i="27"/>
  <c r="I26" i="27"/>
  <c r="G26" i="27"/>
  <c r="I25" i="27"/>
  <c r="G25" i="27"/>
  <c r="I24" i="27"/>
  <c r="G24" i="27"/>
  <c r="I23" i="27"/>
  <c r="G23" i="27"/>
  <c r="CC22" i="27"/>
  <c r="CB22" i="27"/>
  <c r="CA22" i="27"/>
  <c r="BZ22" i="27"/>
  <c r="BY22" i="27"/>
  <c r="BX22" i="27"/>
  <c r="BW22" i="27"/>
  <c r="BV22" i="27"/>
  <c r="BU22" i="27"/>
  <c r="BT22" i="27"/>
  <c r="BS22" i="27"/>
  <c r="BR22" i="27"/>
  <c r="BQ22" i="27"/>
  <c r="BP22" i="27"/>
  <c r="BO22" i="27"/>
  <c r="BN22" i="27"/>
  <c r="BM22" i="27"/>
  <c r="BL22" i="27"/>
  <c r="BK22" i="27"/>
  <c r="BJ22" i="27"/>
  <c r="BI22" i="27"/>
  <c r="BH22" i="27"/>
  <c r="BG22" i="27"/>
  <c r="BF22" i="27"/>
  <c r="BE22" i="27"/>
  <c r="BD22" i="27"/>
  <c r="BC22" i="27"/>
  <c r="BB22" i="27"/>
  <c r="BA22" i="27"/>
  <c r="AZ22" i="27"/>
  <c r="AY22" i="27"/>
  <c r="AX22" i="27"/>
  <c r="AW22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H22" i="27"/>
  <c r="F22" i="27"/>
  <c r="D22" i="27"/>
  <c r="I21" i="27"/>
  <c r="G21" i="27"/>
  <c r="I20" i="27"/>
  <c r="G20" i="27"/>
  <c r="I19" i="27"/>
  <c r="G19" i="27"/>
  <c r="I18" i="27"/>
  <c r="G18" i="27"/>
  <c r="I17" i="27"/>
  <c r="G17" i="27"/>
  <c r="I16" i="27"/>
  <c r="G16" i="27"/>
  <c r="CC15" i="27"/>
  <c r="CC14" i="27" s="1"/>
  <c r="CB15" i="27"/>
  <c r="CB14" i="27" s="1"/>
  <c r="CA15" i="27"/>
  <c r="CA14" i="27" s="1"/>
  <c r="BZ15" i="27"/>
  <c r="BY15" i="27"/>
  <c r="BX15" i="27"/>
  <c r="BW15" i="27"/>
  <c r="BW14" i="27" s="1"/>
  <c r="BV15" i="27"/>
  <c r="BV14" i="27" s="1"/>
  <c r="BU15" i="27"/>
  <c r="BU14" i="27" s="1"/>
  <c r="BT15" i="27"/>
  <c r="BT14" i="27" s="1"/>
  <c r="BS15" i="27"/>
  <c r="BS14" i="27" s="1"/>
  <c r="BR15" i="27"/>
  <c r="BQ15" i="27"/>
  <c r="BQ14" i="27" s="1"/>
  <c r="BP15" i="27"/>
  <c r="BO15" i="27"/>
  <c r="BO14" i="27" s="1"/>
  <c r="BN15" i="27"/>
  <c r="BN14" i="27" s="1"/>
  <c r="BM15" i="27"/>
  <c r="BM14" i="27" s="1"/>
  <c r="BL15" i="27"/>
  <c r="BL14" i="27" s="1"/>
  <c r="BK15" i="27"/>
  <c r="BK14" i="27" s="1"/>
  <c r="BJ15" i="27"/>
  <c r="BI15" i="27"/>
  <c r="BI14" i="27" s="1"/>
  <c r="BH15" i="27"/>
  <c r="BG15" i="27"/>
  <c r="BG14" i="27" s="1"/>
  <c r="BF15" i="27"/>
  <c r="BF14" i="27" s="1"/>
  <c r="BE15" i="27"/>
  <c r="BE14" i="27" s="1"/>
  <c r="BD15" i="27"/>
  <c r="BD14" i="27" s="1"/>
  <c r="BC15" i="27"/>
  <c r="BC14" i="27" s="1"/>
  <c r="BB15" i="27"/>
  <c r="BA15" i="27"/>
  <c r="BA14" i="27" s="1"/>
  <c r="AZ15" i="27"/>
  <c r="AY15" i="27"/>
  <c r="AY14" i="27" s="1"/>
  <c r="AX15" i="27"/>
  <c r="AW15" i="27"/>
  <c r="AW14" i="27" s="1"/>
  <c r="AV15" i="27"/>
  <c r="AV14" i="27" s="1"/>
  <c r="AU15" i="27"/>
  <c r="AU14" i="27" s="1"/>
  <c r="AT15" i="27"/>
  <c r="AS15" i="27"/>
  <c r="AS14" i="27" s="1"/>
  <c r="AR15" i="27"/>
  <c r="AQ15" i="27"/>
  <c r="AQ14" i="27" s="1"/>
  <c r="AP15" i="27"/>
  <c r="AP14" i="27" s="1"/>
  <c r="AO15" i="27"/>
  <c r="AO14" i="27" s="1"/>
  <c r="AN15" i="27"/>
  <c r="AN14" i="27" s="1"/>
  <c r="AM15" i="27"/>
  <c r="AM14" i="27" s="1"/>
  <c r="AL15" i="27"/>
  <c r="AK15" i="27"/>
  <c r="AJ15" i="27"/>
  <c r="AI15" i="27"/>
  <c r="AI14" i="27" s="1"/>
  <c r="AH15" i="27"/>
  <c r="AG15" i="27"/>
  <c r="AG14" i="27" s="1"/>
  <c r="AF15" i="27"/>
  <c r="AF14" i="27" s="1"/>
  <c r="AE15" i="27"/>
  <c r="AE14" i="27" s="1"/>
  <c r="AD15" i="27"/>
  <c r="AD14" i="27" s="1"/>
  <c r="AC15" i="27"/>
  <c r="AB15" i="27"/>
  <c r="AA15" i="27"/>
  <c r="AA14" i="27" s="1"/>
  <c r="Z15" i="27"/>
  <c r="Z14" i="27" s="1"/>
  <c r="Y15" i="27"/>
  <c r="Y14" i="27" s="1"/>
  <c r="X15" i="27"/>
  <c r="X14" i="27" s="1"/>
  <c r="W15" i="27"/>
  <c r="W14" i="27" s="1"/>
  <c r="V15" i="27"/>
  <c r="V14" i="27" s="1"/>
  <c r="U15" i="27"/>
  <c r="T15" i="27"/>
  <c r="S15" i="27"/>
  <c r="S14" i="27" s="1"/>
  <c r="R15" i="27"/>
  <c r="R14" i="27" s="1"/>
  <c r="Q15" i="27"/>
  <c r="Q14" i="27" s="1"/>
  <c r="P15" i="27"/>
  <c r="P14" i="27" s="1"/>
  <c r="O15" i="27"/>
  <c r="O14" i="27" s="1"/>
  <c r="N15" i="27"/>
  <c r="M15" i="27"/>
  <c r="L15" i="27"/>
  <c r="K15" i="27"/>
  <c r="K14" i="27" s="1"/>
  <c r="J15" i="27"/>
  <c r="J14" i="27" s="1"/>
  <c r="H15" i="27"/>
  <c r="F15" i="27"/>
  <c r="F6" i="27" s="1"/>
  <c r="F5" i="27" s="1"/>
  <c r="D15" i="27"/>
  <c r="BZ14" i="27"/>
  <c r="BY14" i="27"/>
  <c r="BR14" i="27"/>
  <c r="BJ14" i="27"/>
  <c r="BB14" i="27"/>
  <c r="AX14" i="27"/>
  <c r="AT14" i="27"/>
  <c r="AL14" i="27"/>
  <c r="AK14" i="27"/>
  <c r="AH14" i="27"/>
  <c r="AC14" i="27"/>
  <c r="U14" i="27"/>
  <c r="N14" i="27"/>
  <c r="M14" i="27"/>
  <c r="F14" i="27"/>
  <c r="D14" i="27"/>
  <c r="AV12" i="27"/>
  <c r="AW12" i="27" s="1"/>
  <c r="AX12" i="27" s="1"/>
  <c r="AY12" i="27" s="1"/>
  <c r="AZ12" i="27" s="1"/>
  <c r="BA12" i="27" s="1"/>
  <c r="BB12" i="27" s="1"/>
  <c r="BC12" i="27" s="1"/>
  <c r="BD12" i="27" s="1"/>
  <c r="BE12" i="27" s="1"/>
  <c r="BF12" i="27" s="1"/>
  <c r="BG12" i="27" s="1"/>
  <c r="BH12" i="27" s="1"/>
  <c r="BI12" i="27" s="1"/>
  <c r="BJ12" i="27" s="1"/>
  <c r="BK12" i="27" s="1"/>
  <c r="BL12" i="27" s="1"/>
  <c r="BM12" i="27" s="1"/>
  <c r="BN12" i="27" s="1"/>
  <c r="BO12" i="27" s="1"/>
  <c r="BP12" i="27" s="1"/>
  <c r="BQ12" i="27" s="1"/>
  <c r="BR12" i="27" s="1"/>
  <c r="BS12" i="27" s="1"/>
  <c r="BT12" i="27" s="1"/>
  <c r="BU12" i="27" s="1"/>
  <c r="BV12" i="27" s="1"/>
  <c r="BW12" i="27" s="1"/>
  <c r="BX12" i="27" s="1"/>
  <c r="BY12" i="27" s="1"/>
  <c r="BZ12" i="27" s="1"/>
  <c r="CA12" i="27" s="1"/>
  <c r="CB12" i="27" s="1"/>
  <c r="CC12" i="27" s="1"/>
  <c r="L12" i="27"/>
  <c r="M12" i="27" s="1"/>
  <c r="N12" i="27" s="1"/>
  <c r="O12" i="27" s="1"/>
  <c r="P12" i="27" s="1"/>
  <c r="Q12" i="27" s="1"/>
  <c r="R12" i="27" s="1"/>
  <c r="S12" i="27" s="1"/>
  <c r="T12" i="27" s="1"/>
  <c r="U12" i="27" s="1"/>
  <c r="V12" i="27" s="1"/>
  <c r="W12" i="27" s="1"/>
  <c r="X12" i="27" s="1"/>
  <c r="Y12" i="27" s="1"/>
  <c r="Z12" i="27" s="1"/>
  <c r="AA12" i="27" s="1"/>
  <c r="AB12" i="27" s="1"/>
  <c r="AC12" i="27" s="1"/>
  <c r="AD12" i="27" s="1"/>
  <c r="AE12" i="27" s="1"/>
  <c r="AF12" i="27" s="1"/>
  <c r="AG12" i="27" s="1"/>
  <c r="AH12" i="27" s="1"/>
  <c r="AI12" i="27" s="1"/>
  <c r="AJ12" i="27" s="1"/>
  <c r="AK12" i="27" s="1"/>
  <c r="AL12" i="27" s="1"/>
  <c r="AM12" i="27" s="1"/>
  <c r="AN12" i="27" s="1"/>
  <c r="AO12" i="27" s="1"/>
  <c r="AP12" i="27" s="1"/>
  <c r="AQ12" i="27" s="1"/>
  <c r="AR12" i="27" s="1"/>
  <c r="AS12" i="27" s="1"/>
  <c r="AT12" i="27" s="1"/>
  <c r="H6" i="27"/>
  <c r="H5" i="27" s="1"/>
  <c r="H4" i="27"/>
  <c r="H12" i="27" s="1"/>
  <c r="F4" i="27"/>
  <c r="F12" i="27" s="1"/>
  <c r="D3" i="27"/>
  <c r="D11" i="27" s="1"/>
  <c r="CN2" i="26"/>
  <c r="CO2" i="26" s="1"/>
  <c r="CP2" i="26" s="1"/>
  <c r="CQ2" i="26" s="1"/>
  <c r="C55" i="23"/>
  <c r="C54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C49" i="23"/>
  <c r="C48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AK43" i="23"/>
  <c r="AJ43" i="23"/>
  <c r="AJ42" i="23" s="1"/>
  <c r="AI43" i="23"/>
  <c r="AH43" i="23"/>
  <c r="AH42" i="23" s="1"/>
  <c r="AG43" i="23"/>
  <c r="AF43" i="23"/>
  <c r="AE43" i="23"/>
  <c r="AD43" i="23"/>
  <c r="AC43" i="23"/>
  <c r="AB43" i="23"/>
  <c r="AA43" i="23"/>
  <c r="Z43" i="23"/>
  <c r="Z42" i="23" s="1"/>
  <c r="Y43" i="23"/>
  <c r="X43" i="23"/>
  <c r="W43" i="23"/>
  <c r="V43" i="23"/>
  <c r="U43" i="23"/>
  <c r="T43" i="23"/>
  <c r="S43" i="23"/>
  <c r="R43" i="23"/>
  <c r="Q43" i="23"/>
  <c r="P43" i="23"/>
  <c r="O43" i="23"/>
  <c r="O42" i="23" s="1"/>
  <c r="N43" i="23"/>
  <c r="M43" i="23"/>
  <c r="L43" i="23"/>
  <c r="K43" i="23"/>
  <c r="J43" i="23"/>
  <c r="I43" i="23"/>
  <c r="H43" i="23"/>
  <c r="G43" i="23"/>
  <c r="G42" i="23" s="1"/>
  <c r="F43" i="23"/>
  <c r="E43" i="23"/>
  <c r="D43" i="23"/>
  <c r="D42" i="23" s="1"/>
  <c r="AD42" i="23"/>
  <c r="C38" i="23"/>
  <c r="C37" i="23"/>
  <c r="AJ35" i="23"/>
  <c r="AJ34" i="23" s="1"/>
  <c r="AI35" i="23"/>
  <c r="AI34" i="23" s="1"/>
  <c r="AH35" i="23"/>
  <c r="AG35" i="23"/>
  <c r="AG34" i="23" s="1"/>
  <c r="AF35" i="23"/>
  <c r="AF34" i="23" s="1"/>
  <c r="AE35" i="23"/>
  <c r="AE34" i="23" s="1"/>
  <c r="AB34" i="23"/>
  <c r="AA34" i="23"/>
  <c r="Z34" i="23"/>
  <c r="X34" i="23"/>
  <c r="W34" i="23"/>
  <c r="U34" i="23"/>
  <c r="T34" i="23"/>
  <c r="S34" i="23"/>
  <c r="P34" i="23"/>
  <c r="O34" i="23"/>
  <c r="N34" i="23"/>
  <c r="L34" i="23"/>
  <c r="K34" i="23"/>
  <c r="I34" i="23"/>
  <c r="H34" i="23"/>
  <c r="G34" i="23"/>
  <c r="F34" i="23"/>
  <c r="E34" i="23"/>
  <c r="D34" i="23"/>
  <c r="AK34" i="23"/>
  <c r="AH34" i="23"/>
  <c r="AD34" i="23"/>
  <c r="AC34" i="23"/>
  <c r="Y34" i="23"/>
  <c r="V34" i="23"/>
  <c r="R34" i="23"/>
  <c r="Q34" i="23"/>
  <c r="M34" i="23"/>
  <c r="J34" i="23"/>
  <c r="C34" i="23"/>
  <c r="C33" i="23"/>
  <c r="C32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AK24" i="23"/>
  <c r="AK27" i="23" s="1"/>
  <c r="AJ24" i="23"/>
  <c r="AJ27" i="23" s="1"/>
  <c r="AI24" i="23"/>
  <c r="AI27" i="23" s="1"/>
  <c r="AH24" i="23"/>
  <c r="AH27" i="23" s="1"/>
  <c r="AG24" i="23"/>
  <c r="AG27" i="23" s="1"/>
  <c r="AF24" i="23"/>
  <c r="AF27" i="23" s="1"/>
  <c r="AE24" i="23"/>
  <c r="AE27" i="23" s="1"/>
  <c r="AD24" i="23"/>
  <c r="AD27" i="23" s="1"/>
  <c r="AC24" i="23"/>
  <c r="AC27" i="23" s="1"/>
  <c r="AB24" i="23"/>
  <c r="AB27" i="23" s="1"/>
  <c r="AA24" i="23"/>
  <c r="AA27" i="23" s="1"/>
  <c r="Z24" i="23"/>
  <c r="Z27" i="23" s="1"/>
  <c r="Y24" i="23"/>
  <c r="Y27" i="23" s="1"/>
  <c r="X24" i="23"/>
  <c r="X27" i="23" s="1"/>
  <c r="W24" i="23"/>
  <c r="W27" i="23" s="1"/>
  <c r="V24" i="23"/>
  <c r="V27" i="23" s="1"/>
  <c r="U24" i="23"/>
  <c r="U27" i="23" s="1"/>
  <c r="T24" i="23"/>
  <c r="T27" i="23" s="1"/>
  <c r="S24" i="23"/>
  <c r="S27" i="23" s="1"/>
  <c r="R24" i="23"/>
  <c r="R27" i="23" s="1"/>
  <c r="Q24" i="23"/>
  <c r="P24" i="23"/>
  <c r="O24" i="23"/>
  <c r="N24" i="23"/>
  <c r="M24" i="23"/>
  <c r="L24" i="23"/>
  <c r="K24" i="23"/>
  <c r="J24" i="23"/>
  <c r="I24" i="23"/>
  <c r="H24" i="23"/>
  <c r="G24" i="23"/>
  <c r="G27" i="23" s="1"/>
  <c r="F24" i="23"/>
  <c r="F27" i="23" s="1"/>
  <c r="E24" i="23"/>
  <c r="E27" i="23" s="1"/>
  <c r="D24" i="23"/>
  <c r="D27" i="23" s="1"/>
  <c r="C24" i="23"/>
  <c r="C20" i="23"/>
  <c r="C19" i="23"/>
  <c r="AK18" i="23"/>
  <c r="AK21" i="23" s="1"/>
  <c r="AJ18" i="23"/>
  <c r="AJ21" i="23" s="1"/>
  <c r="AI18" i="23"/>
  <c r="AI21" i="23" s="1"/>
  <c r="AH18" i="23"/>
  <c r="AH21" i="23" s="1"/>
  <c r="AG18" i="23"/>
  <c r="AG21" i="23" s="1"/>
  <c r="AF18" i="23"/>
  <c r="AF21" i="23" s="1"/>
  <c r="AE18" i="23"/>
  <c r="AE21" i="23" s="1"/>
  <c r="AD18" i="23"/>
  <c r="AD21" i="23" s="1"/>
  <c r="AC18" i="23"/>
  <c r="AC21" i="23" s="1"/>
  <c r="AB18" i="23"/>
  <c r="AB21" i="23" s="1"/>
  <c r="AA18" i="23"/>
  <c r="AA21" i="23" s="1"/>
  <c r="Z18" i="23"/>
  <c r="Z21" i="23" s="1"/>
  <c r="Y18" i="23"/>
  <c r="Y21" i="23" s="1"/>
  <c r="X18" i="23"/>
  <c r="X21" i="23" s="1"/>
  <c r="W18" i="23"/>
  <c r="W21" i="23" s="1"/>
  <c r="V18" i="23"/>
  <c r="V21" i="23" s="1"/>
  <c r="U18" i="23"/>
  <c r="U21" i="23" s="1"/>
  <c r="T18" i="23"/>
  <c r="T21" i="23" s="1"/>
  <c r="S18" i="23"/>
  <c r="S21" i="23" s="1"/>
  <c r="R18" i="23"/>
  <c r="R21" i="23" s="1"/>
  <c r="Q18" i="23"/>
  <c r="Q21" i="23" s="1"/>
  <c r="P18" i="23"/>
  <c r="P21" i="23" s="1"/>
  <c r="O18" i="23"/>
  <c r="O21" i="23" s="1"/>
  <c r="N18" i="23"/>
  <c r="N21" i="23" s="1"/>
  <c r="M18" i="23"/>
  <c r="M21" i="23" s="1"/>
  <c r="L18" i="23"/>
  <c r="L21" i="23" s="1"/>
  <c r="K18" i="23"/>
  <c r="K21" i="23" s="1"/>
  <c r="J18" i="23"/>
  <c r="J21" i="23" s="1"/>
  <c r="I18" i="23"/>
  <c r="I21" i="23" s="1"/>
  <c r="H18" i="23"/>
  <c r="H21" i="23" s="1"/>
  <c r="G18" i="23"/>
  <c r="G21" i="23" s="1"/>
  <c r="F18" i="23"/>
  <c r="F21" i="23" s="1"/>
  <c r="E18" i="23"/>
  <c r="E21" i="23" s="1"/>
  <c r="D18" i="23"/>
  <c r="D21" i="23" s="1"/>
  <c r="C14" i="23"/>
  <c r="C13" i="23"/>
  <c r="AK12" i="23"/>
  <c r="AK15" i="23" s="1"/>
  <c r="AJ12" i="23"/>
  <c r="AJ15" i="23" s="1"/>
  <c r="AI12" i="23"/>
  <c r="AI15" i="23" s="1"/>
  <c r="AH12" i="23"/>
  <c r="AH15" i="23" s="1"/>
  <c r="AG12" i="23"/>
  <c r="AG15" i="23" s="1"/>
  <c r="AF12" i="23"/>
  <c r="AF15" i="23" s="1"/>
  <c r="AE12" i="23"/>
  <c r="AE15" i="23" s="1"/>
  <c r="AD12" i="23"/>
  <c r="AD15" i="23" s="1"/>
  <c r="AC12" i="23"/>
  <c r="AC15" i="23" s="1"/>
  <c r="AB12" i="23"/>
  <c r="AB15" i="23" s="1"/>
  <c r="AA12" i="23"/>
  <c r="AA15" i="23" s="1"/>
  <c r="Z12" i="23"/>
  <c r="Z15" i="23" s="1"/>
  <c r="Y12" i="23"/>
  <c r="Y15" i="23" s="1"/>
  <c r="X12" i="23"/>
  <c r="X15" i="23" s="1"/>
  <c r="W12" i="23"/>
  <c r="W15" i="23" s="1"/>
  <c r="V12" i="23"/>
  <c r="V15" i="23" s="1"/>
  <c r="U12" i="23"/>
  <c r="U15" i="23" s="1"/>
  <c r="T12" i="23"/>
  <c r="T15" i="23" s="1"/>
  <c r="S12" i="23"/>
  <c r="S15" i="23" s="1"/>
  <c r="R12" i="23"/>
  <c r="R15" i="23" s="1"/>
  <c r="Q12" i="23"/>
  <c r="Q15" i="23" s="1"/>
  <c r="P12" i="23"/>
  <c r="P15" i="23" s="1"/>
  <c r="O12" i="23"/>
  <c r="O15" i="23" s="1"/>
  <c r="N12" i="23"/>
  <c r="N15" i="23" s="1"/>
  <c r="M12" i="23"/>
  <c r="M15" i="23" s="1"/>
  <c r="L12" i="23"/>
  <c r="L15" i="23" s="1"/>
  <c r="K12" i="23"/>
  <c r="K15" i="23" s="1"/>
  <c r="J12" i="23"/>
  <c r="J15" i="23" s="1"/>
  <c r="I12" i="23"/>
  <c r="I15" i="23" s="1"/>
  <c r="H12" i="23"/>
  <c r="H15" i="23" s="1"/>
  <c r="G12" i="23"/>
  <c r="G15" i="23" s="1"/>
  <c r="F12" i="23"/>
  <c r="F15" i="23" s="1"/>
  <c r="E12" i="23"/>
  <c r="E15" i="23" s="1"/>
  <c r="D12" i="23"/>
  <c r="D15" i="23" s="1"/>
  <c r="C8" i="23"/>
  <c r="C7" i="23"/>
  <c r="AK6" i="23"/>
  <c r="AK9" i="23" s="1"/>
  <c r="AJ6" i="23"/>
  <c r="AJ9" i="23" s="1"/>
  <c r="AI6" i="23"/>
  <c r="AI9" i="23" s="1"/>
  <c r="AH6" i="23"/>
  <c r="AH9" i="23" s="1"/>
  <c r="AG6" i="23"/>
  <c r="AG9" i="23" s="1"/>
  <c r="AF6" i="23"/>
  <c r="AF9" i="23" s="1"/>
  <c r="AE6" i="23"/>
  <c r="AE9" i="23" s="1"/>
  <c r="AD6" i="23"/>
  <c r="AD9" i="23" s="1"/>
  <c r="AC6" i="23"/>
  <c r="AC9" i="23" s="1"/>
  <c r="AB6" i="23"/>
  <c r="AB9" i="23" s="1"/>
  <c r="AA6" i="23"/>
  <c r="AA9" i="23" s="1"/>
  <c r="Z6" i="23"/>
  <c r="Z9" i="23" s="1"/>
  <c r="Y6" i="23"/>
  <c r="Y9" i="23" s="1"/>
  <c r="X6" i="23"/>
  <c r="X9" i="23" s="1"/>
  <c r="W6" i="23"/>
  <c r="W9" i="23" s="1"/>
  <c r="V6" i="23"/>
  <c r="V9" i="23" s="1"/>
  <c r="U6" i="23"/>
  <c r="U9" i="23" s="1"/>
  <c r="T6" i="23"/>
  <c r="T9" i="23" s="1"/>
  <c r="S6" i="23"/>
  <c r="S9" i="23" s="1"/>
  <c r="R6" i="23"/>
  <c r="R9" i="23" s="1"/>
  <c r="Q6" i="23"/>
  <c r="Q9" i="23" s="1"/>
  <c r="P6" i="23"/>
  <c r="P9" i="23" s="1"/>
  <c r="O6" i="23"/>
  <c r="O9" i="23" s="1"/>
  <c r="N6" i="23"/>
  <c r="N9" i="23" s="1"/>
  <c r="M6" i="23"/>
  <c r="M9" i="23" s="1"/>
  <c r="L6" i="23"/>
  <c r="L9" i="23" s="1"/>
  <c r="K6" i="23"/>
  <c r="K9" i="23" s="1"/>
  <c r="J6" i="23"/>
  <c r="J9" i="23" s="1"/>
  <c r="I6" i="23"/>
  <c r="I9" i="23" s="1"/>
  <c r="H6" i="23"/>
  <c r="H9" i="23" s="1"/>
  <c r="G6" i="23"/>
  <c r="G9" i="23" s="1"/>
  <c r="F6" i="23"/>
  <c r="F9" i="23" s="1"/>
  <c r="E6" i="23"/>
  <c r="E9" i="23" s="1"/>
  <c r="D6" i="23"/>
  <c r="D9" i="23" s="1"/>
  <c r="D112" i="18"/>
  <c r="D111" i="18"/>
  <c r="D110" i="18"/>
  <c r="D109" i="18"/>
  <c r="D108" i="18"/>
  <c r="D107" i="18"/>
  <c r="D106" i="18"/>
  <c r="D105" i="18"/>
  <c r="D104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G102" i="18"/>
  <c r="H102" i="18" s="1"/>
  <c r="I102" i="18" s="1"/>
  <c r="J102" i="18" s="1"/>
  <c r="K102" i="18" s="1"/>
  <c r="L102" i="18" s="1"/>
  <c r="M102" i="18" s="1"/>
  <c r="N102" i="18" s="1"/>
  <c r="O102" i="18" s="1"/>
  <c r="P102" i="18" s="1"/>
  <c r="Q102" i="18" s="1"/>
  <c r="R102" i="18" s="1"/>
  <c r="S102" i="18" s="1"/>
  <c r="T102" i="18" s="1"/>
  <c r="U102" i="18" s="1"/>
  <c r="V102" i="18" s="1"/>
  <c r="W102" i="18" s="1"/>
  <c r="X102" i="18" s="1"/>
  <c r="Y102" i="18" s="1"/>
  <c r="Z102" i="18" s="1"/>
  <c r="AA102" i="18" s="1"/>
  <c r="AB102" i="18" s="1"/>
  <c r="AC102" i="18" s="1"/>
  <c r="AD102" i="18" s="1"/>
  <c r="AE102" i="18" s="1"/>
  <c r="AF102" i="18" s="1"/>
  <c r="AG102" i="18" s="1"/>
  <c r="AH102" i="18" s="1"/>
  <c r="AI102" i="18" s="1"/>
  <c r="AJ102" i="18" s="1"/>
  <c r="D99" i="18"/>
  <c r="D98" i="18"/>
  <c r="D97" i="18"/>
  <c r="D96" i="18"/>
  <c r="D95" i="18"/>
  <c r="D94" i="18"/>
  <c r="D93" i="18"/>
  <c r="D92" i="18"/>
  <c r="D91" i="18"/>
  <c r="AJ90" i="18"/>
  <c r="AJ77" i="18" s="1"/>
  <c r="AI90" i="18"/>
  <c r="AH90" i="18"/>
  <c r="AG90" i="18"/>
  <c r="AF90" i="18"/>
  <c r="AE90" i="18"/>
  <c r="AE77" i="18" s="1"/>
  <c r="AD90" i="18"/>
  <c r="AD77" i="18" s="1"/>
  <c r="AC90" i="18"/>
  <c r="AB90" i="18"/>
  <c r="AB77" i="18" s="1"/>
  <c r="AA90" i="18"/>
  <c r="Z90" i="18"/>
  <c r="Y90" i="18"/>
  <c r="X90" i="18"/>
  <c r="W90" i="18"/>
  <c r="W77" i="18" s="1"/>
  <c r="V90" i="18"/>
  <c r="V77" i="18" s="1"/>
  <c r="U90" i="18"/>
  <c r="T90" i="18"/>
  <c r="T77" i="18" s="1"/>
  <c r="S90" i="18"/>
  <c r="S77" i="18" s="1"/>
  <c r="R90" i="18"/>
  <c r="Q90" i="18"/>
  <c r="P90" i="18"/>
  <c r="O90" i="18"/>
  <c r="O77" i="18" s="1"/>
  <c r="N90" i="18"/>
  <c r="N77" i="18" s="1"/>
  <c r="M90" i="18"/>
  <c r="L90" i="18"/>
  <c r="K90" i="18"/>
  <c r="K77" i="18" s="1"/>
  <c r="J90" i="18"/>
  <c r="I90" i="18"/>
  <c r="H90" i="18"/>
  <c r="G90" i="18"/>
  <c r="G77" i="18" s="1"/>
  <c r="F90" i="18"/>
  <c r="D90" i="18" s="1"/>
  <c r="G89" i="18"/>
  <c r="H89" i="18" s="1"/>
  <c r="I89" i="18" s="1"/>
  <c r="J89" i="18" s="1"/>
  <c r="K89" i="18" s="1"/>
  <c r="L89" i="18" s="1"/>
  <c r="M89" i="18" s="1"/>
  <c r="N89" i="18" s="1"/>
  <c r="O89" i="18" s="1"/>
  <c r="P89" i="18" s="1"/>
  <c r="Q89" i="18" s="1"/>
  <c r="R89" i="18" s="1"/>
  <c r="S89" i="18" s="1"/>
  <c r="T89" i="18" s="1"/>
  <c r="U89" i="18" s="1"/>
  <c r="V89" i="18" s="1"/>
  <c r="W89" i="18" s="1"/>
  <c r="X89" i="18" s="1"/>
  <c r="Y89" i="18" s="1"/>
  <c r="Z89" i="18" s="1"/>
  <c r="AA89" i="18" s="1"/>
  <c r="AB89" i="18" s="1"/>
  <c r="AC89" i="18" s="1"/>
  <c r="AD89" i="18" s="1"/>
  <c r="AE89" i="18" s="1"/>
  <c r="AF89" i="18" s="1"/>
  <c r="AG89" i="18" s="1"/>
  <c r="AH89" i="18" s="1"/>
  <c r="AI89" i="18" s="1"/>
  <c r="AJ89" i="18" s="1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D86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D85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D84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D83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D82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D79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D78" i="18"/>
  <c r="AH77" i="18"/>
  <c r="AC77" i="18"/>
  <c r="Z77" i="18"/>
  <c r="U77" i="18"/>
  <c r="R77" i="18"/>
  <c r="M77" i="18"/>
  <c r="L77" i="18"/>
  <c r="J77" i="18"/>
  <c r="G76" i="18"/>
  <c r="H76" i="18" s="1"/>
  <c r="I76" i="18" s="1"/>
  <c r="J76" i="18" s="1"/>
  <c r="K76" i="18" s="1"/>
  <c r="L76" i="18" s="1"/>
  <c r="M76" i="18" s="1"/>
  <c r="N76" i="18" s="1"/>
  <c r="O76" i="18" s="1"/>
  <c r="P76" i="18" s="1"/>
  <c r="Q76" i="18" s="1"/>
  <c r="R76" i="18" s="1"/>
  <c r="S76" i="18" s="1"/>
  <c r="T76" i="18" s="1"/>
  <c r="U76" i="18" s="1"/>
  <c r="V76" i="18" s="1"/>
  <c r="W76" i="18" s="1"/>
  <c r="X76" i="18" s="1"/>
  <c r="Y76" i="18" s="1"/>
  <c r="Z76" i="18" s="1"/>
  <c r="AA76" i="18" s="1"/>
  <c r="AB76" i="18" s="1"/>
  <c r="AC76" i="18" s="1"/>
  <c r="AD76" i="18" s="1"/>
  <c r="AE76" i="18" s="1"/>
  <c r="AF76" i="18" s="1"/>
  <c r="AG76" i="18" s="1"/>
  <c r="AH76" i="18" s="1"/>
  <c r="AI76" i="18" s="1"/>
  <c r="AJ76" i="18" s="1"/>
  <c r="D71" i="18"/>
  <c r="D70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D68" i="18"/>
  <c r="D67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D65" i="18"/>
  <c r="D64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G62" i="18"/>
  <c r="H62" i="18" s="1"/>
  <c r="I62" i="18" s="1"/>
  <c r="J62" i="18" s="1"/>
  <c r="K62" i="18" s="1"/>
  <c r="L62" i="18" s="1"/>
  <c r="M62" i="18" s="1"/>
  <c r="N62" i="18" s="1"/>
  <c r="O62" i="18" s="1"/>
  <c r="P62" i="18" s="1"/>
  <c r="Q62" i="18" s="1"/>
  <c r="R62" i="18" s="1"/>
  <c r="S62" i="18" s="1"/>
  <c r="T62" i="18" s="1"/>
  <c r="U62" i="18" s="1"/>
  <c r="V62" i="18" s="1"/>
  <c r="W62" i="18" s="1"/>
  <c r="X62" i="18" s="1"/>
  <c r="Y62" i="18" s="1"/>
  <c r="Z62" i="18" s="1"/>
  <c r="AA62" i="18" s="1"/>
  <c r="AB62" i="18" s="1"/>
  <c r="AC62" i="18" s="1"/>
  <c r="AD62" i="18" s="1"/>
  <c r="AE62" i="18" s="1"/>
  <c r="AF62" i="18" s="1"/>
  <c r="AG62" i="18" s="1"/>
  <c r="AH62" i="18" s="1"/>
  <c r="AI62" i="18" s="1"/>
  <c r="AJ62" i="18" s="1"/>
  <c r="D58" i="18"/>
  <c r="D57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D55" i="18"/>
  <c r="D54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D52" i="18"/>
  <c r="D51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G49" i="18"/>
  <c r="H49" i="18" s="1"/>
  <c r="I49" i="18" s="1"/>
  <c r="J49" i="18" s="1"/>
  <c r="K49" i="18" s="1"/>
  <c r="L49" i="18" s="1"/>
  <c r="M49" i="18" s="1"/>
  <c r="N49" i="18" s="1"/>
  <c r="O49" i="18" s="1"/>
  <c r="P49" i="18" s="1"/>
  <c r="Q49" i="18" s="1"/>
  <c r="R49" i="18" s="1"/>
  <c r="S49" i="18" s="1"/>
  <c r="T49" i="18" s="1"/>
  <c r="U49" i="18" s="1"/>
  <c r="V49" i="18" s="1"/>
  <c r="W49" i="18" s="1"/>
  <c r="X49" i="18" s="1"/>
  <c r="Y49" i="18" s="1"/>
  <c r="Z49" i="18" s="1"/>
  <c r="AA49" i="18" s="1"/>
  <c r="AB49" i="18" s="1"/>
  <c r="AC49" i="18" s="1"/>
  <c r="AD49" i="18" s="1"/>
  <c r="AE49" i="18" s="1"/>
  <c r="AF49" i="18" s="1"/>
  <c r="AG49" i="18" s="1"/>
  <c r="AH49" i="18" s="1"/>
  <c r="AI49" i="18" s="1"/>
  <c r="AJ49" i="18" s="1"/>
  <c r="D44" i="18"/>
  <c r="D43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D41" i="18"/>
  <c r="D40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AJ37" i="18"/>
  <c r="AI37" i="18"/>
  <c r="AH37" i="18"/>
  <c r="AH36" i="18" s="1"/>
  <c r="AG37" i="18"/>
  <c r="AF37" i="18"/>
  <c r="AF36" i="18" s="1"/>
  <c r="AE37" i="18"/>
  <c r="AE36" i="18" s="1"/>
  <c r="AD37" i="18"/>
  <c r="AC37" i="18"/>
  <c r="AC36" i="18" s="1"/>
  <c r="AB37" i="18"/>
  <c r="AA37" i="18"/>
  <c r="Z37" i="18"/>
  <c r="Z36" i="18" s="1"/>
  <c r="Y37" i="18"/>
  <c r="X37" i="18"/>
  <c r="X36" i="18" s="1"/>
  <c r="W37" i="18"/>
  <c r="W36" i="18" s="1"/>
  <c r="V37" i="18"/>
  <c r="U37" i="18"/>
  <c r="U36" i="18" s="1"/>
  <c r="T37" i="18"/>
  <c r="S37" i="18"/>
  <c r="R37" i="18"/>
  <c r="R36" i="18" s="1"/>
  <c r="Q37" i="18"/>
  <c r="P37" i="18"/>
  <c r="P36" i="18" s="1"/>
  <c r="O37" i="18"/>
  <c r="N37" i="18"/>
  <c r="M37" i="18"/>
  <c r="M36" i="18" s="1"/>
  <c r="L37" i="18"/>
  <c r="K37" i="18"/>
  <c r="J37" i="18"/>
  <c r="J36" i="18" s="1"/>
  <c r="I37" i="18"/>
  <c r="H37" i="18"/>
  <c r="H36" i="18" s="1"/>
  <c r="G37" i="18"/>
  <c r="F37" i="18"/>
  <c r="AJ36" i="18"/>
  <c r="AG36" i="18"/>
  <c r="AD36" i="18"/>
  <c r="AB36" i="18"/>
  <c r="Y36" i="18"/>
  <c r="V36" i="18"/>
  <c r="T36" i="18"/>
  <c r="Q36" i="18"/>
  <c r="N36" i="18"/>
  <c r="L36" i="18"/>
  <c r="I36" i="18"/>
  <c r="F36" i="18"/>
  <c r="D35" i="18"/>
  <c r="D34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D32" i="18"/>
  <c r="D31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AJ29" i="18"/>
  <c r="AJ8" i="18" s="1"/>
  <c r="AI29" i="18"/>
  <c r="AH29" i="18"/>
  <c r="AH8" i="18" s="1"/>
  <c r="AG29" i="18"/>
  <c r="AF29" i="18"/>
  <c r="AE29" i="18"/>
  <c r="AD29" i="18"/>
  <c r="AC29" i="18"/>
  <c r="AB29" i="18"/>
  <c r="AB8" i="18" s="1"/>
  <c r="AA29" i="18"/>
  <c r="Z29" i="18"/>
  <c r="Z8" i="18" s="1"/>
  <c r="Y29" i="18"/>
  <c r="X29" i="18"/>
  <c r="X8" i="18" s="1"/>
  <c r="W29" i="18"/>
  <c r="W8" i="18" s="1"/>
  <c r="V29" i="18"/>
  <c r="U29" i="18"/>
  <c r="U8" i="18" s="1"/>
  <c r="T29" i="18"/>
  <c r="T8" i="18" s="1"/>
  <c r="S29" i="18"/>
  <c r="R29" i="18"/>
  <c r="R8" i="18" s="1"/>
  <c r="Q29" i="18"/>
  <c r="P29" i="18"/>
  <c r="P8" i="18" s="1"/>
  <c r="O29" i="18"/>
  <c r="O8" i="18" s="1"/>
  <c r="N29" i="18"/>
  <c r="M29" i="18"/>
  <c r="M8" i="18" s="1"/>
  <c r="L29" i="18"/>
  <c r="L8" i="18" s="1"/>
  <c r="K29" i="18"/>
  <c r="J29" i="18"/>
  <c r="J8" i="18" s="1"/>
  <c r="I29" i="18"/>
  <c r="H29" i="18"/>
  <c r="H8" i="18" s="1"/>
  <c r="G29" i="18"/>
  <c r="G8" i="18" s="1"/>
  <c r="F29" i="18"/>
  <c r="AJ28" i="18"/>
  <c r="AJ7" i="18" s="1"/>
  <c r="AJ6" i="18" s="1"/>
  <c r="AI28" i="18"/>
  <c r="AI7" i="18" s="1"/>
  <c r="AH28" i="18"/>
  <c r="AG28" i="18"/>
  <c r="AG7" i="18" s="1"/>
  <c r="AF28" i="18"/>
  <c r="AE28" i="18"/>
  <c r="AE7" i="18" s="1"/>
  <c r="AD28" i="18"/>
  <c r="AD7" i="18" s="1"/>
  <c r="AC28" i="18"/>
  <c r="AB28" i="18"/>
  <c r="AB7" i="18" s="1"/>
  <c r="AB6" i="18" s="1"/>
  <c r="AA28" i="18"/>
  <c r="AA7" i="18" s="1"/>
  <c r="Z28" i="18"/>
  <c r="Y28" i="18"/>
  <c r="Y27" i="18" s="1"/>
  <c r="X28" i="18"/>
  <c r="W28" i="18"/>
  <c r="W27" i="18" s="1"/>
  <c r="V28" i="18"/>
  <c r="V7" i="18" s="1"/>
  <c r="U28" i="18"/>
  <c r="T28" i="18"/>
  <c r="T7" i="18" s="1"/>
  <c r="T6" i="18" s="1"/>
  <c r="S28" i="18"/>
  <c r="S7" i="18" s="1"/>
  <c r="R28" i="18"/>
  <c r="Q28" i="18"/>
  <c r="Q7" i="18" s="1"/>
  <c r="P28" i="18"/>
  <c r="P7" i="18" s="1"/>
  <c r="P6" i="18" s="1"/>
  <c r="O28" i="18"/>
  <c r="O27" i="18" s="1"/>
  <c r="N28" i="18"/>
  <c r="N7" i="18" s="1"/>
  <c r="M28" i="18"/>
  <c r="L28" i="18"/>
  <c r="L7" i="18" s="1"/>
  <c r="L6" i="18" s="1"/>
  <c r="K28" i="18"/>
  <c r="K7" i="18" s="1"/>
  <c r="J28" i="18"/>
  <c r="I28" i="18"/>
  <c r="I27" i="18" s="1"/>
  <c r="H28" i="18"/>
  <c r="H7" i="18" s="1"/>
  <c r="H6" i="18" s="1"/>
  <c r="G28" i="18"/>
  <c r="G27" i="18" s="1"/>
  <c r="F28" i="18"/>
  <c r="D28" i="18" s="1"/>
  <c r="AI27" i="18"/>
  <c r="AF27" i="18"/>
  <c r="AC27" i="18"/>
  <c r="AA27" i="18"/>
  <c r="X27" i="18"/>
  <c r="U27" i="18"/>
  <c r="S27" i="18"/>
  <c r="P27" i="18"/>
  <c r="M27" i="18"/>
  <c r="K27" i="18"/>
  <c r="H27" i="18"/>
  <c r="D26" i="18"/>
  <c r="D25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D23" i="18"/>
  <c r="D22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D20" i="18"/>
  <c r="D19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D17" i="18"/>
  <c r="D16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D14" i="18"/>
  <c r="D13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D11" i="18"/>
  <c r="D10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AE8" i="18"/>
  <c r="AC8" i="18"/>
  <c r="Q8" i="18"/>
  <c r="I8" i="18"/>
  <c r="F8" i="18"/>
  <c r="AF7" i="18"/>
  <c r="AC7" i="18"/>
  <c r="X7" i="18"/>
  <c r="W7" i="18"/>
  <c r="W6" i="18" s="1"/>
  <c r="U7" i="18"/>
  <c r="U6" i="18" s="1"/>
  <c r="I7" i="18"/>
  <c r="I6" i="18" s="1"/>
  <c r="AC6" i="18"/>
  <c r="G5" i="18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AH5" i="18" s="1"/>
  <c r="AI5" i="18" s="1"/>
  <c r="AJ5" i="18" s="1"/>
  <c r="E238" i="16"/>
  <c r="D238" i="16"/>
  <c r="E237" i="16"/>
  <c r="F237" i="16" s="1"/>
  <c r="G237" i="16" s="1"/>
  <c r="D237" i="16"/>
  <c r="E236" i="16"/>
  <c r="F236" i="16" s="1"/>
  <c r="G236" i="16" s="1"/>
  <c r="D236" i="16"/>
  <c r="E235" i="16"/>
  <c r="D235" i="16"/>
  <c r="E234" i="16"/>
  <c r="D234" i="16"/>
  <c r="E233" i="16"/>
  <c r="F233" i="16" s="1"/>
  <c r="G233" i="16" s="1"/>
  <c r="D233" i="16"/>
  <c r="E232" i="16"/>
  <c r="D232" i="16"/>
  <c r="E231" i="16"/>
  <c r="D231" i="16"/>
  <c r="E230" i="16"/>
  <c r="D230" i="16"/>
  <c r="E229" i="16"/>
  <c r="D229" i="16"/>
  <c r="E228" i="16"/>
  <c r="D228" i="16"/>
  <c r="E227" i="16"/>
  <c r="D227" i="16"/>
  <c r="E226" i="16"/>
  <c r="F226" i="16" s="1"/>
  <c r="G226" i="16" s="1"/>
  <c r="D226" i="16"/>
  <c r="E225" i="16"/>
  <c r="D225" i="16"/>
  <c r="E224" i="16"/>
  <c r="F224" i="16" s="1"/>
  <c r="G224" i="16" s="1"/>
  <c r="D224" i="16"/>
  <c r="E223" i="16"/>
  <c r="D223" i="16"/>
  <c r="E222" i="16"/>
  <c r="D222" i="16"/>
  <c r="E221" i="16"/>
  <c r="F221" i="16" s="1"/>
  <c r="G221" i="16" s="1"/>
  <c r="D221" i="16"/>
  <c r="E220" i="16"/>
  <c r="F220" i="16" s="1"/>
  <c r="G220" i="16" s="1"/>
  <c r="D220" i="16"/>
  <c r="E219" i="16"/>
  <c r="D219" i="16"/>
  <c r="E218" i="16"/>
  <c r="F218" i="16" s="1"/>
  <c r="G218" i="16" s="1"/>
  <c r="D218" i="16"/>
  <c r="E217" i="16"/>
  <c r="D217" i="16"/>
  <c r="E216" i="16"/>
  <c r="F216" i="16" s="1"/>
  <c r="G216" i="16" s="1"/>
  <c r="D216" i="16"/>
  <c r="E215" i="16"/>
  <c r="F215" i="16" s="1"/>
  <c r="G215" i="16" s="1"/>
  <c r="D215" i="16"/>
  <c r="E214" i="16"/>
  <c r="F214" i="16" s="1"/>
  <c r="G214" i="16" s="1"/>
  <c r="D214" i="16"/>
  <c r="E213" i="16"/>
  <c r="D213" i="16"/>
  <c r="E212" i="16"/>
  <c r="D212" i="16"/>
  <c r="E211" i="16"/>
  <c r="D211" i="16"/>
  <c r="E210" i="16"/>
  <c r="D210" i="16"/>
  <c r="E209" i="16"/>
  <c r="D209" i="16"/>
  <c r="E208" i="16"/>
  <c r="D208" i="16"/>
  <c r="E207" i="16"/>
  <c r="D207" i="16"/>
  <c r="E206" i="16"/>
  <c r="D206" i="16"/>
  <c r="E205" i="16"/>
  <c r="D205" i="16"/>
  <c r="K202" i="16"/>
  <c r="N202" i="16" s="1"/>
  <c r="Q202" i="16" s="1"/>
  <c r="T202" i="16" s="1"/>
  <c r="W202" i="16" s="1"/>
  <c r="Z202" i="16" s="1"/>
  <c r="AC202" i="16" s="1"/>
  <c r="AF202" i="16" s="1"/>
  <c r="AI202" i="16" s="1"/>
  <c r="AL202" i="16" s="1"/>
  <c r="AO202" i="16" s="1"/>
  <c r="AR202" i="16" s="1"/>
  <c r="AU202" i="16" s="1"/>
  <c r="AX202" i="16" s="1"/>
  <c r="BA202" i="16" s="1"/>
  <c r="BD202" i="16" s="1"/>
  <c r="BG202" i="16" s="1"/>
  <c r="BJ202" i="16" s="1"/>
  <c r="BM202" i="16" s="1"/>
  <c r="BP202" i="16" s="1"/>
  <c r="BS202" i="16" s="1"/>
  <c r="BV202" i="16" s="1"/>
  <c r="BY202" i="16" s="1"/>
  <c r="CB202" i="16" s="1"/>
  <c r="CE202" i="16" s="1"/>
  <c r="CH202" i="16" s="1"/>
  <c r="CK202" i="16" s="1"/>
  <c r="CN202" i="16" s="1"/>
  <c r="CQ202" i="16" s="1"/>
  <c r="CT202" i="16" s="1"/>
  <c r="E198" i="16"/>
  <c r="D198" i="16"/>
  <c r="E197" i="16"/>
  <c r="D197" i="16"/>
  <c r="E196" i="16"/>
  <c r="D196" i="16"/>
  <c r="E195" i="16"/>
  <c r="D195" i="16"/>
  <c r="E194" i="16"/>
  <c r="D194" i="16"/>
  <c r="E193" i="16"/>
  <c r="D193" i="16"/>
  <c r="E192" i="16"/>
  <c r="D192" i="16"/>
  <c r="E191" i="16"/>
  <c r="D191" i="16"/>
  <c r="E190" i="16"/>
  <c r="D190" i="16"/>
  <c r="E189" i="16"/>
  <c r="D189" i="16"/>
  <c r="E188" i="16"/>
  <c r="D188" i="16"/>
  <c r="E187" i="16"/>
  <c r="D187" i="16"/>
  <c r="E186" i="16"/>
  <c r="D186" i="16"/>
  <c r="E185" i="16"/>
  <c r="D185" i="16"/>
  <c r="E184" i="16"/>
  <c r="D184" i="16"/>
  <c r="E183" i="16"/>
  <c r="D183" i="16"/>
  <c r="E182" i="16"/>
  <c r="D182" i="16"/>
  <c r="E181" i="16"/>
  <c r="D181" i="16"/>
  <c r="E180" i="16"/>
  <c r="D180" i="16"/>
  <c r="E179" i="16"/>
  <c r="D179" i="16"/>
  <c r="E178" i="16"/>
  <c r="D178" i="16"/>
  <c r="E177" i="16"/>
  <c r="D177" i="16"/>
  <c r="E176" i="16"/>
  <c r="D176" i="16"/>
  <c r="E175" i="16"/>
  <c r="D175" i="16"/>
  <c r="E174" i="16"/>
  <c r="D174" i="16"/>
  <c r="E173" i="16"/>
  <c r="D173" i="16"/>
  <c r="E172" i="16"/>
  <c r="D172" i="16"/>
  <c r="E171" i="16"/>
  <c r="D171" i="16"/>
  <c r="E170" i="16"/>
  <c r="D170" i="16"/>
  <c r="E169" i="16"/>
  <c r="D169" i="16"/>
  <c r="E168" i="16"/>
  <c r="D168" i="16"/>
  <c r="E167" i="16"/>
  <c r="D167" i="16"/>
  <c r="E166" i="16"/>
  <c r="D166" i="16"/>
  <c r="E165" i="16"/>
  <c r="D165" i="16"/>
  <c r="K162" i="16"/>
  <c r="N162" i="16" s="1"/>
  <c r="Q162" i="16" s="1"/>
  <c r="T162" i="16" s="1"/>
  <c r="W162" i="16" s="1"/>
  <c r="Z162" i="16" s="1"/>
  <c r="AC162" i="16" s="1"/>
  <c r="AF162" i="16" s="1"/>
  <c r="AI162" i="16" s="1"/>
  <c r="AL162" i="16" s="1"/>
  <c r="AO162" i="16" s="1"/>
  <c r="AR162" i="16" s="1"/>
  <c r="AU162" i="16" s="1"/>
  <c r="AX162" i="16" s="1"/>
  <c r="BA162" i="16" s="1"/>
  <c r="BD162" i="16" s="1"/>
  <c r="BG162" i="16" s="1"/>
  <c r="BJ162" i="16" s="1"/>
  <c r="BM162" i="16" s="1"/>
  <c r="BP162" i="16" s="1"/>
  <c r="BS162" i="16" s="1"/>
  <c r="BV162" i="16" s="1"/>
  <c r="BY162" i="16" s="1"/>
  <c r="CB162" i="16" s="1"/>
  <c r="CE162" i="16" s="1"/>
  <c r="CH162" i="16" s="1"/>
  <c r="CK162" i="16" s="1"/>
  <c r="CN162" i="16" s="1"/>
  <c r="CQ162" i="16" s="1"/>
  <c r="CT162" i="16" s="1"/>
  <c r="E158" i="16"/>
  <c r="D158" i="16"/>
  <c r="E157" i="16"/>
  <c r="D157" i="16"/>
  <c r="E156" i="16"/>
  <c r="D156" i="16"/>
  <c r="E155" i="16"/>
  <c r="D155" i="16"/>
  <c r="E154" i="16"/>
  <c r="D154" i="16"/>
  <c r="E153" i="16"/>
  <c r="D153" i="16"/>
  <c r="E152" i="16"/>
  <c r="D152" i="16"/>
  <c r="E151" i="16"/>
  <c r="D151" i="16"/>
  <c r="E150" i="16"/>
  <c r="D150" i="16"/>
  <c r="E149" i="16"/>
  <c r="D149" i="16"/>
  <c r="E148" i="16"/>
  <c r="D148" i="16"/>
  <c r="E147" i="16"/>
  <c r="D147" i="16"/>
  <c r="E146" i="16"/>
  <c r="D146" i="16"/>
  <c r="E145" i="16"/>
  <c r="D145" i="16"/>
  <c r="E144" i="16"/>
  <c r="D144" i="16"/>
  <c r="E143" i="16"/>
  <c r="D143" i="16"/>
  <c r="E142" i="16"/>
  <c r="D142" i="16"/>
  <c r="E141" i="16"/>
  <c r="D141" i="16"/>
  <c r="E140" i="16"/>
  <c r="D140" i="16"/>
  <c r="E139" i="16"/>
  <c r="D139" i="16"/>
  <c r="E138" i="16"/>
  <c r="D138" i="16"/>
  <c r="E137" i="16"/>
  <c r="D137" i="16"/>
  <c r="E136" i="16"/>
  <c r="D136" i="16"/>
  <c r="E135" i="16"/>
  <c r="D135" i="16"/>
  <c r="E134" i="16"/>
  <c r="D134" i="16"/>
  <c r="E133" i="16"/>
  <c r="D133" i="16"/>
  <c r="E132" i="16"/>
  <c r="D132" i="16"/>
  <c r="E131" i="16"/>
  <c r="D131" i="16"/>
  <c r="E130" i="16"/>
  <c r="D130" i="16"/>
  <c r="E129" i="16"/>
  <c r="D129" i="16"/>
  <c r="E128" i="16"/>
  <c r="D128" i="16"/>
  <c r="E127" i="16"/>
  <c r="D127" i="16"/>
  <c r="E126" i="16"/>
  <c r="D126" i="16"/>
  <c r="E125" i="16"/>
  <c r="D125" i="16"/>
  <c r="H122" i="16"/>
  <c r="K122" i="16" s="1"/>
  <c r="N122" i="16" s="1"/>
  <c r="Q122" i="16" s="1"/>
  <c r="T122" i="16" s="1"/>
  <c r="W122" i="16" s="1"/>
  <c r="Z122" i="16" s="1"/>
  <c r="AC122" i="16" s="1"/>
  <c r="AF122" i="16" s="1"/>
  <c r="AI122" i="16" s="1"/>
  <c r="AL122" i="16" s="1"/>
  <c r="AO122" i="16" s="1"/>
  <c r="AR122" i="16" s="1"/>
  <c r="AU122" i="16" s="1"/>
  <c r="AX122" i="16" s="1"/>
  <c r="BA122" i="16" s="1"/>
  <c r="BD122" i="16" s="1"/>
  <c r="BG122" i="16" s="1"/>
  <c r="BJ122" i="16" s="1"/>
  <c r="BM122" i="16" s="1"/>
  <c r="BP122" i="16" s="1"/>
  <c r="BS122" i="16" s="1"/>
  <c r="BV122" i="16" s="1"/>
  <c r="BY122" i="16" s="1"/>
  <c r="CB122" i="16" s="1"/>
  <c r="CE122" i="16" s="1"/>
  <c r="CH122" i="16" s="1"/>
  <c r="CK122" i="16" s="1"/>
  <c r="CN122" i="16" s="1"/>
  <c r="CQ122" i="16" s="1"/>
  <c r="CT122" i="16" s="1"/>
  <c r="E118" i="16"/>
  <c r="D118" i="16"/>
  <c r="E117" i="16"/>
  <c r="D117" i="16"/>
  <c r="E116" i="16"/>
  <c r="D116" i="16"/>
  <c r="E115" i="16"/>
  <c r="D115" i="16"/>
  <c r="E114" i="16"/>
  <c r="D114" i="16"/>
  <c r="E113" i="16"/>
  <c r="D113" i="16"/>
  <c r="E112" i="16"/>
  <c r="D112" i="16"/>
  <c r="E111" i="16"/>
  <c r="D111" i="16"/>
  <c r="E110" i="16"/>
  <c r="D110" i="16"/>
  <c r="E109" i="16"/>
  <c r="D109" i="16"/>
  <c r="E108" i="16"/>
  <c r="D108" i="16"/>
  <c r="E107" i="16"/>
  <c r="D107" i="16"/>
  <c r="E106" i="16"/>
  <c r="D106" i="16"/>
  <c r="E105" i="16"/>
  <c r="D105" i="16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E86" i="16"/>
  <c r="D86" i="16"/>
  <c r="E85" i="16"/>
  <c r="D85" i="16"/>
  <c r="K82" i="16"/>
  <c r="N82" i="16" s="1"/>
  <c r="Q82" i="16" s="1"/>
  <c r="T82" i="16" s="1"/>
  <c r="W82" i="16" s="1"/>
  <c r="Z82" i="16" s="1"/>
  <c r="AC82" i="16" s="1"/>
  <c r="AF82" i="16" s="1"/>
  <c r="AI82" i="16" s="1"/>
  <c r="AL82" i="16" s="1"/>
  <c r="AO82" i="16" s="1"/>
  <c r="AR82" i="16" s="1"/>
  <c r="AU82" i="16" s="1"/>
  <c r="AX82" i="16" s="1"/>
  <c r="BA82" i="16" s="1"/>
  <c r="BD82" i="16" s="1"/>
  <c r="BG82" i="16" s="1"/>
  <c r="BJ82" i="16" s="1"/>
  <c r="BM82" i="16" s="1"/>
  <c r="BP82" i="16" s="1"/>
  <c r="BS82" i="16" s="1"/>
  <c r="BV82" i="16" s="1"/>
  <c r="BY82" i="16" s="1"/>
  <c r="CB82" i="16" s="1"/>
  <c r="CE82" i="16" s="1"/>
  <c r="CH82" i="16" s="1"/>
  <c r="CK82" i="16" s="1"/>
  <c r="CN82" i="16" s="1"/>
  <c r="CQ82" i="16" s="1"/>
  <c r="CT82" i="16" s="1"/>
  <c r="D82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E44" i="16"/>
  <c r="D44" i="16"/>
  <c r="J42" i="16"/>
  <c r="M42" i="16" s="1"/>
  <c r="P42" i="16" s="1"/>
  <c r="S42" i="16" s="1"/>
  <c r="V42" i="16" s="1"/>
  <c r="Y42" i="16" s="1"/>
  <c r="AB42" i="16" s="1"/>
  <c r="AE42" i="16" s="1"/>
  <c r="AH42" i="16" s="1"/>
  <c r="AK42" i="16" s="1"/>
  <c r="AN42" i="16" s="1"/>
  <c r="AQ42" i="16" s="1"/>
  <c r="AT42" i="16" s="1"/>
  <c r="AW42" i="16" s="1"/>
  <c r="AZ42" i="16" s="1"/>
  <c r="BC42" i="16" s="1"/>
  <c r="BF42" i="16" s="1"/>
  <c r="BI42" i="16" s="1"/>
  <c r="BL42" i="16" s="1"/>
  <c r="BO42" i="16" s="1"/>
  <c r="BR42" i="16" s="1"/>
  <c r="BU42" i="16" s="1"/>
  <c r="BX42" i="16" s="1"/>
  <c r="CA42" i="16" s="1"/>
  <c r="CD42" i="16" s="1"/>
  <c r="CG42" i="16" s="1"/>
  <c r="CJ42" i="16" s="1"/>
  <c r="CM42" i="16" s="1"/>
  <c r="CP42" i="16" s="1"/>
  <c r="CS42" i="16" s="1"/>
  <c r="G41" i="16"/>
  <c r="C38" i="16"/>
  <c r="C37" i="16"/>
  <c r="C36" i="16"/>
  <c r="C35" i="16"/>
  <c r="C34" i="16"/>
  <c r="C33" i="16"/>
  <c r="C32" i="16"/>
  <c r="F31" i="16"/>
  <c r="G31" i="16" s="1"/>
  <c r="H31" i="16" s="1"/>
  <c r="I31" i="16" s="1"/>
  <c r="J31" i="16" s="1"/>
  <c r="K31" i="16" s="1"/>
  <c r="L31" i="16" s="1"/>
  <c r="M31" i="16" s="1"/>
  <c r="N31" i="16" s="1"/>
  <c r="O31" i="16" s="1"/>
  <c r="P31" i="16" s="1"/>
  <c r="Q31" i="16" s="1"/>
  <c r="R31" i="16" s="1"/>
  <c r="S31" i="16" s="1"/>
  <c r="T31" i="16" s="1"/>
  <c r="U31" i="16" s="1"/>
  <c r="V31" i="16" s="1"/>
  <c r="W31" i="16" s="1"/>
  <c r="X31" i="16" s="1"/>
  <c r="Y31" i="16" s="1"/>
  <c r="Z31" i="16" s="1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W5" i="16"/>
  <c r="D5" i="16"/>
  <c r="S5" i="16" s="1"/>
  <c r="E20" i="9"/>
  <c r="E19" i="9"/>
  <c r="E18" i="9"/>
  <c r="E17" i="9"/>
  <c r="E16" i="9"/>
  <c r="E15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D13" i="9"/>
  <c r="K12" i="9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H7" i="9"/>
  <c r="F7" i="9"/>
  <c r="D7" i="9"/>
  <c r="D6" i="9"/>
  <c r="D5" i="9"/>
  <c r="E5" i="9" s="1"/>
  <c r="H4" i="9"/>
  <c r="H12" i="9" s="1"/>
  <c r="F4" i="9"/>
  <c r="F12" i="9" s="1"/>
  <c r="D3" i="9"/>
  <c r="D11" i="9" s="1"/>
  <c r="T31" i="14"/>
  <c r="D202" i="16" l="1"/>
  <c r="D162" i="16"/>
  <c r="D122" i="16"/>
  <c r="F85" i="16"/>
  <c r="G85" i="16" s="1"/>
  <c r="F88" i="16"/>
  <c r="G88" i="16" s="1"/>
  <c r="F89" i="16"/>
  <c r="G89" i="16" s="1"/>
  <c r="F92" i="16"/>
  <c r="G92" i="16" s="1"/>
  <c r="F93" i="16"/>
  <c r="G93" i="16" s="1"/>
  <c r="F96" i="16"/>
  <c r="G96" i="16" s="1"/>
  <c r="F97" i="16"/>
  <c r="G97" i="16" s="1"/>
  <c r="F100" i="16"/>
  <c r="G100" i="16" s="1"/>
  <c r="F101" i="16"/>
  <c r="G101" i="16" s="1"/>
  <c r="F104" i="16"/>
  <c r="G104" i="16" s="1"/>
  <c r="F105" i="16"/>
  <c r="G105" i="16" s="1"/>
  <c r="F108" i="16"/>
  <c r="G108" i="16" s="1"/>
  <c r="F109" i="16"/>
  <c r="G109" i="16" s="1"/>
  <c r="F112" i="16"/>
  <c r="G112" i="16" s="1"/>
  <c r="F113" i="16"/>
  <c r="G113" i="16" s="1"/>
  <c r="F116" i="16"/>
  <c r="G116" i="16" s="1"/>
  <c r="F117" i="16"/>
  <c r="G117" i="16" s="1"/>
  <c r="D9" i="18"/>
  <c r="D15" i="18"/>
  <c r="D18" i="18"/>
  <c r="D24" i="18"/>
  <c r="Q6" i="18"/>
  <c r="AE6" i="18"/>
  <c r="X6" i="18"/>
  <c r="D30" i="18"/>
  <c r="G7" i="18"/>
  <c r="G6" i="18" s="1"/>
  <c r="O7" i="18"/>
  <c r="O6" i="18" s="1"/>
  <c r="K36" i="18"/>
  <c r="N8" i="18"/>
  <c r="N6" i="18" s="1"/>
  <c r="S36" i="18"/>
  <c r="V8" i="18"/>
  <c r="V6" i="18" s="1"/>
  <c r="Y8" i="18"/>
  <c r="AA36" i="18"/>
  <c r="AD8" i="18"/>
  <c r="AD6" i="18" s="1"/>
  <c r="AF8" i="18"/>
  <c r="AG8" i="18"/>
  <c r="AI36" i="18"/>
  <c r="D39" i="18"/>
  <c r="D42" i="18"/>
  <c r="D56" i="18"/>
  <c r="D63" i="18"/>
  <c r="I77" i="18"/>
  <c r="Q77" i="18"/>
  <c r="Y77" i="18"/>
  <c r="AA77" i="18"/>
  <c r="AG77" i="18"/>
  <c r="AI77" i="18"/>
  <c r="I42" i="23"/>
  <c r="AE42" i="23"/>
  <c r="G14" i="27"/>
  <c r="I15" i="27"/>
  <c r="G22" i="27"/>
  <c r="I22" i="27"/>
  <c r="N7" i="45"/>
  <c r="F7" i="45"/>
  <c r="G7" i="45" s="1"/>
  <c r="H7" i="45" s="1"/>
  <c r="Y9" i="45"/>
  <c r="AB9" i="45" s="1"/>
  <c r="R47" i="45"/>
  <c r="AP47" i="45"/>
  <c r="BK47" i="45"/>
  <c r="BN47" i="45"/>
  <c r="CL47" i="45"/>
  <c r="BD116" i="45"/>
  <c r="CB116" i="45"/>
  <c r="CN116" i="45"/>
  <c r="J119" i="45"/>
  <c r="K119" i="45" s="1"/>
  <c r="J121" i="45"/>
  <c r="K121" i="45" s="1"/>
  <c r="J122" i="45"/>
  <c r="K122" i="45" s="1"/>
  <c r="J124" i="45"/>
  <c r="K124" i="45" s="1"/>
  <c r="J125" i="45"/>
  <c r="K125" i="45" s="1"/>
  <c r="J126" i="45"/>
  <c r="K126" i="45" s="1"/>
  <c r="J128" i="45"/>
  <c r="K128" i="45" s="1"/>
  <c r="J129" i="45"/>
  <c r="K129" i="45" s="1"/>
  <c r="J130" i="45"/>
  <c r="K130" i="45" s="1"/>
  <c r="J132" i="45"/>
  <c r="K132" i="45" s="1"/>
  <c r="J133" i="45"/>
  <c r="K133" i="45" s="1"/>
  <c r="J134" i="45"/>
  <c r="K134" i="45" s="1"/>
  <c r="J136" i="45"/>
  <c r="K136" i="45" s="1"/>
  <c r="J137" i="45"/>
  <c r="K137" i="45" s="1"/>
  <c r="J138" i="45"/>
  <c r="K138" i="45" s="1"/>
  <c r="J140" i="45"/>
  <c r="K140" i="45" s="1"/>
  <c r="J141" i="45"/>
  <c r="K141" i="45" s="1"/>
  <c r="J142" i="45"/>
  <c r="K142" i="45" s="1"/>
  <c r="J144" i="45"/>
  <c r="K144" i="45" s="1"/>
  <c r="J145" i="45"/>
  <c r="K145" i="45" s="1"/>
  <c r="J146" i="45"/>
  <c r="K146" i="45" s="1"/>
  <c r="J148" i="45"/>
  <c r="K148" i="45" s="1"/>
  <c r="J149" i="45"/>
  <c r="K149" i="45" s="1"/>
  <c r="J150" i="45"/>
  <c r="K150" i="45" s="1"/>
  <c r="J152" i="45"/>
  <c r="K152" i="45" s="1"/>
  <c r="J153" i="45"/>
  <c r="K153" i="45" s="1"/>
  <c r="J154" i="45"/>
  <c r="K154" i="45" s="1"/>
  <c r="J156" i="45"/>
  <c r="K156" i="45" s="1"/>
  <c r="J157" i="45"/>
  <c r="K157" i="45" s="1"/>
  <c r="J158" i="45"/>
  <c r="K158" i="45" s="1"/>
  <c r="J159" i="45"/>
  <c r="K159" i="45" s="1"/>
  <c r="J160" i="45"/>
  <c r="K160" i="45" s="1"/>
  <c r="J163" i="45"/>
  <c r="K163" i="45" s="1"/>
  <c r="J164" i="45"/>
  <c r="K164" i="45" s="1"/>
  <c r="J166" i="45"/>
  <c r="K166" i="45" s="1"/>
  <c r="J167" i="45"/>
  <c r="K167" i="45" s="1"/>
  <c r="J169" i="45"/>
  <c r="K169" i="45" s="1"/>
  <c r="J171" i="45"/>
  <c r="K171" i="45" s="1"/>
  <c r="J173" i="45"/>
  <c r="K173" i="45" s="1"/>
  <c r="J176" i="45"/>
  <c r="K176" i="45" s="1"/>
  <c r="J177" i="45"/>
  <c r="K177" i="45" s="1"/>
  <c r="N185" i="45"/>
  <c r="Z185" i="45"/>
  <c r="AC185" i="45"/>
  <c r="J187" i="45"/>
  <c r="K187" i="45" s="1"/>
  <c r="CY256" i="45"/>
  <c r="CZ256" i="45" s="1"/>
  <c r="CZ187" i="45"/>
  <c r="J194" i="45"/>
  <c r="K194" i="45" s="1"/>
  <c r="J195" i="45"/>
  <c r="K195" i="45" s="1"/>
  <c r="CY264" i="45"/>
  <c r="CZ264" i="45" s="1"/>
  <c r="CZ195" i="45"/>
  <c r="J198" i="45"/>
  <c r="K198" i="45" s="1"/>
  <c r="J199" i="45"/>
  <c r="K199" i="45" s="1"/>
  <c r="CY268" i="45"/>
  <c r="CZ268" i="45" s="1"/>
  <c r="CZ199" i="45"/>
  <c r="CY272" i="45"/>
  <c r="CZ272" i="45" s="1"/>
  <c r="CZ203" i="45"/>
  <c r="J206" i="45"/>
  <c r="K206" i="45" s="1"/>
  <c r="J210" i="45"/>
  <c r="K210" i="45" s="1"/>
  <c r="CY280" i="45"/>
  <c r="CZ280" i="45" s="1"/>
  <c r="CZ211" i="45"/>
  <c r="J212" i="45"/>
  <c r="K212" i="45" s="1"/>
  <c r="J214" i="45"/>
  <c r="K214" i="45" s="1"/>
  <c r="J218" i="45"/>
  <c r="K218" i="45" s="1"/>
  <c r="CY288" i="45"/>
  <c r="CZ288" i="45" s="1"/>
  <c r="CZ219" i="45"/>
  <c r="CY289" i="45"/>
  <c r="CZ289" i="45" s="1"/>
  <c r="CZ220" i="45"/>
  <c r="J227" i="45"/>
  <c r="K227" i="45" s="1"/>
  <c r="CY296" i="45"/>
  <c r="CZ296" i="45" s="1"/>
  <c r="CZ227" i="45"/>
  <c r="J231" i="45"/>
  <c r="K231" i="45" s="1"/>
  <c r="CY300" i="45"/>
  <c r="CZ300" i="45" s="1"/>
  <c r="CZ231" i="45"/>
  <c r="J243" i="45"/>
  <c r="K243" i="45" s="1"/>
  <c r="F10" i="33"/>
  <c r="G10" i="33" s="1"/>
  <c r="H10" i="33" s="1"/>
  <c r="K10" i="33"/>
  <c r="D36" i="33"/>
  <c r="D35" i="33" s="1"/>
  <c r="BE47" i="33"/>
  <c r="CF47" i="33"/>
  <c r="DA47" i="33"/>
  <c r="AF116" i="33"/>
  <c r="DF116" i="33"/>
  <c r="J117" i="33"/>
  <c r="K117" i="33" s="1"/>
  <c r="J118" i="33"/>
  <c r="K118" i="33" s="1"/>
  <c r="J121" i="33"/>
  <c r="K121" i="33" s="1"/>
  <c r="J125" i="33"/>
  <c r="K125" i="33" s="1"/>
  <c r="J126" i="33"/>
  <c r="K126" i="33" s="1"/>
  <c r="J129" i="33"/>
  <c r="K129" i="33" s="1"/>
  <c r="J133" i="33"/>
  <c r="K133" i="33" s="1"/>
  <c r="J135" i="33"/>
  <c r="K135" i="33" s="1"/>
  <c r="J137" i="33"/>
  <c r="K137" i="33" s="1"/>
  <c r="J138" i="33"/>
  <c r="K138" i="33" s="1"/>
  <c r="J141" i="33"/>
  <c r="K141" i="33" s="1"/>
  <c r="J143" i="33"/>
  <c r="K143" i="33" s="1"/>
  <c r="J145" i="33"/>
  <c r="K145" i="33" s="1"/>
  <c r="J149" i="33"/>
  <c r="K149" i="33" s="1"/>
  <c r="J150" i="33"/>
  <c r="K150" i="33" s="1"/>
  <c r="J153" i="33"/>
  <c r="K153" i="33" s="1"/>
  <c r="J157" i="33"/>
  <c r="K157" i="33" s="1"/>
  <c r="J158" i="33"/>
  <c r="K158" i="33" s="1"/>
  <c r="J161" i="33"/>
  <c r="K161" i="33" s="1"/>
  <c r="J165" i="33"/>
  <c r="K165" i="33" s="1"/>
  <c r="J167" i="33"/>
  <c r="K167" i="33" s="1"/>
  <c r="J169" i="33"/>
  <c r="K169" i="33" s="1"/>
  <c r="J170" i="33"/>
  <c r="K170" i="33" s="1"/>
  <c r="J176" i="33"/>
  <c r="K176" i="33" s="1"/>
  <c r="J177" i="33"/>
  <c r="K177" i="33" s="1"/>
  <c r="N185" i="33"/>
  <c r="V255" i="33"/>
  <c r="W255" i="33" s="1"/>
  <c r="W186" i="33"/>
  <c r="Y255" i="33"/>
  <c r="Z255" i="33" s="1"/>
  <c r="Z186" i="33"/>
  <c r="AH255" i="33"/>
  <c r="AI186" i="33"/>
  <c r="AK255" i="33"/>
  <c r="AL186" i="33"/>
  <c r="AN255" i="33"/>
  <c r="AO186" i="33"/>
  <c r="AT255" i="33"/>
  <c r="AU255" i="33" s="1"/>
  <c r="AU186" i="33"/>
  <c r="BF255" i="33"/>
  <c r="BG186" i="33"/>
  <c r="BI255" i="33"/>
  <c r="BJ255" i="33" s="1"/>
  <c r="BJ186" i="33"/>
  <c r="BL255" i="33"/>
  <c r="BM186" i="33"/>
  <c r="BX255" i="33"/>
  <c r="BY186" i="33"/>
  <c r="CG255" i="33"/>
  <c r="CH255" i="33" s="1"/>
  <c r="CH186" i="33"/>
  <c r="CJ255" i="33"/>
  <c r="CK255" i="33" s="1"/>
  <c r="CK186" i="33"/>
  <c r="CP255" i="33"/>
  <c r="CQ255" i="33" s="1"/>
  <c r="CQ186" i="33"/>
  <c r="DB255" i="33"/>
  <c r="DC186" i="33"/>
  <c r="DE255" i="33"/>
  <c r="DF255" i="33" s="1"/>
  <c r="DF186" i="33"/>
  <c r="Y256" i="33"/>
  <c r="Z256" i="33" s="1"/>
  <c r="Z187" i="33"/>
  <c r="AH256" i="33"/>
  <c r="AI256" i="33" s="1"/>
  <c r="AI187" i="33"/>
  <c r="AK256" i="33"/>
  <c r="AL256" i="33" s="1"/>
  <c r="AL187" i="33"/>
  <c r="AW256" i="33"/>
  <c r="AX256" i="33" s="1"/>
  <c r="AX187" i="33"/>
  <c r="BI256" i="33"/>
  <c r="BJ256" i="33" s="1"/>
  <c r="BJ187" i="33"/>
  <c r="BR256" i="33"/>
  <c r="BS256" i="33" s="1"/>
  <c r="BS187" i="33"/>
  <c r="BU256" i="33"/>
  <c r="BV256" i="33" s="1"/>
  <c r="BV187" i="33"/>
  <c r="CG256" i="33"/>
  <c r="CH256" i="33" s="1"/>
  <c r="CH187" i="33"/>
  <c r="CS256" i="33"/>
  <c r="CT256" i="33" s="1"/>
  <c r="CT187" i="33"/>
  <c r="V257" i="33"/>
  <c r="W257" i="33" s="1"/>
  <c r="W188" i="33"/>
  <c r="Y257" i="33"/>
  <c r="Z257" i="33" s="1"/>
  <c r="Z188" i="33"/>
  <c r="AH257" i="33"/>
  <c r="AI257" i="33" s="1"/>
  <c r="AI188" i="33"/>
  <c r="AW257" i="33"/>
  <c r="AX257" i="33" s="1"/>
  <c r="AX188" i="33"/>
  <c r="BF257" i="33"/>
  <c r="BG257" i="33" s="1"/>
  <c r="BG188" i="33"/>
  <c r="BR257" i="33"/>
  <c r="BS257" i="33" s="1"/>
  <c r="BS188" i="33"/>
  <c r="CA257" i="33"/>
  <c r="CB257" i="33" s="1"/>
  <c r="CB188" i="33"/>
  <c r="CP257" i="33"/>
  <c r="CQ257" i="33" s="1"/>
  <c r="CQ188" i="33"/>
  <c r="CS257" i="33"/>
  <c r="CT257" i="33" s="1"/>
  <c r="CT188" i="33"/>
  <c r="DB257" i="33"/>
  <c r="DC257" i="33" s="1"/>
  <c r="DC188" i="33"/>
  <c r="V258" i="33"/>
  <c r="W258" i="33" s="1"/>
  <c r="W189" i="33"/>
  <c r="BC258" i="33"/>
  <c r="BD258" i="33" s="1"/>
  <c r="BD189" i="33"/>
  <c r="BF258" i="33"/>
  <c r="BG258" i="33" s="1"/>
  <c r="BG189" i="33"/>
  <c r="CA258" i="33"/>
  <c r="CB258" i="33" s="1"/>
  <c r="CB189" i="33"/>
  <c r="CD258" i="33"/>
  <c r="CE258" i="33" s="1"/>
  <c r="CE189" i="33"/>
  <c r="AB259" i="33"/>
  <c r="AC259" i="33" s="1"/>
  <c r="AC190" i="33"/>
  <c r="AE259" i="33"/>
  <c r="AF259" i="33" s="1"/>
  <c r="AF190" i="33"/>
  <c r="AH259" i="33"/>
  <c r="AI259" i="33" s="1"/>
  <c r="AI190" i="33"/>
  <c r="AN259" i="33"/>
  <c r="AO259" i="33" s="1"/>
  <c r="AO190" i="33"/>
  <c r="AZ259" i="33"/>
  <c r="BA259" i="33" s="1"/>
  <c r="BA190" i="33"/>
  <c r="BC259" i="33"/>
  <c r="BD259" i="33" s="1"/>
  <c r="BD190" i="33"/>
  <c r="BF259" i="33"/>
  <c r="BG259" i="33" s="1"/>
  <c r="BG190" i="33"/>
  <c r="BR259" i="33"/>
  <c r="BS259" i="33" s="1"/>
  <c r="BS190" i="33"/>
  <c r="CA259" i="33"/>
  <c r="CB259" i="33" s="1"/>
  <c r="CB190" i="33"/>
  <c r="CD259" i="33"/>
  <c r="CE259" i="33" s="1"/>
  <c r="CE190" i="33"/>
  <c r="CJ259" i="33"/>
  <c r="CK259" i="33" s="1"/>
  <c r="CK190" i="33"/>
  <c r="CV259" i="33"/>
  <c r="CW259" i="33" s="1"/>
  <c r="CW190" i="33"/>
  <c r="CY259" i="33"/>
  <c r="CZ259" i="33" s="1"/>
  <c r="CZ190" i="33"/>
  <c r="DB259" i="33"/>
  <c r="DC259" i="33" s="1"/>
  <c r="DC190" i="33"/>
  <c r="AE260" i="33"/>
  <c r="AF260" i="33" s="1"/>
  <c r="AF191" i="33"/>
  <c r="AN260" i="33"/>
  <c r="AO260" i="33" s="1"/>
  <c r="AO191" i="33"/>
  <c r="BO260" i="33"/>
  <c r="BP260" i="33" s="1"/>
  <c r="BP191" i="33"/>
  <c r="CA260" i="33"/>
  <c r="CB260" i="33" s="1"/>
  <c r="CB191" i="33"/>
  <c r="CJ260" i="33"/>
  <c r="CK260" i="33" s="1"/>
  <c r="CK191" i="33"/>
  <c r="Y261" i="33"/>
  <c r="Z261" i="33" s="1"/>
  <c r="Z192" i="33"/>
  <c r="AB261" i="33"/>
  <c r="AC261" i="33" s="1"/>
  <c r="AC192" i="33"/>
  <c r="AE261" i="33"/>
  <c r="AF261" i="33" s="1"/>
  <c r="AF192" i="33"/>
  <c r="AK261" i="33"/>
  <c r="AL261" i="33" s="1"/>
  <c r="AL192" i="33"/>
  <c r="AZ261" i="33"/>
  <c r="BA261" i="33" s="1"/>
  <c r="BA192" i="33"/>
  <c r="BC261" i="33"/>
  <c r="BD261" i="33" s="1"/>
  <c r="BD192" i="33"/>
  <c r="BI261" i="33"/>
  <c r="BJ261" i="33" s="1"/>
  <c r="BJ192" i="33"/>
  <c r="BU261" i="33"/>
  <c r="BV261" i="33" s="1"/>
  <c r="BV192" i="33"/>
  <c r="BX261" i="33"/>
  <c r="BY261" i="33" s="1"/>
  <c r="BY192" i="33"/>
  <c r="CS261" i="33"/>
  <c r="CT261" i="33" s="1"/>
  <c r="CT192" i="33"/>
  <c r="CV261" i="33"/>
  <c r="CW261" i="33" s="1"/>
  <c r="CW192" i="33"/>
  <c r="CY261" i="33"/>
  <c r="CZ261" i="33" s="1"/>
  <c r="CZ192" i="33"/>
  <c r="Y262" i="33"/>
  <c r="Z262" i="33" s="1"/>
  <c r="Z193" i="33"/>
  <c r="AZ262" i="33"/>
  <c r="BA262" i="33" s="1"/>
  <c r="BA193" i="33"/>
  <c r="BL262" i="33"/>
  <c r="BM262" i="33" s="1"/>
  <c r="BM193" i="33"/>
  <c r="CG262" i="33"/>
  <c r="CH262" i="33" s="1"/>
  <c r="CH193" i="33"/>
  <c r="CJ262" i="33"/>
  <c r="CK262" i="33" s="1"/>
  <c r="CK193" i="33"/>
  <c r="CV262" i="33"/>
  <c r="CW262" i="33" s="1"/>
  <c r="CW193" i="33"/>
  <c r="AB263" i="33"/>
  <c r="AC263" i="33" s="1"/>
  <c r="AC194" i="33"/>
  <c r="AH263" i="33"/>
  <c r="AI263" i="33" s="1"/>
  <c r="AI194" i="33"/>
  <c r="AN263" i="33"/>
  <c r="AO263" i="33" s="1"/>
  <c r="AO194" i="33"/>
  <c r="AW263" i="33"/>
  <c r="AX263" i="33" s="1"/>
  <c r="AX194" i="33"/>
  <c r="BF263" i="33"/>
  <c r="BG263" i="33" s="1"/>
  <c r="BG194" i="33"/>
  <c r="BL263" i="33"/>
  <c r="BM263" i="33" s="1"/>
  <c r="BM194" i="33"/>
  <c r="BX263" i="33"/>
  <c r="BY263" i="33" s="1"/>
  <c r="BY194" i="33"/>
  <c r="CD263" i="33"/>
  <c r="CE263" i="33" s="1"/>
  <c r="CE194" i="33"/>
  <c r="CG263" i="33"/>
  <c r="CH263" i="33" s="1"/>
  <c r="CH194" i="33"/>
  <c r="CS263" i="33"/>
  <c r="CT263" i="33" s="1"/>
  <c r="CT194" i="33"/>
  <c r="CV263" i="33"/>
  <c r="CW263" i="33" s="1"/>
  <c r="CW194" i="33"/>
  <c r="DB263" i="33"/>
  <c r="DC263" i="33" s="1"/>
  <c r="DC194" i="33"/>
  <c r="DE263" i="33"/>
  <c r="DF263" i="33" s="1"/>
  <c r="DF194" i="33"/>
  <c r="Y264" i="33"/>
  <c r="Z264" i="33" s="1"/>
  <c r="Z195" i="33"/>
  <c r="AT264" i="33"/>
  <c r="AU264" i="33" s="1"/>
  <c r="AU195" i="33"/>
  <c r="BF264" i="33"/>
  <c r="BG264" i="33" s="1"/>
  <c r="BG195" i="33"/>
  <c r="BU264" i="33"/>
  <c r="BV264" i="33" s="1"/>
  <c r="BV195" i="33"/>
  <c r="CD264" i="33"/>
  <c r="CE264" i="33" s="1"/>
  <c r="CE195" i="33"/>
  <c r="CG264" i="33"/>
  <c r="CH264" i="33" s="1"/>
  <c r="CH195" i="33"/>
  <c r="CP264" i="33"/>
  <c r="CQ264" i="33" s="1"/>
  <c r="CQ195" i="33"/>
  <c r="CS264" i="33"/>
  <c r="CT264" i="33" s="1"/>
  <c r="CT195" i="33"/>
  <c r="DB264" i="33"/>
  <c r="DC264" i="33" s="1"/>
  <c r="DC195" i="33"/>
  <c r="DE264" i="33"/>
  <c r="DF264" i="33" s="1"/>
  <c r="DF195" i="33"/>
  <c r="Y265" i="33"/>
  <c r="Z265" i="33" s="1"/>
  <c r="Z196" i="33"/>
  <c r="AE265" i="33"/>
  <c r="AF265" i="33" s="1"/>
  <c r="AF196" i="33"/>
  <c r="AH265" i="33"/>
  <c r="AI265" i="33" s="1"/>
  <c r="AI196" i="33"/>
  <c r="AK265" i="33"/>
  <c r="AL265" i="33" s="1"/>
  <c r="AL196" i="33"/>
  <c r="BR265" i="33"/>
  <c r="BS265" i="33" s="1"/>
  <c r="BS196" i="33"/>
  <c r="CD265" i="33"/>
  <c r="CE265" i="33" s="1"/>
  <c r="CE196" i="33"/>
  <c r="V266" i="33"/>
  <c r="W266" i="33" s="1"/>
  <c r="W197" i="33"/>
  <c r="AH266" i="33"/>
  <c r="AI266" i="33" s="1"/>
  <c r="AI197" i="33"/>
  <c r="AN266" i="33"/>
  <c r="AO266" i="33" s="1"/>
  <c r="AO197" i="33"/>
  <c r="BF266" i="33"/>
  <c r="BG266" i="33" s="1"/>
  <c r="BG197" i="33"/>
  <c r="BI266" i="33"/>
  <c r="BJ266" i="33" s="1"/>
  <c r="BJ197" i="33"/>
  <c r="CD266" i="33"/>
  <c r="CE266" i="33" s="1"/>
  <c r="CE197" i="33"/>
  <c r="CG266" i="33"/>
  <c r="CH266" i="33" s="1"/>
  <c r="CH197" i="33"/>
  <c r="CJ266" i="33"/>
  <c r="CK266" i="33" s="1"/>
  <c r="CK197" i="33"/>
  <c r="DB266" i="33"/>
  <c r="DC266" i="33" s="1"/>
  <c r="DC197" i="33"/>
  <c r="DE266" i="33"/>
  <c r="DF266" i="33" s="1"/>
  <c r="DF197" i="33"/>
  <c r="V267" i="33"/>
  <c r="W267" i="33" s="1"/>
  <c r="W198" i="33"/>
  <c r="BR267" i="33"/>
  <c r="BS267" i="33" s="1"/>
  <c r="BS198" i="33"/>
  <c r="CD267" i="33"/>
  <c r="CE267" i="33" s="1"/>
  <c r="CE198" i="33"/>
  <c r="CJ267" i="33"/>
  <c r="CK267" i="33" s="1"/>
  <c r="CK198" i="33"/>
  <c r="CP267" i="33"/>
  <c r="CQ267" i="33" s="1"/>
  <c r="CQ198" i="33"/>
  <c r="Y268" i="33"/>
  <c r="Z268" i="33" s="1"/>
  <c r="Z199" i="33"/>
  <c r="AE268" i="33"/>
  <c r="AF268" i="33" s="1"/>
  <c r="AF199" i="33"/>
  <c r="AN268" i="33"/>
  <c r="AO268" i="33" s="1"/>
  <c r="AO199" i="33"/>
  <c r="AW268" i="33"/>
  <c r="AX268" i="33" s="1"/>
  <c r="AX199" i="33"/>
  <c r="BI268" i="33"/>
  <c r="BJ268" i="33" s="1"/>
  <c r="BJ199" i="33"/>
  <c r="BL268" i="33"/>
  <c r="BM268" i="33" s="1"/>
  <c r="BM199" i="33"/>
  <c r="BO268" i="33"/>
  <c r="BP268" i="33" s="1"/>
  <c r="BP199" i="33"/>
  <c r="CA268" i="33"/>
  <c r="CB268" i="33" s="1"/>
  <c r="CB199" i="33"/>
  <c r="CM268" i="33"/>
  <c r="CN268" i="33" s="1"/>
  <c r="CN199" i="33"/>
  <c r="Y269" i="33"/>
  <c r="Z269" i="33" s="1"/>
  <c r="Z200" i="33"/>
  <c r="AE269" i="33"/>
  <c r="AF269" i="33" s="1"/>
  <c r="AF200" i="33"/>
  <c r="BU269" i="33"/>
  <c r="BV269" i="33" s="1"/>
  <c r="BV200" i="33"/>
  <c r="V270" i="33"/>
  <c r="W270" i="33" s="1"/>
  <c r="W201" i="33"/>
  <c r="AB270" i="33"/>
  <c r="AC270" i="33" s="1"/>
  <c r="AC201" i="33"/>
  <c r="AE270" i="33"/>
  <c r="AF270" i="33" s="1"/>
  <c r="AF201" i="33"/>
  <c r="AH270" i="33"/>
  <c r="AI270" i="33" s="1"/>
  <c r="AI201" i="33"/>
  <c r="AN270" i="33"/>
  <c r="AO270" i="33" s="1"/>
  <c r="AO201" i="33"/>
  <c r="AT270" i="33"/>
  <c r="AU270" i="33" s="1"/>
  <c r="AU201" i="33"/>
  <c r="AZ270" i="33"/>
  <c r="BA270" i="33" s="1"/>
  <c r="BA201" i="33"/>
  <c r="BC270" i="33"/>
  <c r="BD270" i="33" s="1"/>
  <c r="BD201" i="33"/>
  <c r="BF270" i="33"/>
  <c r="BG270" i="33" s="1"/>
  <c r="BG201" i="33"/>
  <c r="BL270" i="33"/>
  <c r="BM270" i="33" s="1"/>
  <c r="BM201" i="33"/>
  <c r="BO270" i="33"/>
  <c r="BP270" i="33" s="1"/>
  <c r="BP201" i="33"/>
  <c r="BR270" i="33"/>
  <c r="BS270" i="33" s="1"/>
  <c r="BS201" i="33"/>
  <c r="BX270" i="33"/>
  <c r="BY270" i="33" s="1"/>
  <c r="BY201" i="33"/>
  <c r="CA270" i="33"/>
  <c r="CB270" i="33" s="1"/>
  <c r="CB201" i="33"/>
  <c r="CD270" i="33"/>
  <c r="CE270" i="33" s="1"/>
  <c r="CE201" i="33"/>
  <c r="CJ270" i="33"/>
  <c r="CK270" i="33" s="1"/>
  <c r="CK201" i="33"/>
  <c r="CM270" i="33"/>
  <c r="CN270" i="33" s="1"/>
  <c r="CN201" i="33"/>
  <c r="CP270" i="33"/>
  <c r="CQ270" i="33" s="1"/>
  <c r="CQ201" i="33"/>
  <c r="CV270" i="33"/>
  <c r="CW270" i="33" s="1"/>
  <c r="CW201" i="33"/>
  <c r="CY270" i="33"/>
  <c r="CZ270" i="33" s="1"/>
  <c r="CZ201" i="33"/>
  <c r="DB270" i="33"/>
  <c r="DC270" i="33" s="1"/>
  <c r="DC201" i="33"/>
  <c r="AH271" i="33"/>
  <c r="AI271" i="33" s="1"/>
  <c r="AI202" i="33"/>
  <c r="AN271" i="33"/>
  <c r="AO271" i="33" s="1"/>
  <c r="AO202" i="33"/>
  <c r="AT271" i="33"/>
  <c r="AU271" i="33" s="1"/>
  <c r="AU202" i="33"/>
  <c r="BF271" i="33"/>
  <c r="BG271" i="33" s="1"/>
  <c r="BG202" i="33"/>
  <c r="CP271" i="33"/>
  <c r="CQ271" i="33" s="1"/>
  <c r="CQ202" i="33"/>
  <c r="DB271" i="33"/>
  <c r="DC271" i="33" s="1"/>
  <c r="DC202" i="33"/>
  <c r="AH272" i="33"/>
  <c r="AI272" i="33" s="1"/>
  <c r="AI203" i="33"/>
  <c r="AK272" i="33"/>
  <c r="AL272" i="33" s="1"/>
  <c r="AL203" i="33"/>
  <c r="AW272" i="33"/>
  <c r="AX272" i="33" s="1"/>
  <c r="AX203" i="33"/>
  <c r="BO272" i="33"/>
  <c r="BP272" i="33" s="1"/>
  <c r="BP203" i="33"/>
  <c r="BR272" i="33"/>
  <c r="BS272" i="33" s="1"/>
  <c r="BS203" i="33"/>
  <c r="CG272" i="33"/>
  <c r="CH272" i="33" s="1"/>
  <c r="CH203" i="33"/>
  <c r="CS272" i="33"/>
  <c r="CT272" i="33" s="1"/>
  <c r="CT203" i="33"/>
  <c r="CG273" i="33"/>
  <c r="CH273" i="33" s="1"/>
  <c r="CH204" i="33"/>
  <c r="CS273" i="33"/>
  <c r="CT273" i="33" s="1"/>
  <c r="CT204" i="33"/>
  <c r="V274" i="33"/>
  <c r="W274" i="33" s="1"/>
  <c r="W205" i="33"/>
  <c r="AT274" i="33"/>
  <c r="AU274" i="33" s="1"/>
  <c r="AU205" i="33"/>
  <c r="BF274" i="33"/>
  <c r="BG274" i="33" s="1"/>
  <c r="BG205" i="33"/>
  <c r="CJ274" i="33"/>
  <c r="CK274" i="33" s="1"/>
  <c r="CK205" i="33"/>
  <c r="CY274" i="33"/>
  <c r="CZ274" i="33" s="1"/>
  <c r="CZ205" i="33"/>
  <c r="DB274" i="33"/>
  <c r="DC274" i="33" s="1"/>
  <c r="DC205" i="33"/>
  <c r="AN275" i="33"/>
  <c r="AO275" i="33" s="1"/>
  <c r="AO206" i="33"/>
  <c r="BR275" i="33"/>
  <c r="BS275" i="33" s="1"/>
  <c r="BS206" i="33"/>
  <c r="CJ275" i="33"/>
  <c r="CK275" i="33" s="1"/>
  <c r="CK206" i="33"/>
  <c r="Y276" i="33"/>
  <c r="Z276" i="33" s="1"/>
  <c r="Z207" i="33"/>
  <c r="AB276" i="33"/>
  <c r="AC276" i="33" s="1"/>
  <c r="AC207" i="33"/>
  <c r="AE276" i="33"/>
  <c r="AF276" i="33" s="1"/>
  <c r="AF207" i="33"/>
  <c r="BC276" i="33"/>
  <c r="BD276" i="33" s="1"/>
  <c r="BD207" i="33"/>
  <c r="BU276" i="33"/>
  <c r="BV276" i="33" s="1"/>
  <c r="BV207" i="33"/>
  <c r="CG276" i="33"/>
  <c r="CH276" i="33" s="1"/>
  <c r="CH207" i="33"/>
  <c r="CJ276" i="33"/>
  <c r="CK276" i="33" s="1"/>
  <c r="CK207" i="33"/>
  <c r="CM276" i="33"/>
  <c r="CN276" i="33" s="1"/>
  <c r="CN207" i="33"/>
  <c r="CY276" i="33"/>
  <c r="CZ276" i="33" s="1"/>
  <c r="CZ207" i="33"/>
  <c r="AE277" i="33"/>
  <c r="AF277" i="33" s="1"/>
  <c r="AF208" i="33"/>
  <c r="BC277" i="33"/>
  <c r="BD277" i="33" s="1"/>
  <c r="BD208" i="33"/>
  <c r="CM277" i="33"/>
  <c r="CN277" i="33" s="1"/>
  <c r="CN208" i="33"/>
  <c r="CY277" i="33"/>
  <c r="CZ277" i="33" s="1"/>
  <c r="CZ208" i="33"/>
  <c r="V278" i="33"/>
  <c r="W278" i="33" s="1"/>
  <c r="W209" i="33"/>
  <c r="AH278" i="33"/>
  <c r="AI278" i="33" s="1"/>
  <c r="AI209" i="33"/>
  <c r="AT278" i="33"/>
  <c r="AU278" i="33" s="1"/>
  <c r="AU209" i="33"/>
  <c r="AW278" i="33"/>
  <c r="AX278" i="33" s="1"/>
  <c r="AX209" i="33"/>
  <c r="AZ278" i="33"/>
  <c r="BA278" i="33" s="1"/>
  <c r="BA209" i="33"/>
  <c r="BL278" i="33"/>
  <c r="BM278" i="33" s="1"/>
  <c r="BM209" i="33"/>
  <c r="CD278" i="33"/>
  <c r="CE278" i="33" s="1"/>
  <c r="CE209" i="33"/>
  <c r="CP278" i="33"/>
  <c r="CQ278" i="33" s="1"/>
  <c r="CQ209" i="33"/>
  <c r="CS278" i="33"/>
  <c r="CT278" i="33" s="1"/>
  <c r="CT209" i="33"/>
  <c r="AH279" i="33"/>
  <c r="AI279" i="33" s="1"/>
  <c r="AI210" i="33"/>
  <c r="AZ279" i="33"/>
  <c r="BA279" i="33" s="1"/>
  <c r="BA210" i="33"/>
  <c r="Y280" i="33"/>
  <c r="Z280" i="33" s="1"/>
  <c r="Z211" i="33"/>
  <c r="AK280" i="33"/>
  <c r="AL280" i="33" s="1"/>
  <c r="AL211" i="33"/>
  <c r="BC280" i="33"/>
  <c r="BD280" i="33" s="1"/>
  <c r="BD211" i="33"/>
  <c r="BO280" i="33"/>
  <c r="BP280" i="33" s="1"/>
  <c r="BP211" i="33"/>
  <c r="BR280" i="33"/>
  <c r="BS280" i="33" s="1"/>
  <c r="BS211" i="33"/>
  <c r="CM280" i="33"/>
  <c r="CN280" i="33" s="1"/>
  <c r="CN211" i="33"/>
  <c r="DB280" i="33"/>
  <c r="DC280" i="33" s="1"/>
  <c r="DC211" i="33"/>
  <c r="DE280" i="33"/>
  <c r="DF280" i="33" s="1"/>
  <c r="DF211" i="33"/>
  <c r="Y281" i="33"/>
  <c r="Z281" i="33" s="1"/>
  <c r="Z212" i="33"/>
  <c r="AK281" i="33"/>
  <c r="AL281" i="33" s="1"/>
  <c r="AL212" i="33"/>
  <c r="BC281" i="33"/>
  <c r="BD281" i="33" s="1"/>
  <c r="BD212" i="33"/>
  <c r="CA281" i="33"/>
  <c r="CB281" i="33" s="1"/>
  <c r="CB212" i="33"/>
  <c r="CM281" i="33"/>
  <c r="CN281" i="33" s="1"/>
  <c r="CN212" i="33"/>
  <c r="DE281" i="33"/>
  <c r="DF281" i="33" s="1"/>
  <c r="DF212" i="33"/>
  <c r="AB282" i="33"/>
  <c r="AC282" i="33" s="1"/>
  <c r="AC213" i="33"/>
  <c r="AN282" i="33"/>
  <c r="AO282" i="33" s="1"/>
  <c r="AO213" i="33"/>
  <c r="BL282" i="33"/>
  <c r="BM282" i="33" s="1"/>
  <c r="BM213" i="33"/>
  <c r="BY213" i="33"/>
  <c r="BX282" i="33"/>
  <c r="BY282" i="33" s="1"/>
  <c r="CJ282" i="33"/>
  <c r="CK282" i="33" s="1"/>
  <c r="CK213" i="33"/>
  <c r="CP282" i="33"/>
  <c r="CQ282" i="33" s="1"/>
  <c r="CQ213" i="33"/>
  <c r="AB283" i="33"/>
  <c r="AC283" i="33" s="1"/>
  <c r="AC214" i="33"/>
  <c r="AZ283" i="33"/>
  <c r="BA283" i="33" s="1"/>
  <c r="BA214" i="33"/>
  <c r="BR283" i="33"/>
  <c r="BS283" i="33" s="1"/>
  <c r="BS214" i="33"/>
  <c r="CJ283" i="33"/>
  <c r="CK283" i="33" s="1"/>
  <c r="CK214" i="33"/>
  <c r="AK284" i="33"/>
  <c r="AL284" i="33" s="1"/>
  <c r="AL215" i="33"/>
  <c r="AW284" i="33"/>
  <c r="AX284" i="33" s="1"/>
  <c r="AX215" i="33"/>
  <c r="AZ284" i="33"/>
  <c r="BA284" i="33" s="1"/>
  <c r="BA215" i="33"/>
  <c r="BU284" i="33"/>
  <c r="BV284" i="33" s="1"/>
  <c r="BV215" i="33"/>
  <c r="CJ284" i="33"/>
  <c r="CK284" i="33" s="1"/>
  <c r="CK215" i="33"/>
  <c r="CM284" i="33"/>
  <c r="CN284" i="33" s="1"/>
  <c r="CN215" i="33"/>
  <c r="CY284" i="33"/>
  <c r="CZ284" i="33" s="1"/>
  <c r="CZ215" i="33"/>
  <c r="Y285" i="33"/>
  <c r="Z285" i="33" s="1"/>
  <c r="Z216" i="33"/>
  <c r="BI285" i="33"/>
  <c r="BJ285" i="33" s="1"/>
  <c r="BJ216" i="33"/>
  <c r="AH286" i="33"/>
  <c r="AI286" i="33" s="1"/>
  <c r="AI217" i="33"/>
  <c r="AK286" i="33"/>
  <c r="AL286" i="33" s="1"/>
  <c r="AL217" i="33"/>
  <c r="AN286" i="33"/>
  <c r="AO286" i="33" s="1"/>
  <c r="AO217" i="33"/>
  <c r="AZ286" i="33"/>
  <c r="BA286" i="33" s="1"/>
  <c r="BA217" i="33"/>
  <c r="BR286" i="33"/>
  <c r="BS286" i="33" s="1"/>
  <c r="BS217" i="33"/>
  <c r="CD286" i="33"/>
  <c r="CE286" i="33" s="1"/>
  <c r="CE217" i="33"/>
  <c r="CG286" i="33"/>
  <c r="CH286" i="33" s="1"/>
  <c r="CH217" i="33"/>
  <c r="DB286" i="33"/>
  <c r="DC286" i="33" s="1"/>
  <c r="DC217" i="33"/>
  <c r="AB287" i="33"/>
  <c r="AC287" i="33" s="1"/>
  <c r="AC218" i="33"/>
  <c r="AN287" i="33"/>
  <c r="AO287" i="33" s="1"/>
  <c r="AO218" i="33"/>
  <c r="BF287" i="33"/>
  <c r="BG287" i="33" s="1"/>
  <c r="BG218" i="33"/>
  <c r="BR287" i="33"/>
  <c r="BS287" i="33" s="1"/>
  <c r="BS218" i="33"/>
  <c r="CP287" i="33"/>
  <c r="CQ287" i="33" s="1"/>
  <c r="CQ218" i="33"/>
  <c r="AH288" i="33"/>
  <c r="AI288" i="33" s="1"/>
  <c r="AI219" i="33"/>
  <c r="AK288" i="33"/>
  <c r="AL288" i="33" s="1"/>
  <c r="AL219" i="33"/>
  <c r="AW288" i="33"/>
  <c r="AX288" i="33" s="1"/>
  <c r="AX219" i="33"/>
  <c r="BO288" i="33"/>
  <c r="BP288" i="33" s="1"/>
  <c r="BP219" i="33"/>
  <c r="BR288" i="33"/>
  <c r="BS288" i="33" s="1"/>
  <c r="BS219" i="33"/>
  <c r="CG288" i="33"/>
  <c r="CH288" i="33" s="1"/>
  <c r="CH219" i="33"/>
  <c r="DB288" i="33"/>
  <c r="DC288" i="33" s="1"/>
  <c r="DC219" i="33"/>
  <c r="DE288" i="33"/>
  <c r="DF288" i="33" s="1"/>
  <c r="DF219" i="33"/>
  <c r="AE289" i="33"/>
  <c r="AF289" i="33" s="1"/>
  <c r="AF220" i="33"/>
  <c r="BO289" i="33"/>
  <c r="BP289" i="33" s="1"/>
  <c r="BP220" i="33"/>
  <c r="CG289" i="33"/>
  <c r="CH289" i="33" s="1"/>
  <c r="CH220" i="33"/>
  <c r="CS289" i="33"/>
  <c r="CT289" i="33" s="1"/>
  <c r="CT220" i="33"/>
  <c r="AN290" i="33"/>
  <c r="AO290" i="33" s="1"/>
  <c r="AO221" i="33"/>
  <c r="AT290" i="33"/>
  <c r="AU290" i="33" s="1"/>
  <c r="AU221" i="33"/>
  <c r="BF290" i="33"/>
  <c r="BG290" i="33" s="1"/>
  <c r="BG221" i="33"/>
  <c r="BR290" i="33"/>
  <c r="BS290" i="33" s="1"/>
  <c r="BS221" i="33"/>
  <c r="CJ290" i="33"/>
  <c r="CK290" i="33" s="1"/>
  <c r="CK221" i="33"/>
  <c r="CV290" i="33"/>
  <c r="CW290" i="33" s="1"/>
  <c r="CW221" i="33"/>
  <c r="CY290" i="33"/>
  <c r="CZ290" i="33" s="1"/>
  <c r="CZ221" i="33"/>
  <c r="DB290" i="33"/>
  <c r="DC290" i="33" s="1"/>
  <c r="DC221" i="33"/>
  <c r="AH291" i="33"/>
  <c r="AI291" i="33" s="1"/>
  <c r="AI222" i="33"/>
  <c r="AT291" i="33"/>
  <c r="AU291" i="33" s="1"/>
  <c r="AU222" i="33"/>
  <c r="CJ291" i="33"/>
  <c r="CK291" i="33" s="1"/>
  <c r="CK222" i="33"/>
  <c r="CV291" i="33"/>
  <c r="CW291" i="33" s="1"/>
  <c r="CW222" i="33"/>
  <c r="AE292" i="33"/>
  <c r="AF292" i="33" s="1"/>
  <c r="AF223" i="33"/>
  <c r="BI292" i="33"/>
  <c r="BJ292" i="33" s="1"/>
  <c r="BJ223" i="33"/>
  <c r="BU292" i="33"/>
  <c r="BV292" i="33" s="1"/>
  <c r="BV223" i="33"/>
  <c r="BX292" i="33"/>
  <c r="BY292" i="33" s="1"/>
  <c r="BY223" i="33"/>
  <c r="CA292" i="33"/>
  <c r="CB292" i="33" s="1"/>
  <c r="CB223" i="33"/>
  <c r="CM292" i="33"/>
  <c r="CN292" i="33" s="1"/>
  <c r="CN223" i="33"/>
  <c r="DE292" i="33"/>
  <c r="DF292" i="33" s="1"/>
  <c r="DF223" i="33"/>
  <c r="AK293" i="33"/>
  <c r="AL293" i="33" s="1"/>
  <c r="AL224" i="33"/>
  <c r="AW293" i="33"/>
  <c r="AX293" i="33" s="1"/>
  <c r="AX224" i="33"/>
  <c r="CG293" i="33"/>
  <c r="CH293" i="33" s="1"/>
  <c r="CH224" i="33"/>
  <c r="V294" i="33"/>
  <c r="W294" i="33" s="1"/>
  <c r="W225" i="33"/>
  <c r="AH294" i="33"/>
  <c r="AI294" i="33" s="1"/>
  <c r="AI225" i="33"/>
  <c r="AK294" i="33"/>
  <c r="AL294" i="33" s="1"/>
  <c r="AL225" i="33"/>
  <c r="AN294" i="33"/>
  <c r="AO294" i="33" s="1"/>
  <c r="AO225" i="33"/>
  <c r="AZ294" i="33"/>
  <c r="BA294" i="33" s="1"/>
  <c r="BA225" i="33"/>
  <c r="BR294" i="33"/>
  <c r="BS294" i="33" s="1"/>
  <c r="BS225" i="33"/>
  <c r="BX294" i="33"/>
  <c r="BY294" i="33" s="1"/>
  <c r="BY225" i="33"/>
  <c r="DB294" i="33"/>
  <c r="DC294" i="33" s="1"/>
  <c r="DC225" i="33"/>
  <c r="DE294" i="33"/>
  <c r="DF294" i="33" s="1"/>
  <c r="DF225" i="33"/>
  <c r="V295" i="33"/>
  <c r="W226" i="33"/>
  <c r="AH295" i="33"/>
  <c r="AI295" i="33" s="1"/>
  <c r="AI226" i="33"/>
  <c r="AZ295" i="33"/>
  <c r="BA295" i="33" s="1"/>
  <c r="BA226" i="33"/>
  <c r="BX295" i="33"/>
  <c r="BY295" i="33" s="1"/>
  <c r="BY226" i="33"/>
  <c r="CP295" i="33"/>
  <c r="CQ295" i="33" s="1"/>
  <c r="CQ226" i="33"/>
  <c r="DB295" i="33"/>
  <c r="DC295" i="33" s="1"/>
  <c r="DC226" i="33"/>
  <c r="AE296" i="33"/>
  <c r="AF296" i="33" s="1"/>
  <c r="AF227" i="33"/>
  <c r="AH296" i="33"/>
  <c r="AI296" i="33" s="1"/>
  <c r="AI227" i="33"/>
  <c r="AK296" i="33"/>
  <c r="AL296" i="33" s="1"/>
  <c r="AL227" i="33"/>
  <c r="AW296" i="33"/>
  <c r="AX296" i="33" s="1"/>
  <c r="AX227" i="33"/>
  <c r="BI296" i="33"/>
  <c r="BJ296" i="33" s="1"/>
  <c r="BJ227" i="33"/>
  <c r="CA296" i="33"/>
  <c r="CB296" i="33" s="1"/>
  <c r="CB227" i="33"/>
  <c r="CM296" i="33"/>
  <c r="CN296" i="33" s="1"/>
  <c r="CN227" i="33"/>
  <c r="CP296" i="33"/>
  <c r="CQ296" i="33" s="1"/>
  <c r="CQ227" i="33"/>
  <c r="CS296" i="33"/>
  <c r="CT296" i="33" s="1"/>
  <c r="CT227" i="33"/>
  <c r="DE296" i="33"/>
  <c r="DF296" i="33" s="1"/>
  <c r="DF227" i="33"/>
  <c r="AE297" i="33"/>
  <c r="AF297" i="33" s="1"/>
  <c r="AF228" i="33"/>
  <c r="BC297" i="33"/>
  <c r="BD297" i="33" s="1"/>
  <c r="BD228" i="33"/>
  <c r="CS297" i="33"/>
  <c r="CT297" i="33" s="1"/>
  <c r="CT228" i="33"/>
  <c r="DE297" i="33"/>
  <c r="DF297" i="33" s="1"/>
  <c r="DF228" i="33"/>
  <c r="AB298" i="33"/>
  <c r="AC298" i="33" s="1"/>
  <c r="AC229" i="33"/>
  <c r="AH298" i="33"/>
  <c r="AI298" i="33" s="1"/>
  <c r="AI229" i="33"/>
  <c r="BL298" i="33"/>
  <c r="BM298" i="33" s="1"/>
  <c r="BM229" i="33"/>
  <c r="CA298" i="33"/>
  <c r="CB298" i="33" s="1"/>
  <c r="CB229" i="33"/>
  <c r="CD298" i="33"/>
  <c r="CE298" i="33" s="1"/>
  <c r="CE229" i="33"/>
  <c r="CV298" i="33"/>
  <c r="CW298" i="33" s="1"/>
  <c r="CW229" i="33"/>
  <c r="J230" i="33"/>
  <c r="K230" i="33" s="1"/>
  <c r="AB299" i="33"/>
  <c r="AC299" i="33" s="1"/>
  <c r="AC230" i="33"/>
  <c r="AN299" i="33"/>
  <c r="AO299" i="33" s="1"/>
  <c r="AO230" i="33"/>
  <c r="BF299" i="33"/>
  <c r="BG299" i="33" s="1"/>
  <c r="BG230" i="33"/>
  <c r="BR299" i="33"/>
  <c r="BS299" i="33" s="1"/>
  <c r="BS230" i="33"/>
  <c r="AB300" i="33"/>
  <c r="AC300" i="33" s="1"/>
  <c r="AC231" i="33"/>
  <c r="AZ300" i="33"/>
  <c r="BA300" i="33" s="1"/>
  <c r="BA231" i="33"/>
  <c r="BC300" i="33"/>
  <c r="BD300" i="33" s="1"/>
  <c r="BD231" i="33"/>
  <c r="BL300" i="33"/>
  <c r="BM300" i="33" s="1"/>
  <c r="BM231" i="33"/>
  <c r="CA300" i="33"/>
  <c r="CB300" i="33" s="1"/>
  <c r="CB231" i="33"/>
  <c r="CG300" i="33"/>
  <c r="CH300" i="33" s="1"/>
  <c r="CH231" i="33"/>
  <c r="CM300" i="33"/>
  <c r="CN300" i="33" s="1"/>
  <c r="CN231" i="33"/>
  <c r="CV300" i="33"/>
  <c r="CW300" i="33" s="1"/>
  <c r="CW231" i="33"/>
  <c r="DE300" i="33"/>
  <c r="DF300" i="33" s="1"/>
  <c r="DF231" i="33"/>
  <c r="Y301" i="33"/>
  <c r="Z301" i="33" s="1"/>
  <c r="Z232" i="33"/>
  <c r="AE301" i="33"/>
  <c r="AF301" i="33" s="1"/>
  <c r="AF232" i="33"/>
  <c r="AK301" i="33"/>
  <c r="AL301" i="33" s="1"/>
  <c r="AL232" i="33"/>
  <c r="AW301" i="33"/>
  <c r="AX301" i="33" s="1"/>
  <c r="AX232" i="33"/>
  <c r="BI301" i="33"/>
  <c r="BJ301" i="33" s="1"/>
  <c r="BJ232" i="33"/>
  <c r="BO301" i="33"/>
  <c r="BP301" i="33" s="1"/>
  <c r="BP232" i="33"/>
  <c r="BU301" i="33"/>
  <c r="BV301" i="33" s="1"/>
  <c r="BV232" i="33"/>
  <c r="CG301" i="33"/>
  <c r="CH301" i="33" s="1"/>
  <c r="CH232" i="33"/>
  <c r="CS301" i="33"/>
  <c r="CT301" i="33" s="1"/>
  <c r="CT232" i="33"/>
  <c r="V302" i="33"/>
  <c r="W302" i="33" s="1"/>
  <c r="W233" i="33"/>
  <c r="Y302" i="33"/>
  <c r="Z302" i="33" s="1"/>
  <c r="Z233" i="33"/>
  <c r="AB302" i="33"/>
  <c r="AC302" i="33" s="1"/>
  <c r="AC233" i="33"/>
  <c r="AH302" i="33"/>
  <c r="AI302" i="33" s="1"/>
  <c r="AI233" i="33"/>
  <c r="AN302" i="33"/>
  <c r="AO302" i="33" s="1"/>
  <c r="AO233" i="33"/>
  <c r="AZ302" i="33"/>
  <c r="BA302" i="33" s="1"/>
  <c r="BA233" i="33"/>
  <c r="BL302" i="33"/>
  <c r="BM302" i="33" s="1"/>
  <c r="BM233" i="33"/>
  <c r="CG302" i="33"/>
  <c r="CH302" i="33" s="1"/>
  <c r="CH233" i="33"/>
  <c r="CJ302" i="33"/>
  <c r="CK302" i="33" s="1"/>
  <c r="CK233" i="33"/>
  <c r="CP302" i="33"/>
  <c r="CQ302" i="33" s="1"/>
  <c r="CQ233" i="33"/>
  <c r="CV302" i="33"/>
  <c r="CW302" i="33" s="1"/>
  <c r="CW233" i="33"/>
  <c r="AB303" i="33"/>
  <c r="AC303" i="33" s="1"/>
  <c r="AC234" i="33"/>
  <c r="AH303" i="33"/>
  <c r="AI303" i="33" s="1"/>
  <c r="AI234" i="33"/>
  <c r="AN303" i="33"/>
  <c r="AO303" i="33" s="1"/>
  <c r="AO234" i="33"/>
  <c r="AT303" i="33"/>
  <c r="AU303" i="33" s="1"/>
  <c r="AU234" i="33"/>
  <c r="BF303" i="33"/>
  <c r="BG303" i="33" s="1"/>
  <c r="BG234" i="33"/>
  <c r="BR303" i="33"/>
  <c r="BS303" i="33" s="1"/>
  <c r="BS234" i="33"/>
  <c r="BX303" i="33"/>
  <c r="BY303" i="33" s="1"/>
  <c r="BY234" i="33"/>
  <c r="CD303" i="33"/>
  <c r="CE303" i="33" s="1"/>
  <c r="CE234" i="33"/>
  <c r="DB303" i="33"/>
  <c r="DC303" i="33" s="1"/>
  <c r="DC234" i="33"/>
  <c r="Y304" i="33"/>
  <c r="Z304" i="33" s="1"/>
  <c r="Z235" i="33"/>
  <c r="AH304" i="33"/>
  <c r="AI304" i="33" s="1"/>
  <c r="AI235" i="33"/>
  <c r="AW304" i="33"/>
  <c r="AX304" i="33" s="1"/>
  <c r="AX235" i="33"/>
  <c r="BU304" i="33"/>
  <c r="BV304" i="33" s="1"/>
  <c r="BV235" i="33"/>
  <c r="CA304" i="33"/>
  <c r="CB304" i="33" s="1"/>
  <c r="CB235" i="33"/>
  <c r="CY304" i="33"/>
  <c r="CZ304" i="33" s="1"/>
  <c r="CZ235" i="33"/>
  <c r="DE304" i="33"/>
  <c r="DF304" i="33" s="1"/>
  <c r="DF235" i="33"/>
  <c r="Y305" i="33"/>
  <c r="Z305" i="33" s="1"/>
  <c r="Z236" i="33"/>
  <c r="BC305" i="33"/>
  <c r="BD305" i="33" s="1"/>
  <c r="BD236" i="33"/>
  <c r="AT306" i="33"/>
  <c r="AU306" i="33" s="1"/>
  <c r="AU237" i="33"/>
  <c r="AZ306" i="33"/>
  <c r="BA306" i="33" s="1"/>
  <c r="BA237" i="33"/>
  <c r="BR306" i="33"/>
  <c r="BS306" i="33" s="1"/>
  <c r="BS237" i="33"/>
  <c r="BX306" i="33"/>
  <c r="BY306" i="33" s="1"/>
  <c r="BY237" i="33"/>
  <c r="CA306" i="33"/>
  <c r="CB306" i="33" s="1"/>
  <c r="CB237" i="33"/>
  <c r="CP306" i="33"/>
  <c r="CQ306" i="33" s="1"/>
  <c r="CQ237" i="33"/>
  <c r="CY306" i="33"/>
  <c r="CZ306" i="33" s="1"/>
  <c r="CZ237" i="33"/>
  <c r="DB306" i="33"/>
  <c r="DC306" i="33" s="1"/>
  <c r="DC237" i="33"/>
  <c r="AB307" i="33"/>
  <c r="AC307" i="33" s="1"/>
  <c r="AC238" i="33"/>
  <c r="AH307" i="33"/>
  <c r="AI307" i="33" s="1"/>
  <c r="AI238" i="33"/>
  <c r="AN307" i="33"/>
  <c r="AO307" i="33" s="1"/>
  <c r="AO238" i="33"/>
  <c r="BL307" i="33"/>
  <c r="BM307" i="33" s="1"/>
  <c r="BM238" i="33"/>
  <c r="CD307" i="33"/>
  <c r="CE307" i="33" s="1"/>
  <c r="CE238" i="33"/>
  <c r="BI308" i="33"/>
  <c r="BJ308" i="33" s="1"/>
  <c r="BJ239" i="33"/>
  <c r="BL308" i="33"/>
  <c r="BM308" i="33" s="1"/>
  <c r="BM239" i="33"/>
  <c r="BO308" i="33"/>
  <c r="BP308" i="33" s="1"/>
  <c r="BP239" i="33"/>
  <c r="BU308" i="33"/>
  <c r="BV308" i="33" s="1"/>
  <c r="BV239" i="33"/>
  <c r="CS308" i="33"/>
  <c r="CT308" i="33" s="1"/>
  <c r="CT239" i="33"/>
  <c r="CY308" i="33"/>
  <c r="CZ308" i="33" s="1"/>
  <c r="CZ239" i="33"/>
  <c r="DE308" i="33"/>
  <c r="DF308" i="33" s="1"/>
  <c r="DF239" i="33"/>
  <c r="BI309" i="33"/>
  <c r="BJ309" i="33" s="1"/>
  <c r="BJ240" i="33"/>
  <c r="BO309" i="33"/>
  <c r="BP309" i="33" s="1"/>
  <c r="BP240" i="33"/>
  <c r="BU309" i="33"/>
  <c r="BV309" i="33" s="1"/>
  <c r="BV240" i="33"/>
  <c r="CG309" i="33"/>
  <c r="CH309" i="33" s="1"/>
  <c r="CH240" i="33"/>
  <c r="CM309" i="33"/>
  <c r="CN309" i="33" s="1"/>
  <c r="CN240" i="33"/>
  <c r="DE309" i="33"/>
  <c r="DF309" i="33" s="1"/>
  <c r="DF240" i="33"/>
  <c r="AH310" i="33"/>
  <c r="AI310" i="33" s="1"/>
  <c r="AI241" i="33"/>
  <c r="AK310" i="33"/>
  <c r="AL310" i="33" s="1"/>
  <c r="AL241" i="33"/>
  <c r="AN310" i="33"/>
  <c r="AO310" i="33" s="1"/>
  <c r="AO241" i="33"/>
  <c r="AT310" i="33"/>
  <c r="AU310" i="33" s="1"/>
  <c r="AU241" i="33"/>
  <c r="AZ310" i="33"/>
  <c r="BA310" i="33" s="1"/>
  <c r="BA241" i="33"/>
  <c r="BL310" i="33"/>
  <c r="BM310" i="33" s="1"/>
  <c r="BM241" i="33"/>
  <c r="BU310" i="33"/>
  <c r="BV310" i="33" s="1"/>
  <c r="BV241" i="33"/>
  <c r="BX310" i="33"/>
  <c r="BY310" i="33" s="1"/>
  <c r="BY241" i="33"/>
  <c r="CD310" i="33"/>
  <c r="CE310" i="33" s="1"/>
  <c r="CE241" i="33"/>
  <c r="CJ310" i="33"/>
  <c r="CK310" i="33" s="1"/>
  <c r="CK241" i="33"/>
  <c r="DE310" i="33"/>
  <c r="DF310" i="33" s="1"/>
  <c r="DF241" i="33"/>
  <c r="V311" i="33"/>
  <c r="W242" i="33"/>
  <c r="BL311" i="33"/>
  <c r="BM311" i="33" s="1"/>
  <c r="BM242" i="33"/>
  <c r="BR311" i="33"/>
  <c r="BS311" i="33" s="1"/>
  <c r="BS242" i="33"/>
  <c r="BX311" i="33"/>
  <c r="BY311" i="33" s="1"/>
  <c r="BY242" i="33"/>
  <c r="CD311" i="33"/>
  <c r="CE311" i="33" s="1"/>
  <c r="CE242" i="33"/>
  <c r="CP311" i="33"/>
  <c r="CQ311" i="33" s="1"/>
  <c r="CQ242" i="33"/>
  <c r="CV311" i="33"/>
  <c r="CW311" i="33" s="1"/>
  <c r="CW242" i="33"/>
  <c r="DB311" i="33"/>
  <c r="DC311" i="33" s="1"/>
  <c r="DC242" i="33"/>
  <c r="AH312" i="33"/>
  <c r="AI312" i="33" s="1"/>
  <c r="AI243" i="33"/>
  <c r="AK312" i="33"/>
  <c r="AL312" i="33" s="1"/>
  <c r="AL243" i="33"/>
  <c r="AW312" i="33"/>
  <c r="AX312" i="33" s="1"/>
  <c r="AX243" i="33"/>
  <c r="BU312" i="33"/>
  <c r="BV312" i="33" s="1"/>
  <c r="BV243" i="33"/>
  <c r="CA312" i="33"/>
  <c r="CB312" i="33" s="1"/>
  <c r="CB243" i="33"/>
  <c r="CS312" i="33"/>
  <c r="CT312" i="33" s="1"/>
  <c r="CT243" i="33"/>
  <c r="AE313" i="33"/>
  <c r="AF313" i="33" s="1"/>
  <c r="AF244" i="33"/>
  <c r="BO313" i="33"/>
  <c r="BP313" i="33" s="1"/>
  <c r="BP244" i="33"/>
  <c r="CG313" i="33"/>
  <c r="CH313" i="33" s="1"/>
  <c r="CH244" i="33"/>
  <c r="CM313" i="33"/>
  <c r="CN313" i="33" s="1"/>
  <c r="CN244" i="33"/>
  <c r="CS313" i="33"/>
  <c r="CT313" i="33" s="1"/>
  <c r="CT244" i="33"/>
  <c r="DE313" i="33"/>
  <c r="DF313" i="33" s="1"/>
  <c r="DF244" i="33"/>
  <c r="V314" i="33"/>
  <c r="W314" i="33" s="1"/>
  <c r="W245" i="33"/>
  <c r="AB314" i="33"/>
  <c r="AC314" i="33" s="1"/>
  <c r="AC245" i="33"/>
  <c r="AN314" i="33"/>
  <c r="AO314" i="33" s="1"/>
  <c r="AO245" i="33"/>
  <c r="BL314" i="33"/>
  <c r="BM314" i="33" s="1"/>
  <c r="BM245" i="33"/>
  <c r="BR314" i="33"/>
  <c r="BS314" i="33" s="1"/>
  <c r="BS245" i="33"/>
  <c r="BX314" i="33"/>
  <c r="BY314" i="33" s="1"/>
  <c r="BY245" i="33"/>
  <c r="CD314" i="33"/>
  <c r="CE314" i="33" s="1"/>
  <c r="CE245" i="33"/>
  <c r="AH315" i="33"/>
  <c r="AI315" i="33" s="1"/>
  <c r="AI246" i="33"/>
  <c r="BX315" i="33"/>
  <c r="BY315" i="33" s="1"/>
  <c r="BY246" i="33"/>
  <c r="CD315" i="33"/>
  <c r="CE315" i="33" s="1"/>
  <c r="CE246" i="33"/>
  <c r="CJ315" i="33"/>
  <c r="CK315" i="33" s="1"/>
  <c r="CK246" i="33"/>
  <c r="CV315" i="33"/>
  <c r="CW315" i="33" s="1"/>
  <c r="CW246" i="33"/>
  <c r="DB315" i="33"/>
  <c r="DC315" i="33" s="1"/>
  <c r="DC246" i="33"/>
  <c r="Y316" i="33"/>
  <c r="Z316" i="33" s="1"/>
  <c r="Z247" i="33"/>
  <c r="AE316" i="33"/>
  <c r="AF316" i="33" s="1"/>
  <c r="AF247" i="33"/>
  <c r="AK316" i="33"/>
  <c r="AL316" i="33" s="1"/>
  <c r="AL247" i="33"/>
  <c r="AW316" i="33"/>
  <c r="AX316" i="33" s="1"/>
  <c r="AX247" i="33"/>
  <c r="BU316" i="33"/>
  <c r="BV316" i="33" s="1"/>
  <c r="BV247" i="33"/>
  <c r="CA316" i="33"/>
  <c r="CB316" i="33" s="1"/>
  <c r="CB247" i="33"/>
  <c r="CG316" i="33"/>
  <c r="CH316" i="33" s="1"/>
  <c r="CH247" i="33"/>
  <c r="CM316" i="33"/>
  <c r="CN316" i="33" s="1"/>
  <c r="CN247" i="33"/>
  <c r="CS316" i="33"/>
  <c r="CT316" i="33" s="1"/>
  <c r="CT247" i="33"/>
  <c r="BI317" i="33"/>
  <c r="BJ317" i="33" s="1"/>
  <c r="BJ248" i="33"/>
  <c r="C10" i="34"/>
  <c r="C13" i="34" s="1"/>
  <c r="C16" i="46"/>
  <c r="C19" i="46" s="1"/>
  <c r="AM22" i="5"/>
  <c r="AM6" i="5" s="1"/>
  <c r="AC7" i="5"/>
  <c r="BJ8" i="5"/>
  <c r="AC10" i="5"/>
  <c r="T16" i="5"/>
  <c r="AB16" i="5"/>
  <c r="AL16" i="5"/>
  <c r="AT16" i="5"/>
  <c r="Q125" i="5"/>
  <c r="V116" i="5"/>
  <c r="AF116" i="5"/>
  <c r="AV116" i="5"/>
  <c r="BD116" i="5"/>
  <c r="BM116" i="5"/>
  <c r="BP116" i="5"/>
  <c r="BX116" i="5"/>
  <c r="CC116" i="5"/>
  <c r="CF116" i="5"/>
  <c r="CN116" i="5"/>
  <c r="BJ119" i="5"/>
  <c r="AG42" i="23"/>
  <c r="F213" i="16"/>
  <c r="G213" i="16" s="1"/>
  <c r="F135" i="16"/>
  <c r="G135" i="16" s="1"/>
  <c r="F147" i="16"/>
  <c r="G147" i="16" s="1"/>
  <c r="F228" i="16"/>
  <c r="G228" i="16" s="1"/>
  <c r="AB42" i="23"/>
  <c r="C47" i="23"/>
  <c r="F175" i="16"/>
  <c r="G175" i="16" s="1"/>
  <c r="AF6" i="18"/>
  <c r="AG6" i="18"/>
  <c r="AB14" i="27"/>
  <c r="CY316" i="45"/>
  <c r="CZ316" i="45" s="1"/>
  <c r="CZ247" i="45"/>
  <c r="I247" i="45"/>
  <c r="J247" i="45" s="1"/>
  <c r="K247" i="45" s="1"/>
  <c r="E6" i="9"/>
  <c r="F87" i="16"/>
  <c r="G87" i="16" s="1"/>
  <c r="F95" i="16"/>
  <c r="G95" i="16" s="1"/>
  <c r="F103" i="16"/>
  <c r="G103" i="16" s="1"/>
  <c r="F107" i="16"/>
  <c r="G107" i="16" s="1"/>
  <c r="F111" i="16"/>
  <c r="G111" i="16" s="1"/>
  <c r="F115" i="16"/>
  <c r="G115" i="16" s="1"/>
  <c r="M7" i="18"/>
  <c r="M6" i="18" s="1"/>
  <c r="F27" i="18"/>
  <c r="N27" i="18"/>
  <c r="V27" i="18"/>
  <c r="AD27" i="18"/>
  <c r="G36" i="18"/>
  <c r="O36" i="18"/>
  <c r="D50" i="18"/>
  <c r="D66" i="18"/>
  <c r="S42" i="23"/>
  <c r="AA42" i="23"/>
  <c r="AI42" i="23"/>
  <c r="J165" i="45"/>
  <c r="K165" i="45" s="1"/>
  <c r="CY261" i="45"/>
  <c r="CZ261" i="45" s="1"/>
  <c r="CZ192" i="45"/>
  <c r="CY284" i="45"/>
  <c r="CZ284" i="45" s="1"/>
  <c r="CZ215" i="45"/>
  <c r="I215" i="45"/>
  <c r="CY299" i="45"/>
  <c r="CZ299" i="45" s="1"/>
  <c r="I230" i="45"/>
  <c r="J230" i="45" s="1"/>
  <c r="K230" i="45" s="1"/>
  <c r="T14" i="27"/>
  <c r="BX14" i="27"/>
  <c r="CY292" i="45"/>
  <c r="CZ292" i="45" s="1"/>
  <c r="CZ223" i="45"/>
  <c r="I223" i="45"/>
  <c r="F91" i="16"/>
  <c r="G91" i="16" s="1"/>
  <c r="F99" i="16"/>
  <c r="G99" i="16" s="1"/>
  <c r="G7" i="9"/>
  <c r="F164" i="16"/>
  <c r="G164" i="16" s="1"/>
  <c r="F188" i="16"/>
  <c r="G188" i="16" s="1"/>
  <c r="F204" i="16"/>
  <c r="G204" i="16" s="1"/>
  <c r="Y7" i="18"/>
  <c r="Y6" i="18" s="1"/>
  <c r="AE27" i="18"/>
  <c r="D53" i="18"/>
  <c r="D69" i="18"/>
  <c r="H77" i="18"/>
  <c r="P77" i="18"/>
  <c r="X77" i="18"/>
  <c r="AF77" i="18"/>
  <c r="D80" i="18"/>
  <c r="G15" i="27"/>
  <c r="AJ47" i="45"/>
  <c r="CZ116" i="45"/>
  <c r="J161" i="45"/>
  <c r="K161" i="45" s="1"/>
  <c r="J170" i="45"/>
  <c r="K170" i="45" s="1"/>
  <c r="BA185" i="45"/>
  <c r="CY311" i="45"/>
  <c r="CZ311" i="45" s="1"/>
  <c r="I242" i="45"/>
  <c r="J242" i="45" s="1"/>
  <c r="K242" i="45" s="1"/>
  <c r="V254" i="45"/>
  <c r="W254" i="45" s="1"/>
  <c r="AR14" i="27"/>
  <c r="CY295" i="45"/>
  <c r="CZ295" i="45" s="1"/>
  <c r="I226" i="45"/>
  <c r="J226" i="45" s="1"/>
  <c r="K226" i="45" s="1"/>
  <c r="AE254" i="45"/>
  <c r="AF255" i="45"/>
  <c r="AZ14" i="27"/>
  <c r="F169" i="16"/>
  <c r="G169" i="16" s="1"/>
  <c r="F181" i="16"/>
  <c r="G181" i="16" s="1"/>
  <c r="F193" i="16"/>
  <c r="G193" i="16" s="1"/>
  <c r="D12" i="18"/>
  <c r="Q27" i="18"/>
  <c r="AG27" i="18"/>
  <c r="J7" i="18"/>
  <c r="J6" i="18" s="1"/>
  <c r="R7" i="18"/>
  <c r="R6" i="18" s="1"/>
  <c r="Z7" i="18"/>
  <c r="Z6" i="18" s="1"/>
  <c r="AH7" i="18"/>
  <c r="AH6" i="18" s="1"/>
  <c r="K8" i="18"/>
  <c r="S8" i="18"/>
  <c r="S6" i="18" s="1"/>
  <c r="AA8" i="18"/>
  <c r="AA6" i="18" s="1"/>
  <c r="AI8" i="18"/>
  <c r="N42" i="23"/>
  <c r="C53" i="23"/>
  <c r="D6" i="27"/>
  <c r="H14" i="27"/>
  <c r="I14" i="27" s="1"/>
  <c r="D36" i="45"/>
  <c r="D35" i="45" s="1"/>
  <c r="BQ47" i="45"/>
  <c r="AF116" i="45"/>
  <c r="J162" i="45"/>
  <c r="K162" i="45" s="1"/>
  <c r="J172" i="45"/>
  <c r="K172" i="45" s="1"/>
  <c r="CW185" i="45"/>
  <c r="J220" i="45"/>
  <c r="K220" i="45" s="1"/>
  <c r="CY312" i="45"/>
  <c r="CZ312" i="45" s="1"/>
  <c r="CZ243" i="45"/>
  <c r="AW254" i="45"/>
  <c r="AX254" i="45" s="1"/>
  <c r="BR254" i="45"/>
  <c r="BS254" i="45" s="1"/>
  <c r="CA254" i="45"/>
  <c r="CB255" i="45"/>
  <c r="AJ14" i="27"/>
  <c r="F7" i="18"/>
  <c r="F6" i="18" s="1"/>
  <c r="J27" i="18"/>
  <c r="R27" i="18"/>
  <c r="Z27" i="18"/>
  <c r="AH27" i="18"/>
  <c r="K6" i="18"/>
  <c r="AI6" i="18"/>
  <c r="F77" i="18"/>
  <c r="D103" i="18"/>
  <c r="E42" i="23"/>
  <c r="M42" i="23"/>
  <c r="U42" i="23"/>
  <c r="AC42" i="23"/>
  <c r="AK42" i="23"/>
  <c r="Z7" i="45"/>
  <c r="Y7" i="45" s="1"/>
  <c r="AB7" i="45" s="1"/>
  <c r="BH47" i="45"/>
  <c r="N116" i="45"/>
  <c r="AI116" i="45"/>
  <c r="BY116" i="45"/>
  <c r="CK116" i="45"/>
  <c r="CT116" i="45"/>
  <c r="I116" i="45"/>
  <c r="AB254" i="45"/>
  <c r="AC256" i="45"/>
  <c r="D8" i="18"/>
  <c r="BP14" i="27"/>
  <c r="D38" i="18"/>
  <c r="D81" i="18"/>
  <c r="P42" i="23"/>
  <c r="AF42" i="23"/>
  <c r="H185" i="45"/>
  <c r="CY276" i="45"/>
  <c r="CZ276" i="45" s="1"/>
  <c r="CZ207" i="45"/>
  <c r="I207" i="45"/>
  <c r="CY308" i="45"/>
  <c r="CZ308" i="45" s="1"/>
  <c r="CZ239" i="45"/>
  <c r="I239" i="45"/>
  <c r="L14" i="27"/>
  <c r="BH14" i="27"/>
  <c r="F86" i="16"/>
  <c r="G86" i="16" s="1"/>
  <c r="F90" i="16"/>
  <c r="G90" i="16" s="1"/>
  <c r="F94" i="16"/>
  <c r="G94" i="16" s="1"/>
  <c r="F98" i="16"/>
  <c r="G98" i="16" s="1"/>
  <c r="F102" i="16"/>
  <c r="G102" i="16" s="1"/>
  <c r="F106" i="16"/>
  <c r="G106" i="16" s="1"/>
  <c r="F110" i="16"/>
  <c r="G110" i="16" s="1"/>
  <c r="F114" i="16"/>
  <c r="G114" i="16" s="1"/>
  <c r="F118" i="16"/>
  <c r="G118" i="16" s="1"/>
  <c r="D21" i="18"/>
  <c r="L27" i="18"/>
  <c r="T27" i="18"/>
  <c r="AB27" i="18"/>
  <c r="AJ27" i="18"/>
  <c r="D29" i="18"/>
  <c r="D27" i="18" s="1"/>
  <c r="D33" i="18"/>
  <c r="D37" i="18"/>
  <c r="K7" i="45"/>
  <c r="L47" i="45"/>
  <c r="CO47" i="45"/>
  <c r="Q116" i="45"/>
  <c r="Z116" i="45"/>
  <c r="AL116" i="45"/>
  <c r="BG116" i="45"/>
  <c r="CW116" i="45"/>
  <c r="J123" i="45"/>
  <c r="K123" i="45" s="1"/>
  <c r="J127" i="45"/>
  <c r="K127" i="45" s="1"/>
  <c r="J131" i="45"/>
  <c r="K131" i="45" s="1"/>
  <c r="J135" i="45"/>
  <c r="K135" i="45" s="1"/>
  <c r="J139" i="45"/>
  <c r="K139" i="45" s="1"/>
  <c r="J143" i="45"/>
  <c r="K143" i="45" s="1"/>
  <c r="J147" i="45"/>
  <c r="K147" i="45" s="1"/>
  <c r="J151" i="45"/>
  <c r="K151" i="45" s="1"/>
  <c r="J155" i="45"/>
  <c r="K155" i="45" s="1"/>
  <c r="J190" i="45"/>
  <c r="K190" i="45" s="1"/>
  <c r="CY277" i="45"/>
  <c r="CZ277" i="45" s="1"/>
  <c r="I208" i="45"/>
  <c r="J208" i="45" s="1"/>
  <c r="K208" i="45" s="1"/>
  <c r="CY291" i="45"/>
  <c r="CZ291" i="45" s="1"/>
  <c r="I222" i="45"/>
  <c r="J222" i="45" s="1"/>
  <c r="K222" i="45" s="1"/>
  <c r="AU260" i="45"/>
  <c r="AT254" i="45"/>
  <c r="AU254" i="45" s="1"/>
  <c r="J175" i="45"/>
  <c r="K175" i="45" s="1"/>
  <c r="CH185" i="45"/>
  <c r="G47" i="33"/>
  <c r="AI185" i="45"/>
  <c r="AU185" i="45"/>
  <c r="BD185" i="45"/>
  <c r="BP185" i="45"/>
  <c r="CK185" i="45"/>
  <c r="I246" i="45"/>
  <c r="J246" i="45" s="1"/>
  <c r="K246" i="45" s="1"/>
  <c r="F254" i="45"/>
  <c r="G254" i="45" s="1"/>
  <c r="AW255" i="33"/>
  <c r="AX186" i="33"/>
  <c r="CS265" i="33"/>
  <c r="CT265" i="33" s="1"/>
  <c r="CT196" i="33"/>
  <c r="V275" i="33"/>
  <c r="W275" i="33" s="1"/>
  <c r="W206" i="33"/>
  <c r="BI276" i="33"/>
  <c r="BJ276" i="33" s="1"/>
  <c r="BJ207" i="33"/>
  <c r="BR278" i="33"/>
  <c r="BS278" i="33" s="1"/>
  <c r="BS209" i="33"/>
  <c r="DE278" i="33"/>
  <c r="DF278" i="33" s="1"/>
  <c r="DF209" i="33"/>
  <c r="BR279" i="33"/>
  <c r="BS279" i="33" s="1"/>
  <c r="BS210" i="33"/>
  <c r="CP279" i="33"/>
  <c r="CQ279" i="33" s="1"/>
  <c r="CQ210" i="33"/>
  <c r="AW280" i="33"/>
  <c r="AX280" i="33" s="1"/>
  <c r="AX211" i="33"/>
  <c r="BI281" i="33"/>
  <c r="BJ281" i="33" s="1"/>
  <c r="BJ212" i="33"/>
  <c r="BF282" i="33"/>
  <c r="BG282" i="33" s="1"/>
  <c r="BG213" i="33"/>
  <c r="CV283" i="33"/>
  <c r="CW283" i="33" s="1"/>
  <c r="CW214" i="33"/>
  <c r="CA284" i="33"/>
  <c r="CB284" i="33" s="1"/>
  <c r="CB215" i="33"/>
  <c r="CS284" i="33"/>
  <c r="CT284" i="33" s="1"/>
  <c r="CT215" i="33"/>
  <c r="Y254" i="45"/>
  <c r="Z254" i="45" s="1"/>
  <c r="I272" i="45"/>
  <c r="J272" i="45" s="1"/>
  <c r="K272" i="45" s="1"/>
  <c r="CZ188" i="45"/>
  <c r="I234" i="45"/>
  <c r="J234" i="45" s="1"/>
  <c r="K234" i="45" s="1"/>
  <c r="BV254" i="45"/>
  <c r="BC254" i="45"/>
  <c r="BD254" i="45" s="1"/>
  <c r="CY260" i="45"/>
  <c r="CZ260" i="45" s="1"/>
  <c r="J179" i="45"/>
  <c r="K179" i="45" s="1"/>
  <c r="I191" i="45"/>
  <c r="J191" i="45" s="1"/>
  <c r="K191" i="45" s="1"/>
  <c r="I216" i="45"/>
  <c r="J216" i="45" s="1"/>
  <c r="K216" i="45" s="1"/>
  <c r="I224" i="45"/>
  <c r="J224" i="45" s="1"/>
  <c r="K224" i="45" s="1"/>
  <c r="CZ224" i="45"/>
  <c r="I235" i="45"/>
  <c r="J235" i="45" s="1"/>
  <c r="K235" i="45" s="1"/>
  <c r="CZ235" i="45"/>
  <c r="I238" i="45"/>
  <c r="J238" i="45" s="1"/>
  <c r="K238" i="45" s="1"/>
  <c r="BD255" i="45"/>
  <c r="BT47" i="33"/>
  <c r="F254" i="33"/>
  <c r="G254" i="33" s="1"/>
  <c r="F185" i="33"/>
  <c r="G185" i="33" s="1"/>
  <c r="BG116" i="33"/>
  <c r="CM269" i="33"/>
  <c r="CN269" i="33" s="1"/>
  <c r="CN200" i="33"/>
  <c r="CY289" i="33"/>
  <c r="CZ289" i="33" s="1"/>
  <c r="CZ220" i="33"/>
  <c r="CA290" i="33"/>
  <c r="CB290" i="33" s="1"/>
  <c r="CB221" i="33"/>
  <c r="AZ291" i="33"/>
  <c r="BA291" i="33" s="1"/>
  <c r="BA222" i="33"/>
  <c r="AZ292" i="33"/>
  <c r="BA292" i="33" s="1"/>
  <c r="BA223" i="33"/>
  <c r="Y293" i="33"/>
  <c r="Z293" i="33" s="1"/>
  <c r="Z224" i="33"/>
  <c r="AB294" i="33"/>
  <c r="AC294" i="33" s="1"/>
  <c r="AC225" i="33"/>
  <c r="CD294" i="33"/>
  <c r="CE294" i="33" s="1"/>
  <c r="CE225" i="33"/>
  <c r="BR296" i="33"/>
  <c r="BS296" i="33" s="1"/>
  <c r="BS227" i="33"/>
  <c r="BI297" i="33"/>
  <c r="BJ297" i="33" s="1"/>
  <c r="BJ228" i="33"/>
  <c r="AN298" i="33"/>
  <c r="AO298" i="33" s="1"/>
  <c r="AO229" i="33"/>
  <c r="CJ303" i="33"/>
  <c r="CK303" i="33" s="1"/>
  <c r="CK234" i="33"/>
  <c r="BO306" i="33"/>
  <c r="BP306" i="33" s="1"/>
  <c r="BP237" i="33"/>
  <c r="AK313" i="33"/>
  <c r="AL313" i="33" s="1"/>
  <c r="AL244" i="33"/>
  <c r="AL116" i="33"/>
  <c r="H116" i="33"/>
  <c r="AK257" i="33"/>
  <c r="AL257" i="33" s="1"/>
  <c r="AL188" i="33"/>
  <c r="DE257" i="33"/>
  <c r="DF257" i="33" s="1"/>
  <c r="DF188" i="33"/>
  <c r="CG261" i="33"/>
  <c r="CH261" i="33" s="1"/>
  <c r="CH192" i="33"/>
  <c r="AP47" i="33"/>
  <c r="BB47" i="33"/>
  <c r="AC116" i="33"/>
  <c r="BR274" i="33"/>
  <c r="BS274" i="33" s="1"/>
  <c r="BS205" i="33"/>
  <c r="O8" i="33"/>
  <c r="P8" i="33" s="1"/>
  <c r="Q8" i="33" s="1"/>
  <c r="I8" i="33"/>
  <c r="J8" i="33" s="1"/>
  <c r="DE256" i="33"/>
  <c r="DF256" i="33" s="1"/>
  <c r="DF187" i="33"/>
  <c r="AK263" i="33"/>
  <c r="AL263" i="33" s="1"/>
  <c r="AL194" i="33"/>
  <c r="CS266" i="33"/>
  <c r="CT266" i="33" s="1"/>
  <c r="CT197" i="33"/>
  <c r="AB267" i="33"/>
  <c r="AC267" i="33" s="1"/>
  <c r="AC198" i="33"/>
  <c r="AH274" i="33"/>
  <c r="AI274" i="33" s="1"/>
  <c r="AI205" i="33"/>
  <c r="AZ274" i="33"/>
  <c r="BA274" i="33" s="1"/>
  <c r="BA205" i="33"/>
  <c r="AG47" i="33"/>
  <c r="CL47" i="33"/>
  <c r="AN261" i="33"/>
  <c r="AO261" i="33" s="1"/>
  <c r="AO192" i="33"/>
  <c r="V263" i="33"/>
  <c r="W263" i="33" s="1"/>
  <c r="W194" i="33"/>
  <c r="BI264" i="33"/>
  <c r="BJ264" i="33" s="1"/>
  <c r="BJ195" i="33"/>
  <c r="AE273" i="33"/>
  <c r="AF273" i="33" s="1"/>
  <c r="AF204" i="33"/>
  <c r="BC273" i="33"/>
  <c r="BD273" i="33" s="1"/>
  <c r="BD204" i="33"/>
  <c r="CP258" i="33"/>
  <c r="CQ258" i="33" s="1"/>
  <c r="CQ189" i="33"/>
  <c r="CP263" i="33"/>
  <c r="CQ263" i="33" s="1"/>
  <c r="CQ194" i="33"/>
  <c r="BL266" i="33"/>
  <c r="BM266" i="33" s="1"/>
  <c r="BM197" i="33"/>
  <c r="BU272" i="33"/>
  <c r="BV272" i="33" s="1"/>
  <c r="BV203" i="33"/>
  <c r="F9" i="33"/>
  <c r="G9" i="33" s="1"/>
  <c r="H9" i="33" s="1"/>
  <c r="K9" i="33"/>
  <c r="AV47" i="33"/>
  <c r="CB116" i="33"/>
  <c r="BO257" i="33"/>
  <c r="BP257" i="33" s="1"/>
  <c r="BP188" i="33"/>
  <c r="AB262" i="33"/>
  <c r="AC262" i="33" s="1"/>
  <c r="AC193" i="33"/>
  <c r="AW266" i="33"/>
  <c r="AX266" i="33" s="1"/>
  <c r="AX197" i="33"/>
  <c r="DE270" i="33"/>
  <c r="DF270" i="33" s="1"/>
  <c r="DF201" i="33"/>
  <c r="BF272" i="33"/>
  <c r="BG272" i="33" s="1"/>
  <c r="BG203" i="33"/>
  <c r="AM47" i="33"/>
  <c r="CC47" i="33"/>
  <c r="AO116" i="33"/>
  <c r="CN116" i="33"/>
  <c r="J142" i="33"/>
  <c r="K142" i="33" s="1"/>
  <c r="J174" i="33"/>
  <c r="K174" i="33" s="1"/>
  <c r="J178" i="33"/>
  <c r="K178" i="33" s="1"/>
  <c r="CD257" i="33"/>
  <c r="CE257" i="33" s="1"/>
  <c r="CE188" i="33"/>
  <c r="CM260" i="33"/>
  <c r="CN260" i="33" s="1"/>
  <c r="CN191" i="33"/>
  <c r="AZ263" i="33"/>
  <c r="BA263" i="33" s="1"/>
  <c r="BA194" i="33"/>
  <c r="CV266" i="33"/>
  <c r="CW266" i="33" s="1"/>
  <c r="CW197" i="33"/>
  <c r="CS270" i="33"/>
  <c r="CT270" i="33" s="1"/>
  <c r="CT201" i="33"/>
  <c r="CJ271" i="33"/>
  <c r="CK271" i="33" s="1"/>
  <c r="CK202" i="33"/>
  <c r="Y272" i="33"/>
  <c r="Z272" i="33" s="1"/>
  <c r="Z203" i="33"/>
  <c r="BL276" i="33"/>
  <c r="BM276" i="33" s="1"/>
  <c r="BM207" i="33"/>
  <c r="AK277" i="33"/>
  <c r="AL277" i="33" s="1"/>
  <c r="AL208" i="33"/>
  <c r="V282" i="33"/>
  <c r="W282" i="33" s="1"/>
  <c r="W213" i="33"/>
  <c r="CD282" i="33"/>
  <c r="CE282" i="33" s="1"/>
  <c r="CE213" i="33"/>
  <c r="CV282" i="33"/>
  <c r="CW282" i="33" s="1"/>
  <c r="CW213" i="33"/>
  <c r="BI284" i="33"/>
  <c r="BJ284" i="33" s="1"/>
  <c r="BJ215" i="33"/>
  <c r="BF286" i="33"/>
  <c r="BG286" i="33" s="1"/>
  <c r="BG217" i="33"/>
  <c r="CS286" i="33"/>
  <c r="CT286" i="33" s="1"/>
  <c r="CT217" i="33"/>
  <c r="CM293" i="33"/>
  <c r="CN293" i="33" s="1"/>
  <c r="CN224" i="33"/>
  <c r="BF295" i="33"/>
  <c r="BG295" i="33" s="1"/>
  <c r="BG226" i="33"/>
  <c r="BX299" i="33"/>
  <c r="BY299" i="33" s="1"/>
  <c r="BY230" i="33"/>
  <c r="BU300" i="33"/>
  <c r="BV300" i="33" s="1"/>
  <c r="BV231" i="33"/>
  <c r="BX308" i="33"/>
  <c r="BY308" i="33" s="1"/>
  <c r="BY239" i="33"/>
  <c r="BC316" i="33"/>
  <c r="BD316" i="33" s="1"/>
  <c r="BD247" i="33"/>
  <c r="BC257" i="33"/>
  <c r="BD257" i="33" s="1"/>
  <c r="BD188" i="33"/>
  <c r="BC260" i="33"/>
  <c r="BD260" i="33" s="1"/>
  <c r="BD191" i="33"/>
  <c r="Y263" i="33"/>
  <c r="Z263" i="33" s="1"/>
  <c r="Z194" i="33"/>
  <c r="AT265" i="33"/>
  <c r="AU265" i="33" s="1"/>
  <c r="AU196" i="33"/>
  <c r="AZ266" i="33"/>
  <c r="BA266" i="33" s="1"/>
  <c r="BA197" i="33"/>
  <c r="BX267" i="33"/>
  <c r="BY267" i="33" s="1"/>
  <c r="BY198" i="33"/>
  <c r="CS268" i="33"/>
  <c r="CT268" i="33" s="1"/>
  <c r="CT199" i="33"/>
  <c r="CG270" i="33"/>
  <c r="CH270" i="33" s="1"/>
  <c r="CH201" i="33"/>
  <c r="CA272" i="33"/>
  <c r="CB272" i="33" s="1"/>
  <c r="CB203" i="33"/>
  <c r="AK273" i="33"/>
  <c r="AL273" i="33" s="1"/>
  <c r="AL204" i="33"/>
  <c r="AN274" i="33"/>
  <c r="AO274" i="33" s="1"/>
  <c r="AO205" i="33"/>
  <c r="BX274" i="33"/>
  <c r="BY274" i="33" s="1"/>
  <c r="BY205" i="33"/>
  <c r="CP274" i="33"/>
  <c r="CQ274" i="33" s="1"/>
  <c r="CQ205" i="33"/>
  <c r="AB275" i="33"/>
  <c r="AC275" i="33" s="1"/>
  <c r="AC206" i="33"/>
  <c r="CG277" i="33"/>
  <c r="CH277" i="33" s="1"/>
  <c r="CH208" i="33"/>
  <c r="AN278" i="33"/>
  <c r="AO278" i="33" s="1"/>
  <c r="AO209" i="33"/>
  <c r="BX278" i="33"/>
  <c r="BY278" i="33" s="1"/>
  <c r="BY209" i="33"/>
  <c r="BL283" i="33"/>
  <c r="BM283" i="33" s="1"/>
  <c r="BM214" i="33"/>
  <c r="Y284" i="33"/>
  <c r="Z284" i="33" s="1"/>
  <c r="Z215" i="33"/>
  <c r="BL284" i="33"/>
  <c r="BM284" i="33" s="1"/>
  <c r="BM215" i="33"/>
  <c r="Y286" i="33"/>
  <c r="Z286" i="33" s="1"/>
  <c r="Z217" i="33"/>
  <c r="CV286" i="33"/>
  <c r="CW286" i="33" s="1"/>
  <c r="CW217" i="33"/>
  <c r="BX287" i="33"/>
  <c r="BY287" i="33" s="1"/>
  <c r="BY218" i="33"/>
  <c r="BL290" i="33"/>
  <c r="BM290" i="33" s="1"/>
  <c r="BM221" i="33"/>
  <c r="AK292" i="33"/>
  <c r="AL292" i="33" s="1"/>
  <c r="AL223" i="33"/>
  <c r="BU293" i="33"/>
  <c r="BV293" i="33" s="1"/>
  <c r="BV224" i="33"/>
  <c r="BC296" i="33"/>
  <c r="BD296" i="33" s="1"/>
  <c r="BD227" i="33"/>
  <c r="CY312" i="33"/>
  <c r="CZ312" i="33" s="1"/>
  <c r="CZ243" i="33"/>
  <c r="AZ315" i="33"/>
  <c r="BA315" i="33" s="1"/>
  <c r="BA246" i="33"/>
  <c r="AR116" i="33"/>
  <c r="BJ116" i="33"/>
  <c r="BV116" i="33"/>
  <c r="CZ116" i="33"/>
  <c r="T185" i="33"/>
  <c r="BA186" i="33"/>
  <c r="CE186" i="33"/>
  <c r="CS255" i="33"/>
  <c r="CT186" i="33"/>
  <c r="CH188" i="33"/>
  <c r="AF189" i="33"/>
  <c r="AU189" i="33"/>
  <c r="AU190" i="33"/>
  <c r="BY190" i="33"/>
  <c r="CM259" i="33"/>
  <c r="CN259" i="33" s="1"/>
  <c r="CN190" i="33"/>
  <c r="CK192" i="33"/>
  <c r="BV193" i="33"/>
  <c r="CM185" i="33"/>
  <c r="CN185" i="33" s="1"/>
  <c r="BS194" i="33"/>
  <c r="AW264" i="33"/>
  <c r="AX264" i="33" s="1"/>
  <c r="AX195" i="33"/>
  <c r="AW265" i="33"/>
  <c r="AX265" i="33" s="1"/>
  <c r="AX196" i="33"/>
  <c r="AL197" i="33"/>
  <c r="BR266" i="33"/>
  <c r="BS266" i="33" s="1"/>
  <c r="BS197" i="33"/>
  <c r="AI198" i="33"/>
  <c r="AI200" i="33"/>
  <c r="AH269" i="33"/>
  <c r="AI269" i="33" s="1"/>
  <c r="BU270" i="33"/>
  <c r="BV270" i="33" s="1"/>
  <c r="BV201" i="33"/>
  <c r="AE272" i="33"/>
  <c r="AF272" i="33" s="1"/>
  <c r="AF203" i="33"/>
  <c r="CY273" i="33"/>
  <c r="CZ273" i="33" s="1"/>
  <c r="CZ204" i="33"/>
  <c r="CA274" i="33"/>
  <c r="CB274" i="33" s="1"/>
  <c r="CB205" i="33"/>
  <c r="AW276" i="33"/>
  <c r="AX276" i="33" s="1"/>
  <c r="AX207" i="33"/>
  <c r="BS207" i="33"/>
  <c r="BR276" i="33"/>
  <c r="BS276" i="33" s="1"/>
  <c r="BO284" i="33"/>
  <c r="BP284" i="33" s="1"/>
  <c r="BP215" i="33"/>
  <c r="AB286" i="33"/>
  <c r="AC286" i="33" s="1"/>
  <c r="AC217" i="33"/>
  <c r="BC288" i="33"/>
  <c r="BD288" i="33" s="1"/>
  <c r="BD219" i="33"/>
  <c r="AE290" i="33"/>
  <c r="AF290" i="33" s="1"/>
  <c r="AF221" i="33"/>
  <c r="AN291" i="33"/>
  <c r="AO291" i="33" s="1"/>
  <c r="AO222" i="33"/>
  <c r="AW297" i="33"/>
  <c r="AX297" i="33" s="1"/>
  <c r="AX228" i="33"/>
  <c r="BR298" i="33"/>
  <c r="BS298" i="33" s="1"/>
  <c r="BS229" i="33"/>
  <c r="CJ298" i="33"/>
  <c r="CK298" i="33" s="1"/>
  <c r="CK229" i="33"/>
  <c r="BR302" i="33"/>
  <c r="BS302" i="33" s="1"/>
  <c r="BS233" i="33"/>
  <c r="BO312" i="33"/>
  <c r="BP312" i="33" s="1"/>
  <c r="BP243" i="33"/>
  <c r="CG312" i="33"/>
  <c r="CH312" i="33" s="1"/>
  <c r="CH243" i="33"/>
  <c r="BR255" i="33"/>
  <c r="BS255" i="33" s="1"/>
  <c r="BS186" i="33"/>
  <c r="BL259" i="33"/>
  <c r="BM259" i="33" s="1"/>
  <c r="BM190" i="33"/>
  <c r="W191" i="33"/>
  <c r="V260" i="33"/>
  <c r="BX262" i="33"/>
  <c r="BY262" i="33" s="1"/>
  <c r="BY193" i="33"/>
  <c r="BU266" i="33"/>
  <c r="BV266" i="33" s="1"/>
  <c r="BV197" i="33"/>
  <c r="CA269" i="33"/>
  <c r="CB269" i="33" s="1"/>
  <c r="CB200" i="33"/>
  <c r="BI270" i="33"/>
  <c r="BJ270" i="33" s="1"/>
  <c r="BJ201" i="33"/>
  <c r="CV274" i="33"/>
  <c r="CW274" i="33" s="1"/>
  <c r="CW205" i="33"/>
  <c r="AH275" i="33"/>
  <c r="AI275" i="33" s="1"/>
  <c r="AI206" i="33"/>
  <c r="BX275" i="33"/>
  <c r="BY275" i="33" s="1"/>
  <c r="BY206" i="33"/>
  <c r="DE277" i="33"/>
  <c r="DF277" i="33" s="1"/>
  <c r="DF208" i="33"/>
  <c r="BF279" i="33"/>
  <c r="BG279" i="33" s="1"/>
  <c r="BG210" i="33"/>
  <c r="DB279" i="33"/>
  <c r="DC279" i="33" s="1"/>
  <c r="DC210" i="33"/>
  <c r="CS280" i="33"/>
  <c r="CT280" i="33" s="1"/>
  <c r="CT211" i="33"/>
  <c r="AE281" i="33"/>
  <c r="AF281" i="33" s="1"/>
  <c r="AF212" i="33"/>
  <c r="BU281" i="33"/>
  <c r="BV281" i="33" s="1"/>
  <c r="BV212" i="33"/>
  <c r="AE284" i="33"/>
  <c r="AF284" i="33" s="1"/>
  <c r="AF215" i="33"/>
  <c r="BF288" i="33"/>
  <c r="BG288" i="33" s="1"/>
  <c r="BG219" i="33"/>
  <c r="CS288" i="33"/>
  <c r="CT288" i="33" s="1"/>
  <c r="CT219" i="33"/>
  <c r="AH290" i="33"/>
  <c r="AI290" i="33" s="1"/>
  <c r="AI221" i="33"/>
  <c r="DB291" i="33"/>
  <c r="DC291" i="33" s="1"/>
  <c r="DC222" i="33"/>
  <c r="CS292" i="33"/>
  <c r="CT292" i="33" s="1"/>
  <c r="CT223" i="33"/>
  <c r="BC293" i="33"/>
  <c r="BD293" i="33" s="1"/>
  <c r="BD224" i="33"/>
  <c r="AT295" i="33"/>
  <c r="AU295" i="33" s="1"/>
  <c r="AU226" i="33"/>
  <c r="Y296" i="33"/>
  <c r="Z296" i="33" s="1"/>
  <c r="Z227" i="33"/>
  <c r="Y300" i="33"/>
  <c r="Z300" i="33" s="1"/>
  <c r="Z231" i="33"/>
  <c r="Y308" i="33"/>
  <c r="Z308" i="33" s="1"/>
  <c r="Z239" i="33"/>
  <c r="AE312" i="33"/>
  <c r="AF312" i="33" s="1"/>
  <c r="AF243" i="33"/>
  <c r="N116" i="33"/>
  <c r="J175" i="33"/>
  <c r="K175" i="33" s="1"/>
  <c r="AB255" i="33"/>
  <c r="AC186" i="33"/>
  <c r="CW186" i="33"/>
  <c r="AF188" i="33"/>
  <c r="BV188" i="33"/>
  <c r="CZ188" i="33"/>
  <c r="AI189" i="33"/>
  <c r="CZ189" i="33"/>
  <c r="V259" i="33"/>
  <c r="W259" i="33" s="1"/>
  <c r="W190" i="33"/>
  <c r="CQ190" i="33"/>
  <c r="AX192" i="33"/>
  <c r="CN192" i="33"/>
  <c r="AN262" i="33"/>
  <c r="AO262" i="33" s="1"/>
  <c r="AO193" i="33"/>
  <c r="BV194" i="33"/>
  <c r="AH264" i="33"/>
  <c r="AI264" i="33" s="1"/>
  <c r="AI195" i="33"/>
  <c r="DF196" i="33"/>
  <c r="Y266" i="33"/>
  <c r="Z266" i="33" s="1"/>
  <c r="Z197" i="33"/>
  <c r="AK268" i="33"/>
  <c r="AL268" i="33" s="1"/>
  <c r="AL199" i="33"/>
  <c r="CH199" i="33"/>
  <c r="CZ199" i="33"/>
  <c r="AW270" i="33"/>
  <c r="AX270" i="33" s="1"/>
  <c r="AX201" i="33"/>
  <c r="CT202" i="33"/>
  <c r="CS271" i="33"/>
  <c r="CT271" i="33" s="1"/>
  <c r="CZ203" i="33"/>
  <c r="CE205" i="33"/>
  <c r="DE276" i="33"/>
  <c r="DF276" i="33" s="1"/>
  <c r="DF207" i="33"/>
  <c r="AW277" i="33"/>
  <c r="AX277" i="33" s="1"/>
  <c r="AX208" i="33"/>
  <c r="CA280" i="33"/>
  <c r="CB280" i="33" s="1"/>
  <c r="CB211" i="33"/>
  <c r="BY212" i="33"/>
  <c r="BX281" i="33"/>
  <c r="BY281" i="33" s="1"/>
  <c r="BR282" i="33"/>
  <c r="BS282" i="33" s="1"/>
  <c r="BS213" i="33"/>
  <c r="DE284" i="33"/>
  <c r="DF284" i="33" s="1"/>
  <c r="DF215" i="33"/>
  <c r="I217" i="33"/>
  <c r="J217" i="33" s="1"/>
  <c r="K217" i="33" s="1"/>
  <c r="BL287" i="33"/>
  <c r="BM287" i="33" s="1"/>
  <c r="BM218" i="33"/>
  <c r="CS294" i="33"/>
  <c r="CT294" i="33" s="1"/>
  <c r="CT225" i="33"/>
  <c r="AB295" i="33"/>
  <c r="AC295" i="33" s="1"/>
  <c r="AC226" i="33"/>
  <c r="BC298" i="33"/>
  <c r="BD298" i="33" s="1"/>
  <c r="BD229" i="33"/>
  <c r="BR310" i="33"/>
  <c r="BS310" i="33" s="1"/>
  <c r="BS241" i="33"/>
  <c r="Y8" i="33"/>
  <c r="AB8" i="33" s="1"/>
  <c r="X47" i="33"/>
  <c r="BZ47" i="33"/>
  <c r="CU47" i="33"/>
  <c r="BP116" i="33"/>
  <c r="CH116" i="33"/>
  <c r="CT116" i="33"/>
  <c r="J179" i="33"/>
  <c r="K179" i="33" s="1"/>
  <c r="BV186" i="33"/>
  <c r="AU188" i="33"/>
  <c r="BJ188" i="33"/>
  <c r="CN188" i="33"/>
  <c r="BS189" i="33"/>
  <c r="DB258" i="33"/>
  <c r="DC258" i="33" s="1"/>
  <c r="DC189" i="33"/>
  <c r="BP190" i="33"/>
  <c r="CZ191" i="33"/>
  <c r="BM192" i="33"/>
  <c r="CB192" i="33"/>
  <c r="DE261" i="33"/>
  <c r="DF261" i="33" s="1"/>
  <c r="DF192" i="33"/>
  <c r="AU194" i="33"/>
  <c r="BJ194" i="33"/>
  <c r="CK194" i="33"/>
  <c r="AK264" i="33"/>
  <c r="AL264" i="33" s="1"/>
  <c r="AL195" i="33"/>
  <c r="V265" i="33"/>
  <c r="W196" i="33"/>
  <c r="BD196" i="33"/>
  <c r="BV196" i="33"/>
  <c r="CN196" i="33"/>
  <c r="AB266" i="33"/>
  <c r="AC266" i="33" s="1"/>
  <c r="AC197" i="33"/>
  <c r="BY197" i="33"/>
  <c r="BD199" i="33"/>
  <c r="AK270" i="33"/>
  <c r="AL270" i="33" s="1"/>
  <c r="AL201" i="33"/>
  <c r="CN204" i="33"/>
  <c r="BL274" i="33"/>
  <c r="BM274" i="33" s="1"/>
  <c r="BM205" i="33"/>
  <c r="BU277" i="33"/>
  <c r="BV277" i="33" s="1"/>
  <c r="BV208" i="33"/>
  <c r="V279" i="33"/>
  <c r="W279" i="33" s="1"/>
  <c r="W210" i="33"/>
  <c r="CD280" i="33"/>
  <c r="CE280" i="33" s="1"/>
  <c r="CE211" i="33"/>
  <c r="AZ282" i="33"/>
  <c r="BA282" i="33" s="1"/>
  <c r="BA213" i="33"/>
  <c r="CS285" i="33"/>
  <c r="CT285" i="33" s="1"/>
  <c r="CT216" i="33"/>
  <c r="AT287" i="33"/>
  <c r="AU287" i="33" s="1"/>
  <c r="AU218" i="33"/>
  <c r="Y288" i="33"/>
  <c r="Z288" i="33" s="1"/>
  <c r="Z219" i="33"/>
  <c r="CP290" i="33"/>
  <c r="CQ290" i="33" s="1"/>
  <c r="CQ221" i="33"/>
  <c r="BO292" i="33"/>
  <c r="BP292" i="33" s="1"/>
  <c r="BP223" i="33"/>
  <c r="BF294" i="33"/>
  <c r="BG294" i="33" s="1"/>
  <c r="BG225" i="33"/>
  <c r="CV294" i="33"/>
  <c r="CW294" i="33" s="1"/>
  <c r="CW225" i="33"/>
  <c r="CG296" i="33"/>
  <c r="CH296" i="33" s="1"/>
  <c r="CH227" i="33"/>
  <c r="CA297" i="33"/>
  <c r="CB297" i="33" s="1"/>
  <c r="CB228" i="33"/>
  <c r="BF298" i="33"/>
  <c r="BG298" i="33" s="1"/>
  <c r="BG229" i="33"/>
  <c r="DE301" i="33"/>
  <c r="DF301" i="33" s="1"/>
  <c r="DF232" i="33"/>
  <c r="AK304" i="33"/>
  <c r="AL304" i="33" s="1"/>
  <c r="AL235" i="33"/>
  <c r="BC304" i="33"/>
  <c r="BD304" i="33" s="1"/>
  <c r="BD235" i="33"/>
  <c r="CS304" i="33"/>
  <c r="CT304" i="33" s="1"/>
  <c r="CT235" i="33"/>
  <c r="AE305" i="33"/>
  <c r="AF305" i="33" s="1"/>
  <c r="AF236" i="33"/>
  <c r="AT307" i="33"/>
  <c r="AU307" i="33" s="1"/>
  <c r="AU238" i="33"/>
  <c r="BC313" i="33"/>
  <c r="BD313" i="33" s="1"/>
  <c r="BD244" i="33"/>
  <c r="CK116" i="33"/>
  <c r="J128" i="33"/>
  <c r="K128" i="33" s="1"/>
  <c r="J148" i="33"/>
  <c r="K148" i="33" s="1"/>
  <c r="J160" i="33"/>
  <c r="K160" i="33" s="1"/>
  <c r="CM258" i="33"/>
  <c r="CN258" i="33" s="1"/>
  <c r="CN189" i="33"/>
  <c r="BO261" i="33"/>
  <c r="BP261" i="33" s="1"/>
  <c r="BP192" i="33"/>
  <c r="AT266" i="33"/>
  <c r="AU266" i="33" s="1"/>
  <c r="AU197" i="33"/>
  <c r="CP266" i="33"/>
  <c r="CQ266" i="33" s="1"/>
  <c r="CQ197" i="33"/>
  <c r="AT267" i="33"/>
  <c r="AU267" i="33" s="1"/>
  <c r="AU198" i="33"/>
  <c r="BU268" i="33"/>
  <c r="BV268" i="33" s="1"/>
  <c r="BV199" i="33"/>
  <c r="DE268" i="33"/>
  <c r="DF268" i="33" s="1"/>
  <c r="DF199" i="33"/>
  <c r="BO269" i="33"/>
  <c r="BP269" i="33" s="1"/>
  <c r="BP200" i="33"/>
  <c r="Y270" i="33"/>
  <c r="Z270" i="33" s="1"/>
  <c r="Z201" i="33"/>
  <c r="CD271" i="33"/>
  <c r="CE271" i="33" s="1"/>
  <c r="CE202" i="33"/>
  <c r="BC272" i="33"/>
  <c r="BD272" i="33" s="1"/>
  <c r="BD203" i="33"/>
  <c r="DE272" i="33"/>
  <c r="DF272" i="33" s="1"/>
  <c r="DF203" i="33"/>
  <c r="AE274" i="33"/>
  <c r="AF274" i="33" s="1"/>
  <c r="AF205" i="33"/>
  <c r="BL275" i="33"/>
  <c r="BM275" i="33" s="1"/>
  <c r="BM206" i="33"/>
  <c r="CA276" i="33"/>
  <c r="CB276" i="33" s="1"/>
  <c r="CB207" i="33"/>
  <c r="DB278" i="33"/>
  <c r="DC278" i="33" s="1"/>
  <c r="DC209" i="33"/>
  <c r="AT279" i="33"/>
  <c r="AU279" i="33" s="1"/>
  <c r="AU210" i="33"/>
  <c r="CG280" i="33"/>
  <c r="CH280" i="33" s="1"/>
  <c r="CH211" i="33"/>
  <c r="BC282" i="33"/>
  <c r="BD282" i="33" s="1"/>
  <c r="BD213" i="33"/>
  <c r="BX290" i="33"/>
  <c r="BY290" i="33" s="1"/>
  <c r="BY221" i="33"/>
  <c r="AW292" i="33"/>
  <c r="AX292" i="33" s="1"/>
  <c r="AX223" i="33"/>
  <c r="DE293" i="33"/>
  <c r="DF293" i="33" s="1"/>
  <c r="DF224" i="33"/>
  <c r="BO296" i="33"/>
  <c r="BP296" i="33" s="1"/>
  <c r="BP227" i="33"/>
  <c r="CY300" i="33"/>
  <c r="CZ300" i="33" s="1"/>
  <c r="CZ231" i="33"/>
  <c r="CV306" i="33"/>
  <c r="CW306" i="33" s="1"/>
  <c r="CW237" i="33"/>
  <c r="V310" i="33"/>
  <c r="W241" i="33"/>
  <c r="BY207" i="33"/>
  <c r="BX276" i="33"/>
  <c r="BY276" i="33" s="1"/>
  <c r="BJ218" i="33"/>
  <c r="BI287" i="33"/>
  <c r="BJ287" i="33" s="1"/>
  <c r="BU305" i="33"/>
  <c r="BV305" i="33" s="1"/>
  <c r="BV236" i="33"/>
  <c r="AH306" i="33"/>
  <c r="AI306" i="33" s="1"/>
  <c r="AI237" i="33"/>
  <c r="CD306" i="33"/>
  <c r="CE306" i="33" s="1"/>
  <c r="CE237" i="33"/>
  <c r="CA308" i="33"/>
  <c r="CB308" i="33" s="1"/>
  <c r="CB239" i="33"/>
  <c r="BC309" i="33"/>
  <c r="BD309" i="33" s="1"/>
  <c r="BD240" i="33"/>
  <c r="Y310" i="33"/>
  <c r="Z310" i="33" s="1"/>
  <c r="Z241" i="33"/>
  <c r="DB310" i="33"/>
  <c r="DC310" i="33" s="1"/>
  <c r="DC241" i="33"/>
  <c r="BR312" i="33"/>
  <c r="BS312" i="33" s="1"/>
  <c r="BS243" i="33"/>
  <c r="CA313" i="33"/>
  <c r="CB313" i="33" s="1"/>
  <c r="CB244" i="33"/>
  <c r="CV314" i="33"/>
  <c r="CW314" i="33" s="1"/>
  <c r="CW245" i="33"/>
  <c r="CA317" i="33"/>
  <c r="CB317" i="33" s="1"/>
  <c r="CB248" i="33"/>
  <c r="AW274" i="33"/>
  <c r="AX274" i="33" s="1"/>
  <c r="BF302" i="33"/>
  <c r="BG302" i="33" s="1"/>
  <c r="BG233" i="33"/>
  <c r="V303" i="33"/>
  <c r="W303" i="33" s="1"/>
  <c r="W234" i="33"/>
  <c r="BI304" i="33"/>
  <c r="BJ304" i="33" s="1"/>
  <c r="BJ235" i="33"/>
  <c r="CJ307" i="33"/>
  <c r="CK307" i="33" s="1"/>
  <c r="CK238" i="33"/>
  <c r="AW308" i="33"/>
  <c r="AX308" i="33" s="1"/>
  <c r="AX239" i="33"/>
  <c r="CM312" i="33"/>
  <c r="CN312" i="33" s="1"/>
  <c r="CN243" i="33"/>
  <c r="BI313" i="33"/>
  <c r="BJ313" i="33" s="1"/>
  <c r="BJ244" i="33"/>
  <c r="AT314" i="33"/>
  <c r="AU314" i="33" s="1"/>
  <c r="AU245" i="33"/>
  <c r="BI316" i="33"/>
  <c r="BJ316" i="33" s="1"/>
  <c r="BJ247" i="33"/>
  <c r="BM230" i="33"/>
  <c r="BJ231" i="33"/>
  <c r="DC233" i="33"/>
  <c r="CP303" i="33"/>
  <c r="CQ303" i="33" s="1"/>
  <c r="CQ234" i="33"/>
  <c r="CD304" i="33"/>
  <c r="CE304" i="33" s="1"/>
  <c r="CE235" i="33"/>
  <c r="CA305" i="33"/>
  <c r="CB305" i="33" s="1"/>
  <c r="CB236" i="33"/>
  <c r="CY305" i="33"/>
  <c r="CZ305" i="33" s="1"/>
  <c r="CZ236" i="33"/>
  <c r="AN306" i="33"/>
  <c r="AO306" i="33" s="1"/>
  <c r="AO237" i="33"/>
  <c r="CJ306" i="33"/>
  <c r="CK306" i="33" s="1"/>
  <c r="CK237" i="33"/>
  <c r="AZ307" i="33"/>
  <c r="BA307" i="33" s="1"/>
  <c r="BA238" i="33"/>
  <c r="AZ308" i="33"/>
  <c r="BA308" i="33" s="1"/>
  <c r="BA239" i="33"/>
  <c r="CG308" i="33"/>
  <c r="CH308" i="33" s="1"/>
  <c r="CH239" i="33"/>
  <c r="AL240" i="33"/>
  <c r="AC241" i="33"/>
  <c r="BG241" i="33"/>
  <c r="AT311" i="33"/>
  <c r="AU311" i="33" s="1"/>
  <c r="AU242" i="33"/>
  <c r="DB314" i="33"/>
  <c r="DC314" i="33" s="1"/>
  <c r="DC245" i="33"/>
  <c r="BF315" i="33"/>
  <c r="BG315" i="33" s="1"/>
  <c r="BG246" i="33"/>
  <c r="CP291" i="33"/>
  <c r="CQ291" i="33" s="1"/>
  <c r="W16" i="5"/>
  <c r="W22" i="5"/>
  <c r="W6" i="5" s="1"/>
  <c r="AG16" i="5"/>
  <c r="AG22" i="5"/>
  <c r="AG6" i="5" s="1"/>
  <c r="BJ202" i="33"/>
  <c r="BI271" i="33"/>
  <c r="BJ271" i="33" s="1"/>
  <c r="CB208" i="33"/>
  <c r="CW209" i="33"/>
  <c r="BM210" i="33"/>
  <c r="CE210" i="33"/>
  <c r="CW210" i="33"/>
  <c r="BV211" i="33"/>
  <c r="CZ211" i="33"/>
  <c r="BP212" i="33"/>
  <c r="AU213" i="33"/>
  <c r="CN213" i="33"/>
  <c r="DC213" i="33"/>
  <c r="BD215" i="33"/>
  <c r="CH215" i="33"/>
  <c r="AX216" i="33"/>
  <c r="CH216" i="33"/>
  <c r="CZ216" i="33"/>
  <c r="CK217" i="33"/>
  <c r="CE218" i="33"/>
  <c r="AF219" i="33"/>
  <c r="BV219" i="33"/>
  <c r="CZ219" i="33"/>
  <c r="W221" i="33"/>
  <c r="BG222" i="33"/>
  <c r="BY222" i="33"/>
  <c r="BJ224" i="33"/>
  <c r="CT224" i="33"/>
  <c r="BV225" i="33"/>
  <c r="CK225" i="33"/>
  <c r="BM226" i="33"/>
  <c r="BP228" i="33"/>
  <c r="CH228" i="33"/>
  <c r="AU229" i="33"/>
  <c r="BY229" i="33"/>
  <c r="CE230" i="33"/>
  <c r="CW230" i="33"/>
  <c r="AF231" i="33"/>
  <c r="AW300" i="33"/>
  <c r="AX300" i="33" s="1"/>
  <c r="AX231" i="33"/>
  <c r="BJ233" i="33"/>
  <c r="BY233" i="33"/>
  <c r="AT304" i="33"/>
  <c r="AU304" i="33" s="1"/>
  <c r="AU235" i="33"/>
  <c r="BO304" i="33"/>
  <c r="BP304" i="33" s="1"/>
  <c r="BP235" i="33"/>
  <c r="CG304" i="33"/>
  <c r="CH304" i="33" s="1"/>
  <c r="CH235" i="33"/>
  <c r="DB304" i="33"/>
  <c r="DC304" i="33" s="1"/>
  <c r="DC235" i="33"/>
  <c r="W237" i="33"/>
  <c r="CM306" i="33"/>
  <c r="CN306" i="33" s="1"/>
  <c r="CN237" i="33"/>
  <c r="CP307" i="33"/>
  <c r="CQ307" i="33" s="1"/>
  <c r="CQ238" i="33"/>
  <c r="AF239" i="33"/>
  <c r="BC312" i="33"/>
  <c r="BD312" i="33" s="1"/>
  <c r="BD243" i="33"/>
  <c r="CQ243" i="33"/>
  <c r="DF243" i="33"/>
  <c r="AZ314" i="33"/>
  <c r="BA314" i="33" s="1"/>
  <c r="BA245" i="33"/>
  <c r="AN315" i="33"/>
  <c r="AO315" i="33" s="1"/>
  <c r="AO246" i="33"/>
  <c r="BO316" i="33"/>
  <c r="BP316" i="33" s="1"/>
  <c r="BP247" i="33"/>
  <c r="BL271" i="33"/>
  <c r="BM271" i="33" s="1"/>
  <c r="T51" i="34"/>
  <c r="R51" i="34"/>
  <c r="AF22" i="5"/>
  <c r="AF6" i="5" s="1"/>
  <c r="AF13" i="5"/>
  <c r="AN22" i="5"/>
  <c r="AN6" i="5" s="1"/>
  <c r="AN13" i="5"/>
  <c r="I201" i="33"/>
  <c r="J201" i="33" s="1"/>
  <c r="K201" i="33" s="1"/>
  <c r="CW202" i="33"/>
  <c r="BJ203" i="33"/>
  <c r="CN203" i="33"/>
  <c r="DC203" i="33"/>
  <c r="CB204" i="33"/>
  <c r="AC205" i="33"/>
  <c r="AL207" i="33"/>
  <c r="BP207" i="33"/>
  <c r="CT207" i="33"/>
  <c r="CT208" i="33"/>
  <c r="AC209" i="33"/>
  <c r="BG209" i="33"/>
  <c r="BV209" i="33"/>
  <c r="CK209" i="33"/>
  <c r="AF211" i="33"/>
  <c r="AU211" i="33"/>
  <c r="BJ211" i="33"/>
  <c r="CH212" i="33"/>
  <c r="CZ212" i="33"/>
  <c r="AI213" i="33"/>
  <c r="W214" i="33"/>
  <c r="AO214" i="33"/>
  <c r="BY214" i="33"/>
  <c r="AC215" i="33"/>
  <c r="AU217" i="33"/>
  <c r="BJ217" i="33"/>
  <c r="BY217" i="33"/>
  <c r="AI218" i="33"/>
  <c r="BJ219" i="33"/>
  <c r="CN219" i="33"/>
  <c r="AL220" i="33"/>
  <c r="BD220" i="33"/>
  <c r="CN220" i="33"/>
  <c r="BA221" i="33"/>
  <c r="CE221" i="33"/>
  <c r="AC222" i="33"/>
  <c r="Z223" i="33"/>
  <c r="BD223" i="33"/>
  <c r="CH223" i="33"/>
  <c r="CW223" i="33"/>
  <c r="AU225" i="33"/>
  <c r="BJ225" i="33"/>
  <c r="CE226" i="33"/>
  <c r="CW226" i="33"/>
  <c r="BV227" i="33"/>
  <c r="CZ227" i="33"/>
  <c r="AL228" i="33"/>
  <c r="CZ228" i="33"/>
  <c r="CN229" i="33"/>
  <c r="DC229" i="33"/>
  <c r="AI230" i="33"/>
  <c r="BA230" i="33"/>
  <c r="CT231" i="33"/>
  <c r="AU233" i="33"/>
  <c r="AF235" i="33"/>
  <c r="BJ236" i="33"/>
  <c r="DE305" i="33"/>
  <c r="DF305" i="33" s="1"/>
  <c r="DF236" i="33"/>
  <c r="BG237" i="33"/>
  <c r="BY238" i="33"/>
  <c r="BD239" i="33"/>
  <c r="CM308" i="33"/>
  <c r="CN308" i="33" s="1"/>
  <c r="CN239" i="33"/>
  <c r="CT240" i="33"/>
  <c r="CQ241" i="33"/>
  <c r="AB311" i="33"/>
  <c r="AC311" i="33" s="1"/>
  <c r="AC242" i="33"/>
  <c r="AZ311" i="33"/>
  <c r="BA311" i="33" s="1"/>
  <c r="BA242" i="33"/>
  <c r="CZ244" i="33"/>
  <c r="AI245" i="33"/>
  <c r="CK245" i="33"/>
  <c r="BL315" i="33"/>
  <c r="BM315" i="33" s="1"/>
  <c r="BM246" i="33"/>
  <c r="BO317" i="33"/>
  <c r="BP317" i="33" s="1"/>
  <c r="BP248" i="33"/>
  <c r="CV301" i="33"/>
  <c r="CW301" i="33" s="1"/>
  <c r="BO300" i="33"/>
  <c r="BP300" i="33" s="1"/>
  <c r="BP231" i="33"/>
  <c r="CD302" i="33"/>
  <c r="CE302" i="33" s="1"/>
  <c r="CE233" i="33"/>
  <c r="CM304" i="33"/>
  <c r="CN304" i="33" s="1"/>
  <c r="CN235" i="33"/>
  <c r="CV307" i="33"/>
  <c r="CW307" i="33" s="1"/>
  <c r="CW238" i="33"/>
  <c r="AK308" i="33"/>
  <c r="AL308" i="33" s="1"/>
  <c r="AL239" i="33"/>
  <c r="Y309" i="33"/>
  <c r="Z309" i="33" s="1"/>
  <c r="Z240" i="33"/>
  <c r="Y312" i="33"/>
  <c r="Z312" i="33" s="1"/>
  <c r="Z243" i="33"/>
  <c r="BI312" i="33"/>
  <c r="BJ312" i="33" s="1"/>
  <c r="BJ243" i="33"/>
  <c r="AW313" i="33"/>
  <c r="AX313" i="33" s="1"/>
  <c r="AX244" i="33"/>
  <c r="BF314" i="33"/>
  <c r="BG314" i="33" s="1"/>
  <c r="BG245" i="33"/>
  <c r="Y317" i="33"/>
  <c r="Z317" i="33" s="1"/>
  <c r="Z248" i="33"/>
  <c r="AW317" i="33"/>
  <c r="AX317" i="33" s="1"/>
  <c r="AX248" i="33"/>
  <c r="AO22" i="5"/>
  <c r="AO6" i="5" s="1"/>
  <c r="CN206" i="33"/>
  <c r="CM275" i="33"/>
  <c r="CN275" i="33" s="1"/>
  <c r="AL216" i="33"/>
  <c r="BD216" i="33"/>
  <c r="BV216" i="33"/>
  <c r="DF216" i="33"/>
  <c r="W217" i="33"/>
  <c r="BM217" i="33"/>
  <c r="CQ217" i="33"/>
  <c r="W218" i="33"/>
  <c r="CK218" i="33"/>
  <c r="DC218" i="33"/>
  <c r="CB219" i="33"/>
  <c r="CQ219" i="33"/>
  <c r="CB220" i="33"/>
  <c r="AC221" i="33"/>
  <c r="BM222" i="33"/>
  <c r="CE222" i="33"/>
  <c r="CZ223" i="33"/>
  <c r="BM225" i="33"/>
  <c r="CQ225" i="33"/>
  <c r="BS226" i="33"/>
  <c r="CN228" i="33"/>
  <c r="W229" i="33"/>
  <c r="BA229" i="33"/>
  <c r="CQ229" i="33"/>
  <c r="W230" i="33"/>
  <c r="CK230" i="33"/>
  <c r="DC230" i="33"/>
  <c r="AL231" i="33"/>
  <c r="BO305" i="33"/>
  <c r="BP305" i="33" s="1"/>
  <c r="BP236" i="33"/>
  <c r="CM305" i="33"/>
  <c r="CN305" i="33" s="1"/>
  <c r="CN236" i="33"/>
  <c r="AC237" i="33"/>
  <c r="BL306" i="33"/>
  <c r="BM306" i="33" s="1"/>
  <c r="BM237" i="33"/>
  <c r="AW309" i="33"/>
  <c r="AX309" i="33" s="1"/>
  <c r="AX240" i="33"/>
  <c r="CV310" i="33"/>
  <c r="CW310" i="33" s="1"/>
  <c r="CW241" i="33"/>
  <c r="AH311" i="33"/>
  <c r="AI311" i="33" s="1"/>
  <c r="AI242" i="33"/>
  <c r="BF311" i="33"/>
  <c r="BG311" i="33" s="1"/>
  <c r="BG242" i="33"/>
  <c r="CP314" i="33"/>
  <c r="CQ314" i="33" s="1"/>
  <c r="CQ245" i="33"/>
  <c r="AC246" i="33"/>
  <c r="BR315" i="33"/>
  <c r="BS315" i="33" s="1"/>
  <c r="BS246" i="33"/>
  <c r="DE316" i="33"/>
  <c r="DF316" i="33" s="1"/>
  <c r="DF247" i="33"/>
  <c r="CS317" i="33"/>
  <c r="CT317" i="33" s="1"/>
  <c r="CT248" i="33"/>
  <c r="C10" i="46"/>
  <c r="C13" i="46" s="1"/>
  <c r="C35" i="46"/>
  <c r="C54" i="46"/>
  <c r="AD14" i="5"/>
  <c r="AC9" i="5"/>
  <c r="AP16" i="5"/>
  <c r="BJ18" i="5"/>
  <c r="BJ10" i="5"/>
  <c r="U6" i="5"/>
  <c r="BV116" i="5"/>
  <c r="CD116" i="5"/>
  <c r="CL116" i="5"/>
  <c r="AC117" i="5"/>
  <c r="C48" i="46"/>
  <c r="Z22" i="5"/>
  <c r="Z6" i="5" s="1"/>
  <c r="AC28" i="5"/>
  <c r="AC12" i="5" s="1"/>
  <c r="Q32" i="5"/>
  <c r="Q22" i="5" s="1"/>
  <c r="AI16" i="5"/>
  <c r="Q123" i="5"/>
  <c r="AP116" i="5"/>
  <c r="AX116" i="5"/>
  <c r="BF116" i="5"/>
  <c r="AC120" i="5"/>
  <c r="Q122" i="5"/>
  <c r="Q9" i="5"/>
  <c r="R22" i="5"/>
  <c r="R6" i="5" s="1"/>
  <c r="BJ12" i="5"/>
  <c r="BJ14" i="5"/>
  <c r="Z116" i="5"/>
  <c r="AJ116" i="5"/>
  <c r="AR116" i="5"/>
  <c r="AZ116" i="5"/>
  <c r="BH116" i="5"/>
  <c r="I236" i="33"/>
  <c r="J236" i="33" s="1"/>
  <c r="K236" i="33" s="1"/>
  <c r="CH248" i="33"/>
  <c r="H254" i="33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17" i="5"/>
  <c r="AD13" i="5"/>
  <c r="AD48" i="5"/>
  <c r="Q120" i="5"/>
  <c r="T116" i="5"/>
  <c r="AB116" i="5"/>
  <c r="CZ247" i="33"/>
  <c r="AL248" i="33"/>
  <c r="BV248" i="33"/>
  <c r="DF248" i="33"/>
  <c r="Q254" i="33"/>
  <c r="Q7" i="5"/>
  <c r="Q8" i="5"/>
  <c r="AC11" i="5"/>
  <c r="Q117" i="5"/>
  <c r="Q118" i="5"/>
  <c r="BU116" i="5"/>
  <c r="CK116" i="5"/>
  <c r="BJ120" i="5"/>
  <c r="V42" i="23"/>
  <c r="Y42" i="23"/>
  <c r="F235" i="16"/>
  <c r="G235" i="16" s="1"/>
  <c r="F126" i="16"/>
  <c r="G126" i="16" s="1"/>
  <c r="C31" i="23"/>
  <c r="F168" i="16"/>
  <c r="G168" i="16" s="1"/>
  <c r="F180" i="16"/>
  <c r="G180" i="16" s="1"/>
  <c r="F198" i="16"/>
  <c r="G198" i="16" s="1"/>
  <c r="F177" i="16"/>
  <c r="G177" i="16" s="1"/>
  <c r="F189" i="16"/>
  <c r="G189" i="16" s="1"/>
  <c r="F195" i="16"/>
  <c r="G195" i="16" s="1"/>
  <c r="K42" i="23"/>
  <c r="W42" i="23"/>
  <c r="H42" i="23"/>
  <c r="T42" i="23"/>
  <c r="L42" i="23"/>
  <c r="F42" i="23"/>
  <c r="F211" i="16"/>
  <c r="G211" i="16" s="1"/>
  <c r="F173" i="16"/>
  <c r="G173" i="16" s="1"/>
  <c r="F179" i="16"/>
  <c r="G179" i="16" s="1"/>
  <c r="F185" i="16"/>
  <c r="G185" i="16" s="1"/>
  <c r="F191" i="16"/>
  <c r="G191" i="16" s="1"/>
  <c r="F197" i="16"/>
  <c r="G197" i="16" s="1"/>
  <c r="F172" i="16"/>
  <c r="G172" i="16" s="1"/>
  <c r="F184" i="16"/>
  <c r="G184" i="16" s="1"/>
  <c r="F190" i="16"/>
  <c r="G190" i="16" s="1"/>
  <c r="F196" i="16"/>
  <c r="G196" i="16" s="1"/>
  <c r="F127" i="16"/>
  <c r="G127" i="16" s="1"/>
  <c r="F139" i="16"/>
  <c r="G139" i="16" s="1"/>
  <c r="F151" i="16"/>
  <c r="G151" i="16" s="1"/>
  <c r="X42" i="23"/>
  <c r="F234" i="16"/>
  <c r="G234" i="16" s="1"/>
  <c r="F170" i="16"/>
  <c r="G170" i="16" s="1"/>
  <c r="F165" i="16"/>
  <c r="G165" i="16" s="1"/>
  <c r="F183" i="16"/>
  <c r="G183" i="16" s="1"/>
  <c r="F186" i="16"/>
  <c r="G186" i="16" s="1"/>
  <c r="F166" i="16"/>
  <c r="G166" i="16" s="1"/>
  <c r="F182" i="16"/>
  <c r="G182" i="16" s="1"/>
  <c r="F167" i="16"/>
  <c r="G167" i="16" s="1"/>
  <c r="J42" i="23"/>
  <c r="Q42" i="23"/>
  <c r="R42" i="23"/>
  <c r="F223" i="16"/>
  <c r="G223" i="16" s="1"/>
  <c r="F174" i="16"/>
  <c r="G174" i="16" s="1"/>
  <c r="F171" i="16"/>
  <c r="G171" i="16" s="1"/>
  <c r="F176" i="16"/>
  <c r="G176" i="16" s="1"/>
  <c r="F187" i="16"/>
  <c r="G187" i="16" s="1"/>
  <c r="F192" i="16"/>
  <c r="G192" i="16" s="1"/>
  <c r="F194" i="16"/>
  <c r="G194" i="16" s="1"/>
  <c r="F178" i="16"/>
  <c r="G178" i="16" s="1"/>
  <c r="F131" i="16"/>
  <c r="G131" i="16" s="1"/>
  <c r="F143" i="16"/>
  <c r="G143" i="16" s="1"/>
  <c r="F155" i="16"/>
  <c r="G155" i="16" s="1"/>
  <c r="C18" i="23"/>
  <c r="C21" i="23" s="1"/>
  <c r="C12" i="23"/>
  <c r="C15" i="23" s="1"/>
  <c r="C6" i="23"/>
  <c r="C9" i="23" s="1"/>
  <c r="F208" i="16"/>
  <c r="G208" i="16" s="1"/>
  <c r="F212" i="16"/>
  <c r="G212" i="16" s="1"/>
  <c r="F232" i="16"/>
  <c r="G232" i="16" s="1"/>
  <c r="F205" i="16"/>
  <c r="G205" i="16" s="1"/>
  <c r="F209" i="16"/>
  <c r="G209" i="16" s="1"/>
  <c r="F217" i="16"/>
  <c r="G217" i="16" s="1"/>
  <c r="F225" i="16"/>
  <c r="G225" i="16" s="1"/>
  <c r="F229" i="16"/>
  <c r="G229" i="16" s="1"/>
  <c r="F206" i="16"/>
  <c r="G206" i="16" s="1"/>
  <c r="F210" i="16"/>
  <c r="G210" i="16" s="1"/>
  <c r="F222" i="16"/>
  <c r="G222" i="16" s="1"/>
  <c r="F230" i="16"/>
  <c r="G230" i="16" s="1"/>
  <c r="F238" i="16"/>
  <c r="G238" i="16" s="1"/>
  <c r="F207" i="16"/>
  <c r="G207" i="16" s="1"/>
  <c r="F219" i="16"/>
  <c r="G219" i="16" s="1"/>
  <c r="F227" i="16"/>
  <c r="G227" i="16" s="1"/>
  <c r="F231" i="16"/>
  <c r="G231" i="16" s="1"/>
  <c r="F130" i="16"/>
  <c r="G130" i="16" s="1"/>
  <c r="F134" i="16"/>
  <c r="G134" i="16" s="1"/>
  <c r="F138" i="16"/>
  <c r="G138" i="16" s="1"/>
  <c r="F142" i="16"/>
  <c r="G142" i="16" s="1"/>
  <c r="F146" i="16"/>
  <c r="G146" i="16" s="1"/>
  <c r="F150" i="16"/>
  <c r="G150" i="16" s="1"/>
  <c r="F154" i="16"/>
  <c r="G154" i="16" s="1"/>
  <c r="F158" i="16"/>
  <c r="G158" i="16" s="1"/>
  <c r="F124" i="16"/>
  <c r="G124" i="16" s="1"/>
  <c r="F128" i="16"/>
  <c r="G128" i="16" s="1"/>
  <c r="F132" i="16"/>
  <c r="G132" i="16" s="1"/>
  <c r="F136" i="16"/>
  <c r="G136" i="16" s="1"/>
  <c r="F140" i="16"/>
  <c r="G140" i="16" s="1"/>
  <c r="F144" i="16"/>
  <c r="G144" i="16" s="1"/>
  <c r="F148" i="16"/>
  <c r="G148" i="16" s="1"/>
  <c r="F152" i="16"/>
  <c r="G152" i="16" s="1"/>
  <c r="F156" i="16"/>
  <c r="G156" i="16" s="1"/>
  <c r="F125" i="16"/>
  <c r="G125" i="16" s="1"/>
  <c r="F129" i="16"/>
  <c r="G129" i="16" s="1"/>
  <c r="F133" i="16"/>
  <c r="G133" i="16" s="1"/>
  <c r="F137" i="16"/>
  <c r="G137" i="16" s="1"/>
  <c r="F141" i="16"/>
  <c r="G141" i="16" s="1"/>
  <c r="F145" i="16"/>
  <c r="G145" i="16" s="1"/>
  <c r="F149" i="16"/>
  <c r="G149" i="16" s="1"/>
  <c r="F153" i="16"/>
  <c r="G153" i="16" s="1"/>
  <c r="F157" i="16"/>
  <c r="G157" i="16" s="1"/>
  <c r="F84" i="16"/>
  <c r="G84" i="16" s="1"/>
  <c r="F47" i="16"/>
  <c r="E35" i="45"/>
  <c r="I58" i="33"/>
  <c r="F75" i="16"/>
  <c r="F55" i="16"/>
  <c r="J186" i="45"/>
  <c r="K186" i="45" s="1"/>
  <c r="D7" i="18"/>
  <c r="D6" i="18" s="1"/>
  <c r="E14" i="9"/>
  <c r="E13" i="9"/>
  <c r="D36" i="18"/>
  <c r="D77" i="18"/>
  <c r="C43" i="23"/>
  <c r="I209" i="45"/>
  <c r="J209" i="45" s="1"/>
  <c r="K209" i="45" s="1"/>
  <c r="CY278" i="45"/>
  <c r="CZ278" i="45" s="1"/>
  <c r="CY283" i="45"/>
  <c r="CZ283" i="45" s="1"/>
  <c r="CZ214" i="45"/>
  <c r="CZ237" i="45"/>
  <c r="I237" i="45"/>
  <c r="J237" i="45" s="1"/>
  <c r="K237" i="45" s="1"/>
  <c r="CY306" i="45"/>
  <c r="CY313" i="45"/>
  <c r="CZ313" i="45" s="1"/>
  <c r="I244" i="45"/>
  <c r="J244" i="45" s="1"/>
  <c r="K244" i="45" s="1"/>
  <c r="AC254" i="45"/>
  <c r="Q255" i="45"/>
  <c r="P254" i="45"/>
  <c r="Q254" i="45" s="1"/>
  <c r="BM255" i="45"/>
  <c r="BL254" i="45"/>
  <c r="BM254" i="45" s="1"/>
  <c r="AX315" i="45"/>
  <c r="I315" i="45"/>
  <c r="J315" i="45" s="1"/>
  <c r="K315" i="45" s="1"/>
  <c r="J117" i="45"/>
  <c r="K117" i="45" s="1"/>
  <c r="CZ186" i="45"/>
  <c r="I189" i="45"/>
  <c r="J189" i="45" s="1"/>
  <c r="K189" i="45" s="1"/>
  <c r="CY258" i="45"/>
  <c r="CZ258" i="45" s="1"/>
  <c r="CY263" i="45"/>
  <c r="CZ263" i="45" s="1"/>
  <c r="CZ194" i="45"/>
  <c r="I196" i="45"/>
  <c r="J196" i="45" s="1"/>
  <c r="K196" i="45" s="1"/>
  <c r="CZ204" i="45"/>
  <c r="CZ209" i="45"/>
  <c r="J211" i="45"/>
  <c r="K211" i="45" s="1"/>
  <c r="I221" i="45"/>
  <c r="J221" i="45" s="1"/>
  <c r="K221" i="45" s="1"/>
  <c r="CY290" i="45"/>
  <c r="CZ290" i="45" s="1"/>
  <c r="J223" i="45"/>
  <c r="K223" i="45" s="1"/>
  <c r="CZ228" i="45"/>
  <c r="CZ244" i="45"/>
  <c r="AZ254" i="45"/>
  <c r="BA254" i="45" s="1"/>
  <c r="BX254" i="45"/>
  <c r="BY254" i="45" s="1"/>
  <c r="Z257" i="45"/>
  <c r="BG257" i="45"/>
  <c r="BF254" i="45"/>
  <c r="BG254" i="45" s="1"/>
  <c r="AO260" i="45"/>
  <c r="I264" i="45"/>
  <c r="J264" i="45" s="1"/>
  <c r="K264" i="45" s="1"/>
  <c r="Q282" i="45"/>
  <c r="F8" i="33"/>
  <c r="G8" i="33" s="1"/>
  <c r="H8" i="33" s="1"/>
  <c r="E7" i="33"/>
  <c r="N8" i="33"/>
  <c r="K8" i="33"/>
  <c r="E36" i="33"/>
  <c r="I7" i="33" s="1"/>
  <c r="J7" i="33" s="1"/>
  <c r="G35" i="33"/>
  <c r="I7" i="9"/>
  <c r="D37" i="16"/>
  <c r="I6" i="27"/>
  <c r="I105" i="45"/>
  <c r="CY185" i="45"/>
  <c r="CZ185" i="45" s="1"/>
  <c r="I201" i="45"/>
  <c r="J201" i="45" s="1"/>
  <c r="K201" i="45" s="1"/>
  <c r="CY270" i="45"/>
  <c r="CZ270" i="45" s="1"/>
  <c r="CY275" i="45"/>
  <c r="CZ275" i="45" s="1"/>
  <c r="CZ206" i="45"/>
  <c r="CZ216" i="45"/>
  <c r="CZ221" i="45"/>
  <c r="CY302" i="45"/>
  <c r="CZ302" i="45" s="1"/>
  <c r="CZ233" i="45"/>
  <c r="I233" i="45"/>
  <c r="J233" i="45" s="1"/>
  <c r="K233" i="45" s="1"/>
  <c r="CY309" i="45"/>
  <c r="CZ309" i="45" s="1"/>
  <c r="I240" i="45"/>
  <c r="J240" i="45" s="1"/>
  <c r="K240" i="45" s="1"/>
  <c r="S254" i="45"/>
  <c r="T254" i="45" s="1"/>
  <c r="AF254" i="45"/>
  <c r="AQ254" i="45"/>
  <c r="AR254" i="45" s="1"/>
  <c r="BO254" i="45"/>
  <c r="BP254" i="45" s="1"/>
  <c r="CB254" i="45"/>
  <c r="CM254" i="45"/>
  <c r="CN254" i="45" s="1"/>
  <c r="CD254" i="45"/>
  <c r="CE254" i="45" s="1"/>
  <c r="CE255" i="45"/>
  <c r="I257" i="45"/>
  <c r="J257" i="45" s="1"/>
  <c r="K257" i="45" s="1"/>
  <c r="T263" i="45"/>
  <c r="I288" i="45"/>
  <c r="J288" i="45" s="1"/>
  <c r="K288" i="45" s="1"/>
  <c r="T317" i="45"/>
  <c r="AH277" i="33"/>
  <c r="AI277" i="33" s="1"/>
  <c r="AI208" i="33"/>
  <c r="I208" i="33"/>
  <c r="J208" i="33" s="1"/>
  <c r="K208" i="33" s="1"/>
  <c r="CP280" i="33"/>
  <c r="CQ280" i="33" s="1"/>
  <c r="CQ211" i="33"/>
  <c r="CP185" i="33"/>
  <c r="C44" i="23"/>
  <c r="I188" i="45"/>
  <c r="J188" i="45" s="1"/>
  <c r="K188" i="45" s="1"/>
  <c r="CZ196" i="45"/>
  <c r="CZ201" i="45"/>
  <c r="J203" i="45"/>
  <c r="K203" i="45" s="1"/>
  <c r="CY282" i="45"/>
  <c r="CZ282" i="45" s="1"/>
  <c r="I213" i="45"/>
  <c r="J213" i="45" s="1"/>
  <c r="K213" i="45" s="1"/>
  <c r="CY287" i="45"/>
  <c r="CZ287" i="45" s="1"/>
  <c r="CZ218" i="45"/>
  <c r="I225" i="45"/>
  <c r="J225" i="45" s="1"/>
  <c r="K225" i="45" s="1"/>
  <c r="CY294" i="45"/>
  <c r="CZ294" i="45" s="1"/>
  <c r="CH255" i="45"/>
  <c r="CG254" i="45"/>
  <c r="CH254" i="45" s="1"/>
  <c r="CY255" i="45"/>
  <c r="I255" i="45" s="1"/>
  <c r="N257" i="45"/>
  <c r="I270" i="45"/>
  <c r="J270" i="45" s="1"/>
  <c r="K270" i="45" s="1"/>
  <c r="AX299" i="45"/>
  <c r="I299" i="45"/>
  <c r="J299" i="45" s="1"/>
  <c r="K299" i="45" s="1"/>
  <c r="Q314" i="45"/>
  <c r="CY269" i="33"/>
  <c r="CZ269" i="33" s="1"/>
  <c r="CZ200" i="33"/>
  <c r="O8" i="45"/>
  <c r="O7" i="45" s="1"/>
  <c r="H116" i="45"/>
  <c r="J116" i="45" s="1"/>
  <c r="I193" i="45"/>
  <c r="J193" i="45" s="1"/>
  <c r="K193" i="45" s="1"/>
  <c r="CY262" i="45"/>
  <c r="CZ262" i="45" s="1"/>
  <c r="CY267" i="45"/>
  <c r="CZ267" i="45" s="1"/>
  <c r="CZ198" i="45"/>
  <c r="I200" i="45"/>
  <c r="J200" i="45" s="1"/>
  <c r="K200" i="45" s="1"/>
  <c r="CZ208" i="45"/>
  <c r="CZ213" i="45"/>
  <c r="J215" i="45"/>
  <c r="K215" i="45" s="1"/>
  <c r="CZ225" i="45"/>
  <c r="CZ229" i="45"/>
  <c r="CY298" i="45"/>
  <c r="CZ298" i="45" s="1"/>
  <c r="I229" i="45"/>
  <c r="J229" i="45" s="1"/>
  <c r="K229" i="45" s="1"/>
  <c r="CY305" i="45"/>
  <c r="CZ305" i="45" s="1"/>
  <c r="I236" i="45"/>
  <c r="J236" i="45" s="1"/>
  <c r="K236" i="45" s="1"/>
  <c r="CZ245" i="45"/>
  <c r="CY314" i="45"/>
  <c r="I245" i="45"/>
  <c r="J245" i="45" s="1"/>
  <c r="K245" i="45" s="1"/>
  <c r="H254" i="45"/>
  <c r="AO255" i="45"/>
  <c r="AN254" i="45"/>
  <c r="AO254" i="45" s="1"/>
  <c r="I261" i="45"/>
  <c r="J261" i="45" s="1"/>
  <c r="K261" i="45" s="1"/>
  <c r="I269" i="45"/>
  <c r="J269" i="45" s="1"/>
  <c r="K269" i="45" s="1"/>
  <c r="I273" i="45"/>
  <c r="J273" i="45" s="1"/>
  <c r="K273" i="45" s="1"/>
  <c r="T301" i="45"/>
  <c r="CY265" i="33"/>
  <c r="CZ265" i="33" s="1"/>
  <c r="CZ196" i="33"/>
  <c r="I205" i="45"/>
  <c r="J205" i="45" s="1"/>
  <c r="K205" i="45" s="1"/>
  <c r="CY274" i="45"/>
  <c r="CZ274" i="45" s="1"/>
  <c r="CY279" i="45"/>
  <c r="CZ279" i="45" s="1"/>
  <c r="CZ210" i="45"/>
  <c r="CP254" i="45"/>
  <c r="CQ254" i="45" s="1"/>
  <c r="CJ254" i="45"/>
  <c r="CK254" i="45" s="1"/>
  <c r="AI257" i="45"/>
  <c r="AH254" i="45"/>
  <c r="AI254" i="45" s="1"/>
  <c r="I265" i="45"/>
  <c r="J265" i="45" s="1"/>
  <c r="K265" i="45" s="1"/>
  <c r="N265" i="45"/>
  <c r="E7" i="9"/>
  <c r="E6" i="27"/>
  <c r="CY259" i="45"/>
  <c r="CZ259" i="45" s="1"/>
  <c r="CZ190" i="45"/>
  <c r="I192" i="45"/>
  <c r="J192" i="45" s="1"/>
  <c r="K192" i="45" s="1"/>
  <c r="CZ200" i="45"/>
  <c r="CZ205" i="45"/>
  <c r="J207" i="45"/>
  <c r="K207" i="45" s="1"/>
  <c r="CY286" i="45"/>
  <c r="CZ286" i="45" s="1"/>
  <c r="I217" i="45"/>
  <c r="J217" i="45" s="1"/>
  <c r="K217" i="45" s="1"/>
  <c r="CY301" i="45"/>
  <c r="CZ301" i="45" s="1"/>
  <c r="I232" i="45"/>
  <c r="J232" i="45" s="1"/>
  <c r="K232" i="45" s="1"/>
  <c r="J239" i="45"/>
  <c r="K239" i="45" s="1"/>
  <c r="CZ241" i="45"/>
  <c r="I241" i="45"/>
  <c r="J241" i="45" s="1"/>
  <c r="K241" i="45" s="1"/>
  <c r="CY310" i="45"/>
  <c r="CZ310" i="45" s="1"/>
  <c r="CY317" i="45"/>
  <c r="CZ317" i="45" s="1"/>
  <c r="I248" i="45"/>
  <c r="J248" i="45" s="1"/>
  <c r="K248" i="45" s="1"/>
  <c r="AX283" i="45"/>
  <c r="I283" i="45"/>
  <c r="J283" i="45" s="1"/>
  <c r="K283" i="45" s="1"/>
  <c r="Q298" i="45"/>
  <c r="I298" i="45"/>
  <c r="J298" i="45" s="1"/>
  <c r="K298" i="45" s="1"/>
  <c r="BR262" i="33"/>
  <c r="BS262" i="33" s="1"/>
  <c r="BS193" i="33"/>
  <c r="F19" i="9"/>
  <c r="G19" i="9" s="1"/>
  <c r="CY266" i="45"/>
  <c r="CZ266" i="45" s="1"/>
  <c r="I197" i="45"/>
  <c r="J197" i="45" s="1"/>
  <c r="K197" i="45" s="1"/>
  <c r="CY271" i="45"/>
  <c r="CZ271" i="45" s="1"/>
  <c r="CZ202" i="45"/>
  <c r="I204" i="45"/>
  <c r="J204" i="45" s="1"/>
  <c r="K204" i="45" s="1"/>
  <c r="CZ212" i="45"/>
  <c r="CZ217" i="45"/>
  <c r="J219" i="45"/>
  <c r="K219" i="45" s="1"/>
  <c r="I228" i="45"/>
  <c r="J228" i="45" s="1"/>
  <c r="K228" i="45" s="1"/>
  <c r="CS254" i="45"/>
  <c r="CT254" i="45" s="1"/>
  <c r="I256" i="45"/>
  <c r="J256" i="45" s="1"/>
  <c r="K256" i="45" s="1"/>
  <c r="T285" i="45"/>
  <c r="I285" i="45"/>
  <c r="J285" i="45" s="1"/>
  <c r="K285" i="45" s="1"/>
  <c r="I304" i="45"/>
  <c r="J304" i="45" s="1"/>
  <c r="K304" i="45" s="1"/>
  <c r="BF296" i="33"/>
  <c r="BG296" i="33" s="1"/>
  <c r="BG227" i="33"/>
  <c r="AN308" i="33"/>
  <c r="AO308" i="33" s="1"/>
  <c r="AO239" i="33"/>
  <c r="O11" i="33"/>
  <c r="P11" i="33" s="1"/>
  <c r="Q11" i="33" s="1"/>
  <c r="I11" i="33"/>
  <c r="J11" i="33" s="1"/>
  <c r="J130" i="33"/>
  <c r="K130" i="33" s="1"/>
  <c r="J162" i="33"/>
  <c r="K162" i="33" s="1"/>
  <c r="BL256" i="33"/>
  <c r="BM256" i="33" s="1"/>
  <c r="BM187" i="33"/>
  <c r="BL185" i="33"/>
  <c r="BM185" i="33" s="1"/>
  <c r="Y259" i="33"/>
  <c r="Z259" i="33" s="1"/>
  <c r="Z190" i="33"/>
  <c r="Y185" i="33"/>
  <c r="I190" i="33"/>
  <c r="J190" i="33" s="1"/>
  <c r="K190" i="33" s="1"/>
  <c r="AZ265" i="33"/>
  <c r="BA265" i="33" s="1"/>
  <c r="BA196" i="33"/>
  <c r="CJ265" i="33"/>
  <c r="CK265" i="33" s="1"/>
  <c r="CK196" i="33"/>
  <c r="DB265" i="33"/>
  <c r="DC265" i="33" s="1"/>
  <c r="DC196" i="33"/>
  <c r="CG269" i="33"/>
  <c r="CH269" i="33" s="1"/>
  <c r="CH200" i="33"/>
  <c r="AB292" i="33"/>
  <c r="AC292" i="33" s="1"/>
  <c r="AC223" i="33"/>
  <c r="CY293" i="33"/>
  <c r="CZ293" i="33" s="1"/>
  <c r="CZ224" i="33"/>
  <c r="M254" i="45"/>
  <c r="N254" i="45" s="1"/>
  <c r="AK254" i="45"/>
  <c r="AL254" i="45" s="1"/>
  <c r="BI254" i="45"/>
  <c r="BJ254" i="45" s="1"/>
  <c r="Q266" i="45"/>
  <c r="Q270" i="45"/>
  <c r="I276" i="45"/>
  <c r="J276" i="45" s="1"/>
  <c r="K276" i="45" s="1"/>
  <c r="I278" i="45"/>
  <c r="J278" i="45" s="1"/>
  <c r="K278" i="45" s="1"/>
  <c r="T289" i="45"/>
  <c r="I289" i="45"/>
  <c r="J289" i="45" s="1"/>
  <c r="K289" i="45" s="1"/>
  <c r="I292" i="45"/>
  <c r="J292" i="45" s="1"/>
  <c r="K292" i="45" s="1"/>
  <c r="T305" i="45"/>
  <c r="I305" i="45"/>
  <c r="J305" i="45" s="1"/>
  <c r="K305" i="45" s="1"/>
  <c r="I308" i="45"/>
  <c r="J308" i="45" s="1"/>
  <c r="K308" i="45" s="1"/>
  <c r="I116" i="33"/>
  <c r="J116" i="33" s="1"/>
  <c r="J134" i="33"/>
  <c r="K134" i="33" s="1"/>
  <c r="J166" i="33"/>
  <c r="K166" i="33" s="1"/>
  <c r="BO256" i="33"/>
  <c r="BP256" i="33" s="1"/>
  <c r="BP187" i="33"/>
  <c r="CE187" i="33"/>
  <c r="DE259" i="33"/>
  <c r="DF259" i="33" s="1"/>
  <c r="DF190" i="33"/>
  <c r="DE185" i="33"/>
  <c r="DF185" i="33" s="1"/>
  <c r="V262" i="33"/>
  <c r="W193" i="33"/>
  <c r="I193" i="33"/>
  <c r="J193" i="33" s="1"/>
  <c r="K193" i="33" s="1"/>
  <c r="V185" i="33"/>
  <c r="AL193" i="33"/>
  <c r="AN265" i="33"/>
  <c r="AO265" i="33" s="1"/>
  <c r="AO196" i="33"/>
  <c r="CW199" i="33"/>
  <c r="DF205" i="33"/>
  <c r="DE274" i="33"/>
  <c r="DF274" i="33" s="1"/>
  <c r="CS275" i="33"/>
  <c r="CT275" i="33" s="1"/>
  <c r="CT206" i="33"/>
  <c r="BM220" i="33"/>
  <c r="BL289" i="33"/>
  <c r="BM289" i="33" s="1"/>
  <c r="CG291" i="33"/>
  <c r="CH291" i="33" s="1"/>
  <c r="CH222" i="33"/>
  <c r="BC306" i="33"/>
  <c r="BD306" i="33" s="1"/>
  <c r="BD237" i="33"/>
  <c r="I268" i="45"/>
  <c r="J268" i="45" s="1"/>
  <c r="K268" i="45" s="1"/>
  <c r="I287" i="45"/>
  <c r="J287" i="45" s="1"/>
  <c r="K287" i="45" s="1"/>
  <c r="I303" i="45"/>
  <c r="J303" i="45" s="1"/>
  <c r="K303" i="45" s="1"/>
  <c r="Q116" i="33"/>
  <c r="BL258" i="33"/>
  <c r="BM258" i="33" s="1"/>
  <c r="BM189" i="33"/>
  <c r="CS258" i="33"/>
  <c r="CT258" i="33" s="1"/>
  <c r="CT189" i="33"/>
  <c r="CS185" i="33"/>
  <c r="CD261" i="33"/>
  <c r="CE261" i="33" s="1"/>
  <c r="CE192" i="33"/>
  <c r="BO264" i="33"/>
  <c r="BP264" i="33" s="1"/>
  <c r="BP195" i="33"/>
  <c r="CJ268" i="33"/>
  <c r="CK268" i="33" s="1"/>
  <c r="CK199" i="33"/>
  <c r="Y274" i="33"/>
  <c r="Z274" i="33" s="1"/>
  <c r="Z205" i="33"/>
  <c r="I205" i="33"/>
  <c r="J205" i="33" s="1"/>
  <c r="K205" i="33" s="1"/>
  <c r="BP205" i="33"/>
  <c r="AN288" i="33"/>
  <c r="AO288" i="33" s="1"/>
  <c r="AO219" i="33"/>
  <c r="CP304" i="33"/>
  <c r="CQ304" i="33" s="1"/>
  <c r="CQ235" i="33"/>
  <c r="I267" i="45"/>
  <c r="J267" i="45" s="1"/>
  <c r="K267" i="45" s="1"/>
  <c r="T273" i="45"/>
  <c r="Q274" i="45"/>
  <c r="T277" i="45"/>
  <c r="I277" i="45"/>
  <c r="J277" i="45" s="1"/>
  <c r="K277" i="45" s="1"/>
  <c r="I280" i="45"/>
  <c r="J280" i="45" s="1"/>
  <c r="K280" i="45" s="1"/>
  <c r="T293" i="45"/>
  <c r="I293" i="45"/>
  <c r="J293" i="45" s="1"/>
  <c r="K293" i="45" s="1"/>
  <c r="I296" i="45"/>
  <c r="J296" i="45" s="1"/>
  <c r="K296" i="45" s="1"/>
  <c r="T309" i="45"/>
  <c r="I309" i="45"/>
  <c r="J309" i="45" s="1"/>
  <c r="K309" i="45" s="1"/>
  <c r="I312" i="45"/>
  <c r="J312" i="45" s="1"/>
  <c r="K312" i="45" s="1"/>
  <c r="N11" i="33"/>
  <c r="I103" i="33"/>
  <c r="I106" i="33"/>
  <c r="BA255" i="33"/>
  <c r="CA255" i="33"/>
  <c r="CB186" i="33"/>
  <c r="CA185" i="33"/>
  <c r="CB185" i="33" s="1"/>
  <c r="AW258" i="33"/>
  <c r="AX258" i="33" s="1"/>
  <c r="AX189" i="33"/>
  <c r="AW185" i="33"/>
  <c r="BO258" i="33"/>
  <c r="BP258" i="33" s="1"/>
  <c r="BP189" i="33"/>
  <c r="CD260" i="33"/>
  <c r="CE260" i="33" s="1"/>
  <c r="CE191" i="33"/>
  <c r="BR261" i="33"/>
  <c r="BS261" i="33" s="1"/>
  <c r="BS192" i="33"/>
  <c r="BR185" i="33"/>
  <c r="BR264" i="33"/>
  <c r="BS264" i="33" s="1"/>
  <c r="BS195" i="33"/>
  <c r="CD285" i="33"/>
  <c r="CE285" i="33" s="1"/>
  <c r="CE216" i="33"/>
  <c r="AW289" i="33"/>
  <c r="AX289" i="33" s="1"/>
  <c r="AX220" i="33"/>
  <c r="CZ222" i="45"/>
  <c r="CZ226" i="45"/>
  <c r="CZ230" i="45"/>
  <c r="CZ234" i="45"/>
  <c r="CZ238" i="45"/>
  <c r="CZ242" i="45"/>
  <c r="CZ246" i="45"/>
  <c r="I291" i="45"/>
  <c r="J291" i="45" s="1"/>
  <c r="K291" i="45" s="1"/>
  <c r="I307" i="45"/>
  <c r="J307" i="45" s="1"/>
  <c r="K307" i="45" s="1"/>
  <c r="O47" i="33"/>
  <c r="AS47" i="33"/>
  <c r="BK47" i="33"/>
  <c r="CO47" i="33"/>
  <c r="J146" i="33"/>
  <c r="K146" i="33" s="1"/>
  <c r="AO255" i="33"/>
  <c r="BO255" i="33"/>
  <c r="BP186" i="33"/>
  <c r="BO185" i="33"/>
  <c r="BP185" i="33" s="1"/>
  <c r="BL257" i="33"/>
  <c r="BM257" i="33" s="1"/>
  <c r="BM188" i="33"/>
  <c r="CG260" i="33"/>
  <c r="CH260" i="33" s="1"/>
  <c r="CH191" i="33"/>
  <c r="CG185" i="33"/>
  <c r="CH185" i="33" s="1"/>
  <c r="CW191" i="33"/>
  <c r="BO263" i="33"/>
  <c r="BP263" i="33" s="1"/>
  <c r="BP194" i="33"/>
  <c r="V264" i="33"/>
  <c r="W264" i="33" s="1"/>
  <c r="I195" i="33"/>
  <c r="J195" i="33" s="1"/>
  <c r="K195" i="33" s="1"/>
  <c r="W195" i="33"/>
  <c r="AN284" i="33"/>
  <c r="AO284" i="33" s="1"/>
  <c r="AO215" i="33"/>
  <c r="AW302" i="33"/>
  <c r="AX302" i="33" s="1"/>
  <c r="AX233" i="33"/>
  <c r="Y313" i="33"/>
  <c r="Z313" i="33" s="1"/>
  <c r="Z244" i="33"/>
  <c r="I244" i="33"/>
  <c r="J244" i="33" s="1"/>
  <c r="K244" i="33" s="1"/>
  <c r="T281" i="45"/>
  <c r="I281" i="45"/>
  <c r="J281" i="45" s="1"/>
  <c r="K281" i="45" s="1"/>
  <c r="I284" i="45"/>
  <c r="J284" i="45" s="1"/>
  <c r="K284" i="45" s="1"/>
  <c r="I286" i="45"/>
  <c r="J286" i="45" s="1"/>
  <c r="K286" i="45" s="1"/>
  <c r="T297" i="45"/>
  <c r="I297" i="45"/>
  <c r="J297" i="45" s="1"/>
  <c r="K297" i="45" s="1"/>
  <c r="I300" i="45"/>
  <c r="J300" i="45" s="1"/>
  <c r="K300" i="45" s="1"/>
  <c r="I302" i="45"/>
  <c r="J302" i="45" s="1"/>
  <c r="K302" i="45" s="1"/>
  <c r="T313" i="45"/>
  <c r="I313" i="45"/>
  <c r="J313" i="45" s="1"/>
  <c r="K313" i="45" s="1"/>
  <c r="I316" i="45"/>
  <c r="J316" i="45" s="1"/>
  <c r="K316" i="45" s="1"/>
  <c r="F47" i="33"/>
  <c r="H185" i="33"/>
  <c r="AZ257" i="33"/>
  <c r="BA257" i="33" s="1"/>
  <c r="BA188" i="33"/>
  <c r="AH260" i="33"/>
  <c r="AI260" i="33" s="1"/>
  <c r="AI191" i="33"/>
  <c r="BC263" i="33"/>
  <c r="BD263" i="33" s="1"/>
  <c r="BD194" i="33"/>
  <c r="BO271" i="33"/>
  <c r="BP271" i="33" s="1"/>
  <c r="BP202" i="33"/>
  <c r="AT299" i="33"/>
  <c r="AU299" i="33" s="1"/>
  <c r="AU230" i="33"/>
  <c r="AT185" i="33"/>
  <c r="AU185" i="33" s="1"/>
  <c r="AN311" i="33"/>
  <c r="AO311" i="33" s="1"/>
  <c r="AO242" i="33"/>
  <c r="AE317" i="33"/>
  <c r="AF317" i="33" s="1"/>
  <c r="AF248" i="33"/>
  <c r="I258" i="45"/>
  <c r="J258" i="45" s="1"/>
  <c r="K258" i="45" s="1"/>
  <c r="I262" i="45"/>
  <c r="J262" i="45" s="1"/>
  <c r="K262" i="45" s="1"/>
  <c r="I279" i="45"/>
  <c r="J279" i="45" s="1"/>
  <c r="K279" i="45" s="1"/>
  <c r="I295" i="45"/>
  <c r="J295" i="45" s="1"/>
  <c r="K295" i="45" s="1"/>
  <c r="I311" i="45"/>
  <c r="J311" i="45" s="1"/>
  <c r="K311" i="45" s="1"/>
  <c r="R47" i="33"/>
  <c r="BN47" i="33"/>
  <c r="J122" i="33"/>
  <c r="K122" i="33" s="1"/>
  <c r="J154" i="33"/>
  <c r="K154" i="33" s="1"/>
  <c r="AK260" i="33"/>
  <c r="AL260" i="33" s="1"/>
  <c r="AL191" i="33"/>
  <c r="AK185" i="33"/>
  <c r="AL185" i="33" s="1"/>
  <c r="BA191" i="33"/>
  <c r="BO262" i="33"/>
  <c r="BP262" i="33" s="1"/>
  <c r="BP193" i="33"/>
  <c r="AE266" i="33"/>
  <c r="AF266" i="33" s="1"/>
  <c r="I197" i="33"/>
  <c r="J197" i="33" s="1"/>
  <c r="K197" i="33" s="1"/>
  <c r="AF197" i="33"/>
  <c r="CW200" i="33"/>
  <c r="CV269" i="33"/>
  <c r="CW269" i="33" s="1"/>
  <c r="CM278" i="33"/>
  <c r="CN278" i="33" s="1"/>
  <c r="CN209" i="33"/>
  <c r="BL280" i="33"/>
  <c r="BM280" i="33" s="1"/>
  <c r="BM211" i="33"/>
  <c r="AK282" i="33"/>
  <c r="AL282" i="33" s="1"/>
  <c r="AL213" i="33"/>
  <c r="CB213" i="33"/>
  <c r="CY298" i="33"/>
  <c r="CZ298" i="33" s="1"/>
  <c r="CZ229" i="33"/>
  <c r="CJ300" i="33"/>
  <c r="CK300" i="33" s="1"/>
  <c r="CK231" i="33"/>
  <c r="CT241" i="33"/>
  <c r="W260" i="33"/>
  <c r="AA7" i="33"/>
  <c r="Y7" i="33" s="1"/>
  <c r="AB7" i="33" s="1"/>
  <c r="N10" i="33"/>
  <c r="AQ185" i="33"/>
  <c r="AR185" i="33" s="1"/>
  <c r="AC255" i="33"/>
  <c r="BC255" i="33"/>
  <c r="BD186" i="33"/>
  <c r="BC185" i="33"/>
  <c r="BD185" i="33" s="1"/>
  <c r="V256" i="33"/>
  <c r="W256" i="33" s="1"/>
  <c r="I187" i="33"/>
  <c r="J187" i="33" s="1"/>
  <c r="K187" i="33" s="1"/>
  <c r="AZ256" i="33"/>
  <c r="BA256" i="33" s="1"/>
  <c r="AZ185" i="33"/>
  <c r="BA185" i="33" s="1"/>
  <c r="BA187" i="33"/>
  <c r="CV256" i="33"/>
  <c r="CW256" i="33" s="1"/>
  <c r="CV185" i="33"/>
  <c r="CW185" i="33" s="1"/>
  <c r="CW187" i="33"/>
  <c r="AN257" i="33"/>
  <c r="AO257" i="33" s="1"/>
  <c r="AO188" i="33"/>
  <c r="AZ258" i="33"/>
  <c r="BA258" i="33" s="1"/>
  <c r="BA189" i="33"/>
  <c r="CV258" i="33"/>
  <c r="CW258" i="33" s="1"/>
  <c r="CW189" i="33"/>
  <c r="CS259" i="33"/>
  <c r="CT259" i="33" s="1"/>
  <c r="CT190" i="33"/>
  <c r="BR260" i="33"/>
  <c r="BS260" i="33" s="1"/>
  <c r="BS191" i="33"/>
  <c r="BF261" i="33"/>
  <c r="BG261" i="33" s="1"/>
  <c r="BG192" i="33"/>
  <c r="BC262" i="33"/>
  <c r="BD262" i="33" s="1"/>
  <c r="BD193" i="33"/>
  <c r="CY262" i="33"/>
  <c r="CZ262" i="33" s="1"/>
  <c r="CZ193" i="33"/>
  <c r="BC264" i="33"/>
  <c r="BD264" i="33" s="1"/>
  <c r="BD195" i="33"/>
  <c r="CY264" i="33"/>
  <c r="CZ264" i="33" s="1"/>
  <c r="CZ195" i="33"/>
  <c r="AB265" i="33"/>
  <c r="AC265" i="33" s="1"/>
  <c r="I196" i="33"/>
  <c r="J196" i="33" s="1"/>
  <c r="K196" i="33" s="1"/>
  <c r="AC196" i="33"/>
  <c r="CY266" i="33"/>
  <c r="CZ266" i="33" s="1"/>
  <c r="CZ197" i="33"/>
  <c r="CZ198" i="33"/>
  <c r="CY267" i="33"/>
  <c r="CZ267" i="33" s="1"/>
  <c r="BR269" i="33"/>
  <c r="BS269" i="33" s="1"/>
  <c r="BS200" i="33"/>
  <c r="BR271" i="33"/>
  <c r="BS271" i="33" s="1"/>
  <c r="BS202" i="33"/>
  <c r="BC274" i="33"/>
  <c r="BD274" i="33" s="1"/>
  <c r="BD205" i="33"/>
  <c r="CV275" i="33"/>
  <c r="CW275" i="33" s="1"/>
  <c r="CW206" i="33"/>
  <c r="DB276" i="33"/>
  <c r="DC276" i="33" s="1"/>
  <c r="DC207" i="33"/>
  <c r="CA278" i="33"/>
  <c r="CB278" i="33" s="1"/>
  <c r="CB209" i="33"/>
  <c r="BA211" i="33"/>
  <c r="AZ280" i="33"/>
  <c r="BA280" i="33" s="1"/>
  <c r="BO282" i="33"/>
  <c r="BP282" i="33" s="1"/>
  <c r="BP213" i="33"/>
  <c r="AK291" i="33"/>
  <c r="AL291" i="33" s="1"/>
  <c r="AL222" i="33"/>
  <c r="BR291" i="33"/>
  <c r="BS291" i="33" s="1"/>
  <c r="BS222" i="33"/>
  <c r="BR293" i="33"/>
  <c r="BS293" i="33" s="1"/>
  <c r="BS224" i="33"/>
  <c r="AB308" i="33"/>
  <c r="AC308" i="33" s="1"/>
  <c r="AC239" i="33"/>
  <c r="CG310" i="33"/>
  <c r="CH310" i="33" s="1"/>
  <c r="I241" i="33"/>
  <c r="J241" i="33" s="1"/>
  <c r="K241" i="33" s="1"/>
  <c r="CH241" i="33"/>
  <c r="AZ316" i="33"/>
  <c r="BA316" i="33" s="1"/>
  <c r="BA247" i="33"/>
  <c r="CV316" i="33"/>
  <c r="CW316" i="33" s="1"/>
  <c r="CW247" i="33"/>
  <c r="CM256" i="33"/>
  <c r="CN256" i="33" s="1"/>
  <c r="CM264" i="33"/>
  <c r="CN264" i="33" s="1"/>
  <c r="W265" i="33"/>
  <c r="W185" i="33"/>
  <c r="BS185" i="33"/>
  <c r="CQ185" i="33"/>
  <c r="BC256" i="33"/>
  <c r="BD256" i="33" s="1"/>
  <c r="BD187" i="33"/>
  <c r="CY256" i="33"/>
  <c r="CZ256" i="33" s="1"/>
  <c r="CZ187" i="33"/>
  <c r="I188" i="33"/>
  <c r="J188" i="33" s="1"/>
  <c r="K188" i="33" s="1"/>
  <c r="AB257" i="33"/>
  <c r="AC257" i="33" s="1"/>
  <c r="AC188" i="33"/>
  <c r="AK258" i="33"/>
  <c r="AL258" i="33" s="1"/>
  <c r="AL189" i="33"/>
  <c r="CG258" i="33"/>
  <c r="CH258" i="33" s="1"/>
  <c r="CH189" i="33"/>
  <c r="CG259" i="33"/>
  <c r="CH259" i="33" s="1"/>
  <c r="CH190" i="33"/>
  <c r="Y260" i="33"/>
  <c r="Z260" i="33" s="1"/>
  <c r="Z191" i="33"/>
  <c r="BU260" i="33"/>
  <c r="BV260" i="33" s="1"/>
  <c r="BV191" i="33"/>
  <c r="AT261" i="33"/>
  <c r="AU261" i="33" s="1"/>
  <c r="AU192" i="33"/>
  <c r="BF262" i="33"/>
  <c r="BG262" i="33" s="1"/>
  <c r="BG193" i="33"/>
  <c r="DB262" i="33"/>
  <c r="DC262" i="33" s="1"/>
  <c r="DC193" i="33"/>
  <c r="AE263" i="33"/>
  <c r="AF263" i="33" s="1"/>
  <c r="AF194" i="33"/>
  <c r="AO195" i="33"/>
  <c r="AN264" i="33"/>
  <c r="AO264" i="33" s="1"/>
  <c r="CM266" i="33"/>
  <c r="CN266" i="33" s="1"/>
  <c r="CN197" i="33"/>
  <c r="DB267" i="33"/>
  <c r="DC267" i="33" s="1"/>
  <c r="DC198" i="33"/>
  <c r="BY199" i="33"/>
  <c r="BA200" i="33"/>
  <c r="AZ269" i="33"/>
  <c r="BA269" i="33" s="1"/>
  <c r="AK271" i="33"/>
  <c r="AL271" i="33" s="1"/>
  <c r="AL202" i="33"/>
  <c r="BA202" i="33"/>
  <c r="BA203" i="33"/>
  <c r="AZ272" i="33"/>
  <c r="BA272" i="33" s="1"/>
  <c r="CQ203" i="33"/>
  <c r="CE206" i="33"/>
  <c r="AL209" i="33"/>
  <c r="Y282" i="33"/>
  <c r="Z282" i="33" s="1"/>
  <c r="Z213" i="33"/>
  <c r="I213" i="33"/>
  <c r="J213" i="33" s="1"/>
  <c r="K213" i="33" s="1"/>
  <c r="CS283" i="33"/>
  <c r="CT283" i="33" s="1"/>
  <c r="CT214" i="33"/>
  <c r="AH285" i="33"/>
  <c r="AI285" i="33" s="1"/>
  <c r="AI216" i="33"/>
  <c r="BP216" i="33"/>
  <c r="CV287" i="33"/>
  <c r="CW287" i="33" s="1"/>
  <c r="CW218" i="33"/>
  <c r="V291" i="33"/>
  <c r="W291" i="33" s="1"/>
  <c r="I222" i="33"/>
  <c r="J222" i="33" s="1"/>
  <c r="K222" i="33" s="1"/>
  <c r="W222" i="33"/>
  <c r="CY295" i="33"/>
  <c r="CZ295" i="33" s="1"/>
  <c r="CZ226" i="33"/>
  <c r="AT296" i="33"/>
  <c r="AU296" i="33" s="1"/>
  <c r="AU227" i="33"/>
  <c r="CJ297" i="33"/>
  <c r="CK297" i="33" s="1"/>
  <c r="CK228" i="33"/>
  <c r="BX300" i="33"/>
  <c r="BY300" i="33" s="1"/>
  <c r="BY231" i="33"/>
  <c r="AK302" i="33"/>
  <c r="AL302" i="33" s="1"/>
  <c r="I233" i="33"/>
  <c r="J233" i="33" s="1"/>
  <c r="K233" i="33" s="1"/>
  <c r="AL233" i="33"/>
  <c r="CS305" i="33"/>
  <c r="CT305" i="33" s="1"/>
  <c r="CT236" i="33"/>
  <c r="AE255" i="33"/>
  <c r="AF186" i="33"/>
  <c r="AE185" i="33"/>
  <c r="AF185" i="33" s="1"/>
  <c r="AN256" i="33"/>
  <c r="AO256" i="33" s="1"/>
  <c r="AO187" i="33"/>
  <c r="AN185" i="33"/>
  <c r="AO185" i="33" s="1"/>
  <c r="CJ256" i="33"/>
  <c r="CK256" i="33" s="1"/>
  <c r="CK187" i="33"/>
  <c r="CJ185" i="33"/>
  <c r="CK185" i="33" s="1"/>
  <c r="AN258" i="33"/>
  <c r="AO258" i="33" s="1"/>
  <c r="AO189" i="33"/>
  <c r="CJ258" i="33"/>
  <c r="CK258" i="33" s="1"/>
  <c r="CK189" i="33"/>
  <c r="BU259" i="33"/>
  <c r="BV259" i="33" s="1"/>
  <c r="BV190" i="33"/>
  <c r="BF260" i="33"/>
  <c r="BG260" i="33" s="1"/>
  <c r="BG191" i="33"/>
  <c r="DB260" i="33"/>
  <c r="DC260" i="33" s="1"/>
  <c r="DC191" i="33"/>
  <c r="AH261" i="33"/>
  <c r="AI261" i="33" s="1"/>
  <c r="AI192" i="33"/>
  <c r="CM262" i="33"/>
  <c r="CN262" i="33" s="1"/>
  <c r="CN193" i="33"/>
  <c r="BI265" i="33"/>
  <c r="BJ265" i="33" s="1"/>
  <c r="BJ196" i="33"/>
  <c r="CP265" i="33"/>
  <c r="CQ265" i="33" s="1"/>
  <c r="CQ196" i="33"/>
  <c r="CA266" i="33"/>
  <c r="CB266" i="33" s="1"/>
  <c r="CB197" i="33"/>
  <c r="BU267" i="33"/>
  <c r="BV267" i="33" s="1"/>
  <c r="BV198" i="33"/>
  <c r="BC269" i="33"/>
  <c r="BD269" i="33" s="1"/>
  <c r="BD200" i="33"/>
  <c r="CD272" i="33"/>
  <c r="CE272" i="33" s="1"/>
  <c r="CE203" i="33"/>
  <c r="AW275" i="33"/>
  <c r="AX275" i="33" s="1"/>
  <c r="AX206" i="33"/>
  <c r="CP276" i="33"/>
  <c r="CQ276" i="33" s="1"/>
  <c r="CQ207" i="33"/>
  <c r="Y278" i="33"/>
  <c r="Z278" i="33" s="1"/>
  <c r="Z209" i="33"/>
  <c r="I209" i="33"/>
  <c r="J209" i="33" s="1"/>
  <c r="K209" i="33" s="1"/>
  <c r="CA279" i="33"/>
  <c r="CB279" i="33" s="1"/>
  <c r="CB210" i="33"/>
  <c r="AZ287" i="33"/>
  <c r="BA287" i="33" s="1"/>
  <c r="BA218" i="33"/>
  <c r="V293" i="33"/>
  <c r="I224" i="33"/>
  <c r="J224" i="33" s="1"/>
  <c r="K224" i="33" s="1"/>
  <c r="W224" i="33"/>
  <c r="BC295" i="33"/>
  <c r="BD295" i="33" s="1"/>
  <c r="BD226" i="33"/>
  <c r="CJ295" i="33"/>
  <c r="CK295" i="33" s="1"/>
  <c r="CK226" i="33"/>
  <c r="AN297" i="33"/>
  <c r="AO297" i="33" s="1"/>
  <c r="AO228" i="33"/>
  <c r="BU297" i="33"/>
  <c r="BV297" i="33" s="1"/>
  <c r="BV228" i="33"/>
  <c r="BL305" i="33"/>
  <c r="BM305" i="33" s="1"/>
  <c r="BM236" i="33"/>
  <c r="CG307" i="33"/>
  <c r="CH307" i="33" s="1"/>
  <c r="CH238" i="33"/>
  <c r="J172" i="33"/>
  <c r="K172" i="33" s="1"/>
  <c r="Z185" i="33"/>
  <c r="AX185" i="33"/>
  <c r="BI185" i="33"/>
  <c r="BJ185" i="33" s="1"/>
  <c r="CT185" i="33"/>
  <c r="BG187" i="33"/>
  <c r="DC187" i="33"/>
  <c r="CV257" i="33"/>
  <c r="CW257" i="33" s="1"/>
  <c r="CW188" i="33"/>
  <c r="Y258" i="33"/>
  <c r="Z258" i="33" s="1"/>
  <c r="Z189" i="33"/>
  <c r="BV189" i="33"/>
  <c r="BU258" i="33"/>
  <c r="BV258" i="33" s="1"/>
  <c r="BI259" i="33"/>
  <c r="BJ259" i="33" s="1"/>
  <c r="BJ190" i="33"/>
  <c r="I191" i="33"/>
  <c r="J191" i="33" s="1"/>
  <c r="K191" i="33" s="1"/>
  <c r="AC191" i="33"/>
  <c r="BJ191" i="33"/>
  <c r="BI260" i="33"/>
  <c r="BJ260" i="33" s="1"/>
  <c r="BY191" i="33"/>
  <c r="DE260" i="33"/>
  <c r="DF260" i="33" s="1"/>
  <c r="DF191" i="33"/>
  <c r="V261" i="33"/>
  <c r="I192" i="33"/>
  <c r="J192" i="33" s="1"/>
  <c r="K192" i="33" s="1"/>
  <c r="W192" i="33"/>
  <c r="AT262" i="33"/>
  <c r="AU262" i="33" s="1"/>
  <c r="AU193" i="33"/>
  <c r="BJ193" i="33"/>
  <c r="CP262" i="33"/>
  <c r="CQ262" i="33" s="1"/>
  <c r="CQ193" i="33"/>
  <c r="DF193" i="33"/>
  <c r="CY263" i="33"/>
  <c r="CZ263" i="33" s="1"/>
  <c r="CZ194" i="33"/>
  <c r="AB264" i="33"/>
  <c r="AC264" i="33" s="1"/>
  <c r="AC195" i="33"/>
  <c r="BL265" i="33"/>
  <c r="BM265" i="33" s="1"/>
  <c r="BM196" i="33"/>
  <c r="CB196" i="33"/>
  <c r="BO266" i="33"/>
  <c r="BP266" i="33" s="1"/>
  <c r="BP197" i="33"/>
  <c r="BC267" i="33"/>
  <c r="BD267" i="33" s="1"/>
  <c r="BD198" i="33"/>
  <c r="BA199" i="33"/>
  <c r="V269" i="33"/>
  <c r="W269" i="33" s="1"/>
  <c r="W200" i="33"/>
  <c r="I200" i="33"/>
  <c r="J200" i="33" s="1"/>
  <c r="K200" i="33" s="1"/>
  <c r="AL200" i="33"/>
  <c r="V271" i="33"/>
  <c r="W271" i="33" s="1"/>
  <c r="I202" i="33"/>
  <c r="J202" i="33" s="1"/>
  <c r="K202" i="33" s="1"/>
  <c r="W202" i="33"/>
  <c r="AN272" i="33"/>
  <c r="AO272" i="33" s="1"/>
  <c r="AO203" i="33"/>
  <c r="BL273" i="33"/>
  <c r="BM273" i="33" s="1"/>
  <c r="BM204" i="33"/>
  <c r="AZ275" i="33"/>
  <c r="BA275" i="33" s="1"/>
  <c r="BA206" i="33"/>
  <c r="BA207" i="33"/>
  <c r="BL281" i="33"/>
  <c r="BM281" i="33" s="1"/>
  <c r="BM212" i="33"/>
  <c r="CS281" i="33"/>
  <c r="CT281" i="33" s="1"/>
  <c r="CT212" i="33"/>
  <c r="AW283" i="33"/>
  <c r="AX283" i="33" s="1"/>
  <c r="AX214" i="33"/>
  <c r="CE214" i="33"/>
  <c r="DC215" i="33"/>
  <c r="DB284" i="33"/>
  <c r="DC284" i="33" s="1"/>
  <c r="CA286" i="33"/>
  <c r="CB286" i="33" s="1"/>
  <c r="CB217" i="33"/>
  <c r="Y290" i="33"/>
  <c r="Z290" i="33" s="1"/>
  <c r="Z221" i="33"/>
  <c r="I221" i="33"/>
  <c r="J221" i="33" s="1"/>
  <c r="K221" i="33" s="1"/>
  <c r="BP221" i="33"/>
  <c r="AN295" i="33"/>
  <c r="AO295" i="33" s="1"/>
  <c r="AO226" i="33"/>
  <c r="Y297" i="33"/>
  <c r="Z297" i="33" s="1"/>
  <c r="Z228" i="33"/>
  <c r="I228" i="33"/>
  <c r="J228" i="33" s="1"/>
  <c r="K228" i="33" s="1"/>
  <c r="CP301" i="33"/>
  <c r="CQ301" i="33" s="1"/>
  <c r="CQ232" i="33"/>
  <c r="CA303" i="33"/>
  <c r="CB303" i="33" s="1"/>
  <c r="CB234" i="33"/>
  <c r="AW305" i="33"/>
  <c r="AX305" i="33" s="1"/>
  <c r="AX236" i="33"/>
  <c r="BR307" i="33"/>
  <c r="BS307" i="33" s="1"/>
  <c r="BS238" i="33"/>
  <c r="BR309" i="33"/>
  <c r="BS309" i="33" s="1"/>
  <c r="BS240" i="33"/>
  <c r="CZ240" i="33"/>
  <c r="BG243" i="33"/>
  <c r="CP315" i="33"/>
  <c r="CQ315" i="33" s="1"/>
  <c r="CQ246" i="33"/>
  <c r="AK259" i="33"/>
  <c r="AL259" i="33" s="1"/>
  <c r="BU185" i="33"/>
  <c r="BV185" i="33" s="1"/>
  <c r="BY255" i="33"/>
  <c r="CY255" i="33"/>
  <c r="CZ186" i="33"/>
  <c r="CY185" i="33"/>
  <c r="CZ185" i="33" s="1"/>
  <c r="AB185" i="33"/>
  <c r="AC185" i="33" s="1"/>
  <c r="AC187" i="33"/>
  <c r="AB256" i="33"/>
  <c r="AC256" i="33" s="1"/>
  <c r="BX256" i="33"/>
  <c r="BY256" i="33" s="1"/>
  <c r="BX185" i="33"/>
  <c r="BY185" i="33" s="1"/>
  <c r="BY187" i="33"/>
  <c r="CJ257" i="33"/>
  <c r="CK257" i="33" s="1"/>
  <c r="CK188" i="33"/>
  <c r="I189" i="33"/>
  <c r="J189" i="33" s="1"/>
  <c r="K189" i="33" s="1"/>
  <c r="AB258" i="33"/>
  <c r="AC258" i="33" s="1"/>
  <c r="AC189" i="33"/>
  <c r="BX258" i="33"/>
  <c r="BY258" i="33" s="1"/>
  <c r="BY189" i="33"/>
  <c r="AW259" i="33"/>
  <c r="AX259" i="33" s="1"/>
  <c r="AX190" i="33"/>
  <c r="AT260" i="33"/>
  <c r="AU260" i="33" s="1"/>
  <c r="AU191" i="33"/>
  <c r="CP260" i="33"/>
  <c r="CQ260" i="33" s="1"/>
  <c r="CQ191" i="33"/>
  <c r="DB261" i="33"/>
  <c r="DC261" i="33" s="1"/>
  <c r="DC192" i="33"/>
  <c r="AE262" i="33"/>
  <c r="AF262" i="33" s="1"/>
  <c r="AF193" i="33"/>
  <c r="CA262" i="33"/>
  <c r="CB262" i="33" s="1"/>
  <c r="CB193" i="33"/>
  <c r="CM263" i="33"/>
  <c r="CN263" i="33" s="1"/>
  <c r="CN194" i="33"/>
  <c r="AE264" i="33"/>
  <c r="AF264" i="33" s="1"/>
  <c r="AF195" i="33"/>
  <c r="CA264" i="33"/>
  <c r="CB264" i="33" s="1"/>
  <c r="CB195" i="33"/>
  <c r="BO265" i="33"/>
  <c r="BP265" i="33" s="1"/>
  <c r="BP196" i="33"/>
  <c r="BC266" i="33"/>
  <c r="BD266" i="33" s="1"/>
  <c r="BD197" i="33"/>
  <c r="BF267" i="33"/>
  <c r="BG267" i="33" s="1"/>
  <c r="BG198" i="33"/>
  <c r="BO273" i="33"/>
  <c r="BP273" i="33" s="1"/>
  <c r="BP204" i="33"/>
  <c r="AN276" i="33"/>
  <c r="AO276" i="33" s="1"/>
  <c r="AO207" i="33"/>
  <c r="CD277" i="33"/>
  <c r="CE277" i="33" s="1"/>
  <c r="CE208" i="33"/>
  <c r="AE279" i="33"/>
  <c r="AF279" i="33" s="1"/>
  <c r="AF210" i="33"/>
  <c r="AW281" i="33"/>
  <c r="AX281" i="33" s="1"/>
  <c r="I212" i="33"/>
  <c r="J212" i="33" s="1"/>
  <c r="K212" i="33" s="1"/>
  <c r="AX212" i="33"/>
  <c r="AH283" i="33"/>
  <c r="AI283" i="33" s="1"/>
  <c r="I214" i="33"/>
  <c r="J214" i="33" s="1"/>
  <c r="K214" i="33" s="1"/>
  <c r="DE286" i="33"/>
  <c r="DF286" i="33" s="1"/>
  <c r="DF217" i="33"/>
  <c r="AZ288" i="33"/>
  <c r="BA288" i="33" s="1"/>
  <c r="BA219" i="33"/>
  <c r="BC290" i="33"/>
  <c r="BD290" i="33" s="1"/>
  <c r="BD221" i="33"/>
  <c r="DE299" i="33"/>
  <c r="DF299" i="33" s="1"/>
  <c r="DF230" i="33"/>
  <c r="BL303" i="33"/>
  <c r="BM303" i="33" s="1"/>
  <c r="BM234" i="33"/>
  <c r="AK307" i="33"/>
  <c r="AL307" i="33" s="1"/>
  <c r="AL238" i="33"/>
  <c r="V309" i="33"/>
  <c r="W309" i="33" s="1"/>
  <c r="I240" i="33"/>
  <c r="J240" i="33" s="1"/>
  <c r="K240" i="33" s="1"/>
  <c r="W240" i="33"/>
  <c r="CY311" i="33"/>
  <c r="CZ311" i="33" s="1"/>
  <c r="CZ242" i="33"/>
  <c r="AT312" i="33"/>
  <c r="AU312" i="33" s="1"/>
  <c r="AU243" i="33"/>
  <c r="BO314" i="33"/>
  <c r="BP314" i="33" s="1"/>
  <c r="BP245" i="33"/>
  <c r="AT315" i="33"/>
  <c r="AU315" i="33" s="1"/>
  <c r="AU246" i="33"/>
  <c r="M254" i="33"/>
  <c r="N254" i="33" s="1"/>
  <c r="F116" i="33"/>
  <c r="G116" i="33" s="1"/>
  <c r="CM255" i="33"/>
  <c r="CN186" i="33"/>
  <c r="DC255" i="33"/>
  <c r="AE256" i="33"/>
  <c r="AF256" i="33" s="1"/>
  <c r="AF187" i="33"/>
  <c r="AU187" i="33"/>
  <c r="CA256" i="33"/>
  <c r="CB256" i="33" s="1"/>
  <c r="CB187" i="33"/>
  <c r="CQ187" i="33"/>
  <c r="BX257" i="33"/>
  <c r="BY257" i="33" s="1"/>
  <c r="BY188" i="33"/>
  <c r="BI258" i="33"/>
  <c r="BJ258" i="33" s="1"/>
  <c r="BJ189" i="33"/>
  <c r="DE258" i="33"/>
  <c r="DF258" i="33" s="1"/>
  <c r="DF189" i="33"/>
  <c r="AW260" i="33"/>
  <c r="AX260" i="33" s="1"/>
  <c r="AX191" i="33"/>
  <c r="BM191" i="33"/>
  <c r="CS260" i="33"/>
  <c r="CT260" i="33" s="1"/>
  <c r="CT191" i="33"/>
  <c r="CP261" i="33"/>
  <c r="CQ261" i="33" s="1"/>
  <c r="CQ192" i="33"/>
  <c r="AH262" i="33"/>
  <c r="AI262" i="33" s="1"/>
  <c r="AI193" i="33"/>
  <c r="AX193" i="33"/>
  <c r="CD262" i="33"/>
  <c r="CE262" i="33" s="1"/>
  <c r="CE193" i="33"/>
  <c r="CT193" i="33"/>
  <c r="CA263" i="33"/>
  <c r="CB263" i="33" s="1"/>
  <c r="CB194" i="33"/>
  <c r="Z198" i="33"/>
  <c r="Y267" i="33"/>
  <c r="Z267" i="33" s="1"/>
  <c r="AO198" i="33"/>
  <c r="AC199" i="33"/>
  <c r="AX204" i="33"/>
  <c r="BO277" i="33"/>
  <c r="BP277" i="33" s="1"/>
  <c r="BP208" i="33"/>
  <c r="AI214" i="33"/>
  <c r="CP284" i="33"/>
  <c r="CQ284" i="33" s="1"/>
  <c r="CQ215" i="33"/>
  <c r="BO286" i="33"/>
  <c r="BP286" i="33" s="1"/>
  <c r="BP217" i="33"/>
  <c r="CD288" i="33"/>
  <c r="CE288" i="33" s="1"/>
  <c r="CE219" i="33"/>
  <c r="AO223" i="33"/>
  <c r="CG294" i="33"/>
  <c r="CH294" i="33" s="1"/>
  <c r="CH225" i="33"/>
  <c r="BI299" i="33"/>
  <c r="BJ299" i="33" s="1"/>
  <c r="BJ230" i="33"/>
  <c r="CP299" i="33"/>
  <c r="CQ299" i="33" s="1"/>
  <c r="CQ230" i="33"/>
  <c r="AT301" i="33"/>
  <c r="AU301" i="33" s="1"/>
  <c r="AU232" i="33"/>
  <c r="CB232" i="33"/>
  <c r="AE303" i="33"/>
  <c r="AF303" i="33" s="1"/>
  <c r="AF234" i="33"/>
  <c r="V307" i="33"/>
  <c r="I238" i="33"/>
  <c r="J238" i="33" s="1"/>
  <c r="K238" i="33" s="1"/>
  <c r="W238" i="33"/>
  <c r="BC311" i="33"/>
  <c r="BD311" i="33" s="1"/>
  <c r="BD242" i="33"/>
  <c r="CJ311" i="33"/>
  <c r="CK311" i="33" s="1"/>
  <c r="CK242" i="33"/>
  <c r="AN313" i="33"/>
  <c r="AO313" i="33" s="1"/>
  <c r="AO244" i="33"/>
  <c r="BU313" i="33"/>
  <c r="BV313" i="33" s="1"/>
  <c r="BV244" i="33"/>
  <c r="BM255" i="33"/>
  <c r="N257" i="33"/>
  <c r="BO287" i="33"/>
  <c r="BP287" i="33" s="1"/>
  <c r="I198" i="33"/>
  <c r="J198" i="33" s="1"/>
  <c r="K198" i="33" s="1"/>
  <c r="CN198" i="33"/>
  <c r="CM267" i="33"/>
  <c r="CN267" i="33" s="1"/>
  <c r="AN269" i="33"/>
  <c r="AO269" i="33" s="1"/>
  <c r="AO200" i="33"/>
  <c r="CJ269" i="33"/>
  <c r="CK269" i="33" s="1"/>
  <c r="CK200" i="33"/>
  <c r="BC271" i="33"/>
  <c r="BD271" i="33" s="1"/>
  <c r="BD202" i="33"/>
  <c r="CZ202" i="33"/>
  <c r="CY271" i="33"/>
  <c r="CZ271" i="33" s="1"/>
  <c r="AB272" i="33"/>
  <c r="AC272" i="33" s="1"/>
  <c r="AC203" i="33"/>
  <c r="AZ273" i="33"/>
  <c r="BA273" i="33" s="1"/>
  <c r="BA204" i="33"/>
  <c r="CV273" i="33"/>
  <c r="CW273" i="33" s="1"/>
  <c r="CW204" i="33"/>
  <c r="CS274" i="33"/>
  <c r="CT274" i="33" s="1"/>
  <c r="CT205" i="33"/>
  <c r="AK275" i="33"/>
  <c r="AL275" i="33" s="1"/>
  <c r="AL206" i="33"/>
  <c r="CG275" i="33"/>
  <c r="CH275" i="33" s="1"/>
  <c r="CH206" i="33"/>
  <c r="CD276" i="33"/>
  <c r="CE276" i="33" s="1"/>
  <c r="CE207" i="33"/>
  <c r="BO278" i="33"/>
  <c r="BP278" i="33" s="1"/>
  <c r="BP209" i="33"/>
  <c r="BP210" i="33"/>
  <c r="BO279" i="33"/>
  <c r="BP279" i="33" s="1"/>
  <c r="AN280" i="33"/>
  <c r="AO280" i="33" s="1"/>
  <c r="AO211" i="33"/>
  <c r="DE282" i="33"/>
  <c r="DF282" i="33" s="1"/>
  <c r="DF213" i="33"/>
  <c r="AK283" i="33"/>
  <c r="AL283" i="33" s="1"/>
  <c r="AL214" i="33"/>
  <c r="CG283" i="33"/>
  <c r="CH283" i="33" s="1"/>
  <c r="CH214" i="33"/>
  <c r="CE215" i="33"/>
  <c r="CD284" i="33"/>
  <c r="CE284" i="33" s="1"/>
  <c r="V285" i="33"/>
  <c r="W285" i="33" s="1"/>
  <c r="I216" i="33"/>
  <c r="J216" i="33" s="1"/>
  <c r="K216" i="33" s="1"/>
  <c r="W216" i="33"/>
  <c r="BR285" i="33"/>
  <c r="BS285" i="33" s="1"/>
  <c r="BS216" i="33"/>
  <c r="BC286" i="33"/>
  <c r="BD286" i="33" s="1"/>
  <c r="BD217" i="33"/>
  <c r="AB288" i="33"/>
  <c r="AC288" i="33" s="1"/>
  <c r="AC219" i="33"/>
  <c r="AZ289" i="33"/>
  <c r="BA289" i="33" s="1"/>
  <c r="BA220" i="33"/>
  <c r="CV289" i="33"/>
  <c r="CW289" i="33" s="1"/>
  <c r="CW220" i="33"/>
  <c r="CS290" i="33"/>
  <c r="CT290" i="33" s="1"/>
  <c r="CT221" i="33"/>
  <c r="BF293" i="33"/>
  <c r="BG293" i="33" s="1"/>
  <c r="BG224" i="33"/>
  <c r="DB293" i="33"/>
  <c r="DC293" i="33" s="1"/>
  <c r="DC224" i="33"/>
  <c r="AH301" i="33"/>
  <c r="AI301" i="33" s="1"/>
  <c r="AI232" i="33"/>
  <c r="CD301" i="33"/>
  <c r="CE301" i="33" s="1"/>
  <c r="CE232" i="33"/>
  <c r="BF309" i="33"/>
  <c r="BG309" i="33" s="1"/>
  <c r="BG240" i="33"/>
  <c r="DB309" i="33"/>
  <c r="DC309" i="33" s="1"/>
  <c r="DC240" i="33"/>
  <c r="N270" i="33"/>
  <c r="I270" i="33"/>
  <c r="J270" i="33" s="1"/>
  <c r="K270" i="33" s="1"/>
  <c r="CM271" i="33"/>
  <c r="CN271" i="33" s="1"/>
  <c r="DE307" i="33"/>
  <c r="DF307" i="33" s="1"/>
  <c r="AI255" i="33"/>
  <c r="BG255" i="33"/>
  <c r="CE255" i="33"/>
  <c r="BI267" i="33"/>
  <c r="BJ267" i="33" s="1"/>
  <c r="BJ198" i="33"/>
  <c r="DE267" i="33"/>
  <c r="DF267" i="33" s="1"/>
  <c r="DF198" i="33"/>
  <c r="DB269" i="33"/>
  <c r="DC269" i="33" s="1"/>
  <c r="DC200" i="33"/>
  <c r="Z202" i="33"/>
  <c r="Y271" i="33"/>
  <c r="Z271" i="33" s="1"/>
  <c r="BV202" i="33"/>
  <c r="BU271" i="33"/>
  <c r="BV271" i="33" s="1"/>
  <c r="CG274" i="33"/>
  <c r="CH274" i="33" s="1"/>
  <c r="CH205" i="33"/>
  <c r="V277" i="33"/>
  <c r="W277" i="33" s="1"/>
  <c r="W208" i="33"/>
  <c r="BR277" i="33"/>
  <c r="BS277" i="33" s="1"/>
  <c r="BS208" i="33"/>
  <c r="BD209" i="33"/>
  <c r="BC278" i="33"/>
  <c r="BD278" i="33" s="1"/>
  <c r="AB280" i="33"/>
  <c r="AC280" i="33" s="1"/>
  <c r="AC211" i="33"/>
  <c r="AZ281" i="33"/>
  <c r="BA281" i="33" s="1"/>
  <c r="BA212" i="33"/>
  <c r="CW212" i="33"/>
  <c r="CV281" i="33"/>
  <c r="CW281" i="33" s="1"/>
  <c r="CS282" i="33"/>
  <c r="CT282" i="33" s="1"/>
  <c r="CT213" i="33"/>
  <c r="BR284" i="33"/>
  <c r="BS284" i="33" s="1"/>
  <c r="BS215" i="33"/>
  <c r="BC287" i="33"/>
  <c r="BD287" i="33" s="1"/>
  <c r="BD218" i="33"/>
  <c r="CY287" i="33"/>
  <c r="CZ287" i="33" s="1"/>
  <c r="CZ218" i="33"/>
  <c r="CG290" i="33"/>
  <c r="CH290" i="33" s="1"/>
  <c r="CH221" i="33"/>
  <c r="Y291" i="33"/>
  <c r="Z291" i="33" s="1"/>
  <c r="Z222" i="33"/>
  <c r="BU291" i="33"/>
  <c r="BV291" i="33" s="1"/>
  <c r="BV222" i="33"/>
  <c r="CM295" i="33"/>
  <c r="CN295" i="33" s="1"/>
  <c r="CN226" i="33"/>
  <c r="V296" i="33"/>
  <c r="W296" i="33" s="1"/>
  <c r="I227" i="33"/>
  <c r="J227" i="33" s="1"/>
  <c r="K227" i="33" s="1"/>
  <c r="AB297" i="33"/>
  <c r="AC297" i="33" s="1"/>
  <c r="AC228" i="33"/>
  <c r="BX297" i="33"/>
  <c r="BY297" i="33" s="1"/>
  <c r="BY228" i="33"/>
  <c r="AW299" i="33"/>
  <c r="AX299" i="33" s="1"/>
  <c r="AX230" i="33"/>
  <c r="CS299" i="33"/>
  <c r="CT299" i="33" s="1"/>
  <c r="CT230" i="33"/>
  <c r="BO303" i="33"/>
  <c r="BP303" i="33" s="1"/>
  <c r="BP234" i="33"/>
  <c r="AZ305" i="33"/>
  <c r="BA305" i="33" s="1"/>
  <c r="BA236" i="33"/>
  <c r="CV305" i="33"/>
  <c r="CW305" i="33" s="1"/>
  <c r="CW236" i="33"/>
  <c r="AE306" i="33"/>
  <c r="AF306" i="33" s="1"/>
  <c r="I237" i="33"/>
  <c r="J237" i="33" s="1"/>
  <c r="K237" i="33" s="1"/>
  <c r="Y307" i="33"/>
  <c r="Z307" i="33" s="1"/>
  <c r="Z238" i="33"/>
  <c r="BU307" i="33"/>
  <c r="BV307" i="33" s="1"/>
  <c r="BV238" i="33"/>
  <c r="CM311" i="33"/>
  <c r="CN311" i="33" s="1"/>
  <c r="CN242" i="33"/>
  <c r="V312" i="33"/>
  <c r="I243" i="33"/>
  <c r="J243" i="33" s="1"/>
  <c r="K243" i="33" s="1"/>
  <c r="AB313" i="33"/>
  <c r="AC313" i="33" s="1"/>
  <c r="AC244" i="33"/>
  <c r="BC314" i="33"/>
  <c r="BD314" i="33" s="1"/>
  <c r="BD245" i="33"/>
  <c r="CY314" i="33"/>
  <c r="CZ314" i="33" s="1"/>
  <c r="CZ245" i="33"/>
  <c r="AN316" i="33"/>
  <c r="AO316" i="33" s="1"/>
  <c r="AO247" i="33"/>
  <c r="CJ316" i="33"/>
  <c r="CK316" i="33" s="1"/>
  <c r="CK247" i="33"/>
  <c r="AL255" i="33"/>
  <c r="AZ267" i="33"/>
  <c r="BA267" i="33" s="1"/>
  <c r="BF269" i="33"/>
  <c r="BG269" i="33" s="1"/>
  <c r="AF198" i="33"/>
  <c r="AE267" i="33"/>
  <c r="AF267" i="33" s="1"/>
  <c r="CA267" i="33"/>
  <c r="CB267" i="33" s="1"/>
  <c r="CB198" i="33"/>
  <c r="V268" i="33"/>
  <c r="W268" i="33" s="1"/>
  <c r="I199" i="33"/>
  <c r="J199" i="33" s="1"/>
  <c r="K199" i="33" s="1"/>
  <c r="AB269" i="33"/>
  <c r="AC269" i="33" s="1"/>
  <c r="AC200" i="33"/>
  <c r="BX269" i="33"/>
  <c r="BY269" i="33" s="1"/>
  <c r="BY200" i="33"/>
  <c r="CW203" i="33"/>
  <c r="CV272" i="33"/>
  <c r="CW272" i="33" s="1"/>
  <c r="AN273" i="33"/>
  <c r="AO273" i="33" s="1"/>
  <c r="AO204" i="33"/>
  <c r="CJ273" i="33"/>
  <c r="CK273" i="33" s="1"/>
  <c r="CK204" i="33"/>
  <c r="BU274" i="33"/>
  <c r="BV274" i="33" s="1"/>
  <c r="BV205" i="33"/>
  <c r="Y275" i="33"/>
  <c r="Z275" i="33" s="1"/>
  <c r="Z206" i="33"/>
  <c r="BU275" i="33"/>
  <c r="BV275" i="33" s="1"/>
  <c r="BV206" i="33"/>
  <c r="BF276" i="33"/>
  <c r="BG276" i="33" s="1"/>
  <c r="BG207" i="33"/>
  <c r="BC279" i="33"/>
  <c r="BD279" i="33" s="1"/>
  <c r="BD210" i="33"/>
  <c r="CY279" i="33"/>
  <c r="CZ279" i="33" s="1"/>
  <c r="CZ210" i="33"/>
  <c r="CG282" i="33"/>
  <c r="CH282" i="33" s="1"/>
  <c r="CH213" i="33"/>
  <c r="Y283" i="33"/>
  <c r="Z283" i="33" s="1"/>
  <c r="Z214" i="33"/>
  <c r="BU283" i="33"/>
  <c r="BV283" i="33" s="1"/>
  <c r="BV214" i="33"/>
  <c r="BF285" i="33"/>
  <c r="BG285" i="33" s="1"/>
  <c r="BG216" i="33"/>
  <c r="DB285" i="33"/>
  <c r="DC285" i="33" s="1"/>
  <c r="DC216" i="33"/>
  <c r="AE286" i="33"/>
  <c r="AF286" i="33" s="1"/>
  <c r="AF217" i="33"/>
  <c r="CV288" i="33"/>
  <c r="CW288" i="33" s="1"/>
  <c r="CW219" i="33"/>
  <c r="AN289" i="33"/>
  <c r="AO289" i="33" s="1"/>
  <c r="AO220" i="33"/>
  <c r="CJ289" i="33"/>
  <c r="CK289" i="33" s="1"/>
  <c r="CK220" i="33"/>
  <c r="BU290" i="33"/>
  <c r="BV290" i="33" s="1"/>
  <c r="BV221" i="33"/>
  <c r="AT293" i="33"/>
  <c r="AU293" i="33" s="1"/>
  <c r="AU224" i="33"/>
  <c r="CP293" i="33"/>
  <c r="CQ293" i="33" s="1"/>
  <c r="CQ224" i="33"/>
  <c r="V301" i="33"/>
  <c r="I232" i="33"/>
  <c r="J232" i="33" s="1"/>
  <c r="K232" i="33" s="1"/>
  <c r="W232" i="33"/>
  <c r="BR301" i="33"/>
  <c r="BS301" i="33" s="1"/>
  <c r="BS232" i="33"/>
  <c r="DF233" i="33"/>
  <c r="BA234" i="33"/>
  <c r="CW234" i="33"/>
  <c r="BS235" i="33"/>
  <c r="AL236" i="33"/>
  <c r="CH236" i="33"/>
  <c r="AF237" i="33"/>
  <c r="BG238" i="33"/>
  <c r="DC238" i="33"/>
  <c r="CW239" i="33"/>
  <c r="AT309" i="33"/>
  <c r="AU309" i="33" s="1"/>
  <c r="AU240" i="33"/>
  <c r="CP309" i="33"/>
  <c r="CQ309" i="33" s="1"/>
  <c r="CQ240" i="33"/>
  <c r="BJ241" i="33"/>
  <c r="AT272" i="33"/>
  <c r="AU272" i="33" s="1"/>
  <c r="N274" i="33"/>
  <c r="BF283" i="33"/>
  <c r="BG283" i="33" s="1"/>
  <c r="AH185" i="33"/>
  <c r="AI185" i="33" s="1"/>
  <c r="BF185" i="33"/>
  <c r="BG185" i="33" s="1"/>
  <c r="CD185" i="33"/>
  <c r="CE185" i="33" s="1"/>
  <c r="DB185" i="33"/>
  <c r="DC185" i="33" s="1"/>
  <c r="I186" i="33"/>
  <c r="AX255" i="33"/>
  <c r="BV255" i="33"/>
  <c r="CT255" i="33"/>
  <c r="I194" i="33"/>
  <c r="J194" i="33" s="1"/>
  <c r="K194" i="33" s="1"/>
  <c r="BA195" i="33"/>
  <c r="BM195" i="33"/>
  <c r="BY195" i="33"/>
  <c r="CK195" i="33"/>
  <c r="CW195" i="33"/>
  <c r="BG196" i="33"/>
  <c r="CH196" i="33"/>
  <c r="CV265" i="33"/>
  <c r="CW265" i="33" s="1"/>
  <c r="CW196" i="33"/>
  <c r="AW267" i="33"/>
  <c r="AX267" i="33" s="1"/>
  <c r="AX198" i="33"/>
  <c r="BM198" i="33"/>
  <c r="CS267" i="33"/>
  <c r="CT267" i="33" s="1"/>
  <c r="CT198" i="33"/>
  <c r="W199" i="33"/>
  <c r="AI199" i="33"/>
  <c r="AU199" i="33"/>
  <c r="BG199" i="33"/>
  <c r="BS199" i="33"/>
  <c r="CE199" i="33"/>
  <c r="CQ199" i="33"/>
  <c r="DC199" i="33"/>
  <c r="AT269" i="33"/>
  <c r="AU269" i="33" s="1"/>
  <c r="AU200" i="33"/>
  <c r="BJ200" i="33"/>
  <c r="CP269" i="33"/>
  <c r="CQ269" i="33" s="1"/>
  <c r="CQ200" i="33"/>
  <c r="DF200" i="33"/>
  <c r="AC202" i="33"/>
  <c r="BY202" i="33"/>
  <c r="CJ272" i="33"/>
  <c r="CK272" i="33" s="1"/>
  <c r="CK203" i="33"/>
  <c r="I204" i="33"/>
  <c r="J204" i="33" s="1"/>
  <c r="K204" i="33" s="1"/>
  <c r="Z204" i="33"/>
  <c r="BV204" i="33"/>
  <c r="BI274" i="33"/>
  <c r="BJ274" i="33" s="1"/>
  <c r="BJ205" i="33"/>
  <c r="I206" i="33"/>
  <c r="J206" i="33" s="1"/>
  <c r="K206" i="33" s="1"/>
  <c r="BG206" i="33"/>
  <c r="DC206" i="33"/>
  <c r="AU207" i="33"/>
  <c r="AT276" i="33"/>
  <c r="AU276" i="33" s="1"/>
  <c r="CW207" i="33"/>
  <c r="Z208" i="33"/>
  <c r="BF277" i="33"/>
  <c r="BG277" i="33" s="1"/>
  <c r="BG208" i="33"/>
  <c r="DB277" i="33"/>
  <c r="DC277" i="33" s="1"/>
  <c r="DC208" i="33"/>
  <c r="AE278" i="33"/>
  <c r="AF278" i="33" s="1"/>
  <c r="AF209" i="33"/>
  <c r="CH209" i="33"/>
  <c r="AO210" i="33"/>
  <c r="CK210" i="33"/>
  <c r="BG211" i="33"/>
  <c r="CW211" i="33"/>
  <c r="CV280" i="33"/>
  <c r="CW280" i="33" s="1"/>
  <c r="AN281" i="33"/>
  <c r="AO281" i="33" s="1"/>
  <c r="AO212" i="33"/>
  <c r="CJ281" i="33"/>
  <c r="CK281" i="33" s="1"/>
  <c r="CK212" i="33"/>
  <c r="AF213" i="33"/>
  <c r="BU282" i="33"/>
  <c r="BV282" i="33" s="1"/>
  <c r="BV213" i="33"/>
  <c r="DC214" i="33"/>
  <c r="AT284" i="33"/>
  <c r="AU284" i="33" s="1"/>
  <c r="AU215" i="33"/>
  <c r="CW215" i="33"/>
  <c r="CN216" i="33"/>
  <c r="BV217" i="33"/>
  <c r="CM287" i="33"/>
  <c r="CN287" i="33" s="1"/>
  <c r="CN218" i="33"/>
  <c r="AU219" i="33"/>
  <c r="CJ288" i="33"/>
  <c r="CK288" i="33" s="1"/>
  <c r="CK219" i="33"/>
  <c r="I220" i="33"/>
  <c r="J220" i="33" s="1"/>
  <c r="K220" i="33" s="1"/>
  <c r="Z220" i="33"/>
  <c r="BV220" i="33"/>
  <c r="BI290" i="33"/>
  <c r="BJ290" i="33" s="1"/>
  <c r="BJ221" i="33"/>
  <c r="BI291" i="33"/>
  <c r="BJ291" i="33" s="1"/>
  <c r="BJ222" i="33"/>
  <c r="DE291" i="33"/>
  <c r="DF291" i="33" s="1"/>
  <c r="DF222" i="33"/>
  <c r="CK223" i="33"/>
  <c r="AF224" i="33"/>
  <c r="CB224" i="33"/>
  <c r="AX225" i="33"/>
  <c r="AE295" i="33"/>
  <c r="AF295" i="33" s="1"/>
  <c r="AF226" i="33"/>
  <c r="CA295" i="33"/>
  <c r="CB295" i="33" s="1"/>
  <c r="CB226" i="33"/>
  <c r="DC227" i="33"/>
  <c r="BL297" i="33"/>
  <c r="BM297" i="33" s="1"/>
  <c r="BM228" i="33"/>
  <c r="BP229" i="33"/>
  <c r="AK299" i="33"/>
  <c r="AL299" i="33" s="1"/>
  <c r="AL230" i="33"/>
  <c r="CG299" i="33"/>
  <c r="CH299" i="33" s="1"/>
  <c r="CH230" i="33"/>
  <c r="AO231" i="33"/>
  <c r="BD232" i="33"/>
  <c r="CZ232" i="33"/>
  <c r="CT233" i="33"/>
  <c r="BC303" i="33"/>
  <c r="BD303" i="33" s="1"/>
  <c r="BD234" i="33"/>
  <c r="CY303" i="33"/>
  <c r="CZ303" i="33" s="1"/>
  <c r="CZ234" i="33"/>
  <c r="BG235" i="33"/>
  <c r="AN305" i="33"/>
  <c r="AO305" i="33" s="1"/>
  <c r="AO236" i="33"/>
  <c r="CJ305" i="33"/>
  <c r="CK305" i="33" s="1"/>
  <c r="CK236" i="33"/>
  <c r="BI307" i="33"/>
  <c r="BJ307" i="33" s="1"/>
  <c r="BJ238" i="33"/>
  <c r="CK239" i="33"/>
  <c r="AF240" i="33"/>
  <c r="CB240" i="33"/>
  <c r="AX241" i="33"/>
  <c r="AE311" i="33"/>
  <c r="AF311" i="33" s="1"/>
  <c r="AF242" i="33"/>
  <c r="CA311" i="33"/>
  <c r="CB311" i="33" s="1"/>
  <c r="CB242" i="33"/>
  <c r="DC243" i="33"/>
  <c r="BL313" i="33"/>
  <c r="BM313" i="33" s="1"/>
  <c r="BM244" i="33"/>
  <c r="CM314" i="33"/>
  <c r="CN314" i="33" s="1"/>
  <c r="CN245" i="33"/>
  <c r="V315" i="33"/>
  <c r="W315" i="33" s="1"/>
  <c r="I246" i="33"/>
  <c r="J246" i="33" s="1"/>
  <c r="K246" i="33" s="1"/>
  <c r="AB316" i="33"/>
  <c r="AC316" i="33" s="1"/>
  <c r="AC247" i="33"/>
  <c r="BX316" i="33"/>
  <c r="BY316" i="33" s="1"/>
  <c r="BY247" i="33"/>
  <c r="BD248" i="33"/>
  <c r="CZ248" i="33"/>
  <c r="I255" i="33"/>
  <c r="AH280" i="33"/>
  <c r="AI280" i="33" s="1"/>
  <c r="BF284" i="33"/>
  <c r="BG284" i="33" s="1"/>
  <c r="BO267" i="33"/>
  <c r="BP267" i="33" s="1"/>
  <c r="BP198" i="33"/>
  <c r="BL269" i="33"/>
  <c r="BM269" i="33" s="1"/>
  <c r="BM200" i="33"/>
  <c r="AE271" i="33"/>
  <c r="AF271" i="33" s="1"/>
  <c r="AF202" i="33"/>
  <c r="CA271" i="33"/>
  <c r="CB271" i="33" s="1"/>
  <c r="CB202" i="33"/>
  <c r="V272" i="33"/>
  <c r="W272" i="33" s="1"/>
  <c r="I203" i="33"/>
  <c r="J203" i="33" s="1"/>
  <c r="K203" i="33" s="1"/>
  <c r="BX272" i="33"/>
  <c r="BY272" i="33" s="1"/>
  <c r="BY203" i="33"/>
  <c r="AB273" i="33"/>
  <c r="AC273" i="33" s="1"/>
  <c r="AC204" i="33"/>
  <c r="BX273" i="33"/>
  <c r="BY273" i="33" s="1"/>
  <c r="BY204" i="33"/>
  <c r="BI275" i="33"/>
  <c r="BJ275" i="33" s="1"/>
  <c r="BJ206" i="33"/>
  <c r="AH276" i="33"/>
  <c r="AI276" i="33" s="1"/>
  <c r="AI207" i="33"/>
  <c r="CM279" i="33"/>
  <c r="CN279" i="33" s="1"/>
  <c r="CN210" i="33"/>
  <c r="CJ280" i="33"/>
  <c r="CK280" i="33" s="1"/>
  <c r="CK211" i="33"/>
  <c r="BI282" i="33"/>
  <c r="BJ282" i="33" s="1"/>
  <c r="BJ213" i="33"/>
  <c r="BI283" i="33"/>
  <c r="BJ283" i="33" s="1"/>
  <c r="BJ214" i="33"/>
  <c r="DE283" i="33"/>
  <c r="DF283" i="33" s="1"/>
  <c r="DF214" i="33"/>
  <c r="AH284" i="33"/>
  <c r="AI284" i="33" s="1"/>
  <c r="AI215" i="33"/>
  <c r="AT285" i="33"/>
  <c r="AU285" i="33" s="1"/>
  <c r="AU216" i="33"/>
  <c r="CP285" i="33"/>
  <c r="CQ285" i="33" s="1"/>
  <c r="CQ216" i="33"/>
  <c r="CY286" i="33"/>
  <c r="CZ286" i="33" s="1"/>
  <c r="CZ217" i="33"/>
  <c r="V288" i="33"/>
  <c r="I219" i="33"/>
  <c r="J219" i="33" s="1"/>
  <c r="K219" i="33" s="1"/>
  <c r="BX288" i="33"/>
  <c r="BY288" i="33" s="1"/>
  <c r="BY219" i="33"/>
  <c r="AB289" i="33"/>
  <c r="AC289" i="33" s="1"/>
  <c r="AC220" i="33"/>
  <c r="BX289" i="33"/>
  <c r="BY289" i="33" s="1"/>
  <c r="BY220" i="33"/>
  <c r="AW290" i="33"/>
  <c r="AX290" i="33" s="1"/>
  <c r="AX221" i="33"/>
  <c r="AH293" i="33"/>
  <c r="AI293" i="33" s="1"/>
  <c r="AI224" i="33"/>
  <c r="CD293" i="33"/>
  <c r="CE293" i="33" s="1"/>
  <c r="CE224" i="33"/>
  <c r="BF301" i="33"/>
  <c r="BG301" i="33" s="1"/>
  <c r="BG232" i="33"/>
  <c r="DB301" i="33"/>
  <c r="DC301" i="33" s="1"/>
  <c r="DC232" i="33"/>
  <c r="AH309" i="33"/>
  <c r="AI309" i="33" s="1"/>
  <c r="AI240" i="33"/>
  <c r="CD309" i="33"/>
  <c r="CE309" i="33" s="1"/>
  <c r="CE240" i="33"/>
  <c r="BR254" i="33"/>
  <c r="BS254" i="33" s="1"/>
  <c r="CS269" i="33"/>
  <c r="CT269" i="33" s="1"/>
  <c r="BX284" i="33"/>
  <c r="BY284" i="33" s="1"/>
  <c r="CA285" i="33"/>
  <c r="CB285" i="33" s="1"/>
  <c r="CW255" i="33"/>
  <c r="BX265" i="33"/>
  <c r="BY265" i="33" s="1"/>
  <c r="BY196" i="33"/>
  <c r="AK267" i="33"/>
  <c r="AL267" i="33" s="1"/>
  <c r="AL198" i="33"/>
  <c r="CG267" i="33"/>
  <c r="CH267" i="33" s="1"/>
  <c r="CH198" i="33"/>
  <c r="CW198" i="33"/>
  <c r="AX200" i="33"/>
  <c r="CD269" i="33"/>
  <c r="CE269" i="33" s="1"/>
  <c r="CE200" i="33"/>
  <c r="AX202" i="33"/>
  <c r="AW271" i="33"/>
  <c r="AX271" i="33" s="1"/>
  <c r="W203" i="33"/>
  <c r="BM203" i="33"/>
  <c r="BL272" i="33"/>
  <c r="BM272" i="33" s="1"/>
  <c r="BJ204" i="33"/>
  <c r="DF204" i="33"/>
  <c r="AK274" i="33"/>
  <c r="AL274" i="33" s="1"/>
  <c r="AL205" i="33"/>
  <c r="CN205" i="33"/>
  <c r="AU206" i="33"/>
  <c r="CQ206" i="33"/>
  <c r="I207" i="33"/>
  <c r="J207" i="33" s="1"/>
  <c r="K207" i="33" s="1"/>
  <c r="W207" i="33"/>
  <c r="AT277" i="33"/>
  <c r="AU277" i="33" s="1"/>
  <c r="AU208" i="33"/>
  <c r="BJ208" i="33"/>
  <c r="CP277" i="33"/>
  <c r="CQ277" i="33" s="1"/>
  <c r="CQ208" i="33"/>
  <c r="BJ209" i="33"/>
  <c r="CY278" i="33"/>
  <c r="CZ278" i="33" s="1"/>
  <c r="CZ209" i="33"/>
  <c r="AC210" i="33"/>
  <c r="BY210" i="33"/>
  <c r="V280" i="33"/>
  <c r="I211" i="33"/>
  <c r="J211" i="33" s="1"/>
  <c r="K211" i="33" s="1"/>
  <c r="BX280" i="33"/>
  <c r="BY280" i="33" s="1"/>
  <c r="BY211" i="33"/>
  <c r="AB281" i="33"/>
  <c r="AC281" i="33" s="1"/>
  <c r="AC212" i="33"/>
  <c r="AW282" i="33"/>
  <c r="AX282" i="33" s="1"/>
  <c r="AX213" i="33"/>
  <c r="CZ213" i="33"/>
  <c r="AU214" i="33"/>
  <c r="CQ214" i="33"/>
  <c r="I215" i="33"/>
  <c r="J215" i="33" s="1"/>
  <c r="K215" i="33" s="1"/>
  <c r="W215" i="33"/>
  <c r="V284" i="33"/>
  <c r="AF216" i="33"/>
  <c r="AX217" i="33"/>
  <c r="CM286" i="33"/>
  <c r="CN286" i="33" s="1"/>
  <c r="CN217" i="33"/>
  <c r="AE287" i="33"/>
  <c r="AF287" i="33" s="1"/>
  <c r="AF218" i="33"/>
  <c r="CA287" i="33"/>
  <c r="CB287" i="33" s="1"/>
  <c r="CB218" i="33"/>
  <c r="W219" i="33"/>
  <c r="BM219" i="33"/>
  <c r="BL288" i="33"/>
  <c r="BM288" i="33" s="1"/>
  <c r="BJ220" i="33"/>
  <c r="DF220" i="33"/>
  <c r="AK290" i="33"/>
  <c r="AL290" i="33" s="1"/>
  <c r="AL221" i="33"/>
  <c r="CN221" i="33"/>
  <c r="AW291" i="33"/>
  <c r="AX291" i="33" s="1"/>
  <c r="AX222" i="33"/>
  <c r="CS291" i="33"/>
  <c r="CT291" i="33" s="1"/>
  <c r="CT222" i="33"/>
  <c r="BM223" i="33"/>
  <c r="BP224" i="33"/>
  <c r="I225" i="33"/>
  <c r="J225" i="33" s="1"/>
  <c r="K225" i="33" s="1"/>
  <c r="Z225" i="33"/>
  <c r="BO295" i="33"/>
  <c r="BP295" i="33" s="1"/>
  <c r="BP226" i="33"/>
  <c r="CE227" i="33"/>
  <c r="AZ297" i="33"/>
  <c r="BA297" i="33" s="1"/>
  <c r="BA228" i="33"/>
  <c r="CV297" i="33"/>
  <c r="CW297" i="33" s="1"/>
  <c r="CW228" i="33"/>
  <c r="AE298" i="33"/>
  <c r="AF298" i="33" s="1"/>
  <c r="I229" i="33"/>
  <c r="J229" i="33" s="1"/>
  <c r="K229" i="33" s="1"/>
  <c r="Y299" i="33"/>
  <c r="Z299" i="33" s="1"/>
  <c r="Z230" i="33"/>
  <c r="BU299" i="33"/>
  <c r="BV299" i="33" s="1"/>
  <c r="BV230" i="33"/>
  <c r="CN232" i="33"/>
  <c r="BV233" i="33"/>
  <c r="CM303" i="33"/>
  <c r="CN303" i="33" s="1"/>
  <c r="CN234" i="33"/>
  <c r="V304" i="33"/>
  <c r="W304" i="33" s="1"/>
  <c r="I235" i="33"/>
  <c r="J235" i="33" s="1"/>
  <c r="K235" i="33" s="1"/>
  <c r="AB305" i="33"/>
  <c r="AC305" i="33" s="1"/>
  <c r="AC236" i="33"/>
  <c r="BX305" i="33"/>
  <c r="BY305" i="33" s="1"/>
  <c r="BY236" i="33"/>
  <c r="AW307" i="33"/>
  <c r="AX307" i="33" s="1"/>
  <c r="AX238" i="33"/>
  <c r="CS307" i="33"/>
  <c r="CT307" i="33" s="1"/>
  <c r="CT238" i="33"/>
  <c r="BO311" i="33"/>
  <c r="BP311" i="33" s="1"/>
  <c r="BP242" i="33"/>
  <c r="CE243" i="33"/>
  <c r="AZ313" i="33"/>
  <c r="BA313" i="33" s="1"/>
  <c r="BA244" i="33"/>
  <c r="AE314" i="33"/>
  <c r="AF314" i="33" s="1"/>
  <c r="I245" i="33"/>
  <c r="J245" i="33" s="1"/>
  <c r="K245" i="33" s="1"/>
  <c r="AF245" i="33"/>
  <c r="CA314" i="33"/>
  <c r="CB314" i="33" s="1"/>
  <c r="CB245" i="33"/>
  <c r="BL316" i="33"/>
  <c r="BM316" i="33" s="1"/>
  <c r="BM247" i="33"/>
  <c r="CN248" i="33"/>
  <c r="DE275" i="33"/>
  <c r="DF275" i="33" s="1"/>
  <c r="W317" i="33"/>
  <c r="I317" i="33"/>
  <c r="J317" i="33" s="1"/>
  <c r="K317" i="33" s="1"/>
  <c r="I263" i="33"/>
  <c r="J263" i="33" s="1"/>
  <c r="K263" i="33" s="1"/>
  <c r="N271" i="33"/>
  <c r="BL277" i="33"/>
  <c r="BM277" i="33" s="1"/>
  <c r="I283" i="33"/>
  <c r="J283" i="33" s="1"/>
  <c r="K283" i="33" s="1"/>
  <c r="W306" i="33"/>
  <c r="I306" i="33"/>
  <c r="J306" i="33" s="1"/>
  <c r="K306" i="33" s="1"/>
  <c r="BY244" i="33"/>
  <c r="CK244" i="33"/>
  <c r="CW244" i="33"/>
  <c r="Z246" i="33"/>
  <c r="AL246" i="33"/>
  <c r="AX246" i="33"/>
  <c r="BJ246" i="33"/>
  <c r="BV246" i="33"/>
  <c r="CH246" i="33"/>
  <c r="CT246" i="33"/>
  <c r="DF246" i="33"/>
  <c r="W248" i="33"/>
  <c r="AI248" i="33"/>
  <c r="AU248" i="33"/>
  <c r="BG248" i="33"/>
  <c r="BS248" i="33"/>
  <c r="CE248" i="33"/>
  <c r="CQ248" i="33"/>
  <c r="DC248" i="33"/>
  <c r="N263" i="33"/>
  <c r="BO275" i="33"/>
  <c r="BP275" i="33" s="1"/>
  <c r="N279" i="33"/>
  <c r="T283" i="33"/>
  <c r="W295" i="33"/>
  <c r="I295" i="33"/>
  <c r="J295" i="33" s="1"/>
  <c r="K295" i="33" s="1"/>
  <c r="W311" i="33"/>
  <c r="I248" i="33"/>
  <c r="J248" i="33" s="1"/>
  <c r="K248" i="33" s="1"/>
  <c r="DE271" i="33"/>
  <c r="DF271" i="33" s="1"/>
  <c r="DB273" i="33"/>
  <c r="DC273" i="33" s="1"/>
  <c r="CG279" i="33"/>
  <c r="CH279" i="33" s="1"/>
  <c r="I287" i="33"/>
  <c r="J287" i="33" s="1"/>
  <c r="K287" i="33" s="1"/>
  <c r="T291" i="33"/>
  <c r="W316" i="33"/>
  <c r="BL293" i="33"/>
  <c r="BM293" i="33" s="1"/>
  <c r="I210" i="33"/>
  <c r="J210" i="33" s="1"/>
  <c r="K210" i="33" s="1"/>
  <c r="I218" i="33"/>
  <c r="J218" i="33" s="1"/>
  <c r="K218" i="33" s="1"/>
  <c r="DF221" i="33"/>
  <c r="W223" i="33"/>
  <c r="AI223" i="33"/>
  <c r="AU223" i="33"/>
  <c r="BG223" i="33"/>
  <c r="BS223" i="33"/>
  <c r="CE223" i="33"/>
  <c r="CQ223" i="33"/>
  <c r="DC223" i="33"/>
  <c r="AF225" i="33"/>
  <c r="BD225" i="33"/>
  <c r="BP225" i="33"/>
  <c r="CB225" i="33"/>
  <c r="CN225" i="33"/>
  <c r="CZ225" i="33"/>
  <c r="I226" i="33"/>
  <c r="J226" i="33" s="1"/>
  <c r="K226" i="33" s="1"/>
  <c r="AC227" i="33"/>
  <c r="AO227" i="33"/>
  <c r="BA227" i="33"/>
  <c r="BM227" i="33"/>
  <c r="BY227" i="33"/>
  <c r="CK227" i="33"/>
  <c r="CW227" i="33"/>
  <c r="Z229" i="33"/>
  <c r="AL229" i="33"/>
  <c r="AX229" i="33"/>
  <c r="BJ229" i="33"/>
  <c r="BV229" i="33"/>
  <c r="CH229" i="33"/>
  <c r="CT229" i="33"/>
  <c r="DF229" i="33"/>
  <c r="W231" i="33"/>
  <c r="AI231" i="33"/>
  <c r="AU231" i="33"/>
  <c r="BG231" i="33"/>
  <c r="BS231" i="33"/>
  <c r="CE231" i="33"/>
  <c r="CQ231" i="33"/>
  <c r="DC231" i="33"/>
  <c r="AF233" i="33"/>
  <c r="BD233" i="33"/>
  <c r="BP233" i="33"/>
  <c r="CB233" i="33"/>
  <c r="CN233" i="33"/>
  <c r="CZ233" i="33"/>
  <c r="I234" i="33"/>
  <c r="J234" i="33" s="1"/>
  <c r="K234" i="33" s="1"/>
  <c r="AC235" i="33"/>
  <c r="AO235" i="33"/>
  <c r="BA235" i="33"/>
  <c r="BM235" i="33"/>
  <c r="BY235" i="33"/>
  <c r="CK235" i="33"/>
  <c r="CW235" i="33"/>
  <c r="Z237" i="33"/>
  <c r="AL237" i="33"/>
  <c r="AX237" i="33"/>
  <c r="BJ237" i="33"/>
  <c r="BV237" i="33"/>
  <c r="CH237" i="33"/>
  <c r="CT237" i="33"/>
  <c r="DF237" i="33"/>
  <c r="W239" i="33"/>
  <c r="AI239" i="33"/>
  <c r="AU239" i="33"/>
  <c r="BG239" i="33"/>
  <c r="BS239" i="33"/>
  <c r="CE239" i="33"/>
  <c r="CQ239" i="33"/>
  <c r="DC239" i="33"/>
  <c r="AF241" i="33"/>
  <c r="BD241" i="33"/>
  <c r="BP241" i="33"/>
  <c r="CB241" i="33"/>
  <c r="CN241" i="33"/>
  <c r="CZ241" i="33"/>
  <c r="I242" i="33"/>
  <c r="J242" i="33" s="1"/>
  <c r="K242" i="33" s="1"/>
  <c r="AC243" i="33"/>
  <c r="AO243" i="33"/>
  <c r="BA243" i="33"/>
  <c r="BM243" i="33"/>
  <c r="BY243" i="33"/>
  <c r="CK243" i="33"/>
  <c r="CW243" i="33"/>
  <c r="W313" i="33"/>
  <c r="Z245" i="33"/>
  <c r="AL245" i="33"/>
  <c r="AX245" i="33"/>
  <c r="BJ245" i="33"/>
  <c r="BV245" i="33"/>
  <c r="CH245" i="33"/>
  <c r="CT245" i="33"/>
  <c r="DF245" i="33"/>
  <c r="W247" i="33"/>
  <c r="AI247" i="33"/>
  <c r="AU247" i="33"/>
  <c r="BG247" i="33"/>
  <c r="BS247" i="33"/>
  <c r="CE247" i="33"/>
  <c r="CQ247" i="33"/>
  <c r="DC247" i="33"/>
  <c r="S254" i="33"/>
  <c r="T254" i="33" s="1"/>
  <c r="I259" i="33"/>
  <c r="J259" i="33" s="1"/>
  <c r="K259" i="33" s="1"/>
  <c r="T269" i="33"/>
  <c r="N281" i="33"/>
  <c r="N286" i="33"/>
  <c r="CH202" i="33"/>
  <c r="W204" i="33"/>
  <c r="AI204" i="33"/>
  <c r="AU204" i="33"/>
  <c r="BG204" i="33"/>
  <c r="BS204" i="33"/>
  <c r="CE204" i="33"/>
  <c r="CQ204" i="33"/>
  <c r="AF206" i="33"/>
  <c r="BD206" i="33"/>
  <c r="CB206" i="33"/>
  <c r="CZ206" i="33"/>
  <c r="AC208" i="33"/>
  <c r="AO208" i="33"/>
  <c r="BA208" i="33"/>
  <c r="BY208" i="33"/>
  <c r="CK208" i="33"/>
  <c r="CW208" i="33"/>
  <c r="Z210" i="33"/>
  <c r="AL210" i="33"/>
  <c r="AX210" i="33"/>
  <c r="BJ210" i="33"/>
  <c r="BV210" i="33"/>
  <c r="CT210" i="33"/>
  <c r="DF210" i="33"/>
  <c r="W212" i="33"/>
  <c r="AI212" i="33"/>
  <c r="AU212" i="33"/>
  <c r="BG212" i="33"/>
  <c r="BS212" i="33"/>
  <c r="CE212" i="33"/>
  <c r="CQ212" i="33"/>
  <c r="DC212" i="33"/>
  <c r="AF214" i="33"/>
  <c r="BD214" i="33"/>
  <c r="BP214" i="33"/>
  <c r="CB214" i="33"/>
  <c r="CN214" i="33"/>
  <c r="CZ214" i="33"/>
  <c r="AC216" i="33"/>
  <c r="AO216" i="33"/>
  <c r="BA216" i="33"/>
  <c r="BM216" i="33"/>
  <c r="BY216" i="33"/>
  <c r="CK216" i="33"/>
  <c r="CW216" i="33"/>
  <c r="Z218" i="33"/>
  <c r="AL218" i="33"/>
  <c r="AX218" i="33"/>
  <c r="BV218" i="33"/>
  <c r="CH218" i="33"/>
  <c r="CT218" i="33"/>
  <c r="DF218" i="33"/>
  <c r="W220" i="33"/>
  <c r="AI220" i="33"/>
  <c r="AU220" i="33"/>
  <c r="BG220" i="33"/>
  <c r="BS220" i="33"/>
  <c r="CE220" i="33"/>
  <c r="CQ220" i="33"/>
  <c r="DC220" i="33"/>
  <c r="AF222" i="33"/>
  <c r="BD222" i="33"/>
  <c r="BP222" i="33"/>
  <c r="CB222" i="33"/>
  <c r="CN222" i="33"/>
  <c r="CZ222" i="33"/>
  <c r="I223" i="33"/>
  <c r="J223" i="33" s="1"/>
  <c r="K223" i="33" s="1"/>
  <c r="AC224" i="33"/>
  <c r="AO224" i="33"/>
  <c r="BA224" i="33"/>
  <c r="BY224" i="33"/>
  <c r="CK224" i="33"/>
  <c r="CW224" i="33"/>
  <c r="Z226" i="33"/>
  <c r="AL226" i="33"/>
  <c r="AX226" i="33"/>
  <c r="BJ226" i="33"/>
  <c r="BV226" i="33"/>
  <c r="CH226" i="33"/>
  <c r="CT226" i="33"/>
  <c r="DF226" i="33"/>
  <c r="W228" i="33"/>
  <c r="AI228" i="33"/>
  <c r="AU228" i="33"/>
  <c r="BG228" i="33"/>
  <c r="BS228" i="33"/>
  <c r="CE228" i="33"/>
  <c r="CQ228" i="33"/>
  <c r="DC228" i="33"/>
  <c r="AF230" i="33"/>
  <c r="BD230" i="33"/>
  <c r="BP230" i="33"/>
  <c r="CB230" i="33"/>
  <c r="CN230" i="33"/>
  <c r="CZ230" i="33"/>
  <c r="I231" i="33"/>
  <c r="J231" i="33" s="1"/>
  <c r="K231" i="33" s="1"/>
  <c r="AC232" i="33"/>
  <c r="AO232" i="33"/>
  <c r="BA232" i="33"/>
  <c r="BM232" i="33"/>
  <c r="BY232" i="33"/>
  <c r="CK232" i="33"/>
  <c r="Z234" i="33"/>
  <c r="AL234" i="33"/>
  <c r="AX234" i="33"/>
  <c r="BJ234" i="33"/>
  <c r="BV234" i="33"/>
  <c r="CH234" i="33"/>
  <c r="CT234" i="33"/>
  <c r="DF234" i="33"/>
  <c r="W236" i="33"/>
  <c r="AI236" i="33"/>
  <c r="AU236" i="33"/>
  <c r="BG236" i="33"/>
  <c r="BS236" i="33"/>
  <c r="CE236" i="33"/>
  <c r="CQ236" i="33"/>
  <c r="DC236" i="33"/>
  <c r="AF238" i="33"/>
  <c r="BD238" i="33"/>
  <c r="BP238" i="33"/>
  <c r="CB238" i="33"/>
  <c r="CN238" i="33"/>
  <c r="CZ238" i="33"/>
  <c r="I239" i="33"/>
  <c r="J239" i="33" s="1"/>
  <c r="K239" i="33" s="1"/>
  <c r="AC240" i="33"/>
  <c r="AO240" i="33"/>
  <c r="BA240" i="33"/>
  <c r="BM240" i="33"/>
  <c r="BY240" i="33"/>
  <c r="CK240" i="33"/>
  <c r="CW240" i="33"/>
  <c r="W310" i="33"/>
  <c r="I310" i="33"/>
  <c r="J310" i="33" s="1"/>
  <c r="K310" i="33" s="1"/>
  <c r="Z242" i="33"/>
  <c r="AL242" i="33"/>
  <c r="AX242" i="33"/>
  <c r="BJ242" i="33"/>
  <c r="BV242" i="33"/>
  <c r="CH242" i="33"/>
  <c r="CT242" i="33"/>
  <c r="DF242" i="33"/>
  <c r="W244" i="33"/>
  <c r="AI244" i="33"/>
  <c r="AU244" i="33"/>
  <c r="BG244" i="33"/>
  <c r="BS244" i="33"/>
  <c r="CE244" i="33"/>
  <c r="CQ244" i="33"/>
  <c r="DC244" i="33"/>
  <c r="AF246" i="33"/>
  <c r="BD246" i="33"/>
  <c r="BP246" i="33"/>
  <c r="CB246" i="33"/>
  <c r="CN246" i="33"/>
  <c r="CZ246" i="33"/>
  <c r="I247" i="33"/>
  <c r="J247" i="33" s="1"/>
  <c r="K247" i="33" s="1"/>
  <c r="AC248" i="33"/>
  <c r="AO248" i="33"/>
  <c r="BA248" i="33"/>
  <c r="BM248" i="33"/>
  <c r="BY248" i="33"/>
  <c r="CK248" i="33"/>
  <c r="CW248" i="33"/>
  <c r="I256" i="33"/>
  <c r="J256" i="33" s="1"/>
  <c r="K256" i="33" s="1"/>
  <c r="N268" i="33"/>
  <c r="N276" i="33"/>
  <c r="N278" i="33"/>
  <c r="I285" i="33"/>
  <c r="J285" i="33" s="1"/>
  <c r="K285" i="33" s="1"/>
  <c r="N285" i="33"/>
  <c r="N289" i="33"/>
  <c r="N296" i="33"/>
  <c r="I296" i="33"/>
  <c r="J296" i="33" s="1"/>
  <c r="K296" i="33" s="1"/>
  <c r="I282" i="33"/>
  <c r="J282" i="33" s="1"/>
  <c r="K282" i="33" s="1"/>
  <c r="N297" i="33"/>
  <c r="N277" i="33"/>
  <c r="I302" i="33"/>
  <c r="J302" i="33" s="1"/>
  <c r="K302" i="33" s="1"/>
  <c r="N302" i="33"/>
  <c r="N292" i="33"/>
  <c r="I292" i="33"/>
  <c r="J292" i="33" s="1"/>
  <c r="K292" i="33" s="1"/>
  <c r="I294" i="33"/>
  <c r="J294" i="33" s="1"/>
  <c r="K294" i="33" s="1"/>
  <c r="N294" i="33"/>
  <c r="T309" i="33"/>
  <c r="I298" i="33"/>
  <c r="J298" i="33" s="1"/>
  <c r="K298" i="33" s="1"/>
  <c r="N298" i="33"/>
  <c r="I303" i="33"/>
  <c r="J303" i="33" s="1"/>
  <c r="K303" i="33" s="1"/>
  <c r="I300" i="33"/>
  <c r="J300" i="33" s="1"/>
  <c r="K300" i="33" s="1"/>
  <c r="I304" i="33"/>
  <c r="J304" i="33" s="1"/>
  <c r="K304" i="33" s="1"/>
  <c r="AP16" i="34"/>
  <c r="AP19" i="34" s="1"/>
  <c r="C18" i="34"/>
  <c r="C16" i="34" s="1"/>
  <c r="C19" i="34" s="1"/>
  <c r="I308" i="33"/>
  <c r="J308" i="33" s="1"/>
  <c r="K308" i="33" s="1"/>
  <c r="C24" i="34"/>
  <c r="C22" i="34" s="1"/>
  <c r="C25" i="34" s="1"/>
  <c r="AO22" i="34"/>
  <c r="AO25" i="34" s="1"/>
  <c r="I314" i="33"/>
  <c r="J314" i="33" s="1"/>
  <c r="K314" i="33" s="1"/>
  <c r="O51" i="46"/>
  <c r="U51" i="46"/>
  <c r="S51" i="46"/>
  <c r="R51" i="46"/>
  <c r="P51" i="46"/>
  <c r="C51" i="46"/>
  <c r="U51" i="34"/>
  <c r="S51" i="34"/>
  <c r="Q51" i="34"/>
  <c r="P51" i="34"/>
  <c r="O51" i="34"/>
  <c r="C51" i="34"/>
  <c r="Q51" i="46"/>
  <c r="T51" i="46"/>
  <c r="Q11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E32" i="5"/>
  <c r="X22" i="5"/>
  <c r="X6" i="5" s="1"/>
  <c r="X16" i="5"/>
  <c r="AH16" i="5"/>
  <c r="AH22" i="5"/>
  <c r="AH6" i="5" s="1"/>
  <c r="C10" i="5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E30" i="5"/>
  <c r="E28" i="5"/>
  <c r="E24" i="5"/>
  <c r="E26" i="5"/>
  <c r="E22" i="5"/>
  <c r="E23" i="5"/>
  <c r="E29" i="5"/>
  <c r="Y16" i="5"/>
  <c r="Q16" i="5" s="1"/>
  <c r="Y22" i="5"/>
  <c r="Y6" i="5" s="1"/>
  <c r="AI22" i="5"/>
  <c r="AI6" i="5" s="1"/>
  <c r="AQ16" i="5"/>
  <c r="AQ22" i="5"/>
  <c r="AQ6" i="5" s="1"/>
  <c r="Q12" i="5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AD38" i="5"/>
  <c r="AC48" i="5"/>
  <c r="AC38" i="5" s="1"/>
  <c r="C9" i="5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AL13" i="5"/>
  <c r="AT13" i="5"/>
  <c r="E27" i="5"/>
  <c r="AJ16" i="5"/>
  <c r="AJ22" i="5"/>
  <c r="AJ6" i="5" s="1"/>
  <c r="AR16" i="5"/>
  <c r="AR22" i="5"/>
  <c r="AR6" i="5" s="1"/>
  <c r="Q48" i="5"/>
  <c r="AD11" i="5"/>
  <c r="E25" i="5"/>
  <c r="AK22" i="5"/>
  <c r="AK6" i="5" s="1"/>
  <c r="AS22" i="5"/>
  <c r="AS6" i="5" s="1"/>
  <c r="AB38" i="5"/>
  <c r="AB6" i="5" s="1"/>
  <c r="Q13" i="5"/>
  <c r="T38" i="5"/>
  <c r="T6" i="5" s="1"/>
  <c r="C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119" i="5"/>
  <c r="BJ129" i="5"/>
  <c r="BK116" i="5"/>
  <c r="BJ142" i="5"/>
  <c r="BN116" i="5"/>
  <c r="AD129" i="5"/>
  <c r="AE116" i="5"/>
  <c r="AD142" i="5"/>
  <c r="AC142" i="5" s="1"/>
  <c r="AH116" i="5"/>
  <c r="Q142" i="5"/>
  <c r="R116" i="5"/>
  <c r="Q116" i="5" s="1"/>
  <c r="AD79" i="5"/>
  <c r="Q121" i="5"/>
  <c r="AD121" i="5"/>
  <c r="AC148" i="5"/>
  <c r="AC121" i="5" s="1"/>
  <c r="AD32" i="5"/>
  <c r="Q129" i="5"/>
  <c r="AE22" i="5"/>
  <c r="AE6" i="5" s="1"/>
  <c r="Q124" i="5"/>
  <c r="AD119" i="5"/>
  <c r="AC146" i="5"/>
  <c r="AC119" i="5" s="1"/>
  <c r="I89" i="45"/>
  <c r="F67" i="16"/>
  <c r="I97" i="45"/>
  <c r="I50" i="33"/>
  <c r="F63" i="16"/>
  <c r="I47" i="45"/>
  <c r="I57" i="45"/>
  <c r="I74" i="33"/>
  <c r="F51" i="16"/>
  <c r="I65" i="45"/>
  <c r="I82" i="33"/>
  <c r="I49" i="45"/>
  <c r="I66" i="33"/>
  <c r="F71" i="16"/>
  <c r="I73" i="45"/>
  <c r="I90" i="33"/>
  <c r="F59" i="16"/>
  <c r="I81" i="45"/>
  <c r="I98" i="33"/>
  <c r="H17" i="9"/>
  <c r="I17" i="9" s="1"/>
  <c r="H16" i="9"/>
  <c r="I16" i="9" s="1"/>
  <c r="H20" i="9"/>
  <c r="I20" i="9" s="1"/>
  <c r="H15" i="9"/>
  <c r="H18" i="9"/>
  <c r="I18" i="9" s="1"/>
  <c r="H19" i="9"/>
  <c r="I19" i="9" s="1"/>
  <c r="P11" i="45"/>
  <c r="Q11" i="45" s="1"/>
  <c r="P10" i="45"/>
  <c r="Q10" i="45" s="1"/>
  <c r="P9" i="45"/>
  <c r="Q9" i="45" s="1"/>
  <c r="P8" i="45"/>
  <c r="Q8" i="45" s="1"/>
  <c r="P7" i="45"/>
  <c r="Q7" i="45" s="1"/>
  <c r="D34" i="16"/>
  <c r="D38" i="16"/>
  <c r="E40" i="45"/>
  <c r="I50" i="45"/>
  <c r="I58" i="45"/>
  <c r="I66" i="45"/>
  <c r="I74" i="45"/>
  <c r="I82" i="45"/>
  <c r="I90" i="45"/>
  <c r="I98" i="45"/>
  <c r="I106" i="45"/>
  <c r="I53" i="33"/>
  <c r="I61" i="33"/>
  <c r="I69" i="33"/>
  <c r="I77" i="33"/>
  <c r="I85" i="33"/>
  <c r="I93" i="33"/>
  <c r="I101" i="33"/>
  <c r="I109" i="33"/>
  <c r="F16" i="9"/>
  <c r="G16" i="9" s="1"/>
  <c r="F18" i="9"/>
  <c r="G18" i="9" s="1"/>
  <c r="F44" i="16"/>
  <c r="F48" i="16"/>
  <c r="F52" i="16"/>
  <c r="F56" i="16"/>
  <c r="F60" i="16"/>
  <c r="F64" i="16"/>
  <c r="F68" i="16"/>
  <c r="F72" i="16"/>
  <c r="F76" i="16"/>
  <c r="I51" i="45"/>
  <c r="I59" i="45"/>
  <c r="I67" i="45"/>
  <c r="I75" i="45"/>
  <c r="I83" i="45"/>
  <c r="I91" i="45"/>
  <c r="I99" i="45"/>
  <c r="I107" i="45"/>
  <c r="I48" i="33"/>
  <c r="I56" i="33"/>
  <c r="I64" i="33"/>
  <c r="I72" i="33"/>
  <c r="I80" i="33"/>
  <c r="I88" i="33"/>
  <c r="I96" i="33"/>
  <c r="I104" i="33"/>
  <c r="F15" i="9"/>
  <c r="D35" i="16"/>
  <c r="E37" i="45"/>
  <c r="E41" i="45"/>
  <c r="I52" i="45"/>
  <c r="I60" i="45"/>
  <c r="I68" i="45"/>
  <c r="I76" i="45"/>
  <c r="I84" i="45"/>
  <c r="I92" i="45"/>
  <c r="I100" i="45"/>
  <c r="I108" i="45"/>
  <c r="I51" i="33"/>
  <c r="I59" i="33"/>
  <c r="I67" i="33"/>
  <c r="I75" i="33"/>
  <c r="I83" i="33"/>
  <c r="I91" i="33"/>
  <c r="I99" i="33"/>
  <c r="I107" i="33"/>
  <c r="F20" i="9"/>
  <c r="G20" i="9" s="1"/>
  <c r="F45" i="16"/>
  <c r="F53" i="16"/>
  <c r="F57" i="16"/>
  <c r="F61" i="16"/>
  <c r="F65" i="16"/>
  <c r="F69" i="16"/>
  <c r="F73" i="16"/>
  <c r="F77" i="16"/>
  <c r="I53" i="45"/>
  <c r="I61" i="45"/>
  <c r="I69" i="45"/>
  <c r="I77" i="45"/>
  <c r="I85" i="45"/>
  <c r="I93" i="45"/>
  <c r="I101" i="45"/>
  <c r="I109" i="45"/>
  <c r="I54" i="33"/>
  <c r="I62" i="33"/>
  <c r="I70" i="33"/>
  <c r="I78" i="33"/>
  <c r="I86" i="33"/>
  <c r="I94" i="33"/>
  <c r="I102" i="33"/>
  <c r="I110" i="33"/>
  <c r="F49" i="16"/>
  <c r="F17" i="9"/>
  <c r="G17" i="9" s="1"/>
  <c r="D32" i="16"/>
  <c r="D36" i="16"/>
  <c r="E38" i="45"/>
  <c r="I54" i="45"/>
  <c r="I62" i="45"/>
  <c r="I70" i="45"/>
  <c r="I78" i="45"/>
  <c r="I86" i="45"/>
  <c r="I94" i="45"/>
  <c r="I102" i="45"/>
  <c r="I110" i="45"/>
  <c r="I47" i="33"/>
  <c r="I49" i="33"/>
  <c r="I57" i="33"/>
  <c r="I65" i="33"/>
  <c r="I73" i="33"/>
  <c r="I81" i="33"/>
  <c r="I89" i="33"/>
  <c r="I97" i="33"/>
  <c r="I105" i="33"/>
  <c r="F46" i="16"/>
  <c r="F50" i="16"/>
  <c r="F54" i="16"/>
  <c r="F58" i="16"/>
  <c r="F62" i="16"/>
  <c r="F66" i="16"/>
  <c r="F70" i="16"/>
  <c r="F74" i="16"/>
  <c r="F78" i="16"/>
  <c r="E36" i="45"/>
  <c r="I55" i="45"/>
  <c r="I63" i="45"/>
  <c r="I71" i="45"/>
  <c r="I79" i="45"/>
  <c r="I87" i="45"/>
  <c r="I95" i="45"/>
  <c r="I103" i="45"/>
  <c r="I52" i="33"/>
  <c r="I60" i="33"/>
  <c r="I68" i="33"/>
  <c r="I76" i="33"/>
  <c r="I84" i="33"/>
  <c r="I92" i="33"/>
  <c r="I100" i="33"/>
  <c r="I108" i="33"/>
  <c r="D33" i="16"/>
  <c r="E39" i="45"/>
  <c r="I48" i="45"/>
  <c r="I56" i="45"/>
  <c r="I64" i="45"/>
  <c r="I72" i="45"/>
  <c r="I80" i="45"/>
  <c r="I88" i="45"/>
  <c r="I96" i="45"/>
  <c r="I55" i="33"/>
  <c r="I63" i="33"/>
  <c r="I71" i="33"/>
  <c r="I79" i="33"/>
  <c r="I87" i="33"/>
  <c r="I95" i="33"/>
  <c r="CZ314" i="45" l="1"/>
  <c r="I314" i="45"/>
  <c r="J314" i="45" s="1"/>
  <c r="K314" i="45" s="1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I315" i="33"/>
  <c r="J315" i="33" s="1"/>
  <c r="K315" i="33" s="1"/>
  <c r="I275" i="33"/>
  <c r="J275" i="33" s="1"/>
  <c r="K275" i="33" s="1"/>
  <c r="I276" i="33"/>
  <c r="J276" i="33" s="1"/>
  <c r="K276" i="33" s="1"/>
  <c r="I264" i="33"/>
  <c r="J264" i="33" s="1"/>
  <c r="K264" i="33" s="1"/>
  <c r="BU254" i="33"/>
  <c r="BV254" i="33" s="1"/>
  <c r="I310" i="45"/>
  <c r="J310" i="45" s="1"/>
  <c r="K310" i="45" s="1"/>
  <c r="I260" i="45"/>
  <c r="J260" i="45" s="1"/>
  <c r="K260" i="45" s="1"/>
  <c r="Q6" i="5"/>
  <c r="I305" i="33"/>
  <c r="J305" i="33" s="1"/>
  <c r="K305" i="33" s="1"/>
  <c r="I290" i="33"/>
  <c r="J290" i="33" s="1"/>
  <c r="K290" i="33" s="1"/>
  <c r="I267" i="33"/>
  <c r="J267" i="33" s="1"/>
  <c r="K267" i="33" s="1"/>
  <c r="D5" i="27"/>
  <c r="G6" i="27"/>
  <c r="I272" i="33"/>
  <c r="J272" i="33" s="1"/>
  <c r="K272" i="33" s="1"/>
  <c r="I269" i="33"/>
  <c r="J269" i="33" s="1"/>
  <c r="K269" i="33" s="1"/>
  <c r="I258" i="33"/>
  <c r="J258" i="33" s="1"/>
  <c r="K258" i="33" s="1"/>
  <c r="CJ254" i="33"/>
  <c r="CK254" i="33" s="1"/>
  <c r="I266" i="33"/>
  <c r="J266" i="33" s="1"/>
  <c r="K266" i="33" s="1"/>
  <c r="I275" i="45"/>
  <c r="J275" i="45" s="1"/>
  <c r="K275" i="45" s="1"/>
  <c r="BJ116" i="5"/>
  <c r="I277" i="33"/>
  <c r="J277" i="33" s="1"/>
  <c r="K277" i="33" s="1"/>
  <c r="I289" i="33"/>
  <c r="J289" i="33" s="1"/>
  <c r="K289" i="33" s="1"/>
  <c r="I313" i="33"/>
  <c r="J313" i="33" s="1"/>
  <c r="K313" i="33" s="1"/>
  <c r="I271" i="33"/>
  <c r="J271" i="33" s="1"/>
  <c r="K271" i="33" s="1"/>
  <c r="I266" i="45"/>
  <c r="J266" i="45" s="1"/>
  <c r="K266" i="45" s="1"/>
  <c r="I309" i="33"/>
  <c r="J309" i="33" s="1"/>
  <c r="K309" i="33" s="1"/>
  <c r="I299" i="33"/>
  <c r="J299" i="33" s="1"/>
  <c r="K299" i="33" s="1"/>
  <c r="I297" i="33"/>
  <c r="J297" i="33" s="1"/>
  <c r="K297" i="33" s="1"/>
  <c r="I268" i="33"/>
  <c r="J268" i="33" s="1"/>
  <c r="K268" i="33" s="1"/>
  <c r="I286" i="33"/>
  <c r="J286" i="33" s="1"/>
  <c r="K286" i="33" s="1"/>
  <c r="C42" i="23"/>
  <c r="K116" i="33"/>
  <c r="AC7" i="33"/>
  <c r="AD7" i="33" s="1"/>
  <c r="J255" i="45"/>
  <c r="K255" i="45" s="1"/>
  <c r="I284" i="33"/>
  <c r="J284" i="33" s="1"/>
  <c r="K284" i="33" s="1"/>
  <c r="W284" i="33"/>
  <c r="CV254" i="33"/>
  <c r="CW254" i="33" s="1"/>
  <c r="J255" i="33"/>
  <c r="K255" i="33" s="1"/>
  <c r="AW254" i="33"/>
  <c r="AX254" i="33" s="1"/>
  <c r="AK254" i="33"/>
  <c r="AL254" i="33" s="1"/>
  <c r="AF255" i="33"/>
  <c r="AE254" i="33"/>
  <c r="AF254" i="33" s="1"/>
  <c r="O7" i="33"/>
  <c r="P7" i="33" s="1"/>
  <c r="Q7" i="33" s="1"/>
  <c r="K11" i="33"/>
  <c r="I263" i="45"/>
  <c r="J263" i="45" s="1"/>
  <c r="K263" i="45" s="1"/>
  <c r="F7" i="33"/>
  <c r="G7" i="33" s="1"/>
  <c r="H7" i="33" s="1"/>
  <c r="N7" i="33"/>
  <c r="K7" i="33"/>
  <c r="CG254" i="33"/>
  <c r="CH254" i="33" s="1"/>
  <c r="I274" i="33"/>
  <c r="J274" i="33" s="1"/>
  <c r="K274" i="33" s="1"/>
  <c r="I301" i="33"/>
  <c r="J301" i="33" s="1"/>
  <c r="K301" i="33" s="1"/>
  <c r="W301" i="33"/>
  <c r="CD254" i="33"/>
  <c r="CE254" i="33" s="1"/>
  <c r="CY254" i="33"/>
  <c r="CZ254" i="33" s="1"/>
  <c r="CZ255" i="33"/>
  <c r="CB255" i="33"/>
  <c r="CA254" i="33"/>
  <c r="CB254" i="33" s="1"/>
  <c r="AD22" i="5"/>
  <c r="AD6" i="5" s="1"/>
  <c r="AC32" i="5"/>
  <c r="AD16" i="5"/>
  <c r="I279" i="33"/>
  <c r="J279" i="33" s="1"/>
  <c r="K279" i="33" s="1"/>
  <c r="Y254" i="33"/>
  <c r="Z254" i="33" s="1"/>
  <c r="BF254" i="33"/>
  <c r="BG254" i="33" s="1"/>
  <c r="CP254" i="33"/>
  <c r="CQ254" i="33" s="1"/>
  <c r="W293" i="33"/>
  <c r="I293" i="33"/>
  <c r="J293" i="33" s="1"/>
  <c r="K293" i="33" s="1"/>
  <c r="BI254" i="33"/>
  <c r="BJ254" i="33" s="1"/>
  <c r="I282" i="45"/>
  <c r="J282" i="45" s="1"/>
  <c r="K282" i="45" s="1"/>
  <c r="I316" i="33"/>
  <c r="J316" i="33" s="1"/>
  <c r="K316" i="33" s="1"/>
  <c r="V254" i="33"/>
  <c r="W254" i="33" s="1"/>
  <c r="J186" i="33"/>
  <c r="K186" i="33" s="1"/>
  <c r="I185" i="33"/>
  <c r="J185" i="33" s="1"/>
  <c r="I257" i="33"/>
  <c r="J257" i="33" s="1"/>
  <c r="K257" i="33" s="1"/>
  <c r="BX254" i="33"/>
  <c r="BY254" i="33" s="1"/>
  <c r="I265" i="33"/>
  <c r="J265" i="33" s="1"/>
  <c r="K265" i="33" s="1"/>
  <c r="BD255" i="33"/>
  <c r="BC254" i="33"/>
  <c r="BD254" i="33" s="1"/>
  <c r="I260" i="33"/>
  <c r="J260" i="33" s="1"/>
  <c r="K260" i="33" s="1"/>
  <c r="AZ254" i="33"/>
  <c r="BA254" i="33" s="1"/>
  <c r="I301" i="45"/>
  <c r="J301" i="45" s="1"/>
  <c r="K301" i="45" s="1"/>
  <c r="I317" i="45"/>
  <c r="J317" i="45" s="1"/>
  <c r="K317" i="45" s="1"/>
  <c r="Q38" i="5"/>
  <c r="E48" i="5"/>
  <c r="I278" i="33"/>
  <c r="J278" i="33" s="1"/>
  <c r="K278" i="33" s="1"/>
  <c r="I281" i="33"/>
  <c r="J281" i="33" s="1"/>
  <c r="K281" i="33" s="1"/>
  <c r="I291" i="33"/>
  <c r="J291" i="33" s="1"/>
  <c r="K291" i="33" s="1"/>
  <c r="CS254" i="33"/>
  <c r="CT254" i="33" s="1"/>
  <c r="AH254" i="33"/>
  <c r="AI254" i="33" s="1"/>
  <c r="AT254" i="33"/>
  <c r="AU254" i="33" s="1"/>
  <c r="BL254" i="33"/>
  <c r="BM254" i="33" s="1"/>
  <c r="W261" i="33"/>
  <c r="I261" i="33"/>
  <c r="J261" i="33" s="1"/>
  <c r="K261" i="33" s="1"/>
  <c r="BO254" i="33"/>
  <c r="BP254" i="33" s="1"/>
  <c r="BP255" i="33"/>
  <c r="I185" i="45"/>
  <c r="J185" i="45" s="1"/>
  <c r="I311" i="33"/>
  <c r="J311" i="33" s="1"/>
  <c r="K311" i="33" s="1"/>
  <c r="I273" i="33"/>
  <c r="J273" i="33" s="1"/>
  <c r="K273" i="33" s="1"/>
  <c r="W280" i="33"/>
  <c r="I280" i="33"/>
  <c r="J280" i="33" s="1"/>
  <c r="K280" i="33" s="1"/>
  <c r="DB254" i="33"/>
  <c r="DC254" i="33" s="1"/>
  <c r="AB254" i="33"/>
  <c r="AC254" i="33" s="1"/>
  <c r="W262" i="33"/>
  <c r="I262" i="33"/>
  <c r="J262" i="33" s="1"/>
  <c r="K262" i="33" s="1"/>
  <c r="I294" i="45"/>
  <c r="J294" i="45" s="1"/>
  <c r="K294" i="45" s="1"/>
  <c r="I290" i="45"/>
  <c r="J290" i="45" s="1"/>
  <c r="K290" i="45" s="1"/>
  <c r="K116" i="45"/>
  <c r="AC7" i="45"/>
  <c r="AD7" i="45" s="1"/>
  <c r="I307" i="33"/>
  <c r="J307" i="33" s="1"/>
  <c r="K307" i="33" s="1"/>
  <c r="W307" i="33"/>
  <c r="DE254" i="33"/>
  <c r="DF254" i="33" s="1"/>
  <c r="AN254" i="33"/>
  <c r="AO254" i="33" s="1"/>
  <c r="I274" i="45"/>
  <c r="J274" i="45" s="1"/>
  <c r="K274" i="45" s="1"/>
  <c r="I259" i="45"/>
  <c r="J259" i="45" s="1"/>
  <c r="K259" i="45" s="1"/>
  <c r="AC129" i="5"/>
  <c r="AC116" i="5" s="1"/>
  <c r="AD116" i="5"/>
  <c r="I288" i="33"/>
  <c r="J288" i="33" s="1"/>
  <c r="K288" i="33" s="1"/>
  <c r="W288" i="33"/>
  <c r="W312" i="33"/>
  <c r="I312" i="33"/>
  <c r="J312" i="33" s="1"/>
  <c r="K312" i="33" s="1"/>
  <c r="CM254" i="33"/>
  <c r="CN254" i="33" s="1"/>
  <c r="CN255" i="33"/>
  <c r="CZ255" i="45"/>
  <c r="CY254" i="45"/>
  <c r="CZ254" i="45" s="1"/>
  <c r="I271" i="45"/>
  <c r="J271" i="45" s="1"/>
  <c r="K271" i="45" s="1"/>
  <c r="CZ306" i="45"/>
  <c r="I306" i="45"/>
  <c r="J306" i="45" s="1"/>
  <c r="K306" i="45" s="1"/>
  <c r="I15" i="9"/>
  <c r="H14" i="9"/>
  <c r="F14" i="9"/>
  <c r="G15" i="9"/>
  <c r="I5" i="27" l="1"/>
  <c r="G5" i="27"/>
  <c r="E5" i="27"/>
  <c r="K185" i="33"/>
  <c r="AC8" i="33"/>
  <c r="AD8" i="33" s="1"/>
  <c r="E39" i="5"/>
  <c r="E38" i="5"/>
  <c r="E40" i="5"/>
  <c r="E42" i="5"/>
  <c r="E44" i="5"/>
  <c r="E41" i="5"/>
  <c r="E43" i="5"/>
  <c r="E45" i="5"/>
  <c r="AC22" i="5"/>
  <c r="AC6" i="5" s="1"/>
  <c r="AC3" i="5" s="1"/>
  <c r="AC16" i="5"/>
  <c r="K185" i="45"/>
  <c r="AC8" i="45"/>
  <c r="AD8" i="45" s="1"/>
  <c r="I254" i="45"/>
  <c r="J254" i="45" s="1"/>
  <c r="I254" i="33"/>
  <c r="J254" i="33" s="1"/>
  <c r="H6" i="9"/>
  <c r="H13" i="9"/>
  <c r="I13" i="9" s="1"/>
  <c r="I14" i="9"/>
  <c r="G14" i="9"/>
  <c r="F6" i="9"/>
  <c r="F13" i="9"/>
  <c r="G13" i="9" s="1"/>
  <c r="K254" i="33" l="1"/>
  <c r="AC9" i="33"/>
  <c r="AD9" i="33" s="1"/>
  <c r="AC9" i="45"/>
  <c r="AD9" i="45" s="1"/>
  <c r="K254" i="45"/>
  <c r="F5" i="9"/>
  <c r="G5" i="9" s="1"/>
  <c r="G6" i="9"/>
  <c r="I6" i="9"/>
  <c r="H5" i="9"/>
  <c r="I5" i="9" s="1"/>
  <c r="C54" i="34"/>
  <c r="C55" i="34"/>
  <c r="AQ55" i="34"/>
  <c r="AQ54" i="34"/>
</calcChain>
</file>

<file path=xl/sharedStrings.xml><?xml version="1.0" encoding="utf-8"?>
<sst xmlns="http://schemas.openxmlformats.org/spreadsheetml/2006/main" count="6761" uniqueCount="497">
  <si>
    <t>PHỤ LỤC I: LỖI PHÁT SINH</t>
  </si>
  <si>
    <t>TT</t>
  </si>
  <si>
    <t>Sự cố/KH tác động</t>
  </si>
  <si>
    <t>MÔ TẢ LỖI</t>
  </si>
  <si>
    <t>SL PA</t>
  </si>
  <si>
    <t>Ảnh hưởng</t>
  </si>
  <si>
    <t>Khu vực</t>
  </si>
  <si>
    <t>Thời gian 
phát sinh</t>
  </si>
  <si>
    <t>Khắc phục</t>
  </si>
  <si>
    <t>Nguyên nhân</t>
  </si>
  <si>
    <t>Hướng xử lý</t>
  </si>
  <si>
    <t>A</t>
  </si>
  <si>
    <t>TẠI THỊ TRƯỜNG VIỆT NAM</t>
  </si>
  <si>
    <t>I</t>
  </si>
  <si>
    <t>SỰ CỐ PHÁT SINH</t>
  </si>
  <si>
    <t>Thống kê từ 15h ngày N-1 đến 15h ngày N</t>
  </si>
  <si>
    <t>Di động</t>
  </si>
  <si>
    <t xml:space="preserve">Không có lỗi </t>
  </si>
  <si>
    <t>CNTT</t>
  </si>
  <si>
    <t>SME</t>
  </si>
  <si>
    <t>GP CNTT (VTS)</t>
  </si>
  <si>
    <t>VDS</t>
  </si>
  <si>
    <t>Cố định</t>
  </si>
  <si>
    <t>……</t>
  </si>
  <si>
    <t>II</t>
  </si>
  <si>
    <t>SỰ CỐ LỖI TRẠM</t>
  </si>
  <si>
    <t>PHỤ LỤC 2: SỐ LIỆU TIẾP NHẬN VÀ XỬ LÝ</t>
  </si>
  <si>
    <t>Stt</t>
  </si>
  <si>
    <t>Dịch vụ</t>
  </si>
  <si>
    <t>Tỷ trọng</t>
  </si>
  <si>
    <t>So sánh cùng kỳ tuần trước</t>
  </si>
  <si>
    <t>So sánh cùng kỳ tháng trước</t>
  </si>
  <si>
    <t>Tăng/ giảm</t>
  </si>
  <si>
    <t>V</t>
  </si>
  <si>
    <t>DỊCH VỤ THUỘC VTS</t>
  </si>
  <si>
    <t>Phản ánh dịch vụ Kênh truyền</t>
  </si>
  <si>
    <t>Phản ánh dịch vụ GP CNTT</t>
  </si>
  <si>
    <t>SỐ LIỆU TIẾP NHẬN THEO DỊCH VỤ</t>
  </si>
  <si>
    <t xml:space="preserve">So sánh cùng kỳ tuần trước </t>
  </si>
  <si>
    <t>XU THẾ NGÀY THÁNG</t>
  </si>
  <si>
    <t>B</t>
  </si>
  <si>
    <t>DỊCH VỤ VTS</t>
  </si>
  <si>
    <t>Dịch vụ kênh truyền</t>
  </si>
  <si>
    <t>Kênh trắng</t>
  </si>
  <si>
    <t>Kênh truyền quốc tế</t>
  </si>
  <si>
    <t>Leased Line</t>
  </si>
  <si>
    <t>OfficeWAN</t>
  </si>
  <si>
    <t>MetroWAN</t>
  </si>
  <si>
    <t>Khác ( socv2, cskh chủ động...)</t>
  </si>
  <si>
    <t>Dịch vụ Giải pháp</t>
  </si>
  <si>
    <t>2.1</t>
  </si>
  <si>
    <t>Smart Parking</t>
  </si>
  <si>
    <t>2.2</t>
  </si>
  <si>
    <t>Dịch vụ DMS dự án</t>
  </si>
  <si>
    <t>2.3</t>
  </si>
  <si>
    <t>SP/Dự án giáo dục</t>
  </si>
  <si>
    <t>2.4</t>
  </si>
  <si>
    <t>Sản phẩm/Dự án Y tế</t>
  </si>
  <si>
    <t>Dịch vụ khác</t>
  </si>
  <si>
    <t>PHỤ LỤC 06: PHẢN ÁNH VỀ DỊCH VỤ KÊNH TRUYỀN</t>
  </si>
  <si>
    <t>STT</t>
  </si>
  <si>
    <t>KPI</t>
  </si>
  <si>
    <t>Lũy kế tháng 7.2025</t>
  </si>
  <si>
    <t>Tiến độ xử lý</t>
  </si>
  <si>
    <t>Thuê bao</t>
  </si>
  <si>
    <t>Số lượng</t>
  </si>
  <si>
    <t>TLPA/ 1000 TB</t>
  </si>
  <si>
    <t>Tốt/tồi so với KPI</t>
  </si>
  <si>
    <t>Đánh giá</t>
  </si>
  <si>
    <t>PA/ngày</t>
  </si>
  <si>
    <t>TLXL</t>
  </si>
  <si>
    <t>Xử lý trong hạn</t>
  </si>
  <si>
    <t>Tổng xử lý</t>
  </si>
  <si>
    <t xml:space="preserve">Đánh giá </t>
  </si>
  <si>
    <t>Kết quả</t>
  </si>
  <si>
    <t>Sự cố Kênh truyền</t>
  </si>
  <si>
    <t>Đạt</t>
  </si>
  <si>
    <t>Tỉ lệ sự cố xử lý trong 3h</t>
  </si>
  <si>
    <t>Tỉ lệ sự cố xử lý trong 24h</t>
  </si>
  <si>
    <t>Tỉ lệ sự cố xử lý trong 48h</t>
  </si>
  <si>
    <t>Ko đạt</t>
  </si>
  <si>
    <t>1. PAKH THEO DỊCH VỤ</t>
  </si>
  <si>
    <t>Luỹ kế T7.2025</t>
  </si>
  <si>
    <t>TB ngày T7.2025</t>
  </si>
  <si>
    <t>Tổng PA</t>
  </si>
  <si>
    <t>Sự cố</t>
  </si>
  <si>
    <t>HT</t>
  </si>
  <si>
    <t>1. TỶ LỆ PAKH</t>
  </si>
  <si>
    <t>Tỉnh</t>
  </si>
  <si>
    <t>KV</t>
  </si>
  <si>
    <t>SLPA</t>
  </si>
  <si>
    <t>SLTB</t>
  </si>
  <si>
    <t>TPLA</t>
  </si>
  <si>
    <t xml:space="preserve">Toàn quốc </t>
  </si>
  <si>
    <t>Thành phố Cần Thơ</t>
  </si>
  <si>
    <t>Thành phố Đà Nẵng</t>
  </si>
  <si>
    <t>Thành phố Hà Nội</t>
  </si>
  <si>
    <t>Thành phố Hải Phòng</t>
  </si>
  <si>
    <t>Thành phố Hồ Chí Minh</t>
  </si>
  <si>
    <t>Thành phố Huế</t>
  </si>
  <si>
    <t>Tỉnh An Giang</t>
  </si>
  <si>
    <t>Tỉnh Bắc Ninh</t>
  </si>
  <si>
    <t>Tỉnh Cà Mau</t>
  </si>
  <si>
    <t>Tỉnh Cao Bằng</t>
  </si>
  <si>
    <t>Tỉnh Đắk Lắk</t>
  </si>
  <si>
    <t>Tỉnh Điện Biên</t>
  </si>
  <si>
    <t>Tỉnh Đồng Nai</t>
  </si>
  <si>
    <t>Tỉnh Đồng Tháp</t>
  </si>
  <si>
    <t>Tỉnh Gia Lai</t>
  </si>
  <si>
    <t>Tỉnh Hà Tĩnh</t>
  </si>
  <si>
    <t>Tỉnh Hưng Yên</t>
  </si>
  <si>
    <t>Tỉnh Khánh Hòa</t>
  </si>
  <si>
    <t>Tỉnh Lai Châu</t>
  </si>
  <si>
    <t>Tỉnh Lạng Sơn</t>
  </si>
  <si>
    <t>Tỉnh Lào Cai</t>
  </si>
  <si>
    <t>Tỉnh Lâm Đồng</t>
  </si>
  <si>
    <t>Tỉnh Nghệ An</t>
  </si>
  <si>
    <t>Tỉnh Ninh Bình</t>
  </si>
  <si>
    <t>Tỉnh Phú Thọ</t>
  </si>
  <si>
    <t>Tỉnh Quảng Ngãi</t>
  </si>
  <si>
    <t>Tỉnh Quảng Ninh</t>
  </si>
  <si>
    <t>Tỉnh Quảng Trị</t>
  </si>
  <si>
    <t>Tỉnh Sơn La</t>
  </si>
  <si>
    <t>Tỉnh Tây Ninh</t>
  </si>
  <si>
    <t>Tỉnh Thái Nguyên</t>
  </si>
  <si>
    <t>Tỉnh Thanh Hóa</t>
  </si>
  <si>
    <t>Tỉnh Tuyên Quang</t>
  </si>
  <si>
    <t>Tỉnh Vĩnh Long</t>
  </si>
  <si>
    <t>2. TLXL trong 3h (KPI: 79.21%)</t>
  </si>
  <si>
    <t>Đánh giá so với KPI (&gt;=79.21%)</t>
  </si>
  <si>
    <t>Đã xử lý ≤3h</t>
  </si>
  <si>
    <t>Đã xử lý</t>
  </si>
  <si>
    <t>Tỷ lệ</t>
  </si>
  <si>
    <t>Tổng SC Đã xử lý</t>
  </si>
  <si>
    <t>-</t>
  </si>
  <si>
    <t>3. TLXL trong 24h (KPI: 98.21%)</t>
  </si>
  <si>
    <t>Đánh giá so với KPI (&gt;=98.21%)</t>
  </si>
  <si>
    <t>Đã xử lý ≤24h</t>
  </si>
  <si>
    <t>4. TLXL trong 48h (KPI: 99.90%)</t>
  </si>
  <si>
    <t>Đánh giá so với KPI (&gt;=99.90%)</t>
  </si>
  <si>
    <t>Đã xử lý ≤48h</t>
  </si>
  <si>
    <t>4. TLXL trong 3h KH VIP (KPI: 90%)</t>
  </si>
  <si>
    <t>I. DL NGÀY</t>
  </si>
  <si>
    <t>So với ngày thường</t>
  </si>
  <si>
    <t>So với ngày cùng kì 2024</t>
  </si>
  <si>
    <t>04/05/2024</t>
  </si>
  <si>
    <t>So với cùng kỳ năm 2024</t>
  </si>
  <si>
    <t>TLPA/ 10K TB</t>
  </si>
  <si>
    <t>Đạt KPI</t>
  </si>
  <si>
    <t>Kém hơn</t>
  </si>
  <si>
    <t>Tương đương</t>
  </si>
  <si>
    <t>Ko đạt KPI</t>
  </si>
  <si>
    <t>II. PAKH THEO DỊCH VỤ</t>
  </si>
  <si>
    <t>So sánh với ngày thường</t>
  </si>
  <si>
    <t>So sánh với cùng kỳ năm 2024</t>
  </si>
  <si>
    <t>Năm 2025</t>
  </si>
  <si>
    <t>Năm 2024</t>
  </si>
  <si>
    <t>SL</t>
  </si>
  <si>
    <t>%</t>
  </si>
  <si>
    <t>TB ngày thường (1-20/04/2025)</t>
  </si>
  <si>
    <t>Lũy kế 30/04-hiện tại</t>
  </si>
  <si>
    <t>TB ngày lễ</t>
  </si>
  <si>
    <t>Lũy kế 30/04&amp;01/05/2024</t>
  </si>
  <si>
    <t>TB ngày thường</t>
  </si>
  <si>
    <t>TB lễ (từ 30.04 đến hiện tại</t>
  </si>
  <si>
    <t>21/04</t>
  </si>
  <si>
    <t>22/04</t>
  </si>
  <si>
    <t>23/04</t>
  </si>
  <si>
    <t>24/04</t>
  </si>
  <si>
    <t>25/04</t>
  </si>
  <si>
    <t>26/04</t>
  </si>
  <si>
    <t>27/04</t>
  </si>
  <si>
    <t>28/04</t>
  </si>
  <si>
    <t>29/04</t>
  </si>
  <si>
    <t>30/04</t>
  </si>
  <si>
    <t>01/05</t>
  </si>
  <si>
    <t>02/05</t>
  </si>
  <si>
    <t>03/05</t>
  </si>
  <si>
    <t>04/05</t>
  </si>
  <si>
    <t>KẾT QUẢ THỰC HIỆN KPI VTT</t>
  </si>
  <si>
    <t>1. Tỷ lệ xử lý trong hạn của DVKH</t>
  </si>
  <si>
    <t>Lộ trình KPI T12025</t>
  </si>
  <si>
    <t>LK T12</t>
  </si>
  <si>
    <t>Đánh giá KQ so với KPI</t>
  </si>
  <si>
    <t>T12 theo ngày</t>
  </si>
  <si>
    <t>TLXL trong hạn P.GQKN</t>
  </si>
  <si>
    <t>SL xử lý trong hạn</t>
  </si>
  <si>
    <t>Tổng PA xử lý</t>
  </si>
  <si>
    <t>GQKN di động, VAS</t>
  </si>
  <si>
    <t>XLBH Di động, VAS, CDS</t>
  </si>
  <si>
    <t>TĐXL dịch vụ GSHT</t>
  </si>
  <si>
    <t>TĐXL dịch vụ còn lại</t>
  </si>
  <si>
    <t>GQKN CĐBR - CĐBR</t>
  </si>
  <si>
    <t>GQKN CĐBR - DVTH</t>
  </si>
  <si>
    <t>GQKN - TT ĐHBH</t>
  </si>
  <si>
    <t>GQKN CĐBR - TTĐH</t>
  </si>
  <si>
    <t>XL trong hạn</t>
  </si>
  <si>
    <t>GQKN di động - TTĐH</t>
  </si>
  <si>
    <t>TĐXL - P.KT &amp; TTCNTT</t>
  </si>
  <si>
    <t>TĐXL hệ thống CNTT</t>
  </si>
  <si>
    <t>TĐXL hệ thống SAP</t>
  </si>
  <si>
    <t>TD</t>
  </si>
  <si>
    <t>2. Chỉ tiêu điều hành xử lý trong hạn dich vụ của đơn vị OS (VCC, VTNET)</t>
  </si>
  <si>
    <t>2.1 Tổng Công ty VCC</t>
  </si>
  <si>
    <t>01/12</t>
  </si>
  <si>
    <t>TLXL trong 3h - KH VIP</t>
  </si>
  <si>
    <t>Tổng XL</t>
  </si>
  <si>
    <t>TLXL trong 3h - KH HOT</t>
  </si>
  <si>
    <t>TLXL trong 24h</t>
  </si>
  <si>
    <t>2.2 Tổng Công ty VTNET</t>
  </si>
  <si>
    <t>TLXL KH thường</t>
  </si>
  <si>
    <t>TLXL KH ưu tiên</t>
  </si>
  <si>
    <t>TLXL KH hẹn</t>
  </si>
  <si>
    <t>3. Tỷ lệ hài lòng BO</t>
  </si>
  <si>
    <t>Tỷ lệ hài lòng BO</t>
  </si>
  <si>
    <t>XLBH di động</t>
  </si>
  <si>
    <t>XLBH CĐBR</t>
  </si>
  <si>
    <t>GQKN CĐBR</t>
  </si>
  <si>
    <t>GQKN di động</t>
  </si>
  <si>
    <t>GQKN SME</t>
  </si>
  <si>
    <t>VTM</t>
  </si>
  <si>
    <t>Số lượng KH hài lòng</t>
  </si>
  <si>
    <t>Tổng KH đo hài lòng</t>
  </si>
  <si>
    <t>CHỈ TIÊU ĐÁNH GIÁ CHẤT LƯỢNG CUNG ỨNG DỊCH VỤ - VTS</t>
  </si>
  <si>
    <t>Tháng 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</si>
  <si>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</si>
  <si>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</si>
  <si>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</si>
  <si>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</si>
  <si>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</si>
  <si>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</si>
  <si>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</si>
  <si>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</si>
  <si>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</si>
  <si>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</si>
  <si>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</si>
  <si>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</si>
  <si>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</si>
  <si>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</si>
  <si>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</si>
  <si>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</si>
  <si>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</si>
  <si>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</si>
  <si>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</si>
  <si>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</si>
  <si>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</si>
  <si>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</si>
  <si>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</si>
  <si>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</si>
  <si>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</si>
  <si>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</si>
  <si>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</si>
  <si>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</si>
  <si>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</si>
  <si>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</si>
  <si>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</si>
  <si>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Tiến độ xử lý PAKH</t>
  </si>
  <si>
    <t>Xử lý PAKH kênh truyền trong hạn 3 giờ</t>
  </si>
  <si>
    <t>Tử số</t>
  </si>
  <si>
    <t>Mẫu số</t>
  </si>
  <si>
    <t>Xử lý PAKH kênh truyền trong hạn 24 giờ</t>
  </si>
  <si>
    <t>Xử lý PAKH kênh truyền trong hạn 48 giờ</t>
  </si>
  <si>
    <t>Xử lý PAKH dịch vụ UDCNTT trong hạn</t>
  </si>
  <si>
    <t>Thời gian trung bình xử lý PAKH</t>
  </si>
  <si>
    <t>3.1</t>
  </si>
  <si>
    <t xml:space="preserve"> Thời gian trung bình xử lý phản ánh dịch vụ kênh truyền</t>
  </si>
  <si>
    <t>3.2</t>
  </si>
  <si>
    <t xml:space="preserve"> Thời gian trung bình xử lý phản ánh dịch vụ GPCNTT</t>
  </si>
  <si>
    <t>Mức độ hài lòng Khách hàng</t>
  </si>
  <si>
    <t>4.2</t>
  </si>
  <si>
    <t>Mức độ hài lòng kênh BO</t>
  </si>
  <si>
    <t>Mức độ hài lòng Khách hàng kênh truyền</t>
  </si>
  <si>
    <t>Mức độ hài lòng Khách hàng GPCNTT</t>
  </si>
  <si>
    <t>1. Tổng TN PA</t>
  </si>
  <si>
    <t>Ngày</t>
  </si>
  <si>
    <t>So sánh ngày thường</t>
  </si>
  <si>
    <t>So sánh cùng kỳ 2024</t>
  </si>
  <si>
    <t xml:space="preserve"> </t>
  </si>
  <si>
    <t>XU THẾ NGÀY TẾT 2025</t>
  </si>
  <si>
    <t>XU THẾ NGÀY TẾT 2024</t>
  </si>
  <si>
    <t>1AL</t>
  </si>
  <si>
    <t>2AL</t>
  </si>
  <si>
    <t>3AL</t>
  </si>
  <si>
    <t>4AL</t>
  </si>
  <si>
    <t>5AL</t>
  </si>
  <si>
    <t>6AL</t>
  </si>
  <si>
    <t>7AL</t>
  </si>
  <si>
    <t>8AL</t>
  </si>
  <si>
    <t>9AL</t>
  </si>
  <si>
    <t>10AL</t>
  </si>
  <si>
    <t>11AL</t>
  </si>
  <si>
    <t>12AL</t>
  </si>
  <si>
    <t>13AL</t>
  </si>
  <si>
    <t>14AL</t>
  </si>
  <si>
    <t>15AL</t>
  </si>
  <si>
    <t>16AL</t>
  </si>
  <si>
    <t>17AL</t>
  </si>
  <si>
    <t>18AL</t>
  </si>
  <si>
    <t>19AL</t>
  </si>
  <si>
    <t>20AL</t>
  </si>
  <si>
    <t>21AL</t>
  </si>
  <si>
    <t>22AL</t>
  </si>
  <si>
    <t>23AL</t>
  </si>
  <si>
    <t>24AL</t>
  </si>
  <si>
    <t>25AL</t>
  </si>
  <si>
    <t>26AL</t>
  </si>
  <si>
    <t>27AL</t>
  </si>
  <si>
    <t>28AL</t>
  </si>
  <si>
    <t>29 Tết</t>
  </si>
  <si>
    <t>01 Tết</t>
  </si>
  <si>
    <t>02 Tết</t>
  </si>
  <si>
    <t>3 Tết</t>
  </si>
  <si>
    <t>4 Tết</t>
  </si>
  <si>
    <t>5 Tết</t>
  </si>
  <si>
    <t>29 AL</t>
  </si>
  <si>
    <t>30 AL</t>
  </si>
  <si>
    <t>ok</t>
  </si>
  <si>
    <t>1.1</t>
  </si>
  <si>
    <t>1.2</t>
  </si>
  <si>
    <t>1.3</t>
  </si>
  <si>
    <t>1.4</t>
  </si>
  <si>
    <t>1.5</t>
  </si>
  <si>
    <t>1.6</t>
  </si>
  <si>
    <t>Không phải làm</t>
  </si>
  <si>
    <t>So với cùng kỳ tuần trước</t>
  </si>
  <si>
    <t>So với ngày trước</t>
  </si>
  <si>
    <t>Lũy kế tháng 4.2025</t>
  </si>
  <si>
    <t>Lũy kế tháng 3/2025</t>
  </si>
  <si>
    <t>s</t>
  </si>
  <si>
    <t xml:space="preserve">copy từ bảng TỔNG PA của  SHEET TIẾP NHẬN  file chạy  sau đó sửa lại ngày </t>
  </si>
  <si>
    <t>Luỹ kế T4.2025</t>
  </si>
  <si>
    <t>TB ngày T4.2025</t>
  </si>
  <si>
    <t xml:space="preserve">Copy từ SHEET TIẾP NHẬN file chạy ,  bảng TLPA theo Tỉnh,  dán vào ô bôi vàng ở đây, sau đó copy SL ngày BC  dán vào cột D ở đầu dãy và sửa ngày  </t>
  </si>
  <si>
    <t>Di chuyển chuột sang bên phải đến ngày BC --&gt;&gt;&gt;&gt;</t>
  </si>
  <si>
    <t>Luỹ kế T3.2025</t>
  </si>
  <si>
    <t>An Giang</t>
  </si>
  <si>
    <t>KV3</t>
  </si>
  <si>
    <t>Bà Rịa Vũng Tàu</t>
  </si>
  <si>
    <t>Bắc Giang</t>
  </si>
  <si>
    <t>KV1</t>
  </si>
  <si>
    <t>Bắc Kạn</t>
  </si>
  <si>
    <t>Bạc Liêu</t>
  </si>
  <si>
    <t>Bắc Ninh</t>
  </si>
  <si>
    <t>Bến Tre</t>
  </si>
  <si>
    <t>Bình Định</t>
  </si>
  <si>
    <t>KV2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</si>
  <si>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</si>
  <si>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</si>
  <si>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</si>
  <si>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</si>
  <si>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</si>
  <si>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</si>
  <si>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</si>
  <si>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</si>
  <si>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</si>
  <si>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</si>
  <si>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</si>
  <si>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</si>
  <si>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</si>
  <si>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</si>
  <si>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</si>
  <si>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</si>
  <si>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</si>
  <si>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</si>
  <si>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</si>
  <si>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</si>
  <si>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</si>
  <si>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</si>
  <si>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</si>
  <si>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</si>
  <si>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</si>
  <si>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</si>
  <si>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</si>
  <si>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</si>
  <si>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</si>
  <si>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</si>
  <si>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</si>
  <si>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</si>
  <si>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</si>
  <si>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</si>
  <si>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</si>
  <si>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</si>
  <si>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</si>
  <si>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</si>
  <si>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</si>
  <si>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</si>
  <si>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</si>
  <si>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</si>
  <si>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</si>
  <si>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</si>
  <si>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</si>
  <si>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</si>
  <si>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</si>
  <si>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</si>
  <si>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</si>
  <si>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TPHCM</t>
  </si>
  <si>
    <t>Trà Vinh</t>
  </si>
  <si>
    <t>Tuyên Quang</t>
  </si>
  <si>
    <t>Vĩnh Long</t>
  </si>
  <si>
    <t>Vĩnh Phúc</t>
  </si>
  <si>
    <t>Yên Bái</t>
  </si>
  <si>
    <t>Copy từ bảng  sheet TĐXL ngày file chạy vào đây và sửa ngày</t>
  </si>
  <si>
    <r>
      <t xml:space="preserve">Đánh giá so với KPI </t>
    </r>
    <r>
      <rPr>
        <b/>
        <sz val="10"/>
        <color rgb="FFFF0000"/>
        <rFont val="Times New Roman"/>
        <family val="1"/>
      </rPr>
      <t>(&gt;=79.21%)</t>
    </r>
  </si>
  <si>
    <t>Thành Phố Huế</t>
  </si>
  <si>
    <r>
      <t xml:space="preserve">Đánh giá so với KPI </t>
    </r>
    <r>
      <rPr>
        <b/>
        <sz val="10"/>
        <color rgb="FFFF0000"/>
        <rFont val="Times New Roman"/>
        <family val="1"/>
      </rPr>
      <t>(&gt;=98.21%)</t>
    </r>
  </si>
  <si>
    <r>
      <t xml:space="preserve">Đánh giá so với KPI </t>
    </r>
    <r>
      <rPr>
        <b/>
        <sz val="10"/>
        <color rgb="FFFF0000"/>
        <rFont val="Times New Roman"/>
        <family val="1"/>
      </rPr>
      <t>(&gt;=99.90%)</t>
    </r>
  </si>
  <si>
    <t>chỉ copy ô bôi vàng. Copy từ bảng TN PA của  SHEET PL tết 2024&amp;2025  file của file này</t>
  </si>
  <si>
    <t>So với ngày tết cùng kì 2024</t>
  </si>
  <si>
    <t>Lũy kế từ 14-01 ( ngày 15 AL).2025</t>
  </si>
  <si>
    <t>Lũy kế tháng 1/2025</t>
  </si>
  <si>
    <t>PATB/ngày</t>
  </si>
  <si>
    <t xml:space="preserve">copy từ bảng TỔNG PA của  SHEET TIẾP NHẬN  file chạy tháng 1, sau đó sửa lại ngày </t>
  </si>
  <si>
    <t>15 Âm Lịch</t>
  </si>
  <si>
    <t>Luỹ kế từ 15 AM tết (T1) 2025</t>
  </si>
  <si>
    <t>TB ngày thường T1.2025</t>
  </si>
  <si>
    <t>31-12-2024</t>
  </si>
  <si>
    <t xml:space="preserve">Copy từ SHEET TIẾP NHẬN file chạy tháng 1,  bảng TLPA theo Tỉnh,  dán vào ô bôi vàng ở đây, sau đó copy SL ngày BC  dán vào cột D,E,P ở đầu dãy và sửa ngày  </t>
  </si>
  <si>
    <t>Lũy kế tháng 01.2025</t>
  </si>
  <si>
    <t>Copy từ bảng  sheet TĐXL ngày file chạy Tháng 1 vào đây và sửa ngày</t>
  </si>
  <si>
    <t>Copy từ sheet TGXLTB của file chạy tháng 1 vào cột N...--&gt;&gt;</t>
  </si>
  <si>
    <t>TÊN CHỈ TIÊU</t>
  </si>
  <si>
    <t>Ghi chú</t>
  </si>
  <si>
    <t>Định nghĩa</t>
  </si>
  <si>
    <t>Cách tính</t>
  </si>
  <si>
    <t>Tháng 2</t>
  </si>
  <si>
    <t>Tháng 3</t>
  </si>
  <si>
    <t>Tháng 4</t>
  </si>
  <si>
    <t>Tháng 5</t>
  </si>
  <si>
    <t>Tháng 6</t>
  </si>
  <si>
    <t>Tháng 8</t>
  </si>
  <si>
    <t>Tháng 9</t>
  </si>
  <si>
    <t>Tháng 10</t>
  </si>
  <si>
    <t>Tháng 11</t>
  </si>
  <si>
    <t>Tháng 12</t>
  </si>
  <si>
    <t>N1.2</t>
  </si>
  <si>
    <t>N2.2</t>
  </si>
  <si>
    <t xml:space="preserve"> Thời gian trung bình xử lý phản ánh dịch vụ Giải pháp CNTT</t>
  </si>
  <si>
    <t>100%</t>
  </si>
  <si>
    <t>4.1</t>
  </si>
  <si>
    <t>Mức độ hài lòng kênh FO</t>
  </si>
  <si>
    <t>Các chỉ tiêu kênh kiểm duyệt hồ sơ</t>
  </si>
  <si>
    <t>5.1</t>
  </si>
  <si>
    <t>Tiến độ kiểm duyệt hồ sơ</t>
  </si>
  <si>
    <t>5.2</t>
  </si>
  <si>
    <t>Tiến độ xử lý phản ánh kiểm duyệt hồ sơ</t>
  </si>
  <si>
    <t>5.3</t>
  </si>
  <si>
    <t>Thời gian xử lý phản ánh kiểm duyệt hồ sơ</t>
  </si>
  <si>
    <t>72h</t>
  </si>
  <si>
    <t>Vi phạm về ý thức thái độ và 
khiếu nại nghiệp vụ NVCSKH</t>
  </si>
  <si>
    <t>6.1</t>
  </si>
  <si>
    <t>Vi phạm về ý thức thái độ</t>
  </si>
  <si>
    <t>0TH</t>
  </si>
  <si>
    <t>6.2</t>
  </si>
  <si>
    <t>Khiếu nại nghiệp vụ</t>
  </si>
  <si>
    <t>6.3</t>
  </si>
  <si>
    <t>Khiếu nại nghiệp vụ kiểm duyệt hồ sơ</t>
  </si>
  <si>
    <t>≥ 90%</t>
  </si>
  <si>
    <t>Tỷ lệ hoàn thành xử lý sự cố CĐBR, truyền hình, homecam trong 3h KH VIP</t>
  </si>
  <si>
    <t>≥ 80%</t>
  </si>
  <si>
    <t>Tỷ lệ hoàn thành xử lý sự cố CĐBR, truyền hình, homecame trong 3h KH HOT</t>
  </si>
  <si>
    <t>≥ 97%</t>
  </si>
  <si>
    <t>Tỷ lệ hoàn thành xử lý sự cố CĐBR, truyền hình, homecam trong 24h</t>
  </si>
  <si>
    <t>Copy từ sheet TĐXL ngày (Tử: I5; Mẫu: B5) của file chạy tháng 1 vào cột N...--&gt;&gt;</t>
  </si>
  <si>
    <t>KQ 10 tháng 2024</t>
  </si>
  <si>
    <t>KPI mục tiêu năm 2025</t>
  </si>
  <si>
    <t>Lộ trình KPI 2025</t>
  </si>
  <si>
    <t>KQ năm 2024</t>
  </si>
  <si>
    <t>T1.2025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</si>
  <si>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</si>
  <si>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</si>
  <si>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</si>
  <si>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</si>
  <si>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</si>
  <si>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</si>
  <si>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</si>
  <si>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</si>
  <si>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</si>
  <si>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</si>
  <si>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</si>
  <si>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TB 2024</t>
  </si>
  <si>
    <t>T1</t>
  </si>
  <si>
    <t>Tỉ trọng</t>
  </si>
  <si>
    <t>Số lượng PA xử lý trong hạn</t>
  </si>
  <si>
    <t>TLXL trong 3h KH VIP</t>
  </si>
  <si>
    <t>TLXL trong 3h KH HOT</t>
  </si>
  <si>
    <t>SL xử lý trong 3h KH VIP</t>
  </si>
  <si>
    <t>SL xử lý trong 3h KH HOT</t>
  </si>
  <si>
    <t>SL xử lý trong 24h</t>
  </si>
  <si>
    <t>Tổng PA KH VIP</t>
  </si>
  <si>
    <t>Tổng PA KH HOT</t>
  </si>
  <si>
    <t>Tổng PA cần XL</t>
  </si>
  <si>
    <t>SL XL trong hạn KH thường</t>
  </si>
  <si>
    <t>SL XL trong hạn KH ưu tiên</t>
  </si>
  <si>
    <t>SL XL trong hạn KH hẹn</t>
  </si>
  <si>
    <t>Tổng PA - KH thường</t>
  </si>
  <si>
    <t>Tổng PA - KH ưu tiên</t>
  </si>
  <si>
    <t>Tổng PA - KH hẹn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</si>
</sst>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dd/mm"/>
    <numFmt numFmtId="165" formatCode="0.0%"/>
    <numFmt numFmtId="166" formatCode="0.000000000000000%"/>
    <numFmt numFmtId="167" formatCode="_(* #,##0_);_(* \(#,##0\);_(* &quot;-&quot;??_);_(@_)"/>
    <numFmt numFmtId="168" formatCode="0.000%"/>
    <numFmt numFmtId="169" formatCode="[$-1010000]d/m/yyyy;@"/>
    <numFmt numFmtId="170" formatCode="0;[Red]0"/>
    <numFmt numFmtId="171" formatCode="_-* #,##0.00\ _₫_-;\-* #,##0.00\ _₫_-;_-* &quot;-&quot;??\ _₫_-;_-@_-"/>
    <numFmt numFmtId="172" formatCode="0.0"/>
  </numFmts>
  <fonts count="1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1"/>
      <scheme val="major"/>
    </font>
    <font>
      <b/>
      <sz val="10"/>
      <color rgb="FFFF0000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b/>
      <sz val="12"/>
      <color rgb="FF0000FF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9"/>
      <color rgb="FFFF0000"/>
      <name val="Calibri Light"/>
      <family val="1"/>
      <scheme val="major"/>
    </font>
    <font>
      <sz val="9"/>
      <color rgb="FFFF0000"/>
      <name val="Calibri Light"/>
      <family val="1"/>
      <scheme val="major"/>
    </font>
    <font>
      <b/>
      <i/>
      <sz val="9"/>
      <color rgb="FF0000FF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8"/>
      <color theme="1"/>
      <name val="Calibri Light"/>
      <family val="1"/>
      <scheme val="major"/>
    </font>
    <font>
      <b/>
      <sz val="7"/>
      <color theme="1"/>
      <name val="Calibri Light"/>
      <family val="1"/>
      <scheme val="major"/>
    </font>
    <font>
      <sz val="7"/>
      <color theme="1"/>
      <name val="Calibri Light"/>
      <family val="1"/>
      <scheme val="major"/>
    </font>
    <font>
      <b/>
      <sz val="7"/>
      <color rgb="FFFF0000"/>
      <name val="Calibri Light"/>
      <family val="1"/>
      <scheme val="major"/>
    </font>
    <font>
      <i/>
      <sz val="8"/>
      <color theme="1"/>
      <name val="Calibri Light"/>
      <family val="1"/>
      <scheme val="major"/>
    </font>
    <font>
      <i/>
      <sz val="9"/>
      <color theme="1"/>
      <name val="Calibri Light"/>
      <family val="1"/>
      <scheme val="major"/>
    </font>
    <font>
      <b/>
      <i/>
      <sz val="9"/>
      <color rgb="FFFF0000"/>
      <name val="Calibri Light"/>
      <family val="1"/>
      <scheme val="major"/>
    </font>
    <font>
      <b/>
      <i/>
      <sz val="7"/>
      <color rgb="FFFF0000"/>
      <name val="Calibri Light"/>
      <family val="1"/>
      <scheme val="major"/>
    </font>
    <font>
      <b/>
      <sz val="10"/>
      <name val="Calibri Light"/>
      <family val="1"/>
      <scheme val="major"/>
    </font>
    <font>
      <b/>
      <i/>
      <sz val="10"/>
      <color rgb="FFFF0000"/>
      <name val="Calibri Light"/>
      <family val="1"/>
      <scheme val="major"/>
    </font>
    <font>
      <b/>
      <i/>
      <sz val="7"/>
      <color theme="1"/>
      <name val="Calibri Light"/>
      <family val="1"/>
      <scheme val="major"/>
    </font>
    <font>
      <b/>
      <i/>
      <sz val="8"/>
      <color rgb="FFFF0000"/>
      <name val="Calibri Light"/>
      <family val="1"/>
      <scheme val="major"/>
    </font>
    <font>
      <b/>
      <i/>
      <sz val="8"/>
      <name val="Calibri Light"/>
      <family val="1"/>
      <scheme val="major"/>
    </font>
    <font>
      <i/>
      <sz val="8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0000FF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0000FF"/>
      <name val="Times New Roman"/>
      <family val="1"/>
    </font>
    <font>
      <b/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b/>
      <sz val="13"/>
      <color indexed="8"/>
      <name val="Times New Roman"/>
      <family val="1"/>
    </font>
    <font>
      <sz val="10"/>
      <color rgb="FF0000FF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0"/>
      <color indexed="8"/>
      <name val="Times New Roman"/>
      <family val="1"/>
    </font>
    <font>
      <i/>
      <sz val="10"/>
      <color theme="1"/>
      <name val="Times New Roman"/>
      <family val="1"/>
    </font>
    <font>
      <b/>
      <sz val="12"/>
      <color rgb="FF0000FF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i/>
      <sz val="11"/>
      <color rgb="FF0000FF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9"/>
      <color rgb="FFFF0000"/>
      <name val="Times New Roman"/>
      <family val="1"/>
    </font>
    <font>
      <b/>
      <sz val="11"/>
      <color rgb="FF0033CC"/>
      <name val="Times New Roman"/>
      <family val="1"/>
    </font>
    <font>
      <i/>
      <sz val="11"/>
      <color theme="1"/>
      <name val="Times New Roman"/>
      <family val="1"/>
    </font>
    <font>
      <sz val="9"/>
      <color rgb="FF0000FF"/>
      <name val="Times New Roman"/>
      <family val="1"/>
    </font>
    <font>
      <b/>
      <sz val="16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i/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name val="Times New Roman"/>
      <family val="1"/>
    </font>
    <font>
      <sz val="10"/>
      <name val="Verdana"/>
      <family val="2"/>
    </font>
    <font>
      <i/>
      <sz val="9"/>
      <color theme="1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i/>
      <sz val="8"/>
      <name val="Times New Roman"/>
      <family val="1"/>
    </font>
    <font>
      <b/>
      <sz val="8"/>
      <color rgb="FF0033CC"/>
      <name val="Times New Roman"/>
      <family val="1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name val="Times New Roman"/>
      <main:family val="1"/>
    </font>
    <font xmlns:main="http://schemas.openxmlformats.org/spreadsheetml/2006/main">
      <main:sz val="10"/>
      <main:color theme="1"/>
      <main:name val="Times New Roman"/>
      <main:family val="1"/>
    </font>
    <font xmlns:main="http://schemas.openxmlformats.org/spreadsheetml/2006/main">
      <main:sz val="10"/>
      <main:color theme="1"/>
      <main:name val="Times New Roman"/>
      <main:family val="1"/>
    </font>
    <font xmlns:main="http://schemas.openxmlformats.org/spreadsheetml/2006/main">
      <main:sz val="10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name val="Times New Roman"/>
      <main:family val="1"/>
    </font>
    <font xmlns:main="http://schemas.openxmlformats.org/spreadsheetml/2006/main">
      <main:sz val="10"/>
      <main:color theme="1"/>
      <main:name val="Times New Roman"/>
      <main:family val="1"/>
    </font>
    <font xmlns:main="http://schemas.openxmlformats.org/spreadsheetml/2006/main">
      <main:sz val="10"/>
      <main:color theme="1"/>
      <main:name val="Times New Roman"/>
      <main:family val="1"/>
    </font>
    <font xmlns:main="http://schemas.openxmlformats.org/spreadsheetml/2006/main">
      <main:sz val="10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name val="Times New Roman"/>
      <main:family val="1"/>
    </font>
    <font xmlns:main="http://schemas.openxmlformats.org/spreadsheetml/2006/main">
      <main:b/>
      <main:sz val="10"/>
      <main:color theme="1"/>
      <main:name val="Times New Roman"/>
      <main:family val="1"/>
    </font>
    <font xmlns:main="http://schemas.openxmlformats.org/spreadsheetml/2006/main">
      <main:b/>
      <main:sz val="10"/>
      <main:name val="Times New Roman"/>
      <main:family val="1"/>
    </font>
    <font xmlns:main="http://schemas.openxmlformats.org/spreadsheetml/2006/main">
      <main:sz val="10"/>
      <main:color theme="1"/>
      <main:name val="Times New Roman"/>
      <main:family val="1"/>
    </font>
    <font xmlns:main="http://schemas.openxmlformats.org/spreadsheetml/2006/main">
      <main:sz val="10"/>
      <main:color theme="1"/>
      <main:name val="Times New Roman"/>
      <main:family val="1"/>
    </font>
    <font xmlns:main="http://schemas.openxmlformats.org/spreadsheetml/2006/main">
      <main:sz val="10"/>
      <main:name val="Times New Roman"/>
      <main:family val="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4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44"/>
      </patternFill>
    </fill>
    <fill>
      <patternFill patternType="solid">
        <fgColor rgb="FF7030A0"/>
        <bgColor indexed="64"/>
      </patternFill>
    </fill>
    <fill>
      <patternFill patternType="solid">
        <fgColor rgb="FF3FFFD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1" fillId="0" borderId="0"/>
    <xf numFmtId="171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>
      <alignment vertical="center"/>
    </xf>
    <xf numFmtId="0" fontId="80" fillId="0" borderId="0"/>
    <xf numFmtId="0" fontId="1" fillId="0" borderId="0">
      <alignment vertical="center"/>
    </xf>
  </cellStyleXfs>
  <cellXfs count="1112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/>
    </xf>
    <xf numFmtId="0" fontId="4" fillId="0" borderId="0" xfId="0" applyFont="1"/>
    <xf numFmtId="165" fontId="6" fillId="0" borderId="1" xfId="1" applyNumberFormat="1" applyFont="1" applyBorder="1"/>
    <xf numFmtId="165" fontId="8" fillId="0" borderId="1" xfId="1" applyNumberFormat="1" applyFont="1" applyBorder="1"/>
    <xf numFmtId="0" fontId="6" fillId="0" borderId="0" xfId="0" applyFont="1"/>
    <xf numFmtId="0" fontId="9" fillId="0" borderId="0" xfId="0" applyFont="1"/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1" fillId="0" borderId="0" xfId="0" applyFont="1"/>
    <xf numFmtId="0" fontId="5" fillId="3" borderId="0" xfId="0" applyFont="1" applyFill="1"/>
    <xf numFmtId="0" fontId="6" fillId="3" borderId="0" xfId="0" applyFont="1" applyFill="1"/>
    <xf numFmtId="0" fontId="10" fillId="4" borderId="0" xfId="0" applyFont="1" applyFill="1"/>
    <xf numFmtId="0" fontId="6" fillId="4" borderId="0" xfId="0" applyFont="1" applyFill="1"/>
    <xf numFmtId="10" fontId="12" fillId="2" borderId="1" xfId="1" applyNumberFormat="1" applyFont="1" applyFill="1" applyBorder="1" applyAlignment="1">
      <alignment vertical="center"/>
    </xf>
    <xf numFmtId="10" fontId="13" fillId="2" borderId="1" xfId="1" applyNumberFormat="1" applyFont="1" applyFill="1" applyBorder="1" applyAlignment="1">
      <alignment vertical="center"/>
    </xf>
    <xf numFmtId="10" fontId="14" fillId="0" borderId="1" xfId="1" applyNumberFormat="1" applyFont="1" applyBorder="1"/>
    <xf numFmtId="10" fontId="15" fillId="2" borderId="1" xfId="0" applyNumberFormat="1" applyFont="1" applyFill="1" applyBorder="1" applyAlignment="1">
      <alignment vertical="center"/>
    </xf>
    <xf numFmtId="10" fontId="15" fillId="0" borderId="1" xfId="0" applyNumberFormat="1" applyFont="1" applyBorder="1"/>
    <xf numFmtId="165" fontId="12" fillId="2" borderId="1" xfId="1" applyNumberFormat="1" applyFont="1" applyFill="1" applyBorder="1" applyAlignment="1">
      <alignment vertical="center"/>
    </xf>
    <xf numFmtId="0" fontId="17" fillId="0" borderId="1" xfId="0" quotePrefix="1" applyFont="1" applyBorder="1" applyAlignment="1">
      <alignment horizontal="center" vertical="center"/>
    </xf>
    <xf numFmtId="0" fontId="17" fillId="0" borderId="1" xfId="0" applyFont="1" applyBorder="1"/>
    <xf numFmtId="0" fontId="17" fillId="0" borderId="0" xfId="0" applyFont="1"/>
    <xf numFmtId="0" fontId="18" fillId="0" borderId="1" xfId="0" applyFont="1" applyBorder="1"/>
    <xf numFmtId="10" fontId="14" fillId="2" borderId="1" xfId="1" applyNumberFormat="1" applyFont="1" applyFill="1" applyBorder="1" applyAlignment="1">
      <alignment vertical="center"/>
    </xf>
    <xf numFmtId="10" fontId="15" fillId="2" borderId="1" xfId="1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0" fontId="14" fillId="0" borderId="1" xfId="1" applyNumberFormat="1" applyFont="1" applyBorder="1" applyAlignment="1">
      <alignment vertical="center"/>
    </xf>
    <xf numFmtId="10" fontId="19" fillId="0" borderId="1" xfId="0" applyNumberFormat="1" applyFont="1" applyBorder="1" applyAlignment="1">
      <alignment vertical="center"/>
    </xf>
    <xf numFmtId="10" fontId="15" fillId="0" borderId="1" xfId="0" applyNumberFormat="1" applyFont="1" applyBorder="1" applyAlignment="1">
      <alignment vertical="center"/>
    </xf>
    <xf numFmtId="10" fontId="20" fillId="7" borderId="1" xfId="0" applyNumberFormat="1" applyFont="1" applyFill="1" applyBorder="1" applyAlignment="1">
      <alignment vertical="center"/>
    </xf>
    <xf numFmtId="10" fontId="3" fillId="0" borderId="1" xfId="0" applyNumberFormat="1" applyFont="1" applyBorder="1"/>
    <xf numFmtId="10" fontId="3" fillId="8" borderId="1" xfId="0" applyNumberFormat="1" applyFont="1" applyFill="1" applyBorder="1" applyAlignment="1">
      <alignment vertical="center"/>
    </xf>
    <xf numFmtId="10" fontId="2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21" fillId="0" borderId="1" xfId="0" applyFont="1" applyBorder="1"/>
    <xf numFmtId="165" fontId="3" fillId="0" borderId="1" xfId="1" applyNumberFormat="1" applyFont="1" applyBorder="1"/>
    <xf numFmtId="10" fontId="3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0" fontId="13" fillId="0" borderId="1" xfId="1" applyNumberFormat="1" applyFont="1" applyBorder="1" applyAlignment="1">
      <alignment vertical="center"/>
    </xf>
    <xf numFmtId="10" fontId="22" fillId="0" borderId="1" xfId="1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/>
    <xf numFmtId="0" fontId="17" fillId="9" borderId="1" xfId="0" applyFont="1" applyFill="1" applyBorder="1" applyAlignment="1">
      <alignment vertical="center"/>
    </xf>
    <xf numFmtId="0" fontId="21" fillId="9" borderId="1" xfId="0" applyFont="1" applyFill="1" applyBorder="1"/>
    <xf numFmtId="0" fontId="18" fillId="9" borderId="1" xfId="0" applyFont="1" applyFill="1" applyBorder="1"/>
    <xf numFmtId="0" fontId="17" fillId="9" borderId="0" xfId="0" applyFont="1" applyFill="1"/>
    <xf numFmtId="10" fontId="3" fillId="0" borderId="1" xfId="1" applyNumberFormat="1" applyFont="1" applyBorder="1" applyAlignment="1">
      <alignment horizontal="center" vertical="center" wrapText="1"/>
    </xf>
    <xf numFmtId="9" fontId="8" fillId="2" borderId="3" xfId="0" applyNumberFormat="1" applyFont="1" applyFill="1" applyBorder="1" applyAlignment="1">
      <alignment horizontal="center" vertical="center"/>
    </xf>
    <xf numFmtId="10" fontId="3" fillId="2" borderId="3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10" fontId="6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0" fontId="3" fillId="2" borderId="1" xfId="1" applyNumberFormat="1" applyFont="1" applyFill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21" fillId="9" borderId="1" xfId="0" applyNumberFormat="1" applyFont="1" applyFill="1" applyBorder="1" applyAlignment="1">
      <alignment vertical="center"/>
    </xf>
    <xf numFmtId="1" fontId="21" fillId="0" borderId="1" xfId="0" applyNumberFormat="1" applyFont="1" applyBorder="1" applyAlignment="1">
      <alignment vertical="center"/>
    </xf>
    <xf numFmtId="0" fontId="4" fillId="4" borderId="0" xfId="0" applyFont="1" applyFill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/>
    <xf numFmtId="10" fontId="23" fillId="0" borderId="1" xfId="0" applyNumberFormat="1" applyFont="1" applyBorder="1" applyAlignment="1">
      <alignment vertical="center"/>
    </xf>
    <xf numFmtId="10" fontId="16" fillId="0" borderId="1" xfId="1" applyNumberFormat="1" applyFont="1" applyBorder="1" applyAlignment="1">
      <alignment vertical="center"/>
    </xf>
    <xf numFmtId="10" fontId="23" fillId="0" borderId="1" xfId="0" applyNumberFormat="1" applyFont="1" applyBorder="1"/>
    <xf numFmtId="10" fontId="16" fillId="0" borderId="1" xfId="1" applyNumberFormat="1" applyFont="1" applyBorder="1"/>
    <xf numFmtId="0" fontId="16" fillId="0" borderId="0" xfId="0" applyFont="1"/>
    <xf numFmtId="0" fontId="16" fillId="0" borderId="1" xfId="0" quotePrefix="1" applyFont="1" applyBorder="1" applyAlignment="1">
      <alignment horizontal="center" vertical="center"/>
    </xf>
    <xf numFmtId="166" fontId="6" fillId="0" borderId="0" xfId="1" applyNumberFormat="1" applyFont="1"/>
    <xf numFmtId="10" fontId="6" fillId="0" borderId="0" xfId="0" applyNumberFormat="1" applyFont="1" applyAlignment="1">
      <alignment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/>
    <xf numFmtId="9" fontId="7" fillId="0" borderId="1" xfId="1" applyFont="1" applyBorder="1" applyAlignment="1">
      <alignment vertical="center"/>
    </xf>
    <xf numFmtId="9" fontId="7" fillId="0" borderId="1" xfId="0" applyNumberFormat="1" applyFont="1" applyBorder="1" applyAlignment="1">
      <alignment vertical="center"/>
    </xf>
    <xf numFmtId="9" fontId="17" fillId="9" borderId="1" xfId="0" applyNumberFormat="1" applyFont="1" applyFill="1" applyBorder="1"/>
    <xf numFmtId="10" fontId="16" fillId="0" borderId="1" xfId="1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10" fontId="20" fillId="2" borderId="1" xfId="1" applyNumberFormat="1" applyFont="1" applyFill="1" applyBorder="1" applyAlignment="1">
      <alignment vertical="center"/>
    </xf>
    <xf numFmtId="10" fontId="20" fillId="0" borderId="1" xfId="0" applyNumberFormat="1" applyFont="1" applyBorder="1" applyAlignment="1">
      <alignment vertical="center"/>
    </xf>
    <xf numFmtId="10" fontId="24" fillId="0" borderId="1" xfId="0" applyNumberFormat="1" applyFont="1" applyBorder="1" applyAlignment="1">
      <alignment vertical="center"/>
    </xf>
    <xf numFmtId="10" fontId="2" fillId="0" borderId="1" xfId="1" applyNumberFormat="1" applyFont="1" applyBorder="1" applyAlignment="1">
      <alignment vertical="center"/>
    </xf>
    <xf numFmtId="10" fontId="2" fillId="0" borderId="1" xfId="1" applyNumberFormat="1" applyFont="1" applyFill="1" applyBorder="1" applyAlignment="1">
      <alignment vertical="center"/>
    </xf>
    <xf numFmtId="10" fontId="2" fillId="10" borderId="1" xfId="1" applyNumberFormat="1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10" fontId="20" fillId="2" borderId="3" xfId="0" applyNumberFormat="1" applyFont="1" applyFill="1" applyBorder="1" applyAlignment="1">
      <alignment horizontal="center" vertical="center"/>
    </xf>
    <xf numFmtId="10" fontId="20" fillId="0" borderId="1" xfId="1" applyNumberFormat="1" applyFont="1" applyBorder="1" applyAlignment="1">
      <alignment horizontal="center" vertical="center" wrapText="1"/>
    </xf>
    <xf numFmtId="10" fontId="20" fillId="10" borderId="1" xfId="1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10" fontId="26" fillId="2" borderId="3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45" fillId="5" borderId="0" xfId="6" applyFont="1" applyFill="1"/>
    <xf numFmtId="0" fontId="45" fillId="5" borderId="0" xfId="6" applyFont="1" applyFill="1" applyAlignment="1">
      <alignment horizontal="center" wrapText="1"/>
    </xf>
    <xf numFmtId="0" fontId="31" fillId="6" borderId="1" xfId="3" applyFont="1" applyFill="1" applyBorder="1" applyAlignment="1">
      <alignment horizontal="center" vertical="center" wrapText="1"/>
    </xf>
    <xf numFmtId="0" fontId="31" fillId="5" borderId="1" xfId="3" applyFont="1" applyFill="1" applyBorder="1" applyAlignment="1">
      <alignment horizontal="center" vertical="center" wrapText="1"/>
    </xf>
    <xf numFmtId="165" fontId="31" fillId="6" borderId="1" xfId="3" applyNumberFormat="1" applyFont="1" applyFill="1" applyBorder="1" applyAlignment="1">
      <alignment horizontal="center" vertical="center" wrapText="1"/>
    </xf>
    <xf numFmtId="0" fontId="45" fillId="5" borderId="0" xfId="6" applyFont="1" applyFill="1" applyAlignment="1">
      <alignment horizontal="center" vertical="center" wrapText="1"/>
    </xf>
    <xf numFmtId="0" fontId="27" fillId="5" borderId="2" xfId="3" applyFont="1" applyFill="1" applyBorder="1" applyAlignment="1">
      <alignment horizontal="left" vertical="center" wrapText="1"/>
    </xf>
    <xf numFmtId="0" fontId="27" fillId="5" borderId="3" xfId="3" applyFont="1" applyFill="1" applyBorder="1" applyAlignment="1">
      <alignment horizontal="left" vertical="center" wrapText="1"/>
    </xf>
    <xf numFmtId="0" fontId="28" fillId="5" borderId="1" xfId="3" applyFont="1" applyFill="1" applyBorder="1" applyAlignment="1">
      <alignment horizontal="left"/>
    </xf>
    <xf numFmtId="0" fontId="30" fillId="5" borderId="8" xfId="3" applyFont="1" applyFill="1" applyBorder="1" applyAlignment="1">
      <alignment horizontal="left"/>
    </xf>
    <xf numFmtId="0" fontId="47" fillId="5" borderId="0" xfId="6" applyFont="1" applyFill="1"/>
    <xf numFmtId="0" fontId="48" fillId="0" borderId="5" xfId="0" applyFont="1" applyBorder="1" applyAlignment="1">
      <alignment horizontal="left" vertical="center" wrapText="1"/>
    </xf>
    <xf numFmtId="41" fontId="48" fillId="0" borderId="1" xfId="4" applyFont="1" applyFill="1" applyBorder="1" applyAlignment="1">
      <alignment horizontal="center" vertical="center" wrapText="1"/>
    </xf>
    <xf numFmtId="41" fontId="48" fillId="0" borderId="1" xfId="4" applyFont="1" applyFill="1" applyBorder="1" applyAlignment="1">
      <alignment vertical="top"/>
    </xf>
    <xf numFmtId="170" fontId="48" fillId="0" borderId="5" xfId="0" applyNumberFormat="1" applyFont="1" applyBorder="1" applyAlignment="1">
      <alignment horizontal="center" vertical="center" wrapText="1"/>
    </xf>
    <xf numFmtId="0" fontId="43" fillId="0" borderId="5" xfId="0" applyFont="1" applyBorder="1" applyAlignment="1">
      <alignment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left" vertical="center" wrapText="1"/>
    </xf>
    <xf numFmtId="41" fontId="48" fillId="0" borderId="1" xfId="4" applyFont="1" applyFill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41" fontId="43" fillId="0" borderId="1" xfId="4" applyFont="1" applyFill="1" applyBorder="1" applyAlignment="1">
      <alignment vertical="top"/>
    </xf>
    <xf numFmtId="43" fontId="31" fillId="0" borderId="1" xfId="2" applyFont="1" applyFill="1" applyBorder="1" applyAlignment="1">
      <alignment horizontal="center" vertical="center" wrapText="1"/>
    </xf>
    <xf numFmtId="43" fontId="38" fillId="0" borderId="1" xfId="2" applyFont="1" applyFill="1" applyBorder="1" applyAlignment="1">
      <alignment horizontal="center" vertical="center" wrapText="1"/>
    </xf>
    <xf numFmtId="0" fontId="27" fillId="12" borderId="2" xfId="3" applyFont="1" applyFill="1" applyBorder="1" applyAlignment="1">
      <alignment horizontal="left" vertical="center" wrapText="1"/>
    </xf>
    <xf numFmtId="0" fontId="27" fillId="12" borderId="3" xfId="3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1" fillId="12" borderId="1" xfId="3" applyFont="1" applyFill="1" applyBorder="1" applyAlignment="1">
      <alignment horizontal="center" vertical="center" wrapText="1"/>
    </xf>
    <xf numFmtId="165" fontId="31" fillId="14" borderId="1" xfId="3" applyNumberFormat="1" applyFont="1" applyFill="1" applyBorder="1" applyAlignment="1">
      <alignment horizontal="center" vertical="center" wrapText="1"/>
    </xf>
    <xf numFmtId="0" fontId="31" fillId="14" borderId="1" xfId="3" applyFont="1" applyFill="1" applyBorder="1" applyAlignment="1">
      <alignment horizontal="center" vertical="center" wrapText="1"/>
    </xf>
    <xf numFmtId="0" fontId="28" fillId="5" borderId="1" xfId="3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1" xfId="0" applyFont="1" applyBorder="1" applyAlignment="1">
      <alignment horizontal="center" vertical="center"/>
    </xf>
    <xf numFmtId="10" fontId="31" fillId="2" borderId="3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10" fontId="30" fillId="0" borderId="1" xfId="1" applyNumberFormat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8" fillId="0" borderId="1" xfId="0" applyFont="1" applyBorder="1" applyAlignment="1">
      <alignment vertical="center"/>
    </xf>
    <xf numFmtId="10" fontId="31" fillId="0" borderId="1" xfId="1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10" fontId="31" fillId="0" borderId="1" xfId="1" applyNumberFormat="1" applyFont="1" applyFill="1" applyBorder="1" applyAlignment="1">
      <alignment vertical="center"/>
    </xf>
    <xf numFmtId="10" fontId="31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54" fillId="3" borderId="0" xfId="0" applyFont="1" applyFill="1"/>
    <xf numFmtId="0" fontId="50" fillId="0" borderId="0" xfId="0" applyFont="1"/>
    <xf numFmtId="0" fontId="36" fillId="0" borderId="0" xfId="0" applyFont="1"/>
    <xf numFmtId="0" fontId="38" fillId="0" borderId="0" xfId="0" applyFont="1"/>
    <xf numFmtId="0" fontId="36" fillId="3" borderId="0" xfId="0" applyFont="1" applyFill="1"/>
    <xf numFmtId="0" fontId="36" fillId="0" borderId="0" xfId="0" applyFont="1" applyAlignment="1">
      <alignment horizontal="center" vertical="center" wrapText="1"/>
    </xf>
    <xf numFmtId="164" fontId="35" fillId="0" borderId="1" xfId="0" quotePrefix="1" applyNumberFormat="1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10" fontId="30" fillId="15" borderId="1" xfId="0" applyNumberFormat="1" applyFont="1" applyFill="1" applyBorder="1" applyAlignment="1">
      <alignment vertical="center"/>
    </xf>
    <xf numFmtId="10" fontId="30" fillId="0" borderId="1" xfId="1" applyNumberFormat="1" applyFont="1" applyBorder="1" applyAlignment="1">
      <alignment vertical="center" shrinkToFit="1"/>
    </xf>
    <xf numFmtId="0" fontId="36" fillId="2" borderId="0" xfId="0" applyFont="1" applyFill="1" applyAlignment="1">
      <alignment vertical="center"/>
    </xf>
    <xf numFmtId="10" fontId="38" fillId="0" borderId="1" xfId="1" applyNumberFormat="1" applyFont="1" applyBorder="1" applyAlignment="1">
      <alignment horizontal="center" vertical="center" wrapText="1"/>
    </xf>
    <xf numFmtId="167" fontId="38" fillId="15" borderId="1" xfId="0" applyNumberFormat="1" applyFont="1" applyFill="1" applyBorder="1" applyAlignment="1">
      <alignment vertical="center"/>
    </xf>
    <xf numFmtId="167" fontId="28" fillId="0" borderId="1" xfId="1" applyNumberFormat="1" applyFont="1" applyBorder="1" applyAlignment="1">
      <alignment vertical="center"/>
    </xf>
    <xf numFmtId="10" fontId="38" fillId="0" borderId="1" xfId="1" applyNumberFormat="1" applyFont="1" applyFill="1" applyBorder="1" applyAlignment="1">
      <alignment horizontal="center" vertical="center" wrapText="1"/>
    </xf>
    <xf numFmtId="10" fontId="31" fillId="15" borderId="1" xfId="0" applyNumberFormat="1" applyFont="1" applyFill="1" applyBorder="1" applyAlignment="1">
      <alignment vertical="center" shrinkToFit="1"/>
    </xf>
    <xf numFmtId="10" fontId="27" fillId="0" borderId="1" xfId="1" applyNumberFormat="1" applyFont="1" applyBorder="1" applyAlignment="1">
      <alignment vertical="center" shrinkToFit="1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10" fontId="55" fillId="0" borderId="1" xfId="1" applyNumberFormat="1" applyFont="1" applyFill="1" applyBorder="1" applyAlignment="1">
      <alignment vertical="center"/>
    </xf>
    <xf numFmtId="167" fontId="56" fillId="15" borderId="1" xfId="0" applyNumberFormat="1" applyFont="1" applyFill="1" applyBorder="1" applyAlignment="1">
      <alignment vertical="center"/>
    </xf>
    <xf numFmtId="0" fontId="53" fillId="0" borderId="1" xfId="1" applyNumberFormat="1" applyFont="1" applyBorder="1" applyAlignment="1">
      <alignment vertical="center"/>
    </xf>
    <xf numFmtId="0" fontId="53" fillId="0" borderId="0" xfId="0" applyFont="1" applyAlignment="1">
      <alignment vertical="center"/>
    </xf>
    <xf numFmtId="0" fontId="57" fillId="4" borderId="0" xfId="0" applyFont="1" applyFill="1" applyAlignment="1">
      <alignment vertical="center"/>
    </xf>
    <xf numFmtId="0" fontId="40" fillId="4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9" fontId="33" fillId="0" borderId="1" xfId="0" applyNumberFormat="1" applyFont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3" fillId="0" borderId="1" xfId="1" applyNumberFormat="1" applyFont="1" applyBorder="1" applyAlignment="1">
      <alignment vertical="center"/>
    </xf>
    <xf numFmtId="0" fontId="33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1" fillId="0" borderId="1" xfId="0" applyFont="1" applyBorder="1"/>
    <xf numFmtId="3" fontId="28" fillId="0" borderId="1" xfId="1" applyNumberFormat="1" applyFont="1" applyBorder="1"/>
    <xf numFmtId="0" fontId="34" fillId="2" borderId="3" xfId="0" applyFont="1" applyFill="1" applyBorder="1" applyAlignment="1">
      <alignment horizontal="center" vertical="center"/>
    </xf>
    <xf numFmtId="10" fontId="31" fillId="2" borderId="1" xfId="0" applyNumberFormat="1" applyFont="1" applyFill="1" applyBorder="1" applyAlignment="1">
      <alignment vertical="center"/>
    </xf>
    <xf numFmtId="10" fontId="58" fillId="2" borderId="1" xfId="1" applyNumberFormat="1" applyFont="1" applyFill="1" applyBorder="1" applyAlignment="1">
      <alignment vertical="center"/>
    </xf>
    <xf numFmtId="10" fontId="31" fillId="0" borderId="1" xfId="0" applyNumberFormat="1" applyFont="1" applyBorder="1"/>
    <xf numFmtId="10" fontId="59" fillId="0" borderId="1" xfId="1" applyNumberFormat="1" applyFont="1" applyBorder="1"/>
    <xf numFmtId="0" fontId="31" fillId="2" borderId="1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10" fontId="30" fillId="15" borderId="1" xfId="0" applyNumberFormat="1" applyFont="1" applyFill="1" applyBorder="1" applyAlignment="1">
      <alignment horizontal="center" vertical="center"/>
    </xf>
    <xf numFmtId="167" fontId="38" fillId="15" borderId="1" xfId="0" applyNumberFormat="1" applyFont="1" applyFill="1" applyBorder="1" applyAlignment="1">
      <alignment horizontal="center" vertical="center"/>
    </xf>
    <xf numFmtId="10" fontId="31" fillId="15" borderId="1" xfId="0" applyNumberFormat="1" applyFont="1" applyFill="1" applyBorder="1" applyAlignment="1">
      <alignment horizontal="center" vertical="center" shrinkToFit="1"/>
    </xf>
    <xf numFmtId="167" fontId="56" fillId="15" borderId="1" xfId="0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horizontal="center" vertical="center"/>
    </xf>
    <xf numFmtId="10" fontId="31" fillId="2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" fontId="37" fillId="5" borderId="1" xfId="0" applyNumberFormat="1" applyFont="1" applyFill="1" applyBorder="1" applyAlignment="1">
      <alignment horizontal="center" vertical="center" wrapText="1"/>
    </xf>
    <xf numFmtId="170" fontId="43" fillId="0" borderId="1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vertical="center" wrapText="1"/>
    </xf>
    <xf numFmtId="41" fontId="43" fillId="0" borderId="1" xfId="4" applyFont="1" applyFill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/>
    </xf>
    <xf numFmtId="1" fontId="48" fillId="0" borderId="1" xfId="4" applyNumberFormat="1" applyFont="1" applyFill="1" applyBorder="1" applyAlignment="1">
      <alignment horizontal="center" vertical="center" wrapText="1"/>
    </xf>
    <xf numFmtId="41" fontId="43" fillId="0" borderId="1" xfId="4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41" fontId="43" fillId="0" borderId="1" xfId="4" applyFont="1" applyFill="1" applyBorder="1" applyAlignment="1">
      <alignment vertical="center"/>
    </xf>
    <xf numFmtId="0" fontId="31" fillId="12" borderId="1" xfId="3" applyFont="1" applyFill="1" applyBorder="1" applyAlignment="1">
      <alignment horizontal="center" vertical="center"/>
    </xf>
    <xf numFmtId="165" fontId="31" fillId="12" borderId="1" xfId="5" applyNumberFormat="1" applyFont="1" applyFill="1" applyBorder="1" applyAlignment="1">
      <alignment horizontal="center" vertical="center"/>
    </xf>
    <xf numFmtId="0" fontId="31" fillId="14" borderId="1" xfId="3" applyFont="1" applyFill="1" applyBorder="1" applyAlignment="1">
      <alignment horizontal="center" vertical="center"/>
    </xf>
    <xf numFmtId="165" fontId="31" fillId="14" borderId="1" xfId="5" applyNumberFormat="1" applyFont="1" applyFill="1" applyBorder="1" applyAlignment="1">
      <alignment horizontal="center" vertical="center"/>
    </xf>
    <xf numFmtId="165" fontId="38" fillId="12" borderId="1" xfId="5" applyNumberFormat="1" applyFont="1" applyFill="1" applyBorder="1" applyAlignment="1">
      <alignment horizontal="center" vertical="center"/>
    </xf>
    <xf numFmtId="14" fontId="27" fillId="5" borderId="1" xfId="0" applyNumberFormat="1" applyFont="1" applyFill="1" applyBorder="1" applyAlignment="1">
      <alignment horizontal="center" vertical="center" wrapText="1"/>
    </xf>
    <xf numFmtId="9" fontId="39" fillId="5" borderId="1" xfId="1" applyFont="1" applyFill="1" applyBorder="1" applyAlignment="1">
      <alignment horizontal="center" vertical="center" shrinkToFit="1"/>
    </xf>
    <xf numFmtId="3" fontId="39" fillId="5" borderId="1" xfId="0" applyNumberFormat="1" applyFont="1" applyFill="1" applyBorder="1" applyAlignment="1">
      <alignment horizontal="center" vertical="center" shrinkToFit="1"/>
    </xf>
    <xf numFmtId="2" fontId="31" fillId="0" borderId="1" xfId="2" applyNumberFormat="1" applyFont="1" applyFill="1" applyBorder="1" applyAlignment="1">
      <alignment horizontal="center" vertical="center" wrapText="1"/>
    </xf>
    <xf numFmtId="0" fontId="39" fillId="5" borderId="7" xfId="0" applyFont="1" applyFill="1" applyBorder="1" applyAlignment="1">
      <alignment horizontal="center" vertical="center"/>
    </xf>
    <xf numFmtId="0" fontId="38" fillId="5" borderId="1" xfId="3" quotePrefix="1" applyFont="1" applyFill="1" applyBorder="1" applyAlignment="1">
      <alignment horizontal="center" vertical="center"/>
    </xf>
    <xf numFmtId="0" fontId="45" fillId="5" borderId="0" xfId="6" applyFont="1" applyFill="1" applyAlignment="1">
      <alignment horizontal="center" vertical="center"/>
    </xf>
    <xf numFmtId="165" fontId="38" fillId="5" borderId="0" xfId="6" applyNumberFormat="1" applyFont="1" applyFill="1" applyAlignment="1">
      <alignment horizontal="center" vertical="center"/>
    </xf>
    <xf numFmtId="0" fontId="38" fillId="5" borderId="0" xfId="6" applyFont="1" applyFill="1" applyAlignment="1">
      <alignment horizontal="center" vertical="center"/>
    </xf>
    <xf numFmtId="0" fontId="30" fillId="5" borderId="8" xfId="5" quotePrefix="1" applyNumberFormat="1" applyFont="1" applyFill="1" applyBorder="1" applyAlignment="1">
      <alignment horizontal="center" vertical="center"/>
    </xf>
    <xf numFmtId="9" fontId="30" fillId="5" borderId="8" xfId="5" applyFont="1" applyFill="1" applyBorder="1" applyAlignment="1">
      <alignment horizontal="center" vertical="center"/>
    </xf>
    <xf numFmtId="165" fontId="30" fillId="5" borderId="8" xfId="5" applyNumberFormat="1" applyFont="1" applyFill="1" applyBorder="1" applyAlignment="1">
      <alignment horizontal="center" vertical="center"/>
    </xf>
    <xf numFmtId="0" fontId="47" fillId="5" borderId="0" xfId="6" applyFont="1" applyFill="1" applyAlignment="1">
      <alignment horizontal="center" vertical="center"/>
    </xf>
    <xf numFmtId="2" fontId="31" fillId="14" borderId="1" xfId="5" applyNumberFormat="1" applyFont="1" applyFill="1" applyBorder="1" applyAlignment="1">
      <alignment horizontal="center" vertical="center"/>
    </xf>
    <xf numFmtId="2" fontId="45" fillId="5" borderId="0" xfId="6" applyNumberFormat="1" applyFont="1" applyFill="1" applyAlignment="1">
      <alignment horizontal="center" vertical="center"/>
    </xf>
    <xf numFmtId="165" fontId="29" fillId="12" borderId="1" xfId="5" applyNumberFormat="1" applyFont="1" applyFill="1" applyBorder="1" applyAlignment="1">
      <alignment horizontal="center" vertical="center"/>
    </xf>
    <xf numFmtId="0" fontId="45" fillId="5" borderId="1" xfId="6" applyFont="1" applyFill="1" applyBorder="1" applyAlignment="1">
      <alignment horizontal="center" vertical="center"/>
    </xf>
    <xf numFmtId="165" fontId="45" fillId="5" borderId="1" xfId="5" applyNumberFormat="1" applyFont="1" applyFill="1" applyBorder="1" applyAlignment="1">
      <alignment horizontal="center" vertical="center"/>
    </xf>
    <xf numFmtId="165" fontId="38" fillId="5" borderId="1" xfId="5" applyNumberFormat="1" applyFont="1" applyFill="1" applyBorder="1" applyAlignment="1">
      <alignment horizontal="center" vertical="center"/>
    </xf>
    <xf numFmtId="0" fontId="31" fillId="6" borderId="1" xfId="3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2" fontId="27" fillId="0" borderId="1" xfId="0" applyNumberFormat="1" applyFont="1" applyBorder="1" applyAlignment="1">
      <alignment horizontal="center" vertical="center" wrapText="1"/>
    </xf>
    <xf numFmtId="9" fontId="27" fillId="0" borderId="1" xfId="1" applyFont="1" applyFill="1" applyBorder="1" applyAlignment="1">
      <alignment horizontal="center" vertical="center" wrapText="1"/>
    </xf>
    <xf numFmtId="2" fontId="28" fillId="0" borderId="1" xfId="0" applyNumberFormat="1" applyFont="1" applyBorder="1" applyAlignment="1">
      <alignment horizontal="center" vertical="center" wrapText="1"/>
    </xf>
    <xf numFmtId="9" fontId="28" fillId="0" borderId="1" xfId="1" applyFont="1" applyFill="1" applyBorder="1" applyAlignment="1">
      <alignment horizontal="center" vertical="center" wrapText="1"/>
    </xf>
    <xf numFmtId="165" fontId="38" fillId="0" borderId="1" xfId="5" applyNumberFormat="1" applyFont="1" applyFill="1" applyBorder="1" applyAlignment="1">
      <alignment horizontal="center" vertical="center" wrapText="1"/>
    </xf>
    <xf numFmtId="0" fontId="60" fillId="5" borderId="0" xfId="0" applyFont="1" applyFill="1"/>
    <xf numFmtId="0" fontId="34" fillId="5" borderId="0" xfId="0" applyFont="1" applyFill="1"/>
    <xf numFmtId="0" fontId="37" fillId="5" borderId="0" xfId="0" applyFont="1" applyFill="1"/>
    <xf numFmtId="0" fontId="39" fillId="5" borderId="1" xfId="0" applyFont="1" applyFill="1" applyBorder="1" applyAlignment="1">
      <alignment horizontal="center" vertical="center"/>
    </xf>
    <xf numFmtId="0" fontId="39" fillId="5" borderId="1" xfId="0" applyFont="1" applyFill="1" applyBorder="1"/>
    <xf numFmtId="0" fontId="33" fillId="5" borderId="1" xfId="0" applyFont="1" applyFill="1" applyBorder="1" applyAlignment="1">
      <alignment horizontal="center" vertical="center"/>
    </xf>
    <xf numFmtId="10" fontId="28" fillId="5" borderId="1" xfId="0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60" fillId="5" borderId="0" xfId="0" applyFont="1" applyFill="1" applyAlignment="1">
      <alignment horizontal="center" vertical="center"/>
    </xf>
    <xf numFmtId="0" fontId="34" fillId="5" borderId="0" xfId="0" applyFont="1" applyFill="1" applyAlignment="1">
      <alignment horizontal="left" vertical="center"/>
    </xf>
    <xf numFmtId="0" fontId="39" fillId="5" borderId="0" xfId="0" applyFont="1" applyFill="1" applyAlignment="1">
      <alignment horizontal="center" vertical="center"/>
    </xf>
    <xf numFmtId="0" fontId="39" fillId="5" borderId="0" xfId="0" applyFont="1" applyFill="1"/>
    <xf numFmtId="0" fontId="37" fillId="5" borderId="0" xfId="0" applyFont="1" applyFill="1" applyAlignment="1">
      <alignment horizontal="center" vertical="center"/>
    </xf>
    <xf numFmtId="2" fontId="38" fillId="0" borderId="1" xfId="2" applyNumberFormat="1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0" fontId="27" fillId="12" borderId="2" xfId="3" applyFont="1" applyFill="1" applyBorder="1" applyAlignment="1">
      <alignment horizontal="center" vertical="center" wrapText="1"/>
    </xf>
    <xf numFmtId="9" fontId="37" fillId="5" borderId="1" xfId="0" applyNumberFormat="1" applyFont="1" applyFill="1" applyBorder="1" applyAlignment="1">
      <alignment horizontal="center" shrinkToFit="1"/>
    </xf>
    <xf numFmtId="3" fontId="39" fillId="5" borderId="1" xfId="0" applyNumberFormat="1" applyFont="1" applyFill="1" applyBorder="1" applyAlignment="1">
      <alignment horizontal="center" shrinkToFit="1"/>
    </xf>
    <xf numFmtId="0" fontId="41" fillId="0" borderId="1" xfId="0" applyFont="1" applyBorder="1" applyAlignment="1">
      <alignment horizontal="center" vertical="center"/>
    </xf>
    <xf numFmtId="0" fontId="40" fillId="0" borderId="1" xfId="0" applyFont="1" applyBorder="1"/>
    <xf numFmtId="1" fontId="38" fillId="0" borderId="1" xfId="2" applyNumberFormat="1" applyFont="1" applyFill="1" applyBorder="1" applyAlignment="1">
      <alignment horizontal="center" vertical="center" wrapText="1"/>
    </xf>
    <xf numFmtId="3" fontId="31" fillId="12" borderId="1" xfId="2" applyNumberFormat="1" applyFont="1" applyFill="1" applyBorder="1" applyAlignment="1">
      <alignment horizontal="center" vertical="center"/>
    </xf>
    <xf numFmtId="3" fontId="38" fillId="12" borderId="1" xfId="2" quotePrefix="1" applyNumberFormat="1" applyFont="1" applyFill="1" applyBorder="1" applyAlignment="1">
      <alignment horizontal="center" vertical="center"/>
    </xf>
    <xf numFmtId="3" fontId="31" fillId="0" borderId="1" xfId="2" applyNumberFormat="1" applyFont="1" applyFill="1" applyBorder="1" applyAlignment="1">
      <alignment horizontal="center" vertical="center"/>
    </xf>
    <xf numFmtId="2" fontId="38" fillId="14" borderId="1" xfId="5" applyNumberFormat="1" applyFont="1" applyFill="1" applyBorder="1" applyAlignment="1">
      <alignment horizontal="center" vertical="center"/>
    </xf>
    <xf numFmtId="0" fontId="27" fillId="5" borderId="2" xfId="3" applyFont="1" applyFill="1" applyBorder="1" applyAlignment="1">
      <alignment horizontal="center" vertical="center" wrapText="1"/>
    </xf>
    <xf numFmtId="0" fontId="30" fillId="5" borderId="8" xfId="3" applyFont="1" applyFill="1" applyBorder="1" applyAlignment="1">
      <alignment horizontal="left" vertical="center"/>
    </xf>
    <xf numFmtId="165" fontId="52" fillId="5" borderId="1" xfId="5" applyNumberFormat="1" applyFont="1" applyFill="1" applyBorder="1" applyAlignment="1">
      <alignment horizontal="center" vertical="center"/>
    </xf>
    <xf numFmtId="2" fontId="31" fillId="5" borderId="1" xfId="5" applyNumberFormat="1" applyFont="1" applyFill="1" applyBorder="1" applyAlignment="1">
      <alignment horizontal="center" vertical="center"/>
    </xf>
    <xf numFmtId="2" fontId="38" fillId="5" borderId="1" xfId="5" applyNumberFormat="1" applyFont="1" applyFill="1" applyBorder="1" applyAlignment="1">
      <alignment horizontal="center" vertical="center"/>
    </xf>
    <xf numFmtId="0" fontId="30" fillId="2" borderId="8" xfId="5" quotePrefix="1" applyNumberFormat="1" applyFont="1" applyFill="1" applyBorder="1" applyAlignment="1">
      <alignment horizontal="center" vertical="center"/>
    </xf>
    <xf numFmtId="10" fontId="28" fillId="5" borderId="2" xfId="0" applyNumberFormat="1" applyFont="1" applyFill="1" applyBorder="1" applyAlignment="1">
      <alignment horizontal="center" vertical="center" wrapText="1"/>
    </xf>
    <xf numFmtId="165" fontId="45" fillId="5" borderId="0" xfId="6" applyNumberFormat="1" applyFont="1" applyFill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1" fontId="61" fillId="5" borderId="1" xfId="0" applyNumberFormat="1" applyFont="1" applyFill="1" applyBorder="1" applyAlignment="1">
      <alignment horizontal="center" vertical="center"/>
    </xf>
    <xf numFmtId="0" fontId="41" fillId="17" borderId="1" xfId="0" applyFont="1" applyFill="1" applyBorder="1" applyAlignment="1">
      <alignment horizontal="center" vertical="center"/>
    </xf>
    <xf numFmtId="0" fontId="41" fillId="17" borderId="1" xfId="0" applyFont="1" applyFill="1" applyBorder="1" applyAlignment="1">
      <alignment horizontal="left" vertical="center"/>
    </xf>
    <xf numFmtId="0" fontId="62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horizontal="right" vertical="center"/>
    </xf>
    <xf numFmtId="0" fontId="41" fillId="0" borderId="1" xfId="0" applyFont="1" applyBorder="1" applyAlignment="1">
      <alignment horizontal="center"/>
    </xf>
    <xf numFmtId="0" fontId="41" fillId="0" borderId="1" xfId="0" applyFont="1" applyBorder="1" applyAlignment="1">
      <alignment horizontal="left"/>
    </xf>
    <xf numFmtId="1" fontId="42" fillId="17" borderId="1" xfId="0" applyNumberFormat="1" applyFont="1" applyFill="1" applyBorder="1" applyAlignment="1">
      <alignment horizontal="center" vertical="center"/>
    </xf>
    <xf numFmtId="1" fontId="62" fillId="0" borderId="1" xfId="0" applyNumberFormat="1" applyFont="1" applyBorder="1" applyAlignment="1">
      <alignment horizontal="center" vertical="center"/>
    </xf>
    <xf numFmtId="164" fontId="41" fillId="0" borderId="1" xfId="0" applyNumberFormat="1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 wrapText="1"/>
    </xf>
    <xf numFmtId="0" fontId="33" fillId="5" borderId="1" xfId="0" applyFont="1" applyFill="1" applyBorder="1"/>
    <xf numFmtId="9" fontId="33" fillId="5" borderId="1" xfId="1" applyFont="1" applyFill="1" applyBorder="1" applyAlignment="1">
      <alignment horizontal="center" vertical="center" shrinkToFit="1"/>
    </xf>
    <xf numFmtId="0" fontId="33" fillId="5" borderId="7" xfId="0" applyFont="1" applyFill="1" applyBorder="1" applyAlignment="1">
      <alignment horizontal="center" vertical="center"/>
    </xf>
    <xf numFmtId="0" fontId="63" fillId="5" borderId="0" xfId="0" applyFont="1" applyFill="1"/>
    <xf numFmtId="3" fontId="33" fillId="5" borderId="1" xfId="0" applyNumberFormat="1" applyFont="1" applyFill="1" applyBorder="1" applyAlignment="1">
      <alignment horizontal="center" shrinkToFit="1"/>
    </xf>
    <xf numFmtId="9" fontId="33" fillId="5" borderId="1" xfId="0" applyNumberFormat="1" applyFont="1" applyFill="1" applyBorder="1" applyAlignment="1">
      <alignment horizontal="center" shrinkToFit="1"/>
    </xf>
    <xf numFmtId="9" fontId="63" fillId="5" borderId="1" xfId="0" applyNumberFormat="1" applyFont="1" applyFill="1" applyBorder="1" applyAlignment="1">
      <alignment horizontal="center" vertical="center" shrinkToFit="1"/>
    </xf>
    <xf numFmtId="0" fontId="48" fillId="0" borderId="1" xfId="0" applyFont="1" applyBorder="1" applyAlignment="1">
      <alignment horizontal="center" vertical="center" wrapText="1"/>
    </xf>
    <xf numFmtId="9" fontId="45" fillId="5" borderId="0" xfId="1" applyFont="1" applyFill="1" applyAlignment="1">
      <alignment horizontal="center" vertical="center"/>
    </xf>
    <xf numFmtId="164" fontId="31" fillId="6" borderId="1" xfId="3" applyNumberFormat="1" applyFont="1" applyFill="1" applyBorder="1" applyAlignment="1">
      <alignment horizontal="center" vertical="center" wrapText="1"/>
    </xf>
    <xf numFmtId="0" fontId="50" fillId="0" borderId="1" xfId="0" applyFont="1" applyBorder="1" applyAlignment="1">
      <alignment vertical="center"/>
    </xf>
    <xf numFmtId="0" fontId="65" fillId="0" borderId="4" xfId="0" applyFont="1" applyBorder="1" applyAlignment="1">
      <alignment vertical="center"/>
    </xf>
    <xf numFmtId="0" fontId="65" fillId="0" borderId="3" xfId="0" applyFont="1" applyBorder="1" applyAlignment="1">
      <alignment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vertical="center" wrapText="1"/>
    </xf>
    <xf numFmtId="0" fontId="66" fillId="0" borderId="1" xfId="0" applyFont="1" applyBorder="1" applyAlignment="1">
      <alignment vertical="center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 wrapText="1"/>
    </xf>
    <xf numFmtId="10" fontId="65" fillId="0" borderId="1" xfId="9" applyNumberFormat="1" applyFont="1" applyFill="1" applyBorder="1" applyAlignment="1">
      <alignment vertical="center" wrapText="1"/>
    </xf>
    <xf numFmtId="0" fontId="68" fillId="0" borderId="1" xfId="0" applyFont="1" applyBorder="1" applyAlignment="1">
      <alignment vertical="center" wrapText="1"/>
    </xf>
    <xf numFmtId="0" fontId="68" fillId="0" borderId="1" xfId="0" applyFont="1" applyBorder="1" applyAlignment="1">
      <alignment vertical="center"/>
    </xf>
    <xf numFmtId="0" fontId="69" fillId="0" borderId="1" xfId="0" applyFont="1" applyBorder="1" applyAlignment="1">
      <alignment horizontal="left" vertical="center"/>
    </xf>
    <xf numFmtId="0" fontId="67" fillId="0" borderId="2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9" fillId="0" borderId="1" xfId="12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 vertical="center" wrapText="1"/>
    </xf>
    <xf numFmtId="0" fontId="27" fillId="0" borderId="1" xfId="12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/>
    </xf>
    <xf numFmtId="0" fontId="70" fillId="0" borderId="1" xfId="0" applyFont="1" applyBorder="1" applyAlignment="1">
      <alignment horizontal="left" vertical="center" wrapText="1"/>
    </xf>
    <xf numFmtId="0" fontId="67" fillId="16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 wrapText="1"/>
    </xf>
    <xf numFmtId="0" fontId="67" fillId="16" borderId="2" xfId="0" applyFont="1" applyFill="1" applyBorder="1" applyAlignment="1">
      <alignment horizontal="center" vertical="center" wrapText="1"/>
    </xf>
    <xf numFmtId="0" fontId="67" fillId="16" borderId="1" xfId="0" applyFont="1" applyFill="1" applyBorder="1" applyAlignment="1">
      <alignment horizontal="left" vertical="center" wrapText="1"/>
    </xf>
    <xf numFmtId="0" fontId="70" fillId="0" borderId="0" xfId="0" applyFont="1" applyAlignment="1">
      <alignment vertical="center"/>
    </xf>
    <xf numFmtId="0" fontId="67" fillId="0" borderId="1" xfId="14" applyFont="1" applyBorder="1" applyAlignment="1">
      <alignment horizontal="center" vertical="center" wrapText="1"/>
    </xf>
    <xf numFmtId="0" fontId="67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left" vertical="center" wrapText="1"/>
    </xf>
    <xf numFmtId="10" fontId="68" fillId="0" borderId="1" xfId="9" applyNumberFormat="1" applyFont="1" applyFill="1" applyBorder="1" applyAlignment="1">
      <alignment horizontal="center" vertical="center" wrapText="1"/>
    </xf>
    <xf numFmtId="10" fontId="66" fillId="5" borderId="1" xfId="9" applyNumberFormat="1" applyFont="1" applyFill="1" applyBorder="1" applyAlignment="1">
      <alignment horizontal="center" vertical="center" wrapText="1"/>
    </xf>
    <xf numFmtId="0" fontId="66" fillId="5" borderId="1" xfId="0" applyFont="1" applyFill="1" applyBorder="1" applyAlignment="1">
      <alignment horizontal="left" vertical="center" wrapText="1"/>
    </xf>
    <xf numFmtId="0" fontId="66" fillId="0" borderId="1" xfId="0" quotePrefix="1" applyFont="1" applyBorder="1" applyAlignment="1">
      <alignment horizontal="left" vertical="center" wrapText="1"/>
    </xf>
    <xf numFmtId="0" fontId="66" fillId="0" borderId="1" xfId="0" quotePrefix="1" applyFont="1" applyBorder="1" applyAlignment="1">
      <alignment vertical="top" wrapText="1"/>
    </xf>
    <xf numFmtId="0" fontId="71" fillId="0" borderId="1" xfId="0" applyFont="1" applyBorder="1" applyAlignment="1">
      <alignment vertical="center" wrapText="1"/>
    </xf>
    <xf numFmtId="0" fontId="72" fillId="0" borderId="1" xfId="14" applyFont="1" applyBorder="1" applyAlignment="1">
      <alignment horizontal="center" vertical="center" wrapText="1"/>
    </xf>
    <xf numFmtId="0" fontId="72" fillId="0" borderId="1" xfId="14" applyFont="1" applyBorder="1" applyAlignment="1">
      <alignment vertical="center" wrapText="1"/>
    </xf>
    <xf numFmtId="0" fontId="74" fillId="0" borderId="1" xfId="0" applyFont="1" applyBorder="1" applyAlignment="1">
      <alignment vertical="center"/>
    </xf>
    <xf numFmtId="10" fontId="74" fillId="2" borderId="1" xfId="9" applyNumberFormat="1" applyFont="1" applyFill="1" applyBorder="1" applyAlignment="1">
      <alignment horizontal="center" vertical="center" wrapText="1"/>
    </xf>
    <xf numFmtId="10" fontId="65" fillId="0" borderId="1" xfId="9" applyNumberFormat="1" applyFont="1" applyFill="1" applyBorder="1" applyAlignment="1">
      <alignment horizontal="center" vertical="center" wrapText="1"/>
    </xf>
    <xf numFmtId="0" fontId="72" fillId="0" borderId="1" xfId="0" applyFont="1" applyBorder="1" applyAlignment="1">
      <alignment horizontal="left" vertical="center" wrapText="1"/>
    </xf>
    <xf numFmtId="0" fontId="74" fillId="0" borderId="1" xfId="0" applyFont="1" applyBorder="1" applyAlignment="1">
      <alignment vertical="center" wrapText="1"/>
    </xf>
    <xf numFmtId="0" fontId="74" fillId="0" borderId="0" xfId="0" applyFont="1" applyAlignment="1">
      <alignment vertical="center"/>
    </xf>
    <xf numFmtId="9" fontId="72" fillId="0" borderId="1" xfId="14" applyNumberFormat="1" applyFont="1" applyBorder="1" applyAlignment="1">
      <alignment horizontal="center" vertical="center" wrapText="1"/>
    </xf>
    <xf numFmtId="0" fontId="66" fillId="5" borderId="1" xfId="0" applyFont="1" applyFill="1" applyBorder="1" applyAlignment="1">
      <alignment horizontal="center" vertical="center" wrapText="1"/>
    </xf>
    <xf numFmtId="10" fontId="73" fillId="5" borderId="1" xfId="9" applyNumberFormat="1" applyFont="1" applyFill="1" applyBorder="1" applyAlignment="1">
      <alignment horizontal="center" vertical="center" wrapText="1"/>
    </xf>
    <xf numFmtId="0" fontId="74" fillId="0" borderId="1" xfId="0" applyFont="1" applyBorder="1" applyAlignment="1">
      <alignment horizontal="left" vertical="center" wrapText="1"/>
    </xf>
    <xf numFmtId="0" fontId="75" fillId="0" borderId="1" xfId="0" applyFont="1" applyBorder="1" applyAlignment="1">
      <alignment vertical="center" wrapText="1"/>
    </xf>
    <xf numFmtId="0" fontId="72" fillId="0" borderId="1" xfId="0" applyFont="1" applyBorder="1" applyAlignment="1">
      <alignment vertical="center"/>
    </xf>
    <xf numFmtId="10" fontId="65" fillId="0" borderId="1" xfId="0" applyNumberFormat="1" applyFont="1" applyBorder="1" applyAlignment="1">
      <alignment horizontal="center" vertical="center" wrapText="1"/>
    </xf>
    <xf numFmtId="0" fontId="73" fillId="5" borderId="1" xfId="0" applyFont="1" applyFill="1" applyBorder="1" applyAlignment="1">
      <alignment horizontal="center" vertical="center" wrapText="1"/>
    </xf>
    <xf numFmtId="0" fontId="74" fillId="0" borderId="1" xfId="12" applyFont="1" applyBorder="1" applyAlignment="1">
      <alignment horizontal="left" vertical="center" wrapText="1"/>
    </xf>
    <xf numFmtId="0" fontId="72" fillId="0" borderId="1" xfId="0" quotePrefix="1" applyFont="1" applyBorder="1" applyAlignment="1">
      <alignment vertical="center" wrapText="1"/>
    </xf>
    <xf numFmtId="0" fontId="72" fillId="0" borderId="0" xfId="0" applyFont="1" applyAlignment="1">
      <alignment vertical="center"/>
    </xf>
    <xf numFmtId="0" fontId="73" fillId="2" borderId="1" xfId="0" applyFont="1" applyFill="1" applyBorder="1" applyAlignment="1">
      <alignment horizontal="center" vertical="center" wrapText="1"/>
    </xf>
    <xf numFmtId="0" fontId="67" fillId="3" borderId="1" xfId="14" applyFont="1" applyFill="1" applyBorder="1" applyAlignment="1">
      <alignment horizontal="center" vertical="center" wrapText="1"/>
    </xf>
    <xf numFmtId="0" fontId="67" fillId="3" borderId="1" xfId="0" applyFont="1" applyFill="1" applyBorder="1" applyAlignment="1">
      <alignment horizontal="left" vertical="center" wrapText="1"/>
    </xf>
    <xf numFmtId="0" fontId="67" fillId="3" borderId="1" xfId="0" applyFont="1" applyFill="1" applyBorder="1" applyAlignment="1">
      <alignment horizontal="center" vertical="center" wrapText="1"/>
    </xf>
    <xf numFmtId="0" fontId="72" fillId="3" borderId="1" xfId="0" applyFont="1" applyFill="1" applyBorder="1" applyAlignment="1">
      <alignment vertical="center"/>
    </xf>
    <xf numFmtId="0" fontId="73" fillId="3" borderId="1" xfId="0" applyFont="1" applyFill="1" applyBorder="1" applyAlignment="1">
      <alignment horizontal="center" vertical="center" wrapText="1"/>
    </xf>
    <xf numFmtId="10" fontId="65" fillId="3" borderId="1" xfId="0" applyNumberFormat="1" applyFont="1" applyFill="1" applyBorder="1" applyAlignment="1">
      <alignment horizontal="center" vertical="center" wrapText="1"/>
    </xf>
    <xf numFmtId="0" fontId="74" fillId="3" borderId="1" xfId="12" applyFont="1" applyFill="1" applyBorder="1" applyAlignment="1">
      <alignment horizontal="left" vertical="center" wrapText="1"/>
    </xf>
    <xf numFmtId="0" fontId="66" fillId="3" borderId="1" xfId="0" applyFont="1" applyFill="1" applyBorder="1" applyAlignment="1">
      <alignment horizontal="left" vertical="center" wrapText="1"/>
    </xf>
    <xf numFmtId="0" fontId="72" fillId="3" borderId="1" xfId="0" quotePrefix="1" applyFont="1" applyFill="1" applyBorder="1" applyAlignment="1">
      <alignment vertical="center" wrapText="1"/>
    </xf>
    <xf numFmtId="0" fontId="71" fillId="3" borderId="1" xfId="0" applyFont="1" applyFill="1" applyBorder="1" applyAlignment="1">
      <alignment vertical="center" wrapText="1"/>
    </xf>
    <xf numFmtId="0" fontId="72" fillId="3" borderId="0" xfId="0" applyFont="1" applyFill="1" applyAlignment="1">
      <alignment vertical="center"/>
    </xf>
    <xf numFmtId="9" fontId="31" fillId="0" borderId="1" xfId="14" applyNumberFormat="1" applyFont="1" applyBorder="1" applyAlignment="1">
      <alignment horizontal="center" vertical="center" wrapText="1"/>
    </xf>
    <xf numFmtId="0" fontId="67" fillId="2" borderId="1" xfId="14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left" vertical="center" wrapText="1"/>
    </xf>
    <xf numFmtId="2" fontId="67" fillId="2" borderId="1" xfId="0" applyNumberFormat="1" applyFont="1" applyFill="1" applyBorder="1" applyAlignment="1">
      <alignment horizontal="center" vertical="center" wrapText="1"/>
    </xf>
    <xf numFmtId="10" fontId="65" fillId="2" borderId="1" xfId="9" applyNumberFormat="1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left" vertical="center" wrapText="1"/>
    </xf>
    <xf numFmtId="0" fontId="66" fillId="2" borderId="1" xfId="0" applyFont="1" applyFill="1" applyBorder="1" applyAlignment="1">
      <alignment horizontal="left" vertical="center" wrapText="1"/>
    </xf>
    <xf numFmtId="0" fontId="66" fillId="2" borderId="1" xfId="0" quotePrefix="1" applyFont="1" applyFill="1" applyBorder="1" applyAlignment="1">
      <alignment horizontal="left" vertical="center" wrapText="1"/>
    </xf>
    <xf numFmtId="0" fontId="74" fillId="2" borderId="1" xfId="0" applyFont="1" applyFill="1" applyBorder="1" applyAlignment="1">
      <alignment vertical="center"/>
    </xf>
    <xf numFmtId="0" fontId="74" fillId="2" borderId="0" xfId="0" applyFont="1" applyFill="1" applyAlignment="1">
      <alignment vertical="center"/>
    </xf>
    <xf numFmtId="9" fontId="67" fillId="0" borderId="1" xfId="14" applyNumberFormat="1" applyFont="1" applyBorder="1" applyAlignment="1">
      <alignment horizontal="center" vertical="center" wrapText="1"/>
    </xf>
    <xf numFmtId="165" fontId="67" fillId="0" borderId="1" xfId="9" applyNumberFormat="1" applyFont="1" applyBorder="1" applyAlignment="1">
      <alignment horizontal="center" vertical="center" wrapText="1"/>
    </xf>
    <xf numFmtId="1" fontId="72" fillId="0" borderId="1" xfId="0" applyNumberFormat="1" applyFont="1" applyBorder="1" applyAlignment="1">
      <alignment horizontal="center" vertical="center" wrapText="1"/>
    </xf>
    <xf numFmtId="0" fontId="67" fillId="0" borderId="1" xfId="14" applyFont="1" applyBorder="1" applyAlignment="1">
      <alignment vertical="center" wrapText="1"/>
    </xf>
    <xf numFmtId="9" fontId="72" fillId="5" borderId="1" xfId="14" applyNumberFormat="1" applyFont="1" applyFill="1" applyBorder="1" applyAlignment="1">
      <alignment horizontal="center" vertical="center" wrapText="1"/>
    </xf>
    <xf numFmtId="9" fontId="67" fillId="5" borderId="1" xfId="14" applyNumberFormat="1" applyFont="1" applyFill="1" applyBorder="1" applyAlignment="1">
      <alignment horizontal="center" vertical="center" wrapText="1"/>
    </xf>
    <xf numFmtId="0" fontId="72" fillId="5" borderId="1" xfId="14" applyFont="1" applyFill="1" applyBorder="1" applyAlignment="1">
      <alignment horizontal="center" vertical="center" wrapText="1"/>
    </xf>
    <xf numFmtId="0" fontId="67" fillId="5" borderId="1" xfId="14" applyFont="1" applyFill="1" applyBorder="1" applyAlignment="1">
      <alignment horizontal="center" vertical="center" wrapText="1"/>
    </xf>
    <xf numFmtId="0" fontId="67" fillId="0" borderId="1" xfId="14" applyFont="1" applyBorder="1" applyAlignment="1">
      <alignment wrapText="1"/>
    </xf>
    <xf numFmtId="0" fontId="67" fillId="0" borderId="1" xfId="14" applyFont="1" applyBorder="1" applyAlignment="1">
      <alignment horizontal="center" wrapText="1"/>
    </xf>
    <xf numFmtId="0" fontId="72" fillId="0" borderId="1" xfId="14" applyFont="1" applyBorder="1" applyAlignment="1">
      <alignment horizontal="left" vertical="center" wrapText="1"/>
    </xf>
    <xf numFmtId="0" fontId="38" fillId="5" borderId="1" xfId="14" applyFont="1" applyFill="1" applyBorder="1" applyAlignment="1">
      <alignment horizontal="center" vertical="center" wrapText="1"/>
    </xf>
    <xf numFmtId="10" fontId="65" fillId="0" borderId="1" xfId="0" applyNumberFormat="1" applyFont="1" applyBorder="1" applyAlignment="1">
      <alignment vertical="center" wrapText="1"/>
    </xf>
    <xf numFmtId="0" fontId="65" fillId="0" borderId="1" xfId="0" applyFont="1" applyBorder="1" applyAlignment="1">
      <alignment vertical="center" wrapText="1"/>
    </xf>
    <xf numFmtId="0" fontId="65" fillId="0" borderId="1" xfId="0" applyFont="1" applyBorder="1" applyAlignment="1">
      <alignment vertical="center"/>
    </xf>
    <xf numFmtId="0" fontId="75" fillId="0" borderId="1" xfId="0" applyFont="1" applyBorder="1" applyAlignment="1">
      <alignment horizontal="left" vertical="center"/>
    </xf>
    <xf numFmtId="0" fontId="66" fillId="0" borderId="1" xfId="0" applyFont="1" applyBorder="1" applyAlignment="1">
      <alignment vertical="center" wrapText="1"/>
    </xf>
    <xf numFmtId="9" fontId="67" fillId="0" borderId="1" xfId="0" applyNumberFormat="1" applyFont="1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 wrapText="1"/>
    </xf>
    <xf numFmtId="10" fontId="73" fillId="0" borderId="1" xfId="9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quotePrefix="1" applyFont="1" applyBorder="1" applyAlignment="1">
      <alignment horizontal="left" vertical="center" wrapText="1"/>
    </xf>
    <xf numFmtId="0" fontId="72" fillId="0" borderId="2" xfId="0" applyFont="1" applyBorder="1" applyAlignment="1">
      <alignment horizontal="left" vertical="center" wrapText="1"/>
    </xf>
    <xf numFmtId="0" fontId="74" fillId="0" borderId="2" xfId="0" applyFont="1" applyBorder="1" applyAlignment="1">
      <alignment vertical="center"/>
    </xf>
    <xf numFmtId="9" fontId="50" fillId="5" borderId="1" xfId="9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73" fillId="0" borderId="1" xfId="0" applyFont="1" applyBorder="1" applyAlignment="1">
      <alignment vertical="center" wrapText="1"/>
    </xf>
    <xf numFmtId="9" fontId="65" fillId="0" borderId="1" xfId="9" applyFont="1" applyFill="1" applyBorder="1" applyAlignment="1">
      <alignment horizontal="center" vertical="center" wrapText="1"/>
    </xf>
    <xf numFmtId="9" fontId="75" fillId="0" borderId="1" xfId="9" applyFont="1" applyFill="1" applyBorder="1" applyAlignment="1">
      <alignment horizontal="left" vertical="center" wrapText="1"/>
    </xf>
    <xf numFmtId="0" fontId="73" fillId="0" borderId="0" xfId="0" applyFont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76" fillId="0" borderId="0" xfId="0" applyFont="1" applyAlignment="1">
      <alignment vertical="center" wrapText="1"/>
    </xf>
    <xf numFmtId="10" fontId="65" fillId="0" borderId="0" xfId="0" applyNumberFormat="1" applyFont="1" applyAlignment="1">
      <alignment vertical="center" wrapText="1"/>
    </xf>
    <xf numFmtId="0" fontId="65" fillId="0" borderId="0" xfId="0" applyFont="1" applyAlignment="1">
      <alignment vertical="center" wrapText="1"/>
    </xf>
    <xf numFmtId="0" fontId="65" fillId="2" borderId="0" xfId="0" applyFont="1" applyFill="1" applyAlignment="1">
      <alignment vertical="center" wrapText="1"/>
    </xf>
    <xf numFmtId="0" fontId="65" fillId="0" borderId="0" xfId="0" applyFont="1" applyAlignment="1">
      <alignment vertical="center"/>
    </xf>
    <xf numFmtId="0" fontId="75" fillId="0" borderId="0" xfId="0" applyFont="1" applyAlignment="1">
      <alignment horizontal="left" vertical="center"/>
    </xf>
    <xf numFmtId="10" fontId="31" fillId="0" borderId="1" xfId="9" applyNumberFormat="1" applyFont="1" applyFill="1" applyBorder="1" applyAlignment="1">
      <alignment horizontal="center" vertical="center" wrapText="1"/>
    </xf>
    <xf numFmtId="10" fontId="72" fillId="0" borderId="1" xfId="14" applyNumberFormat="1" applyFont="1" applyBorder="1" applyAlignment="1">
      <alignment horizontal="center" vertical="center" wrapText="1"/>
    </xf>
    <xf numFmtId="10" fontId="72" fillId="0" borderId="1" xfId="0" applyNumberFormat="1" applyFont="1" applyBorder="1" applyAlignment="1">
      <alignment horizontal="left" vertical="center" wrapText="1"/>
    </xf>
    <xf numFmtId="10" fontId="66" fillId="5" borderId="1" xfId="0" applyNumberFormat="1" applyFont="1" applyFill="1" applyBorder="1" applyAlignment="1">
      <alignment horizontal="center" vertical="center" wrapText="1"/>
    </xf>
    <xf numFmtId="10" fontId="74" fillId="0" borderId="1" xfId="0" applyNumberFormat="1" applyFont="1" applyBorder="1" applyAlignment="1">
      <alignment vertical="center"/>
    </xf>
    <xf numFmtId="10" fontId="74" fillId="0" borderId="1" xfId="1" applyNumberFormat="1" applyFont="1" applyFill="1" applyBorder="1" applyAlignment="1">
      <alignment vertical="center"/>
    </xf>
    <xf numFmtId="10" fontId="67" fillId="0" borderId="1" xfId="1" applyNumberFormat="1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72" fillId="2" borderId="1" xfId="14" applyFont="1" applyFill="1" applyBorder="1" applyAlignment="1">
      <alignment horizontal="center" vertical="center" wrapText="1"/>
    </xf>
    <xf numFmtId="0" fontId="72" fillId="2" borderId="1" xfId="14" applyFont="1" applyFill="1" applyBorder="1" applyAlignment="1">
      <alignment vertical="center" wrapText="1"/>
    </xf>
    <xf numFmtId="165" fontId="72" fillId="2" borderId="1" xfId="9" applyNumberFormat="1" applyFont="1" applyFill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left" vertical="center" wrapText="1"/>
    </xf>
    <xf numFmtId="0" fontId="72" fillId="2" borderId="1" xfId="0" applyFont="1" applyFill="1" applyBorder="1" applyAlignment="1">
      <alignment horizontal="left" vertical="center" wrapText="1"/>
    </xf>
    <xf numFmtId="0" fontId="72" fillId="2" borderId="1" xfId="0" quotePrefix="1" applyFont="1" applyFill="1" applyBorder="1" applyAlignment="1">
      <alignment horizontal="left" vertical="center" wrapText="1"/>
    </xf>
    <xf numFmtId="0" fontId="72" fillId="2" borderId="1" xfId="0" quotePrefix="1" applyFont="1" applyFill="1" applyBorder="1" applyAlignment="1">
      <alignment vertical="top" wrapText="1"/>
    </xf>
    <xf numFmtId="0" fontId="74" fillId="2" borderId="1" xfId="0" applyFont="1" applyFill="1" applyBorder="1" applyAlignment="1">
      <alignment vertical="center" wrapText="1"/>
    </xf>
    <xf numFmtId="0" fontId="72" fillId="2" borderId="1" xfId="0" applyFont="1" applyFill="1" applyBorder="1" applyAlignment="1">
      <alignment vertical="center"/>
    </xf>
    <xf numFmtId="10" fontId="65" fillId="2" borderId="1" xfId="0" applyNumberFormat="1" applyFont="1" applyFill="1" applyBorder="1" applyAlignment="1">
      <alignment horizontal="center" vertical="center" wrapText="1"/>
    </xf>
    <xf numFmtId="0" fontId="74" fillId="2" borderId="1" xfId="12" applyFont="1" applyFill="1" applyBorder="1" applyAlignment="1">
      <alignment horizontal="left" vertical="center" wrapText="1"/>
    </xf>
    <xf numFmtId="0" fontId="72" fillId="2" borderId="1" xfId="0" quotePrefix="1" applyFont="1" applyFill="1" applyBorder="1" applyAlignment="1">
      <alignment vertical="center" wrapText="1"/>
    </xf>
    <xf numFmtId="0" fontId="71" fillId="2" borderId="1" xfId="0" applyFont="1" applyFill="1" applyBorder="1" applyAlignment="1">
      <alignment vertical="center" wrapText="1"/>
    </xf>
    <xf numFmtId="0" fontId="72" fillId="2" borderId="0" xfId="0" applyFont="1" applyFill="1" applyAlignment="1">
      <alignment vertical="center"/>
    </xf>
    <xf numFmtId="168" fontId="73" fillId="2" borderId="1" xfId="9" applyNumberFormat="1" applyFont="1" applyFill="1" applyBorder="1" applyAlignment="1">
      <alignment horizontal="center" vertical="center" wrapText="1"/>
    </xf>
    <xf numFmtId="0" fontId="46" fillId="5" borderId="0" xfId="6" applyFont="1" applyFill="1" applyAlignment="1">
      <alignment horizontal="center" vertical="center"/>
    </xf>
    <xf numFmtId="0" fontId="32" fillId="5" borderId="0" xfId="6" applyFont="1" applyFill="1" applyAlignment="1">
      <alignment horizontal="center" vertical="center"/>
    </xf>
    <xf numFmtId="165" fontId="32" fillId="5" borderId="0" xfId="6" applyNumberFormat="1" applyFont="1" applyFill="1" applyAlignment="1">
      <alignment horizontal="center" vertical="center"/>
    </xf>
    <xf numFmtId="0" fontId="38" fillId="2" borderId="1" xfId="2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1" fillId="5" borderId="0" xfId="0" applyFont="1" applyFill="1" applyAlignment="1">
      <alignment horizontal="center"/>
    </xf>
    <xf numFmtId="1" fontId="61" fillId="5" borderId="0" xfId="0" applyNumberFormat="1" applyFont="1" applyFill="1" applyAlignment="1">
      <alignment horizontal="center" vertical="center"/>
    </xf>
    <xf numFmtId="0" fontId="28" fillId="5" borderId="0" xfId="3" applyFont="1" applyFill="1" applyAlignment="1">
      <alignment horizontal="center" vertical="center"/>
    </xf>
    <xf numFmtId="0" fontId="28" fillId="5" borderId="0" xfId="3" applyFont="1" applyFill="1" applyAlignment="1">
      <alignment horizontal="left"/>
    </xf>
    <xf numFmtId="0" fontId="38" fillId="12" borderId="0" xfId="2" quotePrefix="1" applyNumberFormat="1" applyFont="1" applyFill="1" applyBorder="1" applyAlignment="1">
      <alignment horizontal="center" vertical="center"/>
    </xf>
    <xf numFmtId="2" fontId="38" fillId="12" borderId="0" xfId="5" applyNumberFormat="1" applyFont="1" applyFill="1" applyBorder="1" applyAlignment="1">
      <alignment horizontal="center" vertical="center"/>
    </xf>
    <xf numFmtId="3" fontId="38" fillId="12" borderId="0" xfId="2" quotePrefix="1" applyNumberFormat="1" applyFont="1" applyFill="1" applyBorder="1" applyAlignment="1">
      <alignment horizontal="center" vertical="center"/>
    </xf>
    <xf numFmtId="2" fontId="38" fillId="14" borderId="0" xfId="5" applyNumberFormat="1" applyFont="1" applyFill="1" applyBorder="1" applyAlignment="1">
      <alignment horizontal="center" vertical="center"/>
    </xf>
    <xf numFmtId="0" fontId="38" fillId="5" borderId="0" xfId="3" quotePrefix="1" applyFont="1" applyFill="1" applyAlignment="1">
      <alignment horizontal="center" vertical="center"/>
    </xf>
    <xf numFmtId="2" fontId="38" fillId="5" borderId="0" xfId="5" applyNumberFormat="1" applyFont="1" applyFill="1" applyBorder="1" applyAlignment="1">
      <alignment horizontal="center" vertical="center"/>
    </xf>
    <xf numFmtId="0" fontId="31" fillId="5" borderId="0" xfId="3" applyFont="1" applyFill="1" applyAlignment="1">
      <alignment horizontal="center" vertical="center"/>
    </xf>
    <xf numFmtId="0" fontId="32" fillId="2" borderId="8" xfId="6" applyFont="1" applyFill="1" applyBorder="1" applyAlignment="1">
      <alignment vertical="center"/>
    </xf>
    <xf numFmtId="0" fontId="32" fillId="2" borderId="0" xfId="6" applyFont="1" applyFill="1" applyAlignment="1">
      <alignment horizontal="center" vertical="center"/>
    </xf>
    <xf numFmtId="0" fontId="45" fillId="2" borderId="1" xfId="6" applyFont="1" applyFill="1" applyBorder="1" applyAlignment="1">
      <alignment horizontal="center" vertical="center"/>
    </xf>
    <xf numFmtId="0" fontId="38" fillId="2" borderId="1" xfId="3" quotePrefix="1" applyFont="1" applyFill="1" applyBorder="1" applyAlignment="1">
      <alignment horizontal="center" vertical="center"/>
    </xf>
    <xf numFmtId="0" fontId="38" fillId="2" borderId="1" xfId="2" quotePrefix="1" applyNumberFormat="1" applyFont="1" applyFill="1" applyBorder="1" applyAlignment="1">
      <alignment horizontal="center" vertical="center"/>
    </xf>
    <xf numFmtId="2" fontId="38" fillId="2" borderId="1" xfId="5" applyNumberFormat="1" applyFont="1" applyFill="1" applyBorder="1" applyAlignment="1">
      <alignment horizontal="center" vertical="center"/>
    </xf>
    <xf numFmtId="0" fontId="31" fillId="2" borderId="1" xfId="3" applyFont="1" applyFill="1" applyBorder="1" applyAlignment="1">
      <alignment horizontal="center" vertical="center"/>
    </xf>
    <xf numFmtId="1" fontId="62" fillId="2" borderId="1" xfId="0" applyNumberFormat="1" applyFont="1" applyFill="1" applyBorder="1" applyAlignment="1">
      <alignment horizontal="center" vertical="center"/>
    </xf>
    <xf numFmtId="1" fontId="61" fillId="2" borderId="1" xfId="0" applyNumberFormat="1" applyFont="1" applyFill="1" applyBorder="1" applyAlignment="1">
      <alignment horizontal="center" vertical="center"/>
    </xf>
    <xf numFmtId="14" fontId="42" fillId="2" borderId="1" xfId="0" applyNumberFormat="1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3" fontId="37" fillId="3" borderId="1" xfId="0" applyNumberFormat="1" applyFont="1" applyFill="1" applyBorder="1" applyAlignment="1">
      <alignment horizontal="center" vertical="center" shrinkToFit="1"/>
    </xf>
    <xf numFmtId="9" fontId="37" fillId="3" borderId="1" xfId="0" applyNumberFormat="1" applyFont="1" applyFill="1" applyBorder="1" applyAlignment="1">
      <alignment horizontal="center" vertical="center" shrinkToFit="1"/>
    </xf>
    <xf numFmtId="9" fontId="37" fillId="3" borderId="1" xfId="1" applyFont="1" applyFill="1" applyBorder="1" applyAlignment="1">
      <alignment horizontal="center" vertical="center"/>
    </xf>
    <xf numFmtId="3" fontId="37" fillId="3" borderId="7" xfId="0" applyNumberFormat="1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71" fillId="2" borderId="1" xfId="14" applyFont="1" applyFill="1" applyBorder="1" applyAlignment="1">
      <alignment vertical="center" wrapText="1"/>
    </xf>
    <xf numFmtId="0" fontId="32" fillId="2" borderId="0" xfId="6" applyFont="1" applyFill="1"/>
    <xf numFmtId="0" fontId="32" fillId="5" borderId="8" xfId="6" applyFont="1" applyFill="1" applyBorder="1" applyAlignment="1">
      <alignment vertical="center" wrapText="1"/>
    </xf>
    <xf numFmtId="0" fontId="45" fillId="2" borderId="0" xfId="6" applyFont="1" applyFill="1" applyAlignment="1">
      <alignment horizontal="center" vertical="center"/>
    </xf>
    <xf numFmtId="165" fontId="45" fillId="5" borderId="0" xfId="5" applyNumberFormat="1" applyFont="1" applyFill="1" applyBorder="1" applyAlignment="1">
      <alignment horizontal="center" vertical="center"/>
    </xf>
    <xf numFmtId="165" fontId="38" fillId="12" borderId="0" xfId="5" applyNumberFormat="1" applyFont="1" applyFill="1" applyBorder="1" applyAlignment="1">
      <alignment horizontal="center" vertical="center"/>
    </xf>
    <xf numFmtId="0" fontId="31" fillId="6" borderId="0" xfId="3" applyFont="1" applyFill="1" applyAlignment="1">
      <alignment horizontal="center" vertical="center"/>
    </xf>
    <xf numFmtId="165" fontId="52" fillId="5" borderId="0" xfId="5" applyNumberFormat="1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vertical="center"/>
    </xf>
    <xf numFmtId="0" fontId="64" fillId="5" borderId="2" xfId="0" applyFont="1" applyFill="1" applyBorder="1" applyAlignment="1">
      <alignment horizontal="center" vertical="center"/>
    </xf>
    <xf numFmtId="0" fontId="64" fillId="5" borderId="4" xfId="0" applyFont="1" applyFill="1" applyBorder="1" applyAlignment="1">
      <alignment horizontal="center" vertical="center"/>
    </xf>
    <xf numFmtId="0" fontId="65" fillId="5" borderId="4" xfId="0" applyFont="1" applyFill="1" applyBorder="1" applyAlignment="1">
      <alignment vertical="center"/>
    </xf>
    <xf numFmtId="0" fontId="65" fillId="5" borderId="3" xfId="0" applyFont="1" applyFill="1" applyBorder="1" applyAlignment="1">
      <alignment vertical="center"/>
    </xf>
    <xf numFmtId="0" fontId="66" fillId="5" borderId="0" xfId="0" applyFont="1" applyFill="1" applyAlignment="1">
      <alignment vertical="center"/>
    </xf>
    <xf numFmtId="0" fontId="66" fillId="5" borderId="0" xfId="0" applyFont="1" applyFill="1" applyAlignment="1">
      <alignment vertical="center" wrapText="1"/>
    </xf>
    <xf numFmtId="0" fontId="66" fillId="5" borderId="1" xfId="0" applyFont="1" applyFill="1" applyBorder="1" applyAlignment="1">
      <alignment vertical="center"/>
    </xf>
    <xf numFmtId="3" fontId="31" fillId="5" borderId="1" xfId="3" applyNumberFormat="1" applyFont="1" applyFill="1" applyBorder="1" applyAlignment="1">
      <alignment horizontal="center" vertical="center"/>
    </xf>
    <xf numFmtId="9" fontId="74" fillId="0" borderId="1" xfId="1" applyFont="1" applyFill="1" applyBorder="1" applyAlignment="1">
      <alignment vertical="center"/>
    </xf>
    <xf numFmtId="1" fontId="73" fillId="20" borderId="1" xfId="1" applyNumberFormat="1" applyFont="1" applyFill="1" applyBorder="1" applyAlignment="1">
      <alignment horizontal="center" vertical="center" wrapText="1"/>
    </xf>
    <xf numFmtId="1" fontId="73" fillId="20" borderId="1" xfId="1" applyNumberFormat="1" applyFont="1" applyFill="1" applyBorder="1" applyAlignment="1">
      <alignment horizontal="right" vertical="center" wrapText="1"/>
    </xf>
    <xf numFmtId="10" fontId="77" fillId="0" borderId="1" xfId="1" applyNumberFormat="1" applyFont="1" applyFill="1" applyBorder="1" applyAlignment="1">
      <alignment vertical="center"/>
    </xf>
    <xf numFmtId="1" fontId="73" fillId="5" borderId="1" xfId="9" applyNumberFormat="1" applyFont="1" applyFill="1" applyBorder="1" applyAlignment="1">
      <alignment horizontal="center" vertical="center" wrapText="1"/>
    </xf>
    <xf numFmtId="1" fontId="74" fillId="20" borderId="1" xfId="0" applyNumberFormat="1" applyFont="1" applyFill="1" applyBorder="1" applyAlignment="1">
      <alignment vertical="center"/>
    </xf>
    <xf numFmtId="1" fontId="74" fillId="0" borderId="1" xfId="0" applyNumberFormat="1" applyFont="1" applyBorder="1" applyAlignment="1">
      <alignment vertical="center"/>
    </xf>
    <xf numFmtId="1" fontId="74" fillId="20" borderId="1" xfId="0" applyNumberFormat="1" applyFont="1" applyFill="1" applyBorder="1" applyAlignment="1">
      <alignment horizontal="right" vertical="center"/>
    </xf>
    <xf numFmtId="10" fontId="31" fillId="2" borderId="1" xfId="9" applyNumberFormat="1" applyFont="1" applyFill="1" applyBorder="1" applyAlignment="1">
      <alignment horizontal="center" vertical="center" wrapText="1"/>
    </xf>
    <xf numFmtId="0" fontId="45" fillId="15" borderId="1" xfId="6" applyFont="1" applyFill="1" applyBorder="1" applyAlignment="1">
      <alignment horizontal="center" vertical="center"/>
    </xf>
    <xf numFmtId="172" fontId="69" fillId="0" borderId="1" xfId="0" applyNumberFormat="1" applyFont="1" applyBorder="1" applyAlignment="1">
      <alignment vertical="center"/>
    </xf>
    <xf numFmtId="0" fontId="67" fillId="8" borderId="1" xfId="14" applyFont="1" applyFill="1" applyBorder="1" applyAlignment="1">
      <alignment horizontal="center" vertical="center" wrapText="1"/>
    </xf>
    <xf numFmtId="0" fontId="67" fillId="8" borderId="1" xfId="0" applyFont="1" applyFill="1" applyBorder="1" applyAlignment="1">
      <alignment horizontal="center" vertical="center" wrapText="1"/>
    </xf>
    <xf numFmtId="9" fontId="72" fillId="8" borderId="1" xfId="14" applyNumberFormat="1" applyFont="1" applyFill="1" applyBorder="1" applyAlignment="1">
      <alignment horizontal="center" vertical="center" wrapText="1"/>
    </xf>
    <xf numFmtId="0" fontId="72" fillId="8" borderId="1" xfId="0" applyFont="1" applyFill="1" applyBorder="1" applyAlignment="1">
      <alignment horizontal="left" vertical="center" wrapText="1"/>
    </xf>
    <xf numFmtId="0" fontId="66" fillId="8" borderId="1" xfId="0" applyFont="1" applyFill="1" applyBorder="1" applyAlignment="1">
      <alignment horizontal="center" vertical="center" wrapText="1"/>
    </xf>
    <xf numFmtId="0" fontId="74" fillId="8" borderId="1" xfId="0" applyFont="1" applyFill="1" applyBorder="1" applyAlignment="1">
      <alignment vertical="center"/>
    </xf>
    <xf numFmtId="0" fontId="74" fillId="8" borderId="0" xfId="0" applyFont="1" applyFill="1" applyAlignment="1">
      <alignment vertical="center"/>
    </xf>
    <xf numFmtId="2" fontId="74" fillId="8" borderId="1" xfId="0" applyNumberFormat="1" applyFont="1" applyFill="1" applyBorder="1" applyAlignment="1">
      <alignment horizontal="center" vertical="center"/>
    </xf>
    <xf numFmtId="2" fontId="74" fillId="8" borderId="1" xfId="0" applyNumberFormat="1" applyFont="1" applyFill="1" applyBorder="1" applyAlignment="1">
      <alignment horizontal="center" vertical="center" wrapText="1"/>
    </xf>
    <xf numFmtId="1" fontId="74" fillId="8" borderId="1" xfId="0" applyNumberFormat="1" applyFont="1" applyFill="1" applyBorder="1" applyAlignment="1">
      <alignment horizontal="center" vertical="center" wrapText="1"/>
    </xf>
    <xf numFmtId="1" fontId="74" fillId="8" borderId="1" xfId="0" applyNumberFormat="1" applyFont="1" applyFill="1" applyBorder="1" applyAlignment="1">
      <alignment horizontal="center" vertical="center"/>
    </xf>
    <xf numFmtId="10" fontId="31" fillId="12" borderId="1" xfId="5" applyNumberFormat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left" vertical="center" wrapText="1"/>
    </xf>
    <xf numFmtId="0" fontId="32" fillId="2" borderId="0" xfId="6" applyFont="1" applyFill="1" applyAlignment="1">
      <alignment horizontal="center" vertical="center" wrapText="1"/>
    </xf>
    <xf numFmtId="0" fontId="32" fillId="2" borderId="8" xfId="6" applyFont="1" applyFill="1" applyBorder="1" applyAlignment="1">
      <alignment horizontal="center" vertical="center" wrapText="1"/>
    </xf>
    <xf numFmtId="0" fontId="39" fillId="3" borderId="0" xfId="0" applyFont="1" applyFill="1"/>
    <xf numFmtId="0" fontId="60" fillId="3" borderId="0" xfId="0" applyFont="1" applyFill="1" applyAlignment="1">
      <alignment horizontal="center" vertical="center"/>
    </xf>
    <xf numFmtId="14" fontId="31" fillId="13" borderId="1" xfId="0" applyNumberFormat="1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vertical="center"/>
    </xf>
    <xf numFmtId="9" fontId="31" fillId="13" borderId="1" xfId="1" applyFont="1" applyFill="1" applyBorder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vertical="center"/>
    </xf>
    <xf numFmtId="3" fontId="38" fillId="13" borderId="1" xfId="0" applyNumberFormat="1" applyFont="1" applyFill="1" applyBorder="1" applyAlignment="1">
      <alignment horizontal="center" vertical="center"/>
    </xf>
    <xf numFmtId="9" fontId="38" fillId="13" borderId="1" xfId="0" applyNumberFormat="1" applyFont="1" applyFill="1" applyBorder="1" applyAlignment="1">
      <alignment horizontal="center" vertical="center"/>
    </xf>
    <xf numFmtId="9" fontId="38" fillId="13" borderId="1" xfId="1" applyFont="1" applyFill="1" applyBorder="1" applyAlignment="1">
      <alignment horizontal="center" vertical="center"/>
    </xf>
    <xf numFmtId="1" fontId="37" fillId="2" borderId="1" xfId="0" applyNumberFormat="1" applyFont="1" applyFill="1" applyBorder="1" applyAlignment="1">
      <alignment horizontal="center" vertical="center" wrapText="1"/>
    </xf>
    <xf numFmtId="164" fontId="39" fillId="10" borderId="14" xfId="0" applyNumberFormat="1" applyFont="1" applyFill="1" applyBorder="1" applyAlignment="1">
      <alignment horizontal="center" vertical="center"/>
    </xf>
    <xf numFmtId="164" fontId="39" fillId="5" borderId="14" xfId="0" applyNumberFormat="1" applyFont="1" applyFill="1" applyBorder="1" applyAlignment="1">
      <alignment horizontal="center" vertical="center"/>
    </xf>
    <xf numFmtId="164" fontId="39" fillId="5" borderId="15" xfId="0" applyNumberFormat="1" applyFont="1" applyFill="1" applyBorder="1" applyAlignment="1">
      <alignment horizontal="center" vertical="center"/>
    </xf>
    <xf numFmtId="164" fontId="39" fillId="3" borderId="15" xfId="0" applyNumberFormat="1" applyFont="1" applyFill="1" applyBorder="1" applyAlignment="1">
      <alignment horizontal="center" vertical="center"/>
    </xf>
    <xf numFmtId="164" fontId="39" fillId="3" borderId="14" xfId="0" applyNumberFormat="1" applyFont="1" applyFill="1" applyBorder="1" applyAlignment="1">
      <alignment horizontal="center" vertical="center"/>
    </xf>
    <xf numFmtId="164" fontId="39" fillId="3" borderId="16" xfId="0" applyNumberFormat="1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164" fontId="35" fillId="22" borderId="1" xfId="0" applyNumberFormat="1" applyFont="1" applyFill="1" applyBorder="1" applyAlignment="1">
      <alignment horizontal="center" vertical="center"/>
    </xf>
    <xf numFmtId="164" fontId="35" fillId="3" borderId="1" xfId="0" applyNumberFormat="1" applyFont="1" applyFill="1" applyBorder="1" applyAlignment="1">
      <alignment horizontal="center" vertical="center"/>
    </xf>
    <xf numFmtId="0" fontId="37" fillId="3" borderId="0" xfId="15" applyFont="1" applyFill="1" applyAlignment="1">
      <alignment horizontal="left" vertical="center"/>
    </xf>
    <xf numFmtId="0" fontId="37" fillId="3" borderId="1" xfId="15" applyFont="1" applyFill="1" applyBorder="1" applyAlignment="1">
      <alignment horizontal="center" vertical="center"/>
    </xf>
    <xf numFmtId="0" fontId="37" fillId="2" borderId="0" xfId="0" applyFont="1" applyFill="1"/>
    <xf numFmtId="0" fontId="37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vertical="center"/>
    </xf>
    <xf numFmtId="3" fontId="37" fillId="2" borderId="1" xfId="0" applyNumberFormat="1" applyFont="1" applyFill="1" applyBorder="1" applyAlignment="1">
      <alignment horizontal="center" vertical="center" shrinkToFit="1"/>
    </xf>
    <xf numFmtId="9" fontId="37" fillId="2" borderId="1" xfId="0" applyNumberFormat="1" applyFont="1" applyFill="1" applyBorder="1" applyAlignment="1">
      <alignment horizontal="center" vertical="center" shrinkToFit="1"/>
    </xf>
    <xf numFmtId="9" fontId="37" fillId="2" borderId="1" xfId="1" applyFont="1" applyFill="1" applyBorder="1" applyAlignment="1">
      <alignment horizontal="center" vertical="center"/>
    </xf>
    <xf numFmtId="3" fontId="37" fillId="2" borderId="7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9" fillId="3" borderId="1" xfId="0" applyFont="1" applyFill="1" applyBorder="1"/>
    <xf numFmtId="3" fontId="39" fillId="3" borderId="1" xfId="0" applyNumberFormat="1" applyFont="1" applyFill="1" applyBorder="1" applyAlignment="1">
      <alignment horizontal="center" shrinkToFit="1"/>
    </xf>
    <xf numFmtId="9" fontId="37" fillId="3" borderId="1" xfId="0" applyNumberFormat="1" applyFont="1" applyFill="1" applyBorder="1" applyAlignment="1">
      <alignment horizontal="center" shrinkToFit="1"/>
    </xf>
    <xf numFmtId="3" fontId="39" fillId="3" borderId="1" xfId="0" applyNumberFormat="1" applyFont="1" applyFill="1" applyBorder="1" applyAlignment="1">
      <alignment horizontal="center" vertical="center" shrinkToFit="1"/>
    </xf>
    <xf numFmtId="9" fontId="39" fillId="3" borderId="1" xfId="1" applyFont="1" applyFill="1" applyBorder="1" applyAlignment="1">
      <alignment horizontal="center" vertical="center" shrinkToFit="1"/>
    </xf>
    <xf numFmtId="0" fontId="39" fillId="3" borderId="7" xfId="0" applyFont="1" applyFill="1" applyBorder="1" applyAlignment="1">
      <alignment horizontal="center" vertical="center"/>
    </xf>
    <xf numFmtId="0" fontId="39" fillId="21" borderId="7" xfId="0" applyFont="1" applyFill="1" applyBorder="1" applyAlignment="1">
      <alignment horizontal="center" vertical="center"/>
    </xf>
    <xf numFmtId="9" fontId="33" fillId="5" borderId="1" xfId="1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39" fillId="5" borderId="5" xfId="0" applyFont="1" applyFill="1" applyBorder="1"/>
    <xf numFmtId="3" fontId="39" fillId="5" borderId="5" xfId="0" applyNumberFormat="1" applyFont="1" applyFill="1" applyBorder="1" applyAlignment="1">
      <alignment horizontal="center" shrinkToFit="1"/>
    </xf>
    <xf numFmtId="9" fontId="37" fillId="5" borderId="5" xfId="0" applyNumberFormat="1" applyFont="1" applyFill="1" applyBorder="1" applyAlignment="1">
      <alignment horizontal="center" shrinkToFit="1"/>
    </xf>
    <xf numFmtId="9" fontId="39" fillId="5" borderId="5" xfId="1" applyFont="1" applyFill="1" applyBorder="1" applyAlignment="1">
      <alignment horizontal="center" vertical="center" shrinkToFit="1"/>
    </xf>
    <xf numFmtId="0" fontId="39" fillId="5" borderId="17" xfId="0" applyFont="1" applyFill="1" applyBorder="1" applyAlignment="1">
      <alignment horizontal="center" vertical="center"/>
    </xf>
    <xf numFmtId="0" fontId="39" fillId="3" borderId="17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 vertical="center"/>
    </xf>
    <xf numFmtId="0" fontId="34" fillId="2" borderId="1" xfId="0" applyFont="1" applyFill="1" applyBorder="1"/>
    <xf numFmtId="0" fontId="60" fillId="2" borderId="1" xfId="0" applyFont="1" applyFill="1" applyBorder="1" applyAlignment="1">
      <alignment horizontal="center" vertical="center"/>
    </xf>
    <xf numFmtId="0" fontId="60" fillId="2" borderId="1" xfId="0" applyFont="1" applyFill="1" applyBorder="1"/>
    <xf numFmtId="0" fontId="60" fillId="2" borderId="0" xfId="0" applyFont="1" applyFill="1"/>
    <xf numFmtId="0" fontId="60" fillId="23" borderId="1" xfId="0" applyFont="1" applyFill="1" applyBorder="1" applyAlignment="1">
      <alignment horizontal="center" vertical="center"/>
    </xf>
    <xf numFmtId="0" fontId="60" fillId="23" borderId="1" xfId="0" applyFont="1" applyFill="1" applyBorder="1"/>
    <xf numFmtId="0" fontId="60" fillId="8" borderId="1" xfId="0" applyFont="1" applyFill="1" applyBorder="1" applyAlignment="1">
      <alignment horizontal="center" vertical="center"/>
    </xf>
    <xf numFmtId="0" fontId="60" fillId="23" borderId="0" xfId="0" applyFont="1" applyFill="1"/>
    <xf numFmtId="164" fontId="41" fillId="0" borderId="1" xfId="0" quotePrefix="1" applyNumberFormat="1" applyFont="1" applyBorder="1" applyAlignment="1">
      <alignment horizontal="center" vertical="center" wrapText="1"/>
    </xf>
    <xf numFmtId="164" fontId="41" fillId="2" borderId="1" xfId="0" applyNumberFormat="1" applyFont="1" applyFill="1" applyBorder="1" applyAlignment="1">
      <alignment horizontal="center" vertical="center" wrapText="1"/>
    </xf>
    <xf numFmtId="10" fontId="31" fillId="0" borderId="1" xfId="1" applyNumberFormat="1" applyFont="1" applyBorder="1" applyAlignment="1">
      <alignment horizontal="center" vertical="center" wrapText="1"/>
    </xf>
    <xf numFmtId="0" fontId="38" fillId="2" borderId="1" xfId="3" applyFont="1" applyFill="1" applyBorder="1" applyAlignment="1">
      <alignment horizontal="center" vertical="center"/>
    </xf>
    <xf numFmtId="164" fontId="41" fillId="5" borderId="1" xfId="0" applyNumberFormat="1" applyFont="1" applyFill="1" applyBorder="1" applyAlignment="1">
      <alignment horizontal="center" vertical="center" wrapText="1"/>
    </xf>
    <xf numFmtId="0" fontId="38" fillId="2" borderId="0" xfId="6" applyFont="1" applyFill="1" applyAlignment="1">
      <alignment horizontal="center" vertical="center"/>
    </xf>
    <xf numFmtId="0" fontId="60" fillId="18" borderId="1" xfId="0" applyFont="1" applyFill="1" applyBorder="1" applyAlignment="1">
      <alignment horizontal="center" vertical="center"/>
    </xf>
    <xf numFmtId="0" fontId="67" fillId="22" borderId="1" xfId="14" applyFont="1" applyFill="1" applyBorder="1" applyAlignment="1">
      <alignment horizontal="center" vertical="center" wrapText="1"/>
    </xf>
    <xf numFmtId="0" fontId="72" fillId="22" borderId="1" xfId="0" applyFont="1" applyFill="1" applyBorder="1" applyAlignment="1">
      <alignment horizontal="left" vertical="center" wrapText="1"/>
    </xf>
    <xf numFmtId="0" fontId="67" fillId="22" borderId="1" xfId="0" applyFont="1" applyFill="1" applyBorder="1" applyAlignment="1">
      <alignment horizontal="center" vertical="center" wrapText="1"/>
    </xf>
    <xf numFmtId="9" fontId="72" fillId="22" borderId="1" xfId="14" applyNumberFormat="1" applyFont="1" applyFill="1" applyBorder="1" applyAlignment="1">
      <alignment horizontal="center" vertical="center" wrapText="1"/>
    </xf>
    <xf numFmtId="0" fontId="66" fillId="22" borderId="1" xfId="0" applyFont="1" applyFill="1" applyBorder="1" applyAlignment="1">
      <alignment horizontal="center" vertical="center" wrapText="1"/>
    </xf>
    <xf numFmtId="0" fontId="74" fillId="22" borderId="1" xfId="0" applyFont="1" applyFill="1" applyBorder="1" applyAlignment="1">
      <alignment vertical="center"/>
    </xf>
    <xf numFmtId="1" fontId="78" fillId="22" borderId="1" xfId="9" applyNumberFormat="1" applyFont="1" applyFill="1" applyBorder="1" applyAlignment="1">
      <alignment horizontal="center" vertical="center" wrapText="1"/>
    </xf>
    <xf numFmtId="1" fontId="62" fillId="22" borderId="1" xfId="9" applyNumberFormat="1" applyFont="1" applyFill="1" applyBorder="1" applyAlignment="1">
      <alignment horizontal="center" vertical="center" wrapText="1"/>
    </xf>
    <xf numFmtId="1" fontId="81" fillId="22" borderId="1" xfId="9" applyNumberFormat="1" applyFont="1" applyFill="1" applyBorder="1" applyAlignment="1">
      <alignment horizontal="center" vertical="center" wrapText="1"/>
    </xf>
    <xf numFmtId="0" fontId="74" fillId="22" borderId="1" xfId="0" applyFont="1" applyFill="1" applyBorder="1" applyAlignment="1">
      <alignment horizontal="left" vertical="center" wrapText="1"/>
    </xf>
    <xf numFmtId="0" fontId="66" fillId="22" borderId="1" xfId="0" applyFont="1" applyFill="1" applyBorder="1" applyAlignment="1">
      <alignment horizontal="left" vertical="center" wrapText="1"/>
    </xf>
    <xf numFmtId="0" fontId="66" fillId="22" borderId="1" xfId="0" quotePrefix="1" applyFont="1" applyFill="1" applyBorder="1" applyAlignment="1">
      <alignment horizontal="left" vertical="center" wrapText="1"/>
    </xf>
    <xf numFmtId="0" fontId="66" fillId="22" borderId="1" xfId="0" quotePrefix="1" applyFont="1" applyFill="1" applyBorder="1" applyAlignment="1">
      <alignment vertical="top" wrapText="1"/>
    </xf>
    <xf numFmtId="0" fontId="75" fillId="22" borderId="1" xfId="0" applyFont="1" applyFill="1" applyBorder="1" applyAlignment="1">
      <alignment vertical="center" wrapText="1"/>
    </xf>
    <xf numFmtId="0" fontId="74" fillId="22" borderId="0" xfId="0" applyFont="1" applyFill="1" applyAlignment="1">
      <alignment vertical="center"/>
    </xf>
    <xf numFmtId="0" fontId="77" fillId="22" borderId="1" xfId="0" applyFont="1" applyFill="1" applyBorder="1" applyAlignment="1">
      <alignment horizontal="center" vertical="center"/>
    </xf>
    <xf numFmtId="0" fontId="67" fillId="22" borderId="1" xfId="0" applyFont="1" applyFill="1" applyBorder="1" applyAlignment="1">
      <alignment horizontal="left" vertical="center" wrapText="1"/>
    </xf>
    <xf numFmtId="1" fontId="72" fillId="22" borderId="1" xfId="0" applyNumberFormat="1" applyFont="1" applyFill="1" applyBorder="1" applyAlignment="1">
      <alignment horizontal="left" vertical="center" wrapText="1"/>
    </xf>
    <xf numFmtId="1" fontId="73" fillId="22" borderId="1" xfId="9" applyNumberFormat="1" applyFont="1" applyFill="1" applyBorder="1" applyAlignment="1">
      <alignment horizontal="center" vertical="center" wrapText="1"/>
    </xf>
    <xf numFmtId="2" fontId="74" fillId="22" borderId="1" xfId="0" applyNumberFormat="1" applyFont="1" applyFill="1" applyBorder="1" applyAlignment="1">
      <alignment horizontal="center" vertical="center" wrapText="1"/>
    </xf>
    <xf numFmtId="2" fontId="73" fillId="22" borderId="1" xfId="9" applyNumberFormat="1" applyFont="1" applyFill="1" applyBorder="1" applyAlignment="1">
      <alignment horizontal="center" vertical="center" wrapText="1"/>
    </xf>
    <xf numFmtId="1" fontId="74" fillId="22" borderId="1" xfId="0" applyNumberFormat="1" applyFont="1" applyFill="1" applyBorder="1" applyAlignment="1">
      <alignment horizontal="left" vertical="center" wrapText="1"/>
    </xf>
    <xf numFmtId="1" fontId="66" fillId="22" borderId="1" xfId="0" applyNumberFormat="1" applyFont="1" applyFill="1" applyBorder="1" applyAlignment="1">
      <alignment horizontal="left" vertical="center" wrapText="1"/>
    </xf>
    <xf numFmtId="1" fontId="66" fillId="22" borderId="1" xfId="0" quotePrefix="1" applyNumberFormat="1" applyFont="1" applyFill="1" applyBorder="1" applyAlignment="1">
      <alignment horizontal="left" vertical="center" wrapText="1"/>
    </xf>
    <xf numFmtId="1" fontId="66" fillId="22" borderId="1" xfId="0" quotePrefix="1" applyNumberFormat="1" applyFont="1" applyFill="1" applyBorder="1" applyAlignment="1">
      <alignment vertical="top" wrapText="1"/>
    </xf>
    <xf numFmtId="1" fontId="75" fillId="22" borderId="1" xfId="0" applyNumberFormat="1" applyFont="1" applyFill="1" applyBorder="1" applyAlignment="1">
      <alignment vertical="center" wrapText="1"/>
    </xf>
    <xf numFmtId="1" fontId="74" fillId="22" borderId="1" xfId="0" applyNumberFormat="1" applyFont="1" applyFill="1" applyBorder="1" applyAlignment="1">
      <alignment vertical="center"/>
    </xf>
    <xf numFmtId="1" fontId="74" fillId="22" borderId="1" xfId="0" applyNumberFormat="1" applyFont="1" applyFill="1" applyBorder="1" applyAlignment="1">
      <alignment horizontal="center" vertical="center" wrapText="1"/>
    </xf>
    <xf numFmtId="2" fontId="74" fillId="22" borderId="1" xfId="0" applyNumberFormat="1" applyFont="1" applyFill="1" applyBorder="1" applyAlignment="1">
      <alignment horizontal="left" vertical="center" wrapText="1"/>
    </xf>
    <xf numFmtId="3" fontId="39" fillId="2" borderId="1" xfId="0" applyNumberFormat="1" applyFont="1" applyFill="1" applyBorder="1" applyAlignment="1">
      <alignment horizontal="center" shrinkToFit="1"/>
    </xf>
    <xf numFmtId="2" fontId="66" fillId="22" borderId="1" xfId="0" applyNumberFormat="1" applyFont="1" applyFill="1" applyBorder="1" applyAlignment="1">
      <alignment horizontal="left" vertical="center" wrapText="1"/>
    </xf>
    <xf numFmtId="172" fontId="66" fillId="22" borderId="1" xfId="0" quotePrefix="1" applyNumberFormat="1" applyFont="1" applyFill="1" applyBorder="1" applyAlignment="1">
      <alignment horizontal="left" vertical="center" wrapText="1"/>
    </xf>
    <xf numFmtId="1" fontId="74" fillId="8" borderId="1" xfId="0" applyNumberFormat="1" applyFont="1" applyFill="1" applyBorder="1" applyAlignment="1">
      <alignment horizontal="left" vertical="center" wrapText="1"/>
    </xf>
    <xf numFmtId="0" fontId="72" fillId="22" borderId="1" xfId="0" applyFont="1" applyFill="1" applyBorder="1" applyAlignment="1">
      <alignment horizontal="center" vertical="center" wrapText="1"/>
    </xf>
    <xf numFmtId="2" fontId="66" fillId="0" borderId="1" xfId="0" quotePrefix="1" applyNumberFormat="1" applyFont="1" applyBorder="1" applyAlignment="1">
      <alignment vertical="top" wrapText="1"/>
    </xf>
    <xf numFmtId="1" fontId="66" fillId="0" borderId="1" xfId="0" quotePrefix="1" applyNumberFormat="1" applyFont="1" applyBorder="1" applyAlignment="1">
      <alignment vertical="top" wrapText="1"/>
    </xf>
    <xf numFmtId="2" fontId="73" fillId="5" borderId="1" xfId="1" applyNumberFormat="1" applyFont="1" applyFill="1" applyBorder="1" applyAlignment="1">
      <alignment horizontal="center" vertical="center" wrapText="1"/>
    </xf>
    <xf numFmtId="2" fontId="73" fillId="5" borderId="1" xfId="9" applyNumberFormat="1" applyFont="1" applyFill="1" applyBorder="1" applyAlignment="1">
      <alignment horizontal="center" vertical="center" wrapText="1"/>
    </xf>
    <xf numFmtId="2" fontId="74" fillId="0" borderId="1" xfId="0" applyNumberFormat="1" applyFont="1" applyBorder="1" applyAlignment="1">
      <alignment horizontal="left" vertical="center" wrapText="1"/>
    </xf>
    <xf numFmtId="2" fontId="66" fillId="0" borderId="1" xfId="0" applyNumberFormat="1" applyFont="1" applyBorder="1" applyAlignment="1">
      <alignment horizontal="left" vertical="center" wrapText="1"/>
    </xf>
    <xf numFmtId="1" fontId="41" fillId="0" borderId="1" xfId="0" applyNumberFormat="1" applyFont="1" applyBorder="1" applyAlignment="1">
      <alignment horizontal="center" vertical="center"/>
    </xf>
    <xf numFmtId="1" fontId="38" fillId="2" borderId="1" xfId="2" applyNumberFormat="1" applyFont="1" applyFill="1" applyBorder="1" applyAlignment="1">
      <alignment horizontal="center" vertical="center" wrapText="1"/>
    </xf>
    <xf numFmtId="0" fontId="38" fillId="2" borderId="1" xfId="6" applyFont="1" applyFill="1" applyBorder="1" applyAlignment="1">
      <alignment horizontal="center" vertical="center"/>
    </xf>
    <xf numFmtId="165" fontId="38" fillId="2" borderId="1" xfId="6" applyNumberFormat="1" applyFont="1" applyFill="1" applyBorder="1" applyAlignment="1">
      <alignment horizontal="center" vertical="center"/>
    </xf>
    <xf numFmtId="0" fontId="38" fillId="5" borderId="1" xfId="2" quotePrefix="1" applyNumberFormat="1" applyFont="1" applyFill="1" applyBorder="1" applyAlignment="1">
      <alignment horizontal="center" vertical="center"/>
    </xf>
    <xf numFmtId="0" fontId="41" fillId="0" borderId="0" xfId="0" applyFont="1"/>
    <xf numFmtId="0" fontId="45" fillId="9" borderId="1" xfId="6" applyFont="1" applyFill="1" applyBorder="1" applyAlignment="1">
      <alignment horizontal="center" vertical="center"/>
    </xf>
    <xf numFmtId="0" fontId="45" fillId="18" borderId="1" xfId="6" applyFont="1" applyFill="1" applyBorder="1" applyAlignment="1">
      <alignment horizontal="center" vertical="center"/>
    </xf>
    <xf numFmtId="2" fontId="67" fillId="8" borderId="1" xfId="0" applyNumberFormat="1" applyFont="1" applyFill="1" applyBorder="1" applyAlignment="1">
      <alignment horizontal="center" vertical="center" wrapText="1"/>
    </xf>
    <xf numFmtId="2" fontId="41" fillId="2" borderId="1" xfId="0" applyNumberFormat="1" applyFont="1" applyFill="1" applyBorder="1" applyAlignment="1">
      <alignment horizontal="center"/>
    </xf>
    <xf numFmtId="0" fontId="28" fillId="2" borderId="6" xfId="0" applyFont="1" applyFill="1" applyBorder="1" applyAlignment="1">
      <alignment vertical="center"/>
    </xf>
    <xf numFmtId="0" fontId="74" fillId="2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/>
    </xf>
    <xf numFmtId="172" fontId="69" fillId="0" borderId="1" xfId="0" applyNumberFormat="1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2" fontId="31" fillId="5" borderId="1" xfId="2" applyNumberFormat="1" applyFont="1" applyFill="1" applyBorder="1" applyAlignment="1">
      <alignment horizontal="center" vertical="center" wrapText="1"/>
    </xf>
    <xf numFmtId="2" fontId="27" fillId="5" borderId="1" xfId="0" applyNumberFormat="1" applyFont="1" applyFill="1" applyBorder="1" applyAlignment="1">
      <alignment horizontal="center" vertical="center" wrapText="1"/>
    </xf>
    <xf numFmtId="43" fontId="31" fillId="5" borderId="1" xfId="2" applyFont="1" applyFill="1" applyBorder="1" applyAlignment="1">
      <alignment horizontal="center" vertical="center" wrapText="1"/>
    </xf>
    <xf numFmtId="2" fontId="28" fillId="5" borderId="1" xfId="0" applyNumberFormat="1" applyFont="1" applyFill="1" applyBorder="1" applyAlignment="1">
      <alignment horizontal="center" vertical="center" wrapText="1"/>
    </xf>
    <xf numFmtId="43" fontId="38" fillId="5" borderId="1" xfId="2" applyFont="1" applyFill="1" applyBorder="1" applyAlignment="1">
      <alignment horizontal="center" vertical="center" wrapText="1"/>
    </xf>
    <xf numFmtId="1" fontId="27" fillId="5" borderId="1" xfId="0" applyNumberFormat="1" applyFont="1" applyFill="1" applyBorder="1" applyAlignment="1">
      <alignment horizontal="center" vertical="center" wrapText="1"/>
    </xf>
    <xf numFmtId="0" fontId="82" fillId="5" borderId="0" xfId="6" applyFont="1" applyFill="1"/>
    <xf numFmtId="165" fontId="85" fillId="5" borderId="0" xfId="6" applyNumberFormat="1" applyFont="1" applyFill="1" applyAlignment="1">
      <alignment horizontal="center" vertical="center"/>
    </xf>
    <xf numFmtId="0" fontId="85" fillId="5" borderId="0" xfId="6" applyFont="1" applyFill="1" applyAlignment="1">
      <alignment horizontal="center" vertical="center"/>
    </xf>
    <xf numFmtId="0" fontId="83" fillId="5" borderId="0" xfId="6" applyFont="1" applyFill="1" applyAlignment="1">
      <alignment horizontal="center" vertical="center"/>
    </xf>
    <xf numFmtId="0" fontId="83" fillId="5" borderId="0" xfId="6" applyFont="1" applyFill="1"/>
    <xf numFmtId="9" fontId="83" fillId="5" borderId="0" xfId="1" applyFont="1" applyFill="1" applyAlignment="1">
      <alignment horizontal="center" vertical="center"/>
    </xf>
    <xf numFmtId="0" fontId="84" fillId="5" borderId="0" xfId="6" applyFont="1" applyFill="1" applyAlignment="1">
      <alignment horizontal="left" vertical="center"/>
    </xf>
    <xf numFmtId="0" fontId="86" fillId="5" borderId="0" xfId="6" applyFont="1" applyFill="1" applyAlignment="1">
      <alignment horizontal="center" vertical="center" wrapText="1"/>
    </xf>
    <xf numFmtId="14" fontId="86" fillId="5" borderId="0" xfId="6" applyNumberFormat="1" applyFont="1" applyFill="1" applyAlignment="1">
      <alignment horizontal="center" vertical="center" wrapText="1"/>
    </xf>
    <xf numFmtId="0" fontId="85" fillId="0" borderId="0" xfId="6" applyFont="1" applyAlignment="1">
      <alignment horizontal="center" vertical="center"/>
    </xf>
    <xf numFmtId="2" fontId="88" fillId="0" borderId="1" xfId="2" applyNumberFormat="1" applyFont="1" applyFill="1" applyBorder="1" applyAlignment="1">
      <alignment horizontal="center" vertical="center" wrapText="1"/>
    </xf>
    <xf numFmtId="43" fontId="88" fillId="0" borderId="1" xfId="2" applyFont="1" applyFill="1" applyBorder="1" applyAlignment="1">
      <alignment horizontal="center" vertical="center" wrapText="1"/>
    </xf>
    <xf numFmtId="9" fontId="87" fillId="0" borderId="1" xfId="1" applyFont="1" applyFill="1" applyBorder="1" applyAlignment="1">
      <alignment horizontal="center" vertical="center" wrapText="1"/>
    </xf>
    <xf numFmtId="1" fontId="87" fillId="0" borderId="1" xfId="0" applyNumberFormat="1" applyFont="1" applyBorder="1" applyAlignment="1">
      <alignment horizontal="center" vertical="center" wrapText="1"/>
    </xf>
    <xf numFmtId="43" fontId="85" fillId="0" borderId="1" xfId="2" applyFont="1" applyFill="1" applyBorder="1" applyAlignment="1">
      <alignment horizontal="center" vertical="center" wrapText="1"/>
    </xf>
    <xf numFmtId="2" fontId="85" fillId="0" borderId="1" xfId="2" applyNumberFormat="1" applyFont="1" applyFill="1" applyBorder="1" applyAlignment="1">
      <alignment horizontal="center" vertical="center" wrapText="1"/>
    </xf>
    <xf numFmtId="9" fontId="89" fillId="0" borderId="1" xfId="1" applyFont="1" applyFill="1" applyBorder="1" applyAlignment="1">
      <alignment horizontal="center" vertical="center" wrapText="1"/>
    </xf>
    <xf numFmtId="165" fontId="85" fillId="0" borderId="0" xfId="6" applyNumberFormat="1" applyFont="1" applyAlignment="1">
      <alignment horizontal="center" vertical="center"/>
    </xf>
    <xf numFmtId="0" fontId="83" fillId="0" borderId="0" xfId="6" applyFont="1" applyAlignment="1">
      <alignment horizontal="center" vertical="center"/>
    </xf>
    <xf numFmtId="0" fontId="83" fillId="0" borderId="0" xfId="6" applyFont="1"/>
    <xf numFmtId="0" fontId="88" fillId="0" borderId="0" xfId="6" applyFont="1" applyAlignment="1">
      <alignment horizontal="left" vertical="center"/>
    </xf>
    <xf numFmtId="0" fontId="88" fillId="0" borderId="0" xfId="6" applyFont="1" applyAlignment="1">
      <alignment horizontal="center" vertical="center"/>
    </xf>
    <xf numFmtId="0" fontId="88" fillId="5" borderId="0" xfId="6" applyFont="1" applyFill="1" applyAlignment="1">
      <alignment horizontal="center" vertical="center"/>
    </xf>
    <xf numFmtId="165" fontId="88" fillId="5" borderId="0" xfId="6" applyNumberFormat="1" applyFont="1" applyFill="1" applyAlignment="1">
      <alignment horizontal="center" vertical="center"/>
    </xf>
    <xf numFmtId="0" fontId="84" fillId="5" borderId="0" xfId="6" applyFont="1" applyFill="1" applyAlignment="1">
      <alignment horizontal="center" vertical="center"/>
    </xf>
    <xf numFmtId="0" fontId="84" fillId="5" borderId="0" xfId="6" applyFont="1" applyFill="1"/>
    <xf numFmtId="14" fontId="88" fillId="26" borderId="1" xfId="0" applyNumberFormat="1" applyFont="1" applyFill="1" applyBorder="1" applyAlignment="1">
      <alignment horizontal="center" vertical="center" wrapText="1"/>
    </xf>
    <xf numFmtId="0" fontId="87" fillId="26" borderId="1" xfId="0" applyFont="1" applyFill="1" applyBorder="1" applyAlignment="1">
      <alignment horizontal="center" vertical="center" wrapText="1"/>
    </xf>
    <xf numFmtId="14" fontId="87" fillId="26" borderId="1" xfId="0" applyNumberFormat="1" applyFont="1" applyFill="1" applyBorder="1" applyAlignment="1">
      <alignment horizontal="center" vertical="center" wrapText="1"/>
    </xf>
    <xf numFmtId="14" fontId="87" fillId="26" borderId="1" xfId="0" quotePrefix="1" applyNumberFormat="1" applyFont="1" applyFill="1" applyBorder="1" applyAlignment="1">
      <alignment horizontal="center" vertical="center" wrapText="1"/>
    </xf>
    <xf numFmtId="0" fontId="87" fillId="25" borderId="1" xfId="0" applyFont="1" applyFill="1" applyBorder="1" applyAlignment="1">
      <alignment horizontal="center" vertical="center" wrapText="1"/>
    </xf>
    <xf numFmtId="14" fontId="87" fillId="25" borderId="1" xfId="0" applyNumberFormat="1" applyFont="1" applyFill="1" applyBorder="1" applyAlignment="1">
      <alignment horizontal="center" vertical="center" wrapText="1"/>
    </xf>
    <xf numFmtId="14" fontId="87" fillId="25" borderId="1" xfId="0" quotePrefix="1" applyNumberFormat="1" applyFont="1" applyFill="1" applyBorder="1" applyAlignment="1">
      <alignment horizontal="center" vertical="center" wrapText="1"/>
    </xf>
    <xf numFmtId="164" fontId="87" fillId="0" borderId="0" xfId="0" applyNumberFormat="1" applyFont="1" applyAlignment="1">
      <alignment horizontal="center" vertical="center" wrapText="1"/>
    </xf>
    <xf numFmtId="164" fontId="87" fillId="0" borderId="0" xfId="0" quotePrefix="1" applyNumberFormat="1" applyFont="1" applyAlignment="1">
      <alignment horizontal="center" vertical="center" wrapText="1"/>
    </xf>
    <xf numFmtId="0" fontId="88" fillId="0" borderId="1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1" fontId="88" fillId="0" borderId="1" xfId="0" applyNumberFormat="1" applyFont="1" applyBorder="1" applyAlignment="1">
      <alignment horizontal="center" vertical="center"/>
    </xf>
    <xf numFmtId="9" fontId="88" fillId="0" borderId="1" xfId="1" applyFont="1" applyFill="1" applyBorder="1" applyAlignment="1">
      <alignment horizontal="center" vertical="center"/>
    </xf>
    <xf numFmtId="1" fontId="88" fillId="0" borderId="1" xfId="1" applyNumberFormat="1" applyFont="1" applyFill="1" applyBorder="1" applyAlignment="1">
      <alignment horizontal="center" vertical="center"/>
    </xf>
    <xf numFmtId="1" fontId="88" fillId="26" borderId="1" xfId="0" applyNumberFormat="1" applyFont="1" applyFill="1" applyBorder="1" applyAlignment="1">
      <alignment horizontal="center" vertical="center"/>
    </xf>
    <xf numFmtId="1" fontId="88" fillId="25" borderId="1" xfId="0" applyNumberFormat="1" applyFont="1" applyFill="1" applyBorder="1" applyAlignment="1">
      <alignment horizontal="center" vertical="center"/>
    </xf>
    <xf numFmtId="1" fontId="88" fillId="0" borderId="0" xfId="0" applyNumberFormat="1" applyFont="1" applyAlignment="1">
      <alignment horizontal="center" vertical="center"/>
    </xf>
    <xf numFmtId="165" fontId="88" fillId="0" borderId="0" xfId="6" applyNumberFormat="1" applyFont="1" applyAlignment="1">
      <alignment horizontal="center" vertical="center"/>
    </xf>
    <xf numFmtId="0" fontId="88" fillId="0" borderId="0" xfId="6" applyFont="1"/>
    <xf numFmtId="0" fontId="90" fillId="0" borderId="1" xfId="0" applyFont="1" applyBorder="1" applyAlignment="1">
      <alignment horizontal="left" vertical="center" wrapText="1"/>
    </xf>
    <xf numFmtId="1" fontId="85" fillId="0" borderId="1" xfId="0" applyNumberFormat="1" applyFont="1" applyBorder="1" applyAlignment="1">
      <alignment horizontal="center" vertical="center"/>
    </xf>
    <xf numFmtId="1" fontId="85" fillId="26" borderId="1" xfId="0" applyNumberFormat="1" applyFont="1" applyFill="1" applyBorder="1" applyAlignment="1">
      <alignment horizontal="center" vertical="center"/>
    </xf>
    <xf numFmtId="1" fontId="85" fillId="25" borderId="1" xfId="0" applyNumberFormat="1" applyFont="1" applyFill="1" applyBorder="1" applyAlignment="1">
      <alignment horizontal="center" vertical="center"/>
    </xf>
    <xf numFmtId="1" fontId="90" fillId="0" borderId="0" xfId="0" applyNumberFormat="1" applyFont="1" applyAlignment="1">
      <alignment horizontal="left" vertical="center" wrapText="1"/>
    </xf>
    <xf numFmtId="0" fontId="85" fillId="0" borderId="0" xfId="6" applyFont="1" applyAlignment="1">
      <alignment horizontal="left" vertical="center" wrapText="1"/>
    </xf>
    <xf numFmtId="165" fontId="85" fillId="0" borderId="0" xfId="6" applyNumberFormat="1" applyFont="1" applyAlignment="1">
      <alignment horizontal="left" vertical="center" wrapText="1"/>
    </xf>
    <xf numFmtId="0" fontId="88" fillId="0" borderId="0" xfId="6" applyFont="1" applyAlignment="1">
      <alignment horizontal="center" vertical="center" wrapText="1"/>
    </xf>
    <xf numFmtId="0" fontId="88" fillId="0" borderId="0" xfId="6" applyFont="1" applyAlignment="1">
      <alignment vertical="center"/>
    </xf>
    <xf numFmtId="0" fontId="87" fillId="0" borderId="0" xfId="0" applyFont="1" applyAlignment="1">
      <alignment horizontal="center"/>
    </xf>
    <xf numFmtId="0" fontId="87" fillId="0" borderId="0" xfId="0" applyFont="1" applyAlignment="1">
      <alignment horizontal="left"/>
    </xf>
    <xf numFmtId="0" fontId="87" fillId="5" borderId="0" xfId="0" applyFont="1" applyFill="1" applyAlignment="1">
      <alignment horizontal="center"/>
    </xf>
    <xf numFmtId="1" fontId="91" fillId="5" borderId="0" xfId="0" applyNumberFormat="1" applyFont="1" applyFill="1" applyAlignment="1">
      <alignment horizontal="center" vertical="center"/>
    </xf>
    <xf numFmtId="0" fontId="86" fillId="0" borderId="0" xfId="6" applyFont="1" applyAlignment="1">
      <alignment vertical="center" wrapText="1"/>
    </xf>
    <xf numFmtId="0" fontId="86" fillId="2" borderId="0" xfId="6" applyFont="1" applyFill="1" applyAlignment="1">
      <alignment horizontal="center" vertical="center" wrapText="1"/>
    </xf>
    <xf numFmtId="0" fontId="89" fillId="5" borderId="1" xfId="0" applyFont="1" applyFill="1" applyBorder="1" applyAlignment="1">
      <alignment horizontal="center" vertical="center" wrapText="1"/>
    </xf>
    <xf numFmtId="16" fontId="89" fillId="5" borderId="1" xfId="0" quotePrefix="1" applyNumberFormat="1" applyFont="1" applyFill="1" applyBorder="1" applyAlignment="1">
      <alignment horizontal="center" vertical="center" wrapText="1"/>
    </xf>
    <xf numFmtId="0" fontId="83" fillId="5" borderId="1" xfId="6" applyFont="1" applyFill="1" applyBorder="1" applyAlignment="1">
      <alignment horizontal="center" vertical="center"/>
    </xf>
    <xf numFmtId="1" fontId="83" fillId="5" borderId="1" xfId="6" applyNumberFormat="1" applyFont="1" applyFill="1" applyBorder="1" applyAlignment="1">
      <alignment horizontal="center" vertical="center"/>
    </xf>
    <xf numFmtId="1" fontId="85" fillId="5" borderId="1" xfId="6" applyNumberFormat="1" applyFont="1" applyFill="1" applyBorder="1" applyAlignment="1">
      <alignment horizontal="center" vertical="center"/>
    </xf>
    <xf numFmtId="165" fontId="83" fillId="5" borderId="0" xfId="6" applyNumberFormat="1" applyFont="1" applyFill="1" applyAlignment="1">
      <alignment horizontal="center" vertical="center"/>
    </xf>
    <xf numFmtId="14" fontId="87" fillId="5" borderId="1" xfId="0" applyNumberFormat="1" applyFont="1" applyFill="1" applyBorder="1" applyAlignment="1">
      <alignment horizontal="center" vertical="center" wrapText="1"/>
    </xf>
    <xf numFmtId="0" fontId="89" fillId="5" borderId="2" xfId="0" applyFont="1" applyFill="1" applyBorder="1" applyAlignment="1">
      <alignment vertical="center" wrapText="1"/>
    </xf>
    <xf numFmtId="10" fontId="89" fillId="5" borderId="2" xfId="0" applyNumberFormat="1" applyFont="1" applyFill="1" applyBorder="1" applyAlignment="1">
      <alignment horizontal="center" vertical="center" wrapText="1"/>
    </xf>
    <xf numFmtId="10" fontId="89" fillId="5" borderId="1" xfId="0" applyNumberFormat="1" applyFont="1" applyFill="1" applyBorder="1" applyAlignment="1">
      <alignment horizontal="center" vertical="center" wrapText="1"/>
    </xf>
    <xf numFmtId="1" fontId="89" fillId="5" borderId="1" xfId="0" applyNumberFormat="1" applyFont="1" applyFill="1" applyBorder="1" applyAlignment="1">
      <alignment horizontal="center" vertical="center" wrapText="1"/>
    </xf>
    <xf numFmtId="165" fontId="85" fillId="0" borderId="1" xfId="5" applyNumberFormat="1" applyFont="1" applyFill="1" applyBorder="1" applyAlignment="1">
      <alignment horizontal="center" vertical="center" wrapText="1"/>
    </xf>
    <xf numFmtId="165" fontId="89" fillId="5" borderId="1" xfId="0" applyNumberFormat="1" applyFont="1" applyFill="1" applyBorder="1" applyAlignment="1">
      <alignment horizontal="center" vertical="center" wrapText="1"/>
    </xf>
    <xf numFmtId="10" fontId="85" fillId="0" borderId="1" xfId="1" applyNumberFormat="1" applyFont="1" applyFill="1" applyBorder="1" applyAlignment="1">
      <alignment horizontal="center" vertical="center" wrapText="1"/>
    </xf>
    <xf numFmtId="1" fontId="89" fillId="0" borderId="1" xfId="0" applyNumberFormat="1" applyFont="1" applyBorder="1" applyAlignment="1">
      <alignment horizontal="center" vertical="center" wrapText="1"/>
    </xf>
    <xf numFmtId="2" fontId="87" fillId="0" borderId="1" xfId="0" applyNumberFormat="1" applyFont="1" applyBorder="1" applyAlignment="1">
      <alignment horizontal="center" vertical="center" wrapText="1"/>
    </xf>
    <xf numFmtId="0" fontId="89" fillId="0" borderId="1" xfId="0" applyFont="1" applyBorder="1" applyAlignment="1">
      <alignment horizontal="center" vertical="center"/>
    </xf>
    <xf numFmtId="0" fontId="89" fillId="0" borderId="1" xfId="0" applyFont="1" applyBorder="1" applyAlignment="1">
      <alignment vertical="center"/>
    </xf>
    <xf numFmtId="0" fontId="89" fillId="0" borderId="1" xfId="0" applyFont="1" applyBorder="1" applyAlignment="1">
      <alignment horizontal="center" vertical="center" wrapText="1"/>
    </xf>
    <xf numFmtId="2" fontId="89" fillId="0" borderId="1" xfId="0" applyNumberFormat="1" applyFont="1" applyBorder="1" applyAlignment="1">
      <alignment horizontal="center" vertical="center" wrapText="1"/>
    </xf>
    <xf numFmtId="165" fontId="85" fillId="5" borderId="0" xfId="1" applyNumberFormat="1" applyFont="1" applyFill="1" applyAlignment="1">
      <alignment horizontal="center" vertical="center"/>
    </xf>
    <xf numFmtId="2" fontId="85" fillId="0" borderId="0" xfId="1" applyNumberFormat="1" applyFont="1" applyAlignment="1">
      <alignment horizontal="center" vertical="center"/>
    </xf>
    <xf numFmtId="165" fontId="85" fillId="0" borderId="0" xfId="1" applyNumberFormat="1" applyFont="1" applyAlignment="1">
      <alignment horizontal="center" vertical="center"/>
    </xf>
    <xf numFmtId="0" fontId="85" fillId="0" borderId="0" xfId="1" applyNumberFormat="1" applyFont="1" applyAlignment="1">
      <alignment horizontal="center" vertical="center"/>
    </xf>
    <xf numFmtId="0" fontId="87" fillId="5" borderId="1" xfId="0" applyFont="1" applyFill="1" applyBorder="1" applyAlignment="1">
      <alignment horizontal="center" vertical="center" wrapText="1"/>
    </xf>
    <xf numFmtId="0" fontId="87" fillId="0" borderId="1" xfId="0" applyFont="1" applyBorder="1" applyAlignment="1">
      <alignment horizontal="center" vertical="center" wrapText="1"/>
    </xf>
    <xf numFmtId="1" fontId="88" fillId="24" borderId="1" xfId="0" applyNumberFormat="1" applyFont="1" applyFill="1" applyBorder="1" applyAlignment="1">
      <alignment horizontal="center" vertical="center"/>
    </xf>
    <xf numFmtId="0" fontId="40" fillId="0" borderId="0" xfId="0" applyFont="1"/>
    <xf numFmtId="14" fontId="37" fillId="5" borderId="1" xfId="0" applyNumberFormat="1" applyFont="1" applyFill="1" applyBorder="1" applyAlignment="1">
      <alignment horizontal="center" vertical="center" wrapText="1"/>
    </xf>
    <xf numFmtId="164" fontId="48" fillId="5" borderId="1" xfId="0" applyNumberFormat="1" applyFont="1" applyFill="1" applyBorder="1" applyAlignment="1">
      <alignment horizontal="center" shrinkToFit="1"/>
    </xf>
    <xf numFmtId="0" fontId="48" fillId="5" borderId="1" xfId="0" applyFont="1" applyFill="1" applyBorder="1" applyAlignment="1">
      <alignment horizontal="center" vertical="center"/>
    </xf>
    <xf numFmtId="0" fontId="48" fillId="5" borderId="1" xfId="0" applyFont="1" applyFill="1" applyBorder="1"/>
    <xf numFmtId="3" fontId="48" fillId="5" borderId="1" xfId="0" applyNumberFormat="1" applyFont="1" applyFill="1" applyBorder="1" applyAlignment="1">
      <alignment horizontal="center" shrinkToFit="1"/>
    </xf>
    <xf numFmtId="3" fontId="48" fillId="5" borderId="1" xfId="0" applyNumberFormat="1" applyFont="1" applyFill="1" applyBorder="1"/>
    <xf numFmtId="0" fontId="43" fillId="0" borderId="1" xfId="0" applyFont="1" applyBorder="1"/>
    <xf numFmtId="3" fontId="43" fillId="0" borderId="1" xfId="0" applyNumberFormat="1" applyFont="1" applyBorder="1" applyAlignment="1">
      <alignment horizontal="center" shrinkToFit="1"/>
    </xf>
    <xf numFmtId="3" fontId="43" fillId="5" borderId="1" xfId="0" applyNumberFormat="1" applyFont="1" applyFill="1" applyBorder="1" applyAlignment="1">
      <alignment horizontal="center" shrinkToFit="1"/>
    </xf>
    <xf numFmtId="0" fontId="37" fillId="13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vertical="center"/>
    </xf>
    <xf numFmtId="3" fontId="37" fillId="13" borderId="1" xfId="0" applyNumberFormat="1" applyFont="1" applyFill="1" applyBorder="1" applyAlignment="1">
      <alignment horizontal="center" vertical="center"/>
    </xf>
    <xf numFmtId="9" fontId="37" fillId="13" borderId="1" xfId="1" applyFont="1" applyFill="1" applyBorder="1" applyAlignment="1">
      <alignment horizontal="center" vertical="center"/>
    </xf>
    <xf numFmtId="0" fontId="39" fillId="13" borderId="1" xfId="0" applyFont="1" applyFill="1" applyBorder="1" applyAlignment="1">
      <alignment horizontal="center" vertical="center"/>
    </xf>
    <xf numFmtId="0" fontId="39" fillId="13" borderId="1" xfId="0" applyFont="1" applyFill="1" applyBorder="1" applyAlignment="1">
      <alignment vertical="center"/>
    </xf>
    <xf numFmtId="3" fontId="39" fillId="13" borderId="1" xfId="0" applyNumberFormat="1" applyFont="1" applyFill="1" applyBorder="1" applyAlignment="1">
      <alignment horizontal="center" vertical="center"/>
    </xf>
    <xf numFmtId="9" fontId="39" fillId="13" borderId="1" xfId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64" fontId="39" fillId="5" borderId="1" xfId="0" applyNumberFormat="1" applyFont="1" applyFill="1" applyBorder="1" applyAlignment="1">
      <alignment horizontal="center" vertical="center"/>
    </xf>
    <xf numFmtId="3" fontId="37" fillId="3" borderId="1" xfId="0" applyNumberFormat="1" applyFont="1" applyFill="1" applyBorder="1" applyAlignment="1">
      <alignment horizontal="center" vertical="center"/>
    </xf>
    <xf numFmtId="0" fontId="39" fillId="0" borderId="0" xfId="0" applyFont="1"/>
    <xf numFmtId="0" fontId="37" fillId="0" borderId="0" xfId="0" applyFont="1" applyAlignment="1">
      <alignment horizontal="center" vertical="center"/>
    </xf>
    <xf numFmtId="0" fontId="37" fillId="0" borderId="0" xfId="0" applyFont="1"/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/>
    <xf numFmtId="9" fontId="37" fillId="0" borderId="1" xfId="0" applyNumberFormat="1" applyFont="1" applyBorder="1" applyAlignment="1">
      <alignment horizontal="center" shrinkToFit="1"/>
    </xf>
    <xf numFmtId="9" fontId="39" fillId="0" borderId="1" xfId="1" applyFont="1" applyFill="1" applyBorder="1" applyAlignment="1">
      <alignment horizontal="center" vertical="center" shrinkToFit="1"/>
    </xf>
    <xf numFmtId="0" fontId="37" fillId="5" borderId="0" xfId="0" applyFont="1" applyFill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39" fillId="0" borderId="0" xfId="0" applyFont="1" applyAlignment="1">
      <alignment horizontal="center" vertical="center"/>
    </xf>
    <xf numFmtId="0" fontId="37" fillId="5" borderId="1" xfId="0" applyFont="1" applyFill="1" applyBorder="1"/>
    <xf numFmtId="9" fontId="39" fillId="5" borderId="1" xfId="0" applyNumberFormat="1" applyFont="1" applyFill="1" applyBorder="1" applyAlignment="1">
      <alignment horizontal="center" vertical="center" shrinkToFit="1"/>
    </xf>
    <xf numFmtId="9" fontId="37" fillId="5" borderId="1" xfId="1" applyFont="1" applyFill="1" applyBorder="1" applyAlignment="1">
      <alignment horizontal="center" vertical="center" shrinkToFit="1"/>
    </xf>
    <xf numFmtId="0" fontId="37" fillId="3" borderId="1" xfId="0" applyFont="1" applyFill="1" applyBorder="1"/>
    <xf numFmtId="3" fontId="37" fillId="3" borderId="1" xfId="0" applyNumberFormat="1" applyFont="1" applyFill="1" applyBorder="1" applyAlignment="1">
      <alignment horizontal="center" shrinkToFit="1"/>
    </xf>
    <xf numFmtId="3" fontId="37" fillId="2" borderId="1" xfId="0" applyNumberFormat="1" applyFont="1" applyFill="1" applyBorder="1" applyAlignment="1">
      <alignment horizontal="center" shrinkToFit="1"/>
    </xf>
    <xf numFmtId="0" fontId="39" fillId="2" borderId="1" xfId="0" applyFont="1" applyFill="1" applyBorder="1" applyAlignment="1">
      <alignment horizontal="center" vertical="center"/>
    </xf>
    <xf numFmtId="165" fontId="38" fillId="0" borderId="0" xfId="6" applyNumberFormat="1" applyFont="1" applyAlignment="1">
      <alignment horizontal="center" vertical="center"/>
    </xf>
    <xf numFmtId="0" fontId="38" fillId="0" borderId="0" xfId="6" applyFont="1" applyAlignment="1">
      <alignment horizontal="center" vertical="center"/>
    </xf>
    <xf numFmtId="0" fontId="38" fillId="0" borderId="0" xfId="1" applyNumberFormat="1" applyFont="1" applyFill="1" applyAlignment="1">
      <alignment horizontal="center" vertical="center"/>
    </xf>
    <xf numFmtId="0" fontId="31" fillId="0" borderId="1" xfId="3" applyFont="1" applyBorder="1" applyAlignment="1">
      <alignment horizontal="center" vertical="center" wrapText="1"/>
    </xf>
    <xf numFmtId="165" fontId="31" fillId="0" borderId="1" xfId="3" applyNumberFormat="1" applyFont="1" applyBorder="1" applyAlignment="1">
      <alignment horizontal="center" vertical="center" wrapText="1"/>
    </xf>
    <xf numFmtId="0" fontId="38" fillId="0" borderId="1" xfId="3" quotePrefix="1" applyFont="1" applyBorder="1" applyAlignment="1">
      <alignment horizontal="center" vertical="center"/>
    </xf>
    <xf numFmtId="2" fontId="38" fillId="0" borderId="1" xfId="5" applyNumberFormat="1" applyFont="1" applyFill="1" applyBorder="1" applyAlignment="1">
      <alignment horizontal="center" vertical="center"/>
    </xf>
    <xf numFmtId="3" fontId="38" fillId="0" borderId="1" xfId="2" quotePrefix="1" applyNumberFormat="1" applyFont="1" applyFill="1" applyBorder="1" applyAlignment="1">
      <alignment horizontal="center" vertical="center"/>
    </xf>
    <xf numFmtId="0" fontId="31" fillId="0" borderId="1" xfId="3" applyFont="1" applyBorder="1" applyAlignment="1">
      <alignment horizontal="center" vertical="center"/>
    </xf>
    <xf numFmtId="0" fontId="38" fillId="0" borderId="0" xfId="2" quotePrefix="1" applyNumberFormat="1" applyFont="1" applyFill="1" applyBorder="1" applyAlignment="1">
      <alignment horizontal="center" vertical="center"/>
    </xf>
    <xf numFmtId="2" fontId="38" fillId="0" borderId="0" xfId="5" applyNumberFormat="1" applyFont="1" applyFill="1" applyBorder="1" applyAlignment="1">
      <alignment horizontal="center" vertical="center"/>
    </xf>
    <xf numFmtId="3" fontId="38" fillId="0" borderId="0" xfId="2" quotePrefix="1" applyNumberFormat="1" applyFont="1" applyFill="1" applyBorder="1" applyAlignment="1">
      <alignment horizontal="center" vertical="center"/>
    </xf>
    <xf numFmtId="0" fontId="38" fillId="0" borderId="0" xfId="3" quotePrefix="1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165" fontId="31" fillId="0" borderId="1" xfId="5" applyNumberFormat="1" applyFont="1" applyFill="1" applyBorder="1" applyAlignment="1">
      <alignment horizontal="center" vertical="center"/>
    </xf>
    <xf numFmtId="165" fontId="38" fillId="0" borderId="1" xfId="5" applyNumberFormat="1" applyFont="1" applyFill="1" applyBorder="1" applyAlignment="1">
      <alignment horizontal="center" vertical="center"/>
    </xf>
    <xf numFmtId="165" fontId="38" fillId="0" borderId="0" xfId="5" applyNumberFormat="1" applyFont="1" applyFill="1" applyBorder="1" applyAlignment="1">
      <alignment horizontal="center" vertical="center"/>
    </xf>
    <xf numFmtId="0" fontId="38" fillId="0" borderId="0" xfId="6" applyFont="1"/>
    <xf numFmtId="0" fontId="79" fillId="0" borderId="0" xfId="6" applyFont="1" applyAlignment="1">
      <alignment horizontal="center" vertical="center"/>
    </xf>
    <xf numFmtId="9" fontId="38" fillId="0" borderId="0" xfId="1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14" fontId="31" fillId="0" borderId="1" xfId="0" applyNumberFormat="1" applyFont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0" fontId="38" fillId="0" borderId="2" xfId="0" applyNumberFormat="1" applyFont="1" applyBorder="1" applyAlignment="1">
      <alignment horizontal="center" vertical="center" wrapText="1"/>
    </xf>
    <xf numFmtId="10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2" fontId="38" fillId="0" borderId="1" xfId="0" applyNumberFormat="1" applyFont="1" applyBorder="1" applyAlignment="1">
      <alignment horizontal="center" vertical="center" wrapText="1"/>
    </xf>
    <xf numFmtId="0" fontId="31" fillId="0" borderId="0" xfId="6" applyFont="1"/>
    <xf numFmtId="0" fontId="31" fillId="0" borderId="0" xfId="6" applyFont="1" applyAlignment="1">
      <alignment horizontal="center" vertical="center"/>
    </xf>
    <xf numFmtId="0" fontId="31" fillId="0" borderId="8" xfId="3" applyFont="1" applyBorder="1" applyAlignment="1">
      <alignment horizontal="left" vertical="center"/>
    </xf>
    <xf numFmtId="164" fontId="48" fillId="0" borderId="1" xfId="0" applyNumberFormat="1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1" fontId="48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left" vertical="center"/>
    </xf>
    <xf numFmtId="0" fontId="77" fillId="0" borderId="1" xfId="0" applyFont="1" applyBorder="1" applyAlignment="1">
      <alignment horizontal="center" vertical="center"/>
    </xf>
    <xf numFmtId="1" fontId="77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48" fillId="0" borderId="1" xfId="0" applyFont="1" applyBorder="1" applyAlignment="1">
      <alignment horizontal="left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1" fontId="48" fillId="0" borderId="0" xfId="0" applyNumberFormat="1" applyFont="1" applyAlignment="1">
      <alignment horizontal="center" vertical="center"/>
    </xf>
    <xf numFmtId="0" fontId="31" fillId="0" borderId="0" xfId="6" applyFont="1" applyAlignment="1">
      <alignment horizontal="center" vertical="center" wrapText="1"/>
    </xf>
    <xf numFmtId="0" fontId="31" fillId="0" borderId="8" xfId="3" applyFont="1" applyBorder="1" applyAlignment="1">
      <alignment horizontal="left"/>
    </xf>
    <xf numFmtId="0" fontId="31" fillId="0" borderId="8" xfId="6" applyFont="1" applyBorder="1" applyAlignment="1">
      <alignment vertical="center" wrapText="1"/>
    </xf>
    <xf numFmtId="0" fontId="31" fillId="0" borderId="8" xfId="5" quotePrefix="1" applyNumberFormat="1" applyFont="1" applyFill="1" applyBorder="1" applyAlignment="1">
      <alignment horizontal="center" vertical="center"/>
    </xf>
    <xf numFmtId="9" fontId="31" fillId="0" borderId="8" xfId="5" applyFont="1" applyFill="1" applyBorder="1" applyAlignment="1">
      <alignment horizontal="center" vertical="center"/>
    </xf>
    <xf numFmtId="165" fontId="31" fillId="0" borderId="8" xfId="5" applyNumberFormat="1" applyFont="1" applyFill="1" applyBorder="1" applyAlignment="1">
      <alignment horizontal="center" vertical="center"/>
    </xf>
    <xf numFmtId="0" fontId="31" fillId="0" borderId="8" xfId="6" applyFont="1" applyBorder="1" applyAlignment="1">
      <alignment horizontal="center" vertical="center" wrapText="1"/>
    </xf>
    <xf numFmtId="0" fontId="38" fillId="0" borderId="0" xfId="6" applyFont="1" applyAlignment="1">
      <alignment horizontal="center" wrapText="1"/>
    </xf>
    <xf numFmtId="0" fontId="38" fillId="0" borderId="0" xfId="6" applyFont="1" applyAlignment="1">
      <alignment horizontal="center" vertical="center" wrapText="1"/>
    </xf>
    <xf numFmtId="0" fontId="38" fillId="0" borderId="1" xfId="3" applyFont="1" applyBorder="1" applyAlignment="1">
      <alignment horizontal="center" vertical="center"/>
    </xf>
    <xf numFmtId="0" fontId="38" fillId="0" borderId="1" xfId="3" applyFont="1" applyBorder="1" applyAlignment="1">
      <alignment horizontal="left"/>
    </xf>
    <xf numFmtId="0" fontId="38" fillId="0" borderId="0" xfId="3" applyFont="1" applyAlignment="1">
      <alignment horizontal="center" vertical="center"/>
    </xf>
    <xf numFmtId="0" fontId="38" fillId="0" borderId="0" xfId="3" applyFont="1" applyAlignment="1">
      <alignment horizontal="left"/>
    </xf>
    <xf numFmtId="2" fontId="38" fillId="0" borderId="0" xfId="6" applyNumberFormat="1" applyFont="1" applyAlignment="1">
      <alignment horizontal="center" vertical="center"/>
    </xf>
    <xf numFmtId="0" fontId="31" fillId="0" borderId="8" xfId="6" applyFont="1" applyBorder="1" applyAlignment="1">
      <alignment vertical="center"/>
    </xf>
    <xf numFmtId="0" fontId="38" fillId="0" borderId="1" xfId="6" applyFont="1" applyBorder="1" applyAlignment="1">
      <alignment horizontal="center" vertical="center"/>
    </xf>
    <xf numFmtId="165" fontId="31" fillId="0" borderId="0" xfId="6" applyNumberFormat="1" applyFont="1" applyAlignment="1">
      <alignment horizontal="center" vertical="center"/>
    </xf>
    <xf numFmtId="165" fontId="31" fillId="0" borderId="0" xfId="5" applyNumberFormat="1" applyFont="1" applyFill="1" applyBorder="1" applyAlignment="1">
      <alignment horizontal="center" vertical="center"/>
    </xf>
    <xf numFmtId="0" fontId="77" fillId="0" borderId="1" xfId="0" applyFont="1" applyBorder="1" applyAlignment="1">
      <alignment horizontal="left" vertical="center"/>
    </xf>
    <xf numFmtId="164" fontId="48" fillId="0" borderId="1" xfId="0" applyNumberFormat="1" applyFont="1" applyBorder="1" applyAlignment="1">
      <alignment horizontal="center" shrinkToFit="1"/>
    </xf>
    <xf numFmtId="3" fontId="48" fillId="0" borderId="1" xfId="0" applyNumberFormat="1" applyFont="1" applyBorder="1" applyAlignment="1">
      <alignment horizontal="center" shrinkToFi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0" xfId="0" applyFont="1" applyFill="1" applyAlignment="1">
      <alignment horizontal="center" vertical="center"/>
    </xf>
    <xf numFmtId="0" fontId="31" fillId="27" borderId="1" xfId="14" applyFont="1" applyFill="1" applyBorder="1" applyAlignment="1">
      <alignment horizontal="center" vertical="center" wrapText="1"/>
    </xf>
    <xf numFmtId="0" fontId="31" fillId="27" borderId="1" xfId="0" applyFont="1" applyFill="1" applyBorder="1" applyAlignment="1">
      <alignment horizontal="center" vertical="center" wrapText="1"/>
    </xf>
    <xf numFmtId="0" fontId="38" fillId="27" borderId="1" xfId="0" applyFont="1" applyFill="1" applyBorder="1" applyAlignment="1">
      <alignment horizontal="center" vertical="center"/>
    </xf>
    <xf numFmtId="0" fontId="38" fillId="27" borderId="1" xfId="0" applyFont="1" applyFill="1" applyBorder="1" applyAlignment="1">
      <alignment horizontal="center" vertical="center" wrapText="1"/>
    </xf>
    <xf numFmtId="10" fontId="31" fillId="27" borderId="1" xfId="9" applyNumberFormat="1" applyFont="1" applyFill="1" applyBorder="1" applyAlignment="1">
      <alignment horizontal="center" vertical="center" wrapText="1"/>
    </xf>
    <xf numFmtId="10" fontId="38" fillId="27" borderId="1" xfId="9" applyNumberFormat="1" applyFont="1" applyFill="1" applyBorder="1" applyAlignment="1">
      <alignment horizontal="center" vertical="center" wrapText="1"/>
    </xf>
    <xf numFmtId="0" fontId="38" fillId="27" borderId="1" xfId="0" quotePrefix="1" applyFont="1" applyFill="1" applyBorder="1" applyAlignment="1">
      <alignment horizontal="center" vertical="center" wrapText="1"/>
    </xf>
    <xf numFmtId="0" fontId="38" fillId="27" borderId="1" xfId="0" quotePrefix="1" applyFont="1" applyFill="1" applyBorder="1" applyAlignment="1">
      <alignment horizontal="center" vertical="top" wrapText="1"/>
    </xf>
    <xf numFmtId="0" fontId="38" fillId="27" borderId="0" xfId="0" applyFont="1" applyFill="1" applyAlignment="1">
      <alignment horizontal="center" vertical="center"/>
    </xf>
    <xf numFmtId="0" fontId="38" fillId="27" borderId="1" xfId="14" applyFont="1" applyFill="1" applyBorder="1" applyAlignment="1">
      <alignment horizontal="center" vertical="center" wrapText="1"/>
    </xf>
    <xf numFmtId="0" fontId="55" fillId="27" borderId="1" xfId="0" applyFont="1" applyFill="1" applyBorder="1" applyAlignment="1">
      <alignment horizontal="center" vertical="center"/>
    </xf>
    <xf numFmtId="0" fontId="55" fillId="27" borderId="1" xfId="0" applyFont="1" applyFill="1" applyBorder="1" applyAlignment="1">
      <alignment horizontal="center" vertical="center" wrapText="1"/>
    </xf>
    <xf numFmtId="10" fontId="56" fillId="27" borderId="1" xfId="9" applyNumberFormat="1" applyFont="1" applyFill="1" applyBorder="1" applyAlignment="1">
      <alignment horizontal="center" vertical="center" wrapText="1"/>
    </xf>
    <xf numFmtId="10" fontId="55" fillId="27" borderId="1" xfId="9" applyNumberFormat="1" applyFont="1" applyFill="1" applyBorder="1" applyAlignment="1">
      <alignment horizontal="center" vertical="center" wrapText="1"/>
    </xf>
    <xf numFmtId="0" fontId="55" fillId="27" borderId="0" xfId="0" applyFont="1" applyFill="1" applyAlignment="1">
      <alignment horizontal="center" vertical="center"/>
    </xf>
    <xf numFmtId="0" fontId="31" fillId="0" borderId="1" xfId="14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1" xfId="9" applyNumberFormat="1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/>
    </xf>
    <xf numFmtId="10" fontId="56" fillId="27" borderId="1" xfId="0" applyNumberFormat="1" applyFont="1" applyFill="1" applyBorder="1" applyAlignment="1">
      <alignment horizontal="center" vertical="center" wrapText="1"/>
    </xf>
    <xf numFmtId="0" fontId="55" fillId="27" borderId="1" xfId="12" applyFont="1" applyFill="1" applyBorder="1" applyAlignment="1">
      <alignment horizontal="center" vertical="center" wrapText="1"/>
    </xf>
    <xf numFmtId="1" fontId="55" fillId="0" borderId="1" xfId="0" applyNumberFormat="1" applyFont="1" applyBorder="1" applyAlignment="1">
      <alignment horizontal="center" vertical="center"/>
    </xf>
    <xf numFmtId="1" fontId="55" fillId="0" borderId="1" xfId="9" applyNumberFormat="1" applyFont="1" applyFill="1" applyBorder="1" applyAlignment="1">
      <alignment horizontal="center" vertical="center" wrapText="1"/>
    </xf>
    <xf numFmtId="168" fontId="55" fillId="27" borderId="1" xfId="9" applyNumberFormat="1" applyFont="1" applyFill="1" applyBorder="1" applyAlignment="1">
      <alignment horizontal="center" vertical="center" wrapText="1"/>
    </xf>
    <xf numFmtId="0" fontId="38" fillId="28" borderId="1" xfId="14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 wrapText="1"/>
    </xf>
    <xf numFmtId="0" fontId="38" fillId="28" borderId="1" xfId="0" applyFont="1" applyFill="1" applyBorder="1" applyAlignment="1">
      <alignment horizontal="center" vertical="center"/>
    </xf>
    <xf numFmtId="10" fontId="56" fillId="28" borderId="1" xfId="0" applyNumberFormat="1" applyFont="1" applyFill="1" applyBorder="1" applyAlignment="1">
      <alignment horizontal="center" vertical="center" wrapText="1"/>
    </xf>
    <xf numFmtId="0" fontId="55" fillId="28" borderId="1" xfId="0" applyFont="1" applyFill="1" applyBorder="1" applyAlignment="1">
      <alignment horizontal="center" vertical="center" wrapText="1"/>
    </xf>
    <xf numFmtId="0" fontId="55" fillId="28" borderId="1" xfId="12" applyFont="1" applyFill="1" applyBorder="1" applyAlignment="1">
      <alignment horizontal="center" vertical="center" wrapText="1"/>
    </xf>
    <xf numFmtId="0" fontId="38" fillId="28" borderId="1" xfId="0" applyFont="1" applyFill="1" applyBorder="1" applyAlignment="1">
      <alignment horizontal="center" vertical="center" wrapText="1"/>
    </xf>
    <xf numFmtId="0" fontId="38" fillId="28" borderId="1" xfId="0" quotePrefix="1" applyFont="1" applyFill="1" applyBorder="1" applyAlignment="1">
      <alignment horizontal="center" vertical="center" wrapText="1"/>
    </xf>
    <xf numFmtId="0" fontId="38" fillId="28" borderId="0" xfId="0" applyFont="1" applyFill="1" applyAlignment="1">
      <alignment horizontal="center" vertical="center"/>
    </xf>
    <xf numFmtId="1" fontId="55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1" fontId="38" fillId="0" borderId="1" xfId="0" quotePrefix="1" applyNumberFormat="1" applyFont="1" applyBorder="1" applyAlignment="1">
      <alignment horizontal="center" vertical="top" wrapText="1"/>
    </xf>
    <xf numFmtId="2" fontId="55" fillId="0" borderId="1" xfId="0" applyNumberFormat="1" applyFont="1" applyBorder="1" applyAlignment="1">
      <alignment horizontal="center" vertical="center" wrapText="1"/>
    </xf>
    <xf numFmtId="172" fontId="56" fillId="28" borderId="1" xfId="0" applyNumberFormat="1" applyFont="1" applyFill="1" applyBorder="1" applyAlignment="1">
      <alignment horizontal="center" vertical="center"/>
    </xf>
    <xf numFmtId="2" fontId="56" fillId="0" borderId="1" xfId="0" applyNumberFormat="1" applyFont="1" applyBorder="1" applyAlignment="1">
      <alignment horizontal="center" vertical="center"/>
    </xf>
    <xf numFmtId="1" fontId="38" fillId="0" borderId="1" xfId="0" applyNumberFormat="1" applyFont="1" applyBorder="1" applyAlignment="1">
      <alignment horizontal="center" vertical="center" wrapText="1"/>
    </xf>
    <xf numFmtId="1" fontId="38" fillId="0" borderId="1" xfId="0" quotePrefix="1" applyNumberFormat="1" applyFont="1" applyBorder="1" applyAlignment="1">
      <alignment horizontal="center" vertical="center" wrapText="1"/>
    </xf>
    <xf numFmtId="2" fontId="55" fillId="0" borderId="1" xfId="9" applyNumberFormat="1" applyFont="1" applyFill="1" applyBorder="1" applyAlignment="1">
      <alignment horizontal="center" vertical="center" wrapText="1"/>
    </xf>
    <xf numFmtId="2" fontId="55" fillId="0" borderId="1" xfId="1" applyNumberFormat="1" applyFont="1" applyFill="1" applyBorder="1" applyAlignment="1">
      <alignment horizontal="center" vertical="center" wrapText="1"/>
    </xf>
    <xf numFmtId="165" fontId="31" fillId="0" borderId="1" xfId="9" applyNumberFormat="1" applyFont="1" applyFill="1" applyBorder="1" applyAlignment="1">
      <alignment horizontal="center" vertical="center" wrapText="1"/>
    </xf>
    <xf numFmtId="0" fontId="31" fillId="28" borderId="1" xfId="14" applyFont="1" applyFill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10" fontId="56" fillId="0" borderId="0" xfId="0" applyNumberFormat="1" applyFont="1" applyAlignment="1">
      <alignment horizontal="center" vertical="center" wrapText="1"/>
    </xf>
    <xf numFmtId="165" fontId="31" fillId="0" borderId="1" xfId="1" applyNumberFormat="1" applyFont="1" applyFill="1" applyBorder="1" applyAlignment="1">
      <alignment horizontal="center" vertical="center" wrapText="1"/>
    </xf>
    <xf numFmtId="165" fontId="55" fillId="0" borderId="1" xfId="1" applyNumberFormat="1" applyFont="1" applyFill="1" applyBorder="1" applyAlignment="1">
      <alignment horizontal="center" vertical="center"/>
    </xf>
    <xf numFmtId="9" fontId="31" fillId="0" borderId="1" xfId="0" applyNumberFormat="1" applyFont="1" applyBorder="1" applyAlignment="1">
      <alignment horizontal="center" vertical="center" wrapText="1"/>
    </xf>
    <xf numFmtId="9" fontId="31" fillId="0" borderId="1" xfId="1" applyFont="1" applyFill="1" applyBorder="1" applyAlignment="1">
      <alignment horizontal="center" vertical="center" wrapText="1"/>
    </xf>
    <xf numFmtId="9" fontId="55" fillId="0" borderId="1" xfId="1" applyFont="1" applyFill="1" applyBorder="1" applyAlignment="1">
      <alignment horizontal="center" vertical="center"/>
    </xf>
    <xf numFmtId="9" fontId="55" fillId="0" borderId="1" xfId="0" applyNumberFormat="1" applyFont="1" applyBorder="1" applyAlignment="1">
      <alignment horizontal="center" vertical="center"/>
    </xf>
    <xf numFmtId="9" fontId="55" fillId="0" borderId="0" xfId="0" applyNumberFormat="1" applyFont="1" applyAlignment="1">
      <alignment horizontal="center" vertical="center"/>
    </xf>
    <xf numFmtId="9" fontId="31" fillId="0" borderId="1" xfId="9" applyFont="1" applyFill="1" applyBorder="1" applyAlignment="1">
      <alignment horizontal="center" vertical="center" wrapText="1"/>
    </xf>
    <xf numFmtId="1" fontId="38" fillId="0" borderId="1" xfId="9" applyNumberFormat="1" applyFont="1" applyFill="1" applyBorder="1" applyAlignment="1">
      <alignment horizontal="center" vertical="center" wrapText="1"/>
    </xf>
    <xf numFmtId="2" fontId="38" fillId="0" borderId="1" xfId="9" applyNumberFormat="1" applyFont="1" applyFill="1" applyBorder="1" applyAlignment="1">
      <alignment horizontal="center" vertical="center" wrapText="1"/>
    </xf>
    <xf numFmtId="0" fontId="31" fillId="2" borderId="2" xfId="3" applyFont="1" applyFill="1" applyBorder="1" applyAlignment="1">
      <alignment horizontal="center" vertical="center" wrapText="1"/>
    </xf>
    <xf numFmtId="0" fontId="31" fillId="2" borderId="2" xfId="3" applyFont="1" applyFill="1" applyBorder="1" applyAlignment="1">
      <alignment horizontal="left" vertical="center" wrapText="1"/>
    </xf>
    <xf numFmtId="0" fontId="31" fillId="2" borderId="3" xfId="3" applyFont="1" applyFill="1" applyBorder="1" applyAlignment="1">
      <alignment horizontal="left" vertical="center" wrapText="1"/>
    </xf>
    <xf numFmtId="165" fontId="31" fillId="2" borderId="1" xfId="5" applyNumberFormat="1" applyFont="1" applyFill="1" applyBorder="1" applyAlignment="1">
      <alignment horizontal="center" vertical="center"/>
    </xf>
    <xf numFmtId="165" fontId="38" fillId="2" borderId="1" xfId="5" applyNumberFormat="1" applyFont="1" applyFill="1" applyBorder="1" applyAlignment="1">
      <alignment horizontal="center" vertical="center"/>
    </xf>
    <xf numFmtId="0" fontId="38" fillId="2" borderId="0" xfId="6" applyFont="1" applyFill="1"/>
    <xf numFmtId="0" fontId="38" fillId="2" borderId="0" xfId="6" applyFont="1" applyFill="1" applyAlignment="1">
      <alignment horizontal="center" wrapText="1"/>
    </xf>
    <xf numFmtId="3" fontId="31" fillId="2" borderId="1" xfId="2" applyNumberFormat="1" applyFont="1" applyFill="1" applyBorder="1" applyAlignment="1">
      <alignment horizontal="center" vertical="center"/>
    </xf>
    <xf numFmtId="2" fontId="31" fillId="2" borderId="1" xfId="5" applyNumberFormat="1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/>
    </xf>
    <xf numFmtId="1" fontId="48" fillId="2" borderId="1" xfId="0" applyNumberFormat="1" applyFont="1" applyFill="1" applyBorder="1" applyAlignment="1">
      <alignment horizontal="center" vertical="center"/>
    </xf>
    <xf numFmtId="165" fontId="38" fillId="2" borderId="0" xfId="6" applyNumberFormat="1" applyFont="1" applyFill="1" applyAlignment="1">
      <alignment horizontal="center" vertical="center"/>
    </xf>
    <xf numFmtId="0" fontId="41" fillId="0" borderId="1" xfId="0" applyFont="1" applyBorder="1"/>
    <xf numFmtId="9" fontId="38" fillId="2" borderId="1" xfId="5" applyFont="1" applyFill="1" applyBorder="1" applyAlignment="1">
      <alignment horizontal="center" vertical="center"/>
    </xf>
    <xf numFmtId="9" fontId="38" fillId="0" borderId="1" xfId="5" applyFont="1" applyFill="1" applyBorder="1" applyAlignment="1">
      <alignment horizontal="center" vertical="center"/>
    </xf>
    <xf numFmtId="14" fontId="41" fillId="0" borderId="1" xfId="0" applyNumberFormat="1" applyFont="1" applyBorder="1"/>
    <xf numFmtId="2" fontId="31" fillId="0" borderId="1" xfId="14" applyNumberFormat="1" applyFont="1" applyBorder="1" applyAlignment="1">
      <alignment horizontal="center" vertical="center" wrapText="1"/>
    </xf>
    <xf numFmtId="2" fontId="55" fillId="0" borderId="1" xfId="0" applyNumberFormat="1" applyFont="1" applyBorder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10" fontId="31" fillId="2" borderId="1" xfId="5" applyNumberFormat="1" applyFont="1" applyFill="1" applyBorder="1" applyAlignment="1">
      <alignment horizontal="center" vertical="center"/>
    </xf>
    <xf numFmtId="1" fontId="55" fillId="0" borderId="1" xfId="1" applyNumberFormat="1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/>
    </xf>
    <xf numFmtId="0" fontId="93" fillId="0" borderId="18" xfId="0" applyFont="1" applyBorder="1" applyAlignment="1">
      <alignment horizontal="center" vertical="center" wrapText="1"/>
    </xf>
    <xf numFmtId="0" fontId="94" fillId="0" borderId="1" xfId="0" applyFont="1" applyBorder="1" applyAlignment="1">
      <alignment horizontal="center" vertical="center" wrapText="1"/>
    </xf>
    <xf numFmtId="1" fontId="95" fillId="0" borderId="1" xfId="0" applyNumberFormat="1" applyFont="1" applyBorder="1" applyAlignment="1">
      <alignment horizontal="center" vertical="center" wrapText="1"/>
    </xf>
    <xf numFmtId="2" fontId="96" fillId="0" borderId="1" xfId="1" applyNumberFormat="1" applyFont="1" applyFill="1" applyBorder="1" applyAlignment="1">
      <alignment horizontal="center" vertical="center" wrapText="1"/>
    </xf>
    <xf numFmtId="2" fontId="97" fillId="0" borderId="1" xfId="0" applyNumberFormat="1" applyFont="1" applyBorder="1" applyAlignment="1">
      <alignment horizontal="center" vertical="center" wrapText="1"/>
    </xf>
    <xf numFmtId="43" fontId="98" fillId="0" borderId="1" xfId="1" applyNumberFormat="1" applyFont="1" applyFill="1" applyBorder="1" applyAlignment="1">
      <alignment horizontal="center" vertical="center" wrapText="1"/>
    </xf>
    <xf numFmtId="0" fontId="99" fillId="0" borderId="1" xfId="0" applyFont="1" applyBorder="1" applyAlignment="1">
      <alignment horizontal="center" vertical="center" wrapText="1"/>
    </xf>
    <xf numFmtId="2" fontId="100" fillId="0" borderId="1" xfId="0" applyNumberFormat="1" applyFont="1" applyBorder="1" applyAlignment="1">
      <alignment horizontal="center" vertical="center" wrapText="1"/>
    </xf>
    <xf numFmtId="43" fontId="101" fillId="0" borderId="1" xfId="1" applyNumberFormat="1" applyFont="1" applyFill="1" applyBorder="1" applyAlignment="1">
      <alignment horizontal="center" vertical="center" wrapText="1"/>
    </xf>
    <xf numFmtId="169" fontId="49" fillId="0" borderId="0" xfId="0" applyNumberFormat="1" applyFont="1" applyAlignment="1">
      <alignment horizontal="center" vertical="center" wrapText="1"/>
    </xf>
    <xf numFmtId="169" fontId="48" fillId="0" borderId="0" xfId="0" applyNumberFormat="1" applyFont="1" applyAlignment="1">
      <alignment horizontal="center" vertical="center" wrapText="1"/>
    </xf>
    <xf numFmtId="1" fontId="48" fillId="0" borderId="1" xfId="4" applyNumberFormat="1" applyFont="1" applyFill="1" applyBorder="1" applyAlignment="1">
      <alignment horizontal="center" vertical="center" wrapText="1"/>
    </xf>
    <xf numFmtId="0" fontId="37" fillId="5" borderId="0" xfId="0" applyFont="1" applyFill="1" applyAlignment="1">
      <alignment horizontal="center" vertical="center"/>
    </xf>
    <xf numFmtId="1" fontId="37" fillId="5" borderId="1" xfId="0" applyNumberFormat="1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left" vertical="center" wrapText="1"/>
    </xf>
    <xf numFmtId="14" fontId="37" fillId="5" borderId="1" xfId="0" applyNumberFormat="1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>
      <alignment vertical="center" wrapText="1"/>
    </xf>
    <xf numFmtId="14" fontId="37" fillId="13" borderId="1" xfId="0" applyNumberFormat="1" applyFont="1" applyFill="1" applyBorder="1" applyAlignment="1">
      <alignment horizontal="center" vertical="center" wrapText="1"/>
    </xf>
    <xf numFmtId="164" fontId="31" fillId="0" borderId="2" xfId="3" applyNumberFormat="1" applyFont="1" applyBorder="1" applyAlignment="1">
      <alignment horizontal="center" vertical="center" wrapText="1"/>
    </xf>
    <xf numFmtId="164" fontId="31" fillId="0" borderId="4" xfId="3" applyNumberFormat="1" applyFont="1" applyBorder="1" applyAlignment="1">
      <alignment horizontal="center" vertical="center" wrapText="1"/>
    </xf>
    <xf numFmtId="164" fontId="31" fillId="0" borderId="3" xfId="3" applyNumberFormat="1" applyFont="1" applyBorder="1" applyAlignment="1">
      <alignment horizontal="center" vertical="center" wrapText="1"/>
    </xf>
    <xf numFmtId="164" fontId="31" fillId="0" borderId="1" xfId="3" applyNumberFormat="1" applyFont="1" applyBorder="1" applyAlignment="1">
      <alignment horizontal="center" vertical="center" wrapText="1"/>
    </xf>
    <xf numFmtId="0" fontId="31" fillId="0" borderId="0" xfId="6" applyFont="1" applyAlignment="1">
      <alignment horizontal="center" vertical="center" wrapText="1"/>
    </xf>
    <xf numFmtId="0" fontId="31" fillId="0" borderId="8" xfId="6" applyFont="1" applyBorder="1" applyAlignment="1">
      <alignment horizontal="center" vertical="center" wrapText="1"/>
    </xf>
    <xf numFmtId="0" fontId="31" fillId="0" borderId="8" xfId="5" quotePrefix="1" applyNumberFormat="1" applyFont="1" applyFill="1" applyBorder="1" applyAlignment="1">
      <alignment horizontal="center" vertical="center"/>
    </xf>
    <xf numFmtId="165" fontId="31" fillId="0" borderId="5" xfId="3" applyNumberFormat="1" applyFont="1" applyBorder="1" applyAlignment="1">
      <alignment horizontal="center" vertical="center" wrapText="1"/>
    </xf>
    <xf numFmtId="165" fontId="31" fillId="0" borderId="6" xfId="3" applyNumberFormat="1" applyFont="1" applyBorder="1" applyAlignment="1">
      <alignment horizontal="center" vertical="center" wrapText="1"/>
    </xf>
    <xf numFmtId="0" fontId="31" fillId="0" borderId="5" xfId="3" applyFont="1" applyBorder="1" applyAlignment="1">
      <alignment horizontal="center" vertical="center" wrapText="1"/>
    </xf>
    <xf numFmtId="0" fontId="31" fillId="0" borderId="6" xfId="3" applyFont="1" applyBorder="1" applyAlignment="1">
      <alignment horizontal="center" vertical="center" wrapText="1"/>
    </xf>
    <xf numFmtId="0" fontId="79" fillId="0" borderId="0" xfId="6" applyFont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14" fontId="31" fillId="0" borderId="2" xfId="0" applyNumberFormat="1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87" fillId="0" borderId="5" xfId="0" applyFont="1" applyBorder="1" applyAlignment="1">
      <alignment horizontal="center" vertical="center" wrapText="1"/>
    </xf>
    <xf numFmtId="0" fontId="87" fillId="0" borderId="6" xfId="0" applyFont="1" applyBorder="1" applyAlignment="1">
      <alignment horizontal="center" vertical="center" wrapText="1"/>
    </xf>
    <xf numFmtId="14" fontId="87" fillId="0" borderId="1" xfId="0" applyNumberFormat="1" applyFont="1" applyBorder="1" applyAlignment="1">
      <alignment horizontal="center" vertical="center" wrapText="1"/>
    </xf>
    <xf numFmtId="14" fontId="87" fillId="24" borderId="5" xfId="0" applyNumberFormat="1" applyFont="1" applyFill="1" applyBorder="1" applyAlignment="1">
      <alignment horizontal="center" vertical="center" wrapText="1"/>
    </xf>
    <xf numFmtId="14" fontId="87" fillId="24" borderId="6" xfId="0" applyNumberFormat="1" applyFont="1" applyFill="1" applyBorder="1" applyAlignment="1">
      <alignment horizontal="center" vertical="center" wrapText="1"/>
    </xf>
    <xf numFmtId="0" fontId="87" fillId="0" borderId="1" xfId="0" applyFont="1" applyBorder="1" applyAlignment="1">
      <alignment horizontal="center" vertical="center" wrapText="1"/>
    </xf>
    <xf numFmtId="0" fontId="87" fillId="5" borderId="1" xfId="0" applyFont="1" applyFill="1" applyBorder="1" applyAlignment="1">
      <alignment horizontal="center" vertical="center" wrapText="1"/>
    </xf>
    <xf numFmtId="14" fontId="87" fillId="5" borderId="2" xfId="0" applyNumberFormat="1" applyFont="1" applyFill="1" applyBorder="1" applyAlignment="1">
      <alignment horizontal="center" vertical="center" wrapText="1"/>
    </xf>
    <xf numFmtId="14" fontId="87" fillId="5" borderId="4" xfId="0" applyNumberFormat="1" applyFont="1" applyFill="1" applyBorder="1" applyAlignment="1">
      <alignment horizontal="center" vertical="center" wrapText="1"/>
    </xf>
    <xf numFmtId="14" fontId="87" fillId="5" borderId="3" xfId="0" applyNumberFormat="1" applyFont="1" applyFill="1" applyBorder="1" applyAlignment="1">
      <alignment horizontal="center" vertical="center" wrapText="1"/>
    </xf>
    <xf numFmtId="0" fontId="87" fillId="5" borderId="2" xfId="0" applyFont="1" applyFill="1" applyBorder="1" applyAlignment="1">
      <alignment horizontal="center" vertical="center" wrapText="1"/>
    </xf>
    <xf numFmtId="0" fontId="87" fillId="5" borderId="3" xfId="0" applyFont="1" applyFill="1" applyBorder="1" applyAlignment="1">
      <alignment horizontal="center" vertical="center" wrapText="1"/>
    </xf>
    <xf numFmtId="0" fontId="88" fillId="26" borderId="2" xfId="6" applyFont="1" applyFill="1" applyBorder="1" applyAlignment="1">
      <alignment horizontal="center" vertical="center"/>
    </xf>
    <xf numFmtId="0" fontId="88" fillId="26" borderId="4" xfId="6" applyFont="1" applyFill="1" applyBorder="1" applyAlignment="1">
      <alignment horizontal="center" vertical="center"/>
    </xf>
    <xf numFmtId="0" fontId="88" fillId="26" borderId="3" xfId="6" applyFont="1" applyFill="1" applyBorder="1" applyAlignment="1">
      <alignment horizontal="center" vertical="center"/>
    </xf>
    <xf numFmtId="0" fontId="88" fillId="25" borderId="2" xfId="6" applyFont="1" applyFill="1" applyBorder="1" applyAlignment="1">
      <alignment horizontal="center" vertical="center"/>
    </xf>
    <xf numFmtId="0" fontId="88" fillId="25" borderId="4" xfId="6" applyFont="1" applyFill="1" applyBorder="1" applyAlignment="1">
      <alignment horizontal="center" vertical="center"/>
    </xf>
    <xf numFmtId="0" fontId="88" fillId="25" borderId="3" xfId="6" applyFont="1" applyFill="1" applyBorder="1" applyAlignment="1">
      <alignment horizontal="center" vertical="center"/>
    </xf>
    <xf numFmtId="0" fontId="87" fillId="5" borderId="4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79" fillId="5" borderId="0" xfId="0" applyFont="1" applyFill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vertical="center" wrapText="1"/>
    </xf>
    <xf numFmtId="14" fontId="31" fillId="13" borderId="1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left" vertical="center"/>
    </xf>
    <xf numFmtId="0" fontId="37" fillId="21" borderId="1" xfId="0" applyFont="1" applyFill="1" applyBorder="1" applyAlignment="1">
      <alignment horizontal="left" vertical="center"/>
    </xf>
    <xf numFmtId="164" fontId="31" fillId="6" borderId="1" xfId="3" applyNumberFormat="1" applyFont="1" applyFill="1" applyBorder="1" applyAlignment="1">
      <alignment horizontal="center" vertical="center" wrapText="1"/>
    </xf>
    <xf numFmtId="164" fontId="31" fillId="6" borderId="2" xfId="3" applyNumberFormat="1" applyFont="1" applyFill="1" applyBorder="1" applyAlignment="1">
      <alignment horizontal="center" vertical="center" wrapText="1"/>
    </xf>
    <xf numFmtId="164" fontId="31" fillId="6" borderId="4" xfId="3" applyNumberFormat="1" applyFont="1" applyFill="1" applyBorder="1" applyAlignment="1">
      <alignment horizontal="center" vertical="center" wrapText="1"/>
    </xf>
    <xf numFmtId="164" fontId="31" fillId="6" borderId="3" xfId="3" applyNumberFormat="1" applyFont="1" applyFill="1" applyBorder="1" applyAlignment="1">
      <alignment horizontal="center" vertical="center" wrapText="1"/>
    </xf>
    <xf numFmtId="165" fontId="30" fillId="11" borderId="5" xfId="3" applyNumberFormat="1" applyFont="1" applyFill="1" applyBorder="1" applyAlignment="1">
      <alignment horizontal="center" vertical="center" wrapText="1"/>
    </xf>
    <xf numFmtId="165" fontId="30" fillId="11" borderId="6" xfId="3" applyNumberFormat="1" applyFont="1" applyFill="1" applyBorder="1" applyAlignment="1">
      <alignment horizontal="center" vertical="center" wrapText="1"/>
    </xf>
    <xf numFmtId="0" fontId="27" fillId="6" borderId="5" xfId="3" applyFont="1" applyFill="1" applyBorder="1" applyAlignment="1">
      <alignment horizontal="center" vertical="center" wrapText="1"/>
    </xf>
    <xf numFmtId="0" fontId="27" fillId="6" borderId="6" xfId="3" applyFont="1" applyFill="1" applyBorder="1" applyAlignment="1">
      <alignment horizontal="center" vertical="center" wrapText="1"/>
    </xf>
    <xf numFmtId="164" fontId="32" fillId="19" borderId="2" xfId="3" applyNumberFormat="1" applyFont="1" applyFill="1" applyBorder="1" applyAlignment="1">
      <alignment horizontal="center" vertical="center" wrapText="1"/>
    </xf>
    <xf numFmtId="164" fontId="32" fillId="19" borderId="4" xfId="3" applyNumberFormat="1" applyFont="1" applyFill="1" applyBorder="1" applyAlignment="1">
      <alignment horizontal="center" vertical="center" wrapText="1"/>
    </xf>
    <xf numFmtId="164" fontId="32" fillId="19" borderId="3" xfId="3" applyNumberFormat="1" applyFont="1" applyFill="1" applyBorder="1" applyAlignment="1">
      <alignment horizontal="center" vertical="center" wrapText="1"/>
    </xf>
    <xf numFmtId="164" fontId="31" fillId="14" borderId="2" xfId="3" applyNumberFormat="1" applyFont="1" applyFill="1" applyBorder="1" applyAlignment="1">
      <alignment horizontal="center" vertical="center" wrapText="1"/>
    </xf>
    <xf numFmtId="164" fontId="31" fillId="14" borderId="4" xfId="3" applyNumberFormat="1" applyFont="1" applyFill="1" applyBorder="1" applyAlignment="1">
      <alignment horizontal="center" vertical="center" wrapText="1"/>
    </xf>
    <xf numFmtId="164" fontId="31" fillId="14" borderId="3" xfId="3" applyNumberFormat="1" applyFont="1" applyFill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horizontal="center" vertical="center" wrapText="1"/>
    </xf>
    <xf numFmtId="0" fontId="32" fillId="2" borderId="0" xfId="6" applyFont="1" applyFill="1" applyAlignment="1">
      <alignment horizontal="center" vertical="center" wrapText="1"/>
    </xf>
    <xf numFmtId="0" fontId="32" fillId="2" borderId="8" xfId="6" applyFont="1" applyFill="1" applyBorder="1" applyAlignment="1">
      <alignment horizontal="center" vertical="center" wrapText="1"/>
    </xf>
    <xf numFmtId="0" fontId="32" fillId="5" borderId="0" xfId="6" applyFont="1" applyFill="1" applyAlignment="1">
      <alignment horizontal="center" vertical="center" wrapText="1"/>
    </xf>
    <xf numFmtId="0" fontId="32" fillId="5" borderId="8" xfId="6" applyFont="1" applyFill="1" applyBorder="1" applyAlignment="1">
      <alignment horizontal="center" vertical="center" wrapText="1"/>
    </xf>
    <xf numFmtId="0" fontId="30" fillId="5" borderId="8" xfId="5" quotePrefix="1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27" fillId="5" borderId="11" xfId="0" applyFont="1" applyFill="1" applyBorder="1" applyAlignment="1">
      <alignment horizontal="center" vertical="center" wrapText="1"/>
    </xf>
    <xf numFmtId="0" fontId="27" fillId="5" borderId="10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46" fillId="5" borderId="0" xfId="6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14" fontId="27" fillId="5" borderId="2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4" fontId="27" fillId="0" borderId="2" xfId="0" applyNumberFormat="1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38" fillId="2" borderId="0" xfId="6" applyFont="1" applyFill="1" applyAlignment="1">
      <alignment horizontal="center" vertical="center" wrapText="1"/>
    </xf>
    <xf numFmtId="0" fontId="38" fillId="2" borderId="8" xfId="6" applyFont="1" applyFill="1" applyBorder="1" applyAlignment="1">
      <alignment horizontal="center" vertical="center" wrapText="1"/>
    </xf>
    <xf numFmtId="0" fontId="38" fillId="5" borderId="0" xfId="6" applyFont="1" applyFill="1" applyAlignment="1">
      <alignment horizontal="center" vertical="center" wrapText="1"/>
    </xf>
    <xf numFmtId="0" fontId="38" fillId="5" borderId="8" xfId="6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horizontal="center" vertical="center"/>
    </xf>
    <xf numFmtId="0" fontId="64" fillId="2" borderId="4" xfId="0" applyFont="1" applyFill="1" applyBorder="1" applyAlignment="1">
      <alignment horizontal="center" vertical="center"/>
    </xf>
    <xf numFmtId="0" fontId="64" fillId="3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xmlns:main="http://schemas.openxmlformats.org/spreadsheetml/2006/main" numFmtId="0" fontId="102" fillId="0" borderId="18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0" fontId="103" fillId="0" borderId="1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1" fontId="104" fillId="0" borderId="1" xfId="0" applyNumberFormat="true" applyFont="true" applyBorder="true" applyAlignment="1" applyFill="true">
      <main:alignment horizontal="center" vertical="center" wrapText="1"/>
    </xf>
    <xf xmlns:main="http://schemas.openxmlformats.org/spreadsheetml/2006/main" numFmtId="2" fontId="105" fillId="0" borderId="1" xfId="1" applyNumberFormat="true" applyFont="true" applyFill="true" applyBorder="true" applyAlignment="1">
      <main:alignment horizontal="center" vertical="center" wrapText="1"/>
    </xf>
    <xf xmlns:main="http://schemas.openxmlformats.org/spreadsheetml/2006/main" numFmtId="2" fontId="106" fillId="0" borderId="1" xfId="0" applyNumberFormat="true" applyFont="true" applyBorder="true" applyAlignment="1" applyFill="true">
      <main:alignment horizontal="center" vertical="center" wrapText="1"/>
    </xf>
    <xf xmlns:main="http://schemas.openxmlformats.org/spreadsheetml/2006/main" numFmtId="43" fontId="107" fillId="0" borderId="1" xfId="1" applyFont="true" applyFill="true" applyBorder="true" applyAlignment="1" applyNumberFormat="true">
      <main:alignment horizontal="center" vertical="center" wrapText="1"/>
    </xf>
    <xf xmlns:main="http://schemas.openxmlformats.org/spreadsheetml/2006/main" numFmtId="0" fontId="108" fillId="0" borderId="1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2" fontId="109" fillId="0" borderId="1" xfId="0" applyNumberFormat="true" applyFont="true" applyBorder="true" applyAlignment="1" applyFill="true">
      <main:alignment horizontal="center" vertical="center" wrapText="1"/>
    </xf>
    <xf xmlns:main="http://schemas.openxmlformats.org/spreadsheetml/2006/main" numFmtId="43" fontId="110" fillId="0" borderId="1" xfId="1" applyFont="true" applyFill="true" applyBorder="true" applyAlignment="1" applyNumberFormat="true">
      <main:alignment horizontal="center" vertical="center" wrapText="1"/>
    </xf>
    <xf xmlns:main="http://schemas.openxmlformats.org/spreadsheetml/2006/main" numFmtId="0" fontId="111" fillId="0" borderId="18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0" fontId="112" fillId="0" borderId="1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1" fontId="113" fillId="0" borderId="1" xfId="0" applyNumberFormat="true" applyFont="true" applyBorder="true" applyAlignment="1" applyFill="true">
      <main:alignment horizontal="center" vertical="center" wrapText="1"/>
    </xf>
    <xf xmlns:main="http://schemas.openxmlformats.org/spreadsheetml/2006/main" numFmtId="2" fontId="114" fillId="0" borderId="1" xfId="1" applyNumberFormat="true" applyFont="true" applyFill="true" applyBorder="true" applyAlignment="1">
      <main:alignment horizontal="center" vertical="center" wrapText="1"/>
    </xf>
    <xf xmlns:main="http://schemas.openxmlformats.org/spreadsheetml/2006/main" numFmtId="2" fontId="115" fillId="0" borderId="1" xfId="0" applyNumberFormat="true" applyFont="true" applyBorder="true" applyAlignment="1" applyFill="true">
      <main:alignment horizontal="center" vertical="center" wrapText="1"/>
    </xf>
    <xf xmlns:main="http://schemas.openxmlformats.org/spreadsheetml/2006/main" numFmtId="43" fontId="116" fillId="0" borderId="1" xfId="1" applyFont="true" applyFill="true" applyBorder="true" applyAlignment="1" applyNumberFormat="true">
      <main:alignment horizontal="center" vertical="center" wrapText="1"/>
    </xf>
    <xf xmlns:main="http://schemas.openxmlformats.org/spreadsheetml/2006/main" numFmtId="0" fontId="117" fillId="0" borderId="1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2" fontId="118" fillId="0" borderId="1" xfId="0" applyNumberFormat="true" applyFont="true" applyBorder="true" applyAlignment="1" applyFill="true">
      <main:alignment horizontal="center" vertical="center" wrapText="1"/>
    </xf>
    <xf xmlns:main="http://schemas.openxmlformats.org/spreadsheetml/2006/main" numFmtId="43" fontId="119" fillId="0" borderId="1" xfId="1" applyFont="true" applyFill="true" applyBorder="true" applyAlignment="1" applyNumberFormat="true">
      <main:alignment horizontal="center" vertical="center" wrapText="1"/>
    </xf>
    <xf xmlns:main="http://schemas.openxmlformats.org/spreadsheetml/2006/main" numFmtId="0" fontId="120" fillId="0" borderId="18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0" fontId="121" fillId="0" borderId="1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1" fontId="122" fillId="0" borderId="1" xfId="0" applyNumberFormat="true" applyFont="true" applyBorder="true" applyAlignment="1" applyFill="true">
      <main:alignment horizontal="center" vertical="center" wrapText="1"/>
    </xf>
    <xf xmlns:main="http://schemas.openxmlformats.org/spreadsheetml/2006/main" numFmtId="2" fontId="123" fillId="0" borderId="1" xfId="1" applyNumberFormat="true" applyFont="true" applyFill="true" applyBorder="true" applyAlignment="1">
      <main:alignment horizontal="center" vertical="center" wrapText="1"/>
    </xf>
    <xf xmlns:main="http://schemas.openxmlformats.org/spreadsheetml/2006/main" numFmtId="2" fontId="124" fillId="0" borderId="1" xfId="0" applyNumberFormat="true" applyFont="true" applyBorder="true" applyAlignment="1" applyFill="true">
      <main:alignment horizontal="center" vertical="center" wrapText="1"/>
    </xf>
    <xf xmlns:main="http://schemas.openxmlformats.org/spreadsheetml/2006/main" numFmtId="43" fontId="125" fillId="0" borderId="1" xfId="1" applyFont="true" applyFill="true" applyBorder="true" applyAlignment="1" applyNumberFormat="true">
      <main:alignment horizontal="center" vertical="center" wrapText="1"/>
    </xf>
    <xf xmlns:main="http://schemas.openxmlformats.org/spreadsheetml/2006/main" numFmtId="0" fontId="126" fillId="0" borderId="1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2" fontId="127" fillId="0" borderId="1" xfId="0" applyNumberFormat="true" applyFont="true" applyBorder="true" applyAlignment="1" applyFill="true">
      <main:alignment horizontal="center" vertical="center" wrapText="1"/>
    </xf>
    <xf xmlns:main="http://schemas.openxmlformats.org/spreadsheetml/2006/main" numFmtId="43" fontId="128" fillId="0" borderId="1" xfId="1" applyFont="true" applyFill="true" applyBorder="true" applyAlignment="1" applyNumberFormat="true">
      <main:alignment horizontal="center" vertical="center" wrapText="1"/>
    </xf>
  </cellXfs>
  <cellStyles count="17">
    <cellStyle name="Comma" xfId="2" builtinId="3"/>
    <cellStyle name="Comma [0]" xfId="4" builtinId="6"/>
    <cellStyle name="Comma 2" xfId="8" xr:uid="{00000000-0005-0000-0000-000002000000}"/>
    <cellStyle name="Normal" xfId="0" builtinId="0"/>
    <cellStyle name="Normal 12" xfId="6" xr:uid="{00000000-0005-0000-0000-000004000000}"/>
    <cellStyle name="Normal 2" xfId="7" xr:uid="{00000000-0005-0000-0000-000005000000}"/>
    <cellStyle name="Normal 2 6 2" xfId="13" xr:uid="{00000000-0005-0000-0000-000006000000}"/>
    <cellStyle name="Normal 3" xfId="16" xr:uid="{00000000-0005-0000-0000-000007000000}"/>
    <cellStyle name="Normal 3 2" xfId="12" xr:uid="{00000000-0005-0000-0000-000008000000}"/>
    <cellStyle name="Normal 3 2 2" xfId="14" xr:uid="{00000000-0005-0000-0000-000009000000}"/>
    <cellStyle name="Normal 6 2" xfId="11" xr:uid="{00000000-0005-0000-0000-00000A000000}"/>
    <cellStyle name="Normal 7" xfId="3" xr:uid="{00000000-0005-0000-0000-00000B000000}"/>
    <cellStyle name="Normal 7 12" xfId="10" xr:uid="{00000000-0005-0000-0000-00000C000000}"/>
    <cellStyle name="Normal_Sheet1" xfId="15" xr:uid="{00000000-0005-0000-0000-00000D000000}"/>
    <cellStyle name="Percent" xfId="1" builtinId="5"/>
    <cellStyle name="Percent 10" xfId="5" xr:uid="{00000000-0005-0000-0000-00000F000000}"/>
    <cellStyle name="Percent 2" xfId="9" xr:uid="{00000000-0005-0000-0000-000010000000}"/>
  </cellStyles>
  <dxfs count="2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99FF"/>
      <color rgb="FFFF6600"/>
      <color rgb="FF0000FF"/>
      <color rgb="FF3FFFDA"/>
      <color rgb="FF00FFCC"/>
      <color rgb="FF009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externalLinks/externalLink2.xml" Type="http://schemas.openxmlformats.org/officeDocument/2006/relationships/externalLink"/><Relationship Id="rId16" Target="externalLinks/externalLink3.xml" Type="http://schemas.openxmlformats.org/officeDocument/2006/relationships/externalLink"/><Relationship Id="rId17" Target="externalLinks/externalLink4.xml" Type="http://schemas.openxmlformats.org/officeDocument/2006/relationships/externalLink"/><Relationship Id="rId18" Target="externalLinks/externalLink5.xml" Type="http://schemas.openxmlformats.org/officeDocument/2006/relationships/externalLink"/><Relationship Id="rId19" Target="externalLinks/externalLink6.xml" Type="http://schemas.openxmlformats.org/officeDocument/2006/relationships/externalLink"/><Relationship Id="rId2" Target="worksheets/sheet2.xml" Type="http://schemas.openxmlformats.org/officeDocument/2006/relationships/worksheet"/><Relationship Id="rId20" Target="externalLinks/externalLink7.xml" Type="http://schemas.openxmlformats.org/officeDocument/2006/relationships/externalLink"/><Relationship Id="rId21" Target="externalLinks/externalLink8.xml" Type="http://schemas.openxmlformats.org/officeDocument/2006/relationships/externalLink"/><Relationship Id="rId22" Target="externalLinks/externalLink9.xml" Type="http://schemas.openxmlformats.org/officeDocument/2006/relationships/externalLink"/><Relationship Id="rId23" Target="externalLinks/externalLink10.xml" Type="http://schemas.openxmlformats.org/officeDocument/2006/relationships/externalLink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27" Target="calcChain.xml" Type="http://schemas.openxmlformats.org/officeDocument/2006/relationships/calcChain"/><Relationship Id="rId28" Target="../customXml/item1.xml" Type="http://schemas.openxmlformats.org/officeDocument/2006/relationships/customXml"/><Relationship Id="rId29" Target="../customXml/item2.xml" Type="http://schemas.openxmlformats.org/officeDocument/2006/relationships/customXml"/><Relationship Id="rId3" Target="worksheets/sheet3.xml" Type="http://schemas.openxmlformats.org/officeDocument/2006/relationships/worksheet"/><Relationship Id="rId30" Target="../customXml/item3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'[4]BC lễ 30.04'!$A$32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CE-4D77-9C1E-3266FB9F82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'[4]BC lễ 30.04'!$B$31:$K$31</c:f>
              <c:strCache>
                <c:ptCount val="10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</c:strCache>
            </c:strRef>
          </c:cat>
          <c:val>
            <c:numRef>
              <c:f>'[4]BC lễ 30.04'!$B$32:$K$32</c:f>
              <c:numCache>
                <c:formatCode>General</c:formatCode>
                <c:ptCount val="10"/>
                <c:pt idx="0">
                  <c:v>39.049999999999997</c:v>
                </c:pt>
                <c:pt idx="1">
                  <c:v>89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E-4D77-9C1E-3266FB9F828F}"/>
            </c:ext>
          </c:extLst>
        </c:ser>
        <c:ser>
          <c:idx val="1"/>
          <c:order val="1"/>
          <c:tx>
            <c:strRef>
              <c:f>'[4]BC lễ 30.04'!$A$33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CE-4D77-9C1E-3266FB9F828F}"/>
              </c:ext>
            </c:extLst>
          </c:dPt>
          <c:dLbls>
            <c:dLbl>
              <c:idx val="0"/>
              <c:layout>
                <c:manualLayout>
                  <c:x val="-3.0891886625868233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CE-4D77-9C1E-3266FB9F82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'[4]BC lễ 30.04'!$B$31:$K$31</c:f>
              <c:strCache>
                <c:ptCount val="10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</c:strCache>
            </c:strRef>
          </c:cat>
          <c:val>
            <c:numRef>
              <c:f>'[4]BC lễ 30.04'!$B$33:$K$33</c:f>
              <c:numCache>
                <c:formatCode>General</c:formatCode>
                <c:ptCount val="10"/>
                <c:pt idx="0">
                  <c:v>42.8</c:v>
                </c:pt>
                <c:pt idx="1">
                  <c:v>19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E-4D77-9C1E-3266FB9F82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1-42B8-97F7-284F65503F34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B1-42B8-97F7-284F65503F34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B1-42B8-97F7-284F65503F34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B1-42B8-97F7-284F65503F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'[10]BC lễ 30.04'!$B$22:$Q$22</c:f>
              <c:strCache>
                <c:ptCount val="16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  <c:pt idx="15">
                  <c:v>04/05</c:v>
                </c:pt>
              </c:strCache>
            </c:strRef>
          </c:cat>
          <c:val>
            <c:numRef>
              <c:f>'[10]BC lễ 30.04'!$B$23:$Q$23</c:f>
              <c:numCache>
                <c:formatCode>General</c:formatCode>
                <c:ptCount val="16"/>
                <c:pt idx="0">
                  <c:v>39.049999999999997</c:v>
                </c:pt>
                <c:pt idx="1">
                  <c:v>17.2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B1-42B8-97F7-284F65503F34}"/>
            </c:ext>
          </c:extLst>
        </c:ser>
        <c:ser>
          <c:idx val="1"/>
          <c:order val="1"/>
          <c:tx>
            <c:strRef>
              <c:f>'[10]BC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B1-42B8-97F7-284F65503F34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B1-42B8-97F7-284F65503F34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B1-42B8-97F7-284F65503F34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B1-42B8-97F7-284F65503F34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B1-42B8-97F7-284F65503F34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B1-42B8-97F7-284F65503F34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B1-42B8-97F7-284F65503F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'[10]BC lễ 30.04'!$B$22:$Q$22</c:f>
              <c:strCache>
                <c:ptCount val="16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  <c:pt idx="15">
                  <c:v>04/05</c:v>
                </c:pt>
              </c:strCache>
            </c:strRef>
          </c:cat>
          <c:val>
            <c:numRef>
              <c:f>'[10]BC lễ 30.04'!$B$24:$Q$24</c:f>
              <c:numCache>
                <c:formatCode>General</c:formatCode>
                <c:ptCount val="16"/>
                <c:pt idx="0">
                  <c:v>42.8</c:v>
                </c:pt>
                <c:pt idx="1">
                  <c:v>49.2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  <c:pt idx="14">
                  <c:v>68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B1-42B8-97F7-284F65503F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BIỂU</a:t>
            </a:r>
            <a:r>
              <a:rPr lang="en-US" b="1" baseline="0"/>
              <a:t> ĐỒ XU THẾ PAKH DỊCH VỤ KÊNH TRUYỀN (PA/NGÀY)</a:t>
            </a:r>
            <a:endParaRPr lang="en-US" b="1"/>
          </a:p>
        </c:rich>
      </c:tx>
      <c:layout>
        <c:manualLayout>
          <c:xMode val="edge"/>
          <c:yMode val="edge"/>
          <c:x val="0.26451370841690641"/>
          <c:y val="3.12835364026232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632674545684964E-2"/>
          <c:y val="0.10421767560171974"/>
          <c:w val="0.93581085797691455"/>
          <c:h val="0.6677058931559121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'PL06-luu t3'!#REF!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'PL06-luu t3'!#REF!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'PL06-luu t3'!#REF!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1AF2-4105-A477-9626C00A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4345600"/>
        <c:axId val="574347136"/>
      </c:barChart>
      <c:lineChart>
        <c:grouping val="standard"/>
        <c:varyColors val="0"/>
        <c:ser>
          <c:idx val="1"/>
          <c:order val="1"/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'PL06-luu t3'!#REF!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'PL06-luu t3'!#REF!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'PL06-luu t3'!#REF!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1AF2-4105-A477-9626C00A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75040"/>
        <c:axId val="574348672"/>
      </c:lineChart>
      <c:catAx>
        <c:axId val="5743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347136"/>
        <c:crosses val="autoZero"/>
        <c:auto val="1"/>
        <c:lblAlgn val="ctr"/>
        <c:lblOffset val="100"/>
        <c:noMultiLvlLbl val="0"/>
      </c:catAx>
      <c:valAx>
        <c:axId val="57434713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345600"/>
        <c:crosses val="autoZero"/>
        <c:crossBetween val="between"/>
        <c:majorUnit val="50"/>
      </c:valAx>
      <c:valAx>
        <c:axId val="574348672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375040"/>
        <c:crosses val="max"/>
        <c:crossBetween val="between"/>
        <c:majorUnit val="1"/>
      </c:valAx>
      <c:catAx>
        <c:axId val="5743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34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Xu thế</a:t>
            </a:r>
            <a:r>
              <a:rPr lang="en-US" b="1" baseline="0"/>
              <a:t> hài lòng sau khi BO xử lý xong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Lbls>
            <c:dLbl>
              <c:idx val="12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0000FF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926-4D94-B5F3-216CB2FBE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FF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(2)'!$Q$115:$AC$115</c:f>
              <c:strCache>
                <c:ptCount val="13"/>
                <c:pt idx="0">
                  <c:v>TB 2024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</c:strCache>
            </c:strRef>
          </c:cat>
          <c:val>
            <c:numRef>
              <c:f>'KPI (2)'!$Q$116:$AC$116</c:f>
              <c:numCache>
                <c:formatCode>0.00%</c:formatCode>
                <c:ptCount val="13"/>
                <c:pt idx="0">
                  <c:v>0.99581788073259958</c:v>
                </c:pt>
                <c:pt idx="1">
                  <c:v>0.99276410998552822</c:v>
                </c:pt>
                <c:pt idx="2">
                  <c:v>0.99685534591194969</c:v>
                </c:pt>
                <c:pt idx="3">
                  <c:v>0.99479843953185954</c:v>
                </c:pt>
                <c:pt idx="4">
                  <c:v>0.989247311827957</c:v>
                </c:pt>
                <c:pt idx="5">
                  <c:v>0.99744572158365263</c:v>
                </c:pt>
                <c:pt idx="6" formatCode="0.0%">
                  <c:v>1</c:v>
                </c:pt>
                <c:pt idx="7">
                  <c:v>0.99736147757255933</c:v>
                </c:pt>
                <c:pt idx="8">
                  <c:v>0.99595141700404854</c:v>
                </c:pt>
                <c:pt idx="9">
                  <c:v>0.99595141700404854</c:v>
                </c:pt>
                <c:pt idx="10">
                  <c:v>0.99740932642487046</c:v>
                </c:pt>
                <c:pt idx="11">
                  <c:v>0.99621212121212122</c:v>
                </c:pt>
                <c:pt idx="12">
                  <c:v>0.99433427762039661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D-4A22-A2BB-61E3E689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38464"/>
        <c:axId val="573840000"/>
      </c:lineChart>
      <c:catAx>
        <c:axId val="5738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3840000"/>
        <c:crosses val="autoZero"/>
        <c:auto val="1"/>
        <c:lblAlgn val="ctr"/>
        <c:lblOffset val="100"/>
        <c:noMultiLvlLbl val="0"/>
      </c:catAx>
      <c:valAx>
        <c:axId val="573840000"/>
        <c:scaling>
          <c:orientation val="minMax"/>
          <c:max val="1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383846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9C-462A-B567-0FE904D648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'[5]BC lễ 30.04'!$B$22:$K$22</c:f>
              <c:strCache>
                <c:ptCount val="10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</c:strCache>
            </c:strRef>
          </c:cat>
          <c:val>
            <c:numRef>
              <c:f>'[5]BC lễ 30.04'!$B$23:$K$23</c:f>
              <c:numCache>
                <c:formatCode>General</c:formatCode>
                <c:ptCount val="10"/>
                <c:pt idx="0">
                  <c:v>39.049999999999997</c:v>
                </c:pt>
                <c:pt idx="1">
                  <c:v>62</c:v>
                </c:pt>
                <c:pt idx="2">
                  <c:v>60</c:v>
                </c:pt>
                <c:pt idx="3">
                  <c:v>73</c:v>
                </c:pt>
                <c:pt idx="4">
                  <c:v>97</c:v>
                </c:pt>
                <c:pt idx="5">
                  <c:v>54</c:v>
                </c:pt>
                <c:pt idx="6">
                  <c:v>51</c:v>
                </c:pt>
                <c:pt idx="7">
                  <c:v>29</c:v>
                </c:pt>
                <c:pt idx="8">
                  <c:v>89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C-462A-B567-0FE904D64830}"/>
            </c:ext>
          </c:extLst>
        </c:ser>
        <c:ser>
          <c:idx val="1"/>
          <c:order val="1"/>
          <c:tx>
            <c:strRef>
              <c:f>'[5]BC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9C-462A-B567-0FE904D64830}"/>
              </c:ext>
            </c:extLst>
          </c:dPt>
          <c:dLbls>
            <c:dLbl>
              <c:idx val="0"/>
              <c:layout>
                <c:manualLayout>
                  <c:x val="-3.0891886625868233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9C-462A-B567-0FE904D648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'[5]BC lễ 30.04'!$B$22:$K$22</c:f>
              <c:strCache>
                <c:ptCount val="10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</c:strCache>
            </c:strRef>
          </c:cat>
          <c:val>
            <c:numRef>
              <c:f>'[5]BC lễ 30.04'!$B$24:$K$24</c:f>
              <c:numCache>
                <c:formatCode>General</c:formatCode>
                <c:ptCount val="10"/>
                <c:pt idx="0">
                  <c:v>42.8</c:v>
                </c:pt>
                <c:pt idx="1">
                  <c:v>25</c:v>
                </c:pt>
                <c:pt idx="2">
                  <c:v>77</c:v>
                </c:pt>
                <c:pt idx="3">
                  <c:v>55</c:v>
                </c:pt>
                <c:pt idx="4">
                  <c:v>62</c:v>
                </c:pt>
                <c:pt idx="5">
                  <c:v>43</c:v>
                </c:pt>
                <c:pt idx="6">
                  <c:v>60</c:v>
                </c:pt>
                <c:pt idx="7">
                  <c:v>32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9C-462A-B567-0FE904D648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48-48E8-8B2E-C2D058F9EB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'[5]BC lễ 30.04'!$B$22:$K$22</c:f>
              <c:strCache>
                <c:ptCount val="10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</c:strCache>
            </c:strRef>
          </c:cat>
          <c:val>
            <c:numRef>
              <c:f>'[5]BC lễ 30.04'!$B$23:$K$23</c:f>
              <c:numCache>
                <c:formatCode>General</c:formatCode>
                <c:ptCount val="10"/>
                <c:pt idx="0">
                  <c:v>39.049999999999997</c:v>
                </c:pt>
                <c:pt idx="1">
                  <c:v>62</c:v>
                </c:pt>
                <c:pt idx="2">
                  <c:v>60</c:v>
                </c:pt>
                <c:pt idx="3">
                  <c:v>73</c:v>
                </c:pt>
                <c:pt idx="4">
                  <c:v>97</c:v>
                </c:pt>
                <c:pt idx="5">
                  <c:v>54</c:v>
                </c:pt>
                <c:pt idx="6">
                  <c:v>51</c:v>
                </c:pt>
                <c:pt idx="7">
                  <c:v>29</c:v>
                </c:pt>
                <c:pt idx="8">
                  <c:v>89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8-48E8-8B2E-C2D058F9EB69}"/>
            </c:ext>
          </c:extLst>
        </c:ser>
        <c:ser>
          <c:idx val="1"/>
          <c:order val="1"/>
          <c:tx>
            <c:strRef>
              <c:f>'[5]BC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48-48E8-8B2E-C2D058F9EB69}"/>
              </c:ext>
            </c:extLst>
          </c:dPt>
          <c:dLbls>
            <c:dLbl>
              <c:idx val="0"/>
              <c:layout>
                <c:manualLayout>
                  <c:x val="-3.0891886625868233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48-48E8-8B2E-C2D058F9E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'[5]BC lễ 30.04'!$B$22:$K$22</c:f>
              <c:strCache>
                <c:ptCount val="10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</c:strCache>
            </c:strRef>
          </c:cat>
          <c:val>
            <c:numRef>
              <c:f>'[5]BC lễ 30.04'!$B$24:$K$24</c:f>
              <c:numCache>
                <c:formatCode>General</c:formatCode>
                <c:ptCount val="10"/>
                <c:pt idx="0">
                  <c:v>42.8</c:v>
                </c:pt>
                <c:pt idx="1">
                  <c:v>25</c:v>
                </c:pt>
                <c:pt idx="2">
                  <c:v>77</c:v>
                </c:pt>
                <c:pt idx="3">
                  <c:v>55</c:v>
                </c:pt>
                <c:pt idx="4">
                  <c:v>62</c:v>
                </c:pt>
                <c:pt idx="5">
                  <c:v>43</c:v>
                </c:pt>
                <c:pt idx="6">
                  <c:v>60</c:v>
                </c:pt>
                <c:pt idx="7">
                  <c:v>32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8-48E8-8B2E-C2D058F9EB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7-4827-85AA-71239DAC64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'[6]BC lễ 30.04'!$B$22:$L$22</c:f>
              <c:strCache>
                <c:ptCount val="11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  <c:pt idx="10">
                  <c:v>30/04</c:v>
                </c:pt>
              </c:strCache>
            </c:strRef>
          </c:cat>
          <c:val>
            <c:numRef>
              <c:f>'[6]BC lễ 30.04'!$B$23:$L$23</c:f>
              <c:numCache>
                <c:formatCode>General</c:formatCode>
                <c:ptCount val="11"/>
                <c:pt idx="0">
                  <c:v>39.049999999999997</c:v>
                </c:pt>
                <c:pt idx="1">
                  <c:v>62</c:v>
                </c:pt>
                <c:pt idx="2">
                  <c:v>60</c:v>
                </c:pt>
                <c:pt idx="3">
                  <c:v>73</c:v>
                </c:pt>
                <c:pt idx="4">
                  <c:v>97</c:v>
                </c:pt>
                <c:pt idx="5">
                  <c:v>54</c:v>
                </c:pt>
                <c:pt idx="6">
                  <c:v>51</c:v>
                </c:pt>
                <c:pt idx="7">
                  <c:v>29</c:v>
                </c:pt>
                <c:pt idx="8">
                  <c:v>89</c:v>
                </c:pt>
                <c:pt idx="9">
                  <c:v>46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7-4827-85AA-71239DAC6408}"/>
            </c:ext>
          </c:extLst>
        </c:ser>
        <c:ser>
          <c:idx val="1"/>
          <c:order val="1"/>
          <c:tx>
            <c:strRef>
              <c:f>'[6]BC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C7-4827-85AA-71239DAC6408}"/>
              </c:ext>
            </c:extLst>
          </c:dPt>
          <c:dLbls>
            <c:dLbl>
              <c:idx val="0"/>
              <c:layout>
                <c:manualLayout>
                  <c:x val="-3.0891886625868233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C7-4827-85AA-71239DAC64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'[6]BC lễ 30.04'!$B$22:$L$22</c:f>
              <c:strCache>
                <c:ptCount val="11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  <c:pt idx="10">
                  <c:v>30/04</c:v>
                </c:pt>
              </c:strCache>
            </c:strRef>
          </c:cat>
          <c:val>
            <c:numRef>
              <c:f>'[6]BC lễ 30.04'!$B$24:$L$24</c:f>
              <c:numCache>
                <c:formatCode>General</c:formatCode>
                <c:ptCount val="11"/>
                <c:pt idx="0">
                  <c:v>42.8</c:v>
                </c:pt>
                <c:pt idx="1">
                  <c:v>25</c:v>
                </c:pt>
                <c:pt idx="2">
                  <c:v>77</c:v>
                </c:pt>
                <c:pt idx="3">
                  <c:v>55</c:v>
                </c:pt>
                <c:pt idx="4">
                  <c:v>62</c:v>
                </c:pt>
                <c:pt idx="5">
                  <c:v>43</c:v>
                </c:pt>
                <c:pt idx="6">
                  <c:v>60</c:v>
                </c:pt>
                <c:pt idx="7">
                  <c:v>32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C7-4827-85AA-71239DAC64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01-4FD7-8842-E18DBF42D9E7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01-4FD7-8842-E18DBF42D9E7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01-4FD7-8842-E18DBF42D9E7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01-4FD7-8842-E18DBF42D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'[7]BC lễ 30.04'!$B$22:$M$22</c:f>
              <c:strCache>
                <c:ptCount val="12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</c:strCache>
            </c:strRef>
          </c:cat>
          <c:val>
            <c:numRef>
              <c:f>'[7]BC lễ 30.04'!$B$23:$M$23</c:f>
              <c:numCache>
                <c:formatCode>General</c:formatCode>
                <c:ptCount val="12"/>
                <c:pt idx="0">
                  <c:v>39.049999999999997</c:v>
                </c:pt>
                <c:pt idx="1">
                  <c:v>15.5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01-4FD7-8842-E18DBF42D9E7}"/>
            </c:ext>
          </c:extLst>
        </c:ser>
        <c:ser>
          <c:idx val="1"/>
          <c:order val="1"/>
          <c:tx>
            <c:strRef>
              <c:f>'[7]BC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01-4FD7-8842-E18DBF42D9E7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01-4FD7-8842-E18DBF42D9E7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01-4FD7-8842-E18DBF42D9E7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01-4FD7-8842-E18DBF42D9E7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01-4FD7-8842-E18DBF42D9E7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01-4FD7-8842-E18DBF42D9E7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01-4FD7-8842-E18DBF42D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'[7]BC lễ 30.04'!$B$22:$M$22</c:f>
              <c:strCache>
                <c:ptCount val="12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</c:strCache>
            </c:strRef>
          </c:cat>
          <c:val>
            <c:numRef>
              <c:f>'[7]BC lễ 30.04'!$B$24:$M$24</c:f>
              <c:numCache>
                <c:formatCode>General</c:formatCode>
                <c:ptCount val="12"/>
                <c:pt idx="0">
                  <c:v>42.8</c:v>
                </c:pt>
                <c:pt idx="1">
                  <c:v>18.5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01-4FD7-8842-E18DBF42D9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1-4C82-846F-3C0D436EF224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C1-4C82-846F-3C0D436EF224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C1-4C82-846F-3C0D436EF224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C1-4C82-846F-3C0D436EF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'[8]BC lễ 30.04'!$B$22:$O$22</c:f>
              <c:strCache>
                <c:ptCount val="14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</c:strCache>
            </c:strRef>
          </c:cat>
          <c:val>
            <c:numRef>
              <c:f>'[8]BC lễ 30.04'!$B$23:$O$23</c:f>
              <c:numCache>
                <c:formatCode>General</c:formatCode>
                <c:ptCount val="14"/>
                <c:pt idx="0">
                  <c:v>39.049999999999997</c:v>
                </c:pt>
                <c:pt idx="1">
                  <c:v>15.666666666666666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1-4C82-846F-3C0D436EF224}"/>
            </c:ext>
          </c:extLst>
        </c:ser>
        <c:ser>
          <c:idx val="1"/>
          <c:order val="1"/>
          <c:tx>
            <c:strRef>
              <c:f>'[8]BC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C1-4C82-846F-3C0D436EF224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C1-4C82-846F-3C0D436EF224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C1-4C82-846F-3C0D436EF224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C1-4C82-846F-3C0D436EF224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C1-4C82-846F-3C0D436EF224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C1-4C82-846F-3C0D436EF224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C1-4C82-846F-3C0D436EF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'[8]BC lễ 30.04'!$B$22:$O$22</c:f>
              <c:strCache>
                <c:ptCount val="14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</c:strCache>
            </c:strRef>
          </c:cat>
          <c:val>
            <c:numRef>
              <c:f>'[8]BC lễ 30.04'!$B$24:$O$24</c:f>
              <c:numCache>
                <c:formatCode>General</c:formatCode>
                <c:ptCount val="14"/>
                <c:pt idx="0">
                  <c:v>42.8</c:v>
                </c:pt>
                <c:pt idx="1">
                  <c:v>45.666666666666664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C1-4C82-846F-3C0D436EF2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94-4BDB-84E4-68D466192785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94-4BDB-84E4-68D466192785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94-4BDB-84E4-68D466192785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94-4BDB-84E4-68D466192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'[8]BC lễ 30.04'!$B$22:$O$22</c:f>
              <c:strCache>
                <c:ptCount val="14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</c:strCache>
            </c:strRef>
          </c:cat>
          <c:val>
            <c:numRef>
              <c:f>'[8]BC lễ 30.04'!$B$23:$O$23</c:f>
              <c:numCache>
                <c:formatCode>General</c:formatCode>
                <c:ptCount val="14"/>
                <c:pt idx="0">
                  <c:v>39.049999999999997</c:v>
                </c:pt>
                <c:pt idx="1">
                  <c:v>15.666666666666666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4-4BDB-84E4-68D466192785}"/>
            </c:ext>
          </c:extLst>
        </c:ser>
        <c:ser>
          <c:idx val="1"/>
          <c:order val="1"/>
          <c:tx>
            <c:strRef>
              <c:f>'[8]BC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94-4BDB-84E4-68D466192785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94-4BDB-84E4-68D466192785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94-4BDB-84E4-68D466192785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94-4BDB-84E4-68D466192785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94-4BDB-84E4-68D466192785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94-4BDB-84E4-68D466192785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94-4BDB-84E4-68D466192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'[8]BC lễ 30.04'!$B$22:$O$22</c:f>
              <c:strCache>
                <c:ptCount val="14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</c:strCache>
            </c:strRef>
          </c:cat>
          <c:val>
            <c:numRef>
              <c:f>'[8]BC lễ 30.04'!$B$24:$O$24</c:f>
              <c:numCache>
                <c:formatCode>General</c:formatCode>
                <c:ptCount val="14"/>
                <c:pt idx="0">
                  <c:v>42.8</c:v>
                </c:pt>
                <c:pt idx="1">
                  <c:v>45.666666666666664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94-4BDB-84E4-68D4661927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F3-4599-B8F2-1A3D24E29D64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3-4599-B8F2-1A3D24E29D64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3-4599-B8F2-1A3D24E29D64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3-4599-B8F2-1A3D24E29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'[9]BC lễ 30.04'!$B$22:$P$22</c:f>
              <c:strCache>
                <c:ptCount val="15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</c:strCache>
            </c:strRef>
          </c:cat>
          <c:val>
            <c:numRef>
              <c:f>'[9]BC lễ 30.04'!$B$23:$P$23</c:f>
              <c:numCache>
                <c:formatCode>General</c:formatCode>
                <c:ptCount val="15"/>
                <c:pt idx="0">
                  <c:v>39.049999999999997</c:v>
                </c:pt>
                <c:pt idx="1">
                  <c:v>16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3-4599-B8F2-1A3D24E29D64}"/>
            </c:ext>
          </c:extLst>
        </c:ser>
        <c:ser>
          <c:idx val="1"/>
          <c:order val="1"/>
          <c:tx>
            <c:strRef>
              <c:f>'[9]BC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F3-4599-B8F2-1A3D24E29D64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3-4599-B8F2-1A3D24E29D64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3-4599-B8F2-1A3D24E29D64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F3-4599-B8F2-1A3D24E29D64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F3-4599-B8F2-1A3D24E29D64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F3-4599-B8F2-1A3D24E29D64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F3-4599-B8F2-1A3D24E29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'[9]BC lễ 30.04'!$B$22:$P$22</c:f>
              <c:strCache>
                <c:ptCount val="15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</c:strCache>
            </c:strRef>
          </c:cat>
          <c:val>
            <c:numRef>
              <c:f>'[9]BC lễ 30.04'!$B$24:$P$24</c:f>
              <c:numCache>
                <c:formatCode>General</c:formatCode>
                <c:ptCount val="15"/>
                <c:pt idx="0">
                  <c:v>42.8</c:v>
                </c:pt>
                <c:pt idx="1">
                  <c:v>51.25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F3-4599-B8F2-1A3D24E29D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7-49D5-929A-8C5E2035BC6D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97-49D5-929A-8C5E2035BC6D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97-49D5-929A-8C5E2035BC6D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97-49D5-929A-8C5E2035BC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'[10]BC lễ 30.04'!$B$22:$Q$22</c:f>
              <c:strCache>
                <c:ptCount val="16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  <c:pt idx="15">
                  <c:v>04/05</c:v>
                </c:pt>
              </c:strCache>
            </c:strRef>
          </c:cat>
          <c:val>
            <c:numRef>
              <c:f>'[10]BC lễ 30.04'!$B$23:$Q$23</c:f>
              <c:numCache>
                <c:formatCode>General</c:formatCode>
                <c:ptCount val="16"/>
                <c:pt idx="0">
                  <c:v>39.049999999999997</c:v>
                </c:pt>
                <c:pt idx="1">
                  <c:v>17.2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7-49D5-929A-8C5E2035BC6D}"/>
            </c:ext>
          </c:extLst>
        </c:ser>
        <c:ser>
          <c:idx val="1"/>
          <c:order val="1"/>
          <c:tx>
            <c:strRef>
              <c:f>'[10]BC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7-49D5-929A-8C5E2035BC6D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97-49D5-929A-8C5E2035BC6D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97-49D5-929A-8C5E2035BC6D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97-49D5-929A-8C5E2035BC6D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97-49D5-929A-8C5E2035BC6D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97-49D5-929A-8C5E2035BC6D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97-49D5-929A-8C5E2035BC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'[10]BC lễ 30.04'!$B$22:$Q$22</c:f>
              <c:strCache>
                <c:ptCount val="16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  <c:pt idx="15">
                  <c:v>04/05</c:v>
                </c:pt>
              </c:strCache>
            </c:strRef>
          </c:cat>
          <c:val>
            <c:numRef>
              <c:f>'[10]BC lễ 30.04'!$B$24:$Q$24</c:f>
              <c:numCache>
                <c:formatCode>General</c:formatCode>
                <c:ptCount val="16"/>
                <c:pt idx="0">
                  <c:v>42.8</c:v>
                </c:pt>
                <c:pt idx="1">
                  <c:v>49.2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  <c:pt idx="14">
                  <c:v>68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C97-49D5-929A-8C5E2035BC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392906</xdr:colOff>
      <xdr:row>12</xdr:row>
      <xdr:rowOff>0</xdr:rowOff>
    </xdr:from>
    <xdr:to>
      <xdr:col>9</xdr:col>
      <xdr:colOff>402431</xdr:colOff>
      <xdr:row>26</xdr:row>
      <xdr:rowOff>147638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906" y="2571750"/>
          <a:ext cx="7105650" cy="2862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327659</xdr:colOff>
      <xdr:row>24</xdr:row>
      <xdr:rowOff>275272</xdr:rowOff>
    </xdr:from>
    <xdr:to>
      <xdr:col>13</xdr:col>
      <xdr:colOff>537210</xdr:colOff>
      <xdr:row>32</xdr:row>
      <xdr:rowOff>200977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27</xdr:col>
      <xdr:colOff>244483</xdr:colOff>
      <xdr:row>31</xdr:row>
      <xdr:rowOff>105616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12</xdr:col>
      <xdr:colOff>199092</xdr:colOff>
      <xdr:row>22</xdr:row>
      <xdr:rowOff>106670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3905250"/>
          <a:ext cx="6561792" cy="17830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95</xdr:row>
      <xdr:rowOff>34290</xdr:rowOff>
    </xdr:from>
    <xdr:to>
      <xdr:col>34</xdr:col>
      <xdr:colOff>190500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C:/Tool%20DHSC/RA%20SOAT%20LOI%20V3N.2%20.xlsm" TargetMode="External" Type="http://schemas.openxmlformats.org/officeDocument/2006/relationships/externalLinkPath"/></Relationships>
</file>

<file path=xl/externalLinks/_rels/externalLink10.xml.rels><?xml version="1.0" encoding="UTF-8" standalone="no"?><Relationships xmlns="http://schemas.openxmlformats.org/package/2006/relationships"><Relationship Id="rId1" Target="file://///192.168.197.22/clm/V.%20B&#192;I%20TO&#193;N%20P.COC/HE%20THONG_TAMNT9/K&#202;NH%20TRUY&#7872;N/BC%20ng&#224;y/T5.2025/04.05/BAO%20CAO%20KENH%20TRUYEN%20NGAY%2004.05.2025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TH%20Ti&#7871;p%20nh&#7853;n" TargetMode="External" Type="http://schemas.microsoft.com/office/2006/relationships/xlExternalLinkPath/xlPathMissing"/></Relationships>
</file>

<file path=xl/externalLinks/_rels/externalLink3.xml.rels><?xml version="1.0" encoding="UTF-8" standalone="no"?><Relationships xmlns="http://schemas.openxmlformats.org/package/2006/relationships"><Relationship Id="rId1" Target="TH%20Ti&#7871;p%20nh&#7853;n%20(sau%20QH%20t&#7881;nh)" TargetMode="External" Type="http://schemas.microsoft.com/office/2006/relationships/xlExternalLinkPath/xlPathMissing"/></Relationships>
</file>

<file path=xl/externalLinks/_rels/externalLink4.xml.rels><?xml version="1.0" encoding="UTF-8" standalone="no"?><Relationships xmlns="http://schemas.openxmlformats.org/package/2006/relationships"><Relationship Id="rId1" Target="file://///192.168.197.22/clm/V.%20B&#192;I%20TO&#193;N%20P.COC/HE%20THONG_TAMNT9/K&#202;NH%20TRUY&#7872;N/BC%20ng&#224;y/28.04/BAO%20CAO%20KENH%20TRUYEN%20NGAY%2028.04.2025.xlsx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//192.168.197.22/clm/BC%20kenh%20truyen/29.04/BAO%20CAO%20KENH%20TRUYEN%20NGAY%2029.04.2025.xlsx" TargetMode="External" Type="http://schemas.openxmlformats.org/officeDocument/2006/relationships/externalLinkPath"/></Relationships>
</file>

<file path=xl/externalLinks/_rels/externalLink6.xml.rels><?xml version="1.0" encoding="UTF-8" standalone="no"?><Relationships xmlns="http://schemas.openxmlformats.org/package/2006/relationships"><Relationship Id="rId1" Target="file://///192.168.197.22/clm/BC%20kenh%20truyen/30.04/BAO%20CAO%20KENH%20TRUYEN%20NGAY%2030.04.2025.xlsx" TargetMode="External" Type="http://schemas.openxmlformats.org/officeDocument/2006/relationships/externalLinkPath"/></Relationships>
</file>

<file path=xl/externalLinks/_rels/externalLink7.xml.rels><?xml version="1.0" encoding="UTF-8" standalone="no"?><Relationships xmlns="http://schemas.openxmlformats.org/package/2006/relationships"><Relationship Id="rId1" Target="file://///192.168.197.22/clm/BC%20kenh%20truyen/01.05/BAO%20CAO%20KENH%20TRUYEN%20NGAY%2001.05.2025.xlsx" TargetMode="External" Type="http://schemas.openxmlformats.org/officeDocument/2006/relationships/externalLinkPath"/></Relationships>
</file>

<file path=xl/externalLinks/_rels/externalLink8.xml.rels><?xml version="1.0" encoding="UTF-8" standalone="no"?><Relationships xmlns="http://schemas.openxmlformats.org/package/2006/relationships"><Relationship Id="rId1" Target="file://///192.168.197.22/clm/BC%20kenh%20truyen/02.05/BAO%20CAO%20KENH%20TRUYEN%20NGAY%2002.05.2025.xlsx" TargetMode="External" Type="http://schemas.openxmlformats.org/officeDocument/2006/relationships/externalLinkPath"/></Relationships>
</file>

<file path=xl/externalLinks/_rels/externalLink9.xml.rels><?xml version="1.0" encoding="UTF-8" standalone="no"?><Relationships xmlns="http://schemas.openxmlformats.org/package/2006/relationships"><Relationship Id="rId1" Target="file://///192.168.197.22/clm/BC%20kenh%20truyen/03.05/BAO%20CAO%20KENH%20TRUYEN%20NGAY%2003.05.2025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am so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ch làm"/>
      <sheetName val="Tham chieu"/>
      <sheetName val="ON"/>
      <sheetName val="Chi tiet chung"/>
      <sheetName val="BC word"/>
      <sheetName val="TH TN"/>
      <sheetName val="DL THÁNG"/>
      <sheetName val="TH XL"/>
      <sheetName val="BC lễ 30.04"/>
      <sheetName val="T4 (2025&amp;2024)"/>
      <sheetName val="TĐXL"/>
      <sheetName val="Tổng hợp"/>
      <sheetName val="TĐXL ngày"/>
      <sheetName val="Nguyên nhân XL"/>
      <sheetName val="phan anh 2 lần"/>
      <sheetName val="TG XLTB"/>
      <sheetName val="BC 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2">
          <cell r="B22" t="str">
            <v>TB ngày thường</v>
          </cell>
          <cell r="C22" t="str">
            <v>TB lễ (từ 30.04 đến hiện tại</v>
          </cell>
          <cell r="D22" t="str">
            <v>21/04</v>
          </cell>
          <cell r="E22" t="str">
            <v>22/04</v>
          </cell>
          <cell r="F22" t="str">
            <v>23/04</v>
          </cell>
          <cell r="G22" t="str">
            <v>24/04</v>
          </cell>
          <cell r="H22" t="str">
            <v>25/04</v>
          </cell>
          <cell r="I22" t="str">
            <v>26/04</v>
          </cell>
          <cell r="J22" t="str">
            <v>27/04</v>
          </cell>
          <cell r="K22" t="str">
            <v>28/04</v>
          </cell>
          <cell r="L22" t="str">
            <v>29/04</v>
          </cell>
          <cell r="M22" t="str">
            <v>30/04</v>
          </cell>
          <cell r="N22" t="str">
            <v>01/05</v>
          </cell>
          <cell r="O22" t="str">
            <v>02/05</v>
          </cell>
          <cell r="P22" t="str">
            <v>03/05</v>
          </cell>
          <cell r="Q22" t="str">
            <v>04/05</v>
          </cell>
        </row>
        <row r="23">
          <cell r="A23" t="str">
            <v>Năm 2025</v>
          </cell>
          <cell r="B23">
            <v>39.049999999999997</v>
          </cell>
          <cell r="C23">
            <v>17.2</v>
          </cell>
          <cell r="D23">
            <v>62</v>
          </cell>
          <cell r="E23">
            <v>60</v>
          </cell>
          <cell r="F23">
            <v>73</v>
          </cell>
          <cell r="G23">
            <v>97</v>
          </cell>
          <cell r="H23">
            <v>54</v>
          </cell>
          <cell r="I23">
            <v>51</v>
          </cell>
          <cell r="J23">
            <v>29</v>
          </cell>
          <cell r="K23">
            <v>89</v>
          </cell>
          <cell r="L23">
            <v>46</v>
          </cell>
          <cell r="M23">
            <v>16</v>
          </cell>
          <cell r="N23">
            <v>15</v>
          </cell>
          <cell r="O23">
            <v>16</v>
          </cell>
          <cell r="P23">
            <v>17</v>
          </cell>
          <cell r="Q23">
            <v>22</v>
          </cell>
        </row>
        <row r="24">
          <cell r="A24" t="str">
            <v>Năm 2024</v>
          </cell>
          <cell r="B24">
            <v>42.8</v>
          </cell>
          <cell r="C24">
            <v>49.2</v>
          </cell>
          <cell r="D24">
            <v>25</v>
          </cell>
          <cell r="E24">
            <v>77</v>
          </cell>
          <cell r="F24">
            <v>55</v>
          </cell>
          <cell r="G24">
            <v>62</v>
          </cell>
          <cell r="H24">
            <v>43</v>
          </cell>
          <cell r="I24">
            <v>60</v>
          </cell>
          <cell r="J24">
            <v>32</v>
          </cell>
          <cell r="K24">
            <v>13</v>
          </cell>
          <cell r="L24">
            <v>14</v>
          </cell>
          <cell r="M24">
            <v>14</v>
          </cell>
          <cell r="N24">
            <v>23</v>
          </cell>
          <cell r="O24">
            <v>100</v>
          </cell>
          <cell r="P24">
            <v>68</v>
          </cell>
          <cell r="Q24">
            <v>41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Tiếp nhậ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Tiếp nhận (sau QH tỉnh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ách làm"/>
      <sheetName val="Tham chieu"/>
      <sheetName val="BC word"/>
      <sheetName val="ON"/>
      <sheetName val="BC lễ 30.04"/>
      <sheetName val="T4 (2025&amp;2024)"/>
      <sheetName val="SC trong ngày"/>
      <sheetName val="Chi tiet chung"/>
      <sheetName val="SL năm cũ"/>
      <sheetName val="Chi tiet HT"/>
      <sheetName val="Tiếp nhận"/>
      <sheetName val="TĐXL"/>
      <sheetName val="Tổng hợp"/>
      <sheetName val="TĐXL ngày"/>
      <sheetName val="TT tác động HT"/>
      <sheetName val="Nguyên nhân XL (ngày)"/>
      <sheetName val="Nguyên nhân XL"/>
      <sheetName val="phan anh 2 lần"/>
      <sheetName val="Tiến độ xử lý"/>
      <sheetName val="TG XLTB"/>
      <sheetName val="BC EX"/>
      <sheetName val="KH Trọng Yếu"/>
      <sheetName val="KPI"/>
      <sheetName val="SLA"/>
      <sheetName val="mat dien"/>
      <sheetName val="GTPA"/>
      <sheetName val="GT TĐXL"/>
      <sheetName val="Sheet3"/>
      <sheetName val="Cảnh Báo KPI "/>
      <sheetName val="Sheet2"/>
      <sheetName val="TH VCC"/>
      <sheetName val="Sheet1"/>
      <sheetName val="GT loi KTQT"/>
      <sheetName val="CHAY 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B31" t="str">
            <v>TB ngày thường</v>
          </cell>
          <cell r="C31" t="str">
            <v>TB lễ (từ 30.04 đến hiện tại</v>
          </cell>
          <cell r="D31" t="str">
            <v>21/04</v>
          </cell>
          <cell r="E31" t="str">
            <v>22/04</v>
          </cell>
          <cell r="F31" t="str">
            <v>23/04</v>
          </cell>
          <cell r="G31" t="str">
            <v>24/04</v>
          </cell>
          <cell r="H31" t="str">
            <v>25/04</v>
          </cell>
          <cell r="I31" t="str">
            <v>26/04</v>
          </cell>
          <cell r="J31" t="str">
            <v>27/04</v>
          </cell>
          <cell r="K31" t="str">
            <v>28/04</v>
          </cell>
        </row>
        <row r="32">
          <cell r="A32" t="str">
            <v>Năm 2025</v>
          </cell>
          <cell r="B32">
            <v>39.049999999999997</v>
          </cell>
          <cell r="C32">
            <v>89</v>
          </cell>
          <cell r="D32">
            <v>62</v>
          </cell>
          <cell r="E32">
            <v>60</v>
          </cell>
          <cell r="F32">
            <v>73</v>
          </cell>
          <cell r="G32">
            <v>97</v>
          </cell>
          <cell r="H32">
            <v>54</v>
          </cell>
          <cell r="I32">
            <v>51</v>
          </cell>
          <cell r="J32">
            <v>29</v>
          </cell>
          <cell r="K32">
            <v>89</v>
          </cell>
        </row>
        <row r="33">
          <cell r="A33" t="str">
            <v>Năm 2024</v>
          </cell>
          <cell r="B33">
            <v>42.8</v>
          </cell>
          <cell r="C33">
            <v>19</v>
          </cell>
          <cell r="D33">
            <v>25</v>
          </cell>
          <cell r="E33">
            <v>77</v>
          </cell>
          <cell r="F33">
            <v>55</v>
          </cell>
          <cell r="G33">
            <v>62</v>
          </cell>
          <cell r="H33">
            <v>43</v>
          </cell>
          <cell r="I33">
            <v>60</v>
          </cell>
          <cell r="J33">
            <v>32</v>
          </cell>
          <cell r="K33">
            <v>13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ách làm"/>
      <sheetName val="Tham chieu"/>
      <sheetName val="BC word"/>
      <sheetName val="ON"/>
      <sheetName val="BC lễ 30.04"/>
      <sheetName val="T4 (2025&amp;2024)"/>
      <sheetName val="Nguyên nhân XL"/>
      <sheetName val="Tiến độ xử lý"/>
      <sheetName val="Chi tiet chung"/>
      <sheetName val="SC trong ngày"/>
      <sheetName val="SL năm cũ"/>
      <sheetName val="Chi tiet HT"/>
      <sheetName val="Tiếp nhận"/>
      <sheetName val="TĐXL"/>
      <sheetName val="Tổng hợp"/>
      <sheetName val="TĐXL ngày"/>
      <sheetName val="TT tác động HT"/>
      <sheetName val="phan anh 2 lần"/>
      <sheetName val="Sheet4"/>
      <sheetName val="TG XLTB"/>
      <sheetName val="BC EX"/>
      <sheetName val="KH Trọng Yếu"/>
      <sheetName val="KPI"/>
      <sheetName val="SLA"/>
      <sheetName val="mat dien"/>
      <sheetName val="GTPA"/>
      <sheetName val="GT TĐXL"/>
      <sheetName val="Sheet3"/>
      <sheetName val="Cảnh Báo KPI "/>
      <sheetName val="Sheet2"/>
      <sheetName val="TH VCC"/>
      <sheetName val="Sheet1"/>
      <sheetName val="GT loi KTQT"/>
      <sheetName val="CHAY 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2">
          <cell r="B22" t="str">
            <v>TB ngày thường</v>
          </cell>
          <cell r="C22" t="str">
            <v>21/04</v>
          </cell>
          <cell r="D22" t="str">
            <v>22/04</v>
          </cell>
          <cell r="E22" t="str">
            <v>23/04</v>
          </cell>
          <cell r="F22" t="str">
            <v>24/04</v>
          </cell>
          <cell r="G22" t="str">
            <v>25/04</v>
          </cell>
          <cell r="H22" t="str">
            <v>26/04</v>
          </cell>
          <cell r="I22" t="str">
            <v>27/04</v>
          </cell>
          <cell r="J22" t="str">
            <v>28/04</v>
          </cell>
          <cell r="K22" t="str">
            <v>29/04</v>
          </cell>
        </row>
        <row r="23">
          <cell r="A23" t="str">
            <v>Năm 2025</v>
          </cell>
          <cell r="B23">
            <v>39.049999999999997</v>
          </cell>
          <cell r="C23">
            <v>62</v>
          </cell>
          <cell r="D23">
            <v>60</v>
          </cell>
          <cell r="E23">
            <v>73</v>
          </cell>
          <cell r="F23">
            <v>97</v>
          </cell>
          <cell r="G23">
            <v>54</v>
          </cell>
          <cell r="H23">
            <v>51</v>
          </cell>
          <cell r="I23">
            <v>29</v>
          </cell>
          <cell r="J23">
            <v>89</v>
          </cell>
          <cell r="K23">
            <v>46</v>
          </cell>
        </row>
        <row r="24">
          <cell r="A24" t="str">
            <v>Năm 2024</v>
          </cell>
          <cell r="B24">
            <v>42.8</v>
          </cell>
          <cell r="C24">
            <v>25</v>
          </cell>
          <cell r="D24">
            <v>77</v>
          </cell>
          <cell r="E24">
            <v>55</v>
          </cell>
          <cell r="F24">
            <v>62</v>
          </cell>
          <cell r="G24">
            <v>43</v>
          </cell>
          <cell r="H24">
            <v>60</v>
          </cell>
          <cell r="I24">
            <v>32</v>
          </cell>
          <cell r="J24">
            <v>13</v>
          </cell>
          <cell r="K24">
            <v>14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ách làm"/>
      <sheetName val="Tham chieu"/>
      <sheetName val="BC word"/>
      <sheetName val="ON"/>
      <sheetName val="BC lễ 30.04"/>
      <sheetName val="T4 (2025&amp;2024)"/>
      <sheetName val="SC trong ngày"/>
      <sheetName val="Nguyên nhân XL"/>
      <sheetName val="Tiến độ xử lý"/>
      <sheetName val="Chi tiet chung"/>
      <sheetName val="SL năm cũ"/>
      <sheetName val="Chi tiet HT"/>
      <sheetName val="Tiếp nhận"/>
      <sheetName val="TĐXL"/>
      <sheetName val="Tổng hợp"/>
      <sheetName val="TĐXL ngày"/>
      <sheetName val="TT tác động HT"/>
      <sheetName val="phan anh 2 lần"/>
      <sheetName val="TG XLTB"/>
      <sheetName val="BC EX"/>
      <sheetName val="KH Trọng Yếu"/>
      <sheetName val="KPI"/>
      <sheetName val="SLA"/>
      <sheetName val="mat dien"/>
      <sheetName val="GTPA"/>
      <sheetName val="GT TĐXL"/>
      <sheetName val="Sheet3"/>
      <sheetName val="Cảnh Báo KPI "/>
      <sheetName val="Sheet2"/>
      <sheetName val="TH VCC"/>
      <sheetName val="Sheet1"/>
      <sheetName val="GT loi KTQT"/>
      <sheetName val="CHAY S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22">
          <cell r="B22" t="str">
            <v>TB ngày thường</v>
          </cell>
          <cell r="C22" t="str">
            <v>21/04</v>
          </cell>
          <cell r="D22" t="str">
            <v>22/04</v>
          </cell>
          <cell r="E22" t="str">
            <v>23/04</v>
          </cell>
          <cell r="F22" t="str">
            <v>24/04</v>
          </cell>
          <cell r="G22" t="str">
            <v>25/04</v>
          </cell>
          <cell r="H22" t="str">
            <v>26/04</v>
          </cell>
          <cell r="I22" t="str">
            <v>27/04</v>
          </cell>
          <cell r="J22" t="str">
            <v>28/04</v>
          </cell>
          <cell r="K22" t="str">
            <v>29/04</v>
          </cell>
          <cell r="L22" t="str">
            <v>30/04</v>
          </cell>
        </row>
        <row r="23">
          <cell r="A23" t="str">
            <v>Năm 2025</v>
          </cell>
          <cell r="B23">
            <v>39.049999999999997</v>
          </cell>
          <cell r="C23">
            <v>62</v>
          </cell>
          <cell r="D23">
            <v>60</v>
          </cell>
          <cell r="E23">
            <v>73</v>
          </cell>
          <cell r="F23">
            <v>97</v>
          </cell>
          <cell r="G23">
            <v>54</v>
          </cell>
          <cell r="H23">
            <v>51</v>
          </cell>
          <cell r="I23">
            <v>29</v>
          </cell>
          <cell r="J23">
            <v>89</v>
          </cell>
          <cell r="K23">
            <v>46</v>
          </cell>
          <cell r="L23">
            <v>16</v>
          </cell>
        </row>
        <row r="24">
          <cell r="A24" t="str">
            <v>Năm 2024</v>
          </cell>
          <cell r="B24">
            <v>42.8</v>
          </cell>
          <cell r="C24">
            <v>25</v>
          </cell>
          <cell r="D24">
            <v>77</v>
          </cell>
          <cell r="E24">
            <v>55</v>
          </cell>
          <cell r="F24">
            <v>62</v>
          </cell>
          <cell r="G24">
            <v>43</v>
          </cell>
          <cell r="H24">
            <v>60</v>
          </cell>
          <cell r="I24">
            <v>32</v>
          </cell>
          <cell r="J24">
            <v>13</v>
          </cell>
          <cell r="K24">
            <v>14</v>
          </cell>
          <cell r="L24">
            <v>14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2">
          <cell r="X2" t="str">
            <v>Đã sửa hàm ko cần phải sửa lại VIP, Thường</v>
          </cell>
        </row>
      </sheetData>
      <sheetData sheetId="11" refreshError="1"/>
      <sheetData sheetId="12" refreshError="1"/>
      <sheetData sheetId="13" refreshError="1"/>
      <sheetData sheetId="14">
        <row r="1">
          <cell r="AI1" t="str">
            <v>KH VIP</v>
          </cell>
        </row>
      </sheetData>
      <sheetData sheetId="15">
        <row r="15">
          <cell r="C15" t="str">
            <v>OfficeWAN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ách làm"/>
      <sheetName val="Tham chieu"/>
      <sheetName val="BC word"/>
      <sheetName val="ON"/>
      <sheetName val="BC lễ 30.04"/>
      <sheetName val="T4 (2025&amp;2024)"/>
      <sheetName val="SC trong ngày"/>
      <sheetName val="Nguyên nhân XL"/>
      <sheetName val="Tiến độ xử lý"/>
      <sheetName val="Chi tiet chung"/>
      <sheetName val="SL năm cũ"/>
      <sheetName val="Chi tiet HT"/>
      <sheetName val="Tiếp nhận"/>
      <sheetName val="TĐXL"/>
      <sheetName val="Tổng hợp"/>
      <sheetName val="TĐXL ngày"/>
      <sheetName val="TT tác động HT"/>
      <sheetName val="phan anh 2 lần"/>
      <sheetName val="TG XLTB"/>
      <sheetName val="BC EX"/>
      <sheetName val="KH Trọng Yếu"/>
      <sheetName val="KPI"/>
      <sheetName val="SLA"/>
      <sheetName val="mat dien"/>
      <sheetName val="GTPA"/>
      <sheetName val="GT TĐXL"/>
      <sheetName val="Sheet3"/>
      <sheetName val="Cảnh Báo KPI "/>
      <sheetName val="Sheet2"/>
      <sheetName val="TH VCC"/>
      <sheetName val="Sheet1"/>
      <sheetName val="GT loi KTQT"/>
      <sheetName val="CHAY SC"/>
    </sheetNames>
    <sheetDataSet>
      <sheetData sheetId="0"/>
      <sheetData sheetId="1"/>
      <sheetData sheetId="2"/>
      <sheetData sheetId="3"/>
      <sheetData sheetId="4"/>
      <sheetData sheetId="5">
        <row r="22">
          <cell r="B22" t="str">
            <v>TB ngày thường</v>
          </cell>
          <cell r="C22" t="str">
            <v>TB lễ (từ 30.04 đến hiện tại</v>
          </cell>
          <cell r="D22" t="str">
            <v>21/04</v>
          </cell>
          <cell r="E22" t="str">
            <v>22/04</v>
          </cell>
          <cell r="F22" t="str">
            <v>23/04</v>
          </cell>
          <cell r="G22" t="str">
            <v>24/04</v>
          </cell>
          <cell r="H22" t="str">
            <v>25/04</v>
          </cell>
          <cell r="I22" t="str">
            <v>26/04</v>
          </cell>
          <cell r="J22" t="str">
            <v>27/04</v>
          </cell>
          <cell r="K22" t="str">
            <v>28/04</v>
          </cell>
          <cell r="L22" t="str">
            <v>29/04</v>
          </cell>
          <cell r="M22" t="str">
            <v>30/04</v>
          </cell>
        </row>
        <row r="23">
          <cell r="A23" t="str">
            <v>Năm 2025</v>
          </cell>
          <cell r="B23">
            <v>39.049999999999997</v>
          </cell>
          <cell r="C23">
            <v>15.5</v>
          </cell>
          <cell r="D23">
            <v>62</v>
          </cell>
          <cell r="E23">
            <v>60</v>
          </cell>
          <cell r="F23">
            <v>73</v>
          </cell>
          <cell r="G23">
            <v>97</v>
          </cell>
          <cell r="H23">
            <v>54</v>
          </cell>
          <cell r="I23">
            <v>51</v>
          </cell>
          <cell r="J23">
            <v>29</v>
          </cell>
          <cell r="K23">
            <v>89</v>
          </cell>
          <cell r="L23">
            <v>46</v>
          </cell>
          <cell r="M23">
            <v>16</v>
          </cell>
        </row>
        <row r="24">
          <cell r="A24" t="str">
            <v>Năm 2024</v>
          </cell>
          <cell r="B24">
            <v>42.8</v>
          </cell>
          <cell r="C24">
            <v>18.5</v>
          </cell>
          <cell r="D24">
            <v>25</v>
          </cell>
          <cell r="E24">
            <v>77</v>
          </cell>
          <cell r="F24">
            <v>55</v>
          </cell>
          <cell r="G24">
            <v>62</v>
          </cell>
          <cell r="H24">
            <v>43</v>
          </cell>
          <cell r="I24">
            <v>60</v>
          </cell>
          <cell r="J24">
            <v>32</v>
          </cell>
          <cell r="K24">
            <v>13</v>
          </cell>
          <cell r="L24">
            <v>14</v>
          </cell>
          <cell r="M24">
            <v>14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ch làm"/>
      <sheetName val="Tham chieu"/>
      <sheetName val="ON"/>
      <sheetName val="Chi tiet chung"/>
      <sheetName val="BC word"/>
      <sheetName val="TH TN"/>
      <sheetName val="DL THÁNG"/>
      <sheetName val="TH XL"/>
      <sheetName val="BC lễ 30.04"/>
      <sheetName val="T4 (2025&amp;2024)"/>
      <sheetName val="TĐXL"/>
      <sheetName val="Tổng hợp"/>
      <sheetName val="TĐXL ngày"/>
      <sheetName val="Nguyên nhân XL"/>
      <sheetName val="phan anh 2 lần"/>
      <sheetName val="TG XLTB"/>
      <sheetName val="BC 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2">
          <cell r="B22" t="str">
            <v>TB ngày thường</v>
          </cell>
          <cell r="C22" t="str">
            <v>TB lễ (từ 30.04 đến hiện tại</v>
          </cell>
          <cell r="D22" t="str">
            <v>21/04</v>
          </cell>
          <cell r="E22" t="str">
            <v>22/04</v>
          </cell>
          <cell r="F22" t="str">
            <v>23/04</v>
          </cell>
          <cell r="G22" t="str">
            <v>24/04</v>
          </cell>
          <cell r="H22" t="str">
            <v>25/04</v>
          </cell>
          <cell r="I22" t="str">
            <v>26/04</v>
          </cell>
          <cell r="J22" t="str">
            <v>27/04</v>
          </cell>
          <cell r="K22" t="str">
            <v>28/04</v>
          </cell>
          <cell r="L22" t="str">
            <v>29/04</v>
          </cell>
          <cell r="M22" t="str">
            <v>30/04</v>
          </cell>
          <cell r="N22" t="str">
            <v>01/05</v>
          </cell>
          <cell r="O22" t="str">
            <v>02/05</v>
          </cell>
        </row>
        <row r="23">
          <cell r="A23" t="str">
            <v>Năm 2025</v>
          </cell>
          <cell r="B23">
            <v>39.049999999999997</v>
          </cell>
          <cell r="C23">
            <v>15.666666666666666</v>
          </cell>
          <cell r="D23">
            <v>62</v>
          </cell>
          <cell r="E23">
            <v>60</v>
          </cell>
          <cell r="F23">
            <v>73</v>
          </cell>
          <cell r="G23">
            <v>97</v>
          </cell>
          <cell r="H23">
            <v>54</v>
          </cell>
          <cell r="I23">
            <v>51</v>
          </cell>
          <cell r="J23">
            <v>29</v>
          </cell>
          <cell r="K23">
            <v>89</v>
          </cell>
          <cell r="L23">
            <v>46</v>
          </cell>
          <cell r="M23">
            <v>16</v>
          </cell>
          <cell r="N23">
            <v>15</v>
          </cell>
          <cell r="O23">
            <v>16</v>
          </cell>
        </row>
        <row r="24">
          <cell r="A24" t="str">
            <v>Năm 2024</v>
          </cell>
          <cell r="B24">
            <v>42.8</v>
          </cell>
          <cell r="C24">
            <v>45.666666666666664</v>
          </cell>
          <cell r="D24">
            <v>25</v>
          </cell>
          <cell r="E24">
            <v>77</v>
          </cell>
          <cell r="F24">
            <v>55</v>
          </cell>
          <cell r="G24">
            <v>62</v>
          </cell>
          <cell r="H24">
            <v>43</v>
          </cell>
          <cell r="I24">
            <v>60</v>
          </cell>
          <cell r="J24">
            <v>32</v>
          </cell>
          <cell r="K24">
            <v>13</v>
          </cell>
          <cell r="L24">
            <v>14</v>
          </cell>
          <cell r="M24">
            <v>14</v>
          </cell>
          <cell r="N24">
            <v>23</v>
          </cell>
          <cell r="O24">
            <v>100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ch làm"/>
      <sheetName val="Tham chieu"/>
      <sheetName val="ON"/>
      <sheetName val="Chi tiet chung"/>
      <sheetName val="BC word"/>
      <sheetName val="TH TN"/>
      <sheetName val="DL THÁNG"/>
      <sheetName val="TH XL"/>
      <sheetName val="BC lễ 30.04"/>
      <sheetName val="T4 (2025&amp;2024)"/>
      <sheetName val="TĐXL"/>
      <sheetName val="Tổng hợp"/>
      <sheetName val="TĐXL ngày"/>
      <sheetName val="Nguyên nhân XL"/>
      <sheetName val="phan anh 2 lần"/>
      <sheetName val="TG XLTB"/>
      <sheetName val="BC 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>
        <row r="22">
          <cell r="B22" t="str">
            <v>TB ngày thường</v>
          </cell>
          <cell r="C22" t="str">
            <v>TB lễ (từ 30.04 đến hiện tại</v>
          </cell>
          <cell r="D22" t="str">
            <v>21/04</v>
          </cell>
          <cell r="E22" t="str">
            <v>22/04</v>
          </cell>
          <cell r="F22" t="str">
            <v>23/04</v>
          </cell>
          <cell r="G22" t="str">
            <v>24/04</v>
          </cell>
          <cell r="H22" t="str">
            <v>25/04</v>
          </cell>
          <cell r="I22" t="str">
            <v>26/04</v>
          </cell>
          <cell r="J22" t="str">
            <v>27/04</v>
          </cell>
          <cell r="K22" t="str">
            <v>28/04</v>
          </cell>
          <cell r="L22" t="str">
            <v>29/04</v>
          </cell>
          <cell r="M22" t="str">
            <v>30/04</v>
          </cell>
          <cell r="N22" t="str">
            <v>01/05</v>
          </cell>
          <cell r="O22" t="str">
            <v>02/05</v>
          </cell>
          <cell r="P22" t="str">
            <v>03/05</v>
          </cell>
        </row>
        <row r="23">
          <cell r="A23" t="str">
            <v>Năm 2025</v>
          </cell>
          <cell r="B23">
            <v>39.049999999999997</v>
          </cell>
          <cell r="C23">
            <v>16</v>
          </cell>
          <cell r="D23">
            <v>62</v>
          </cell>
          <cell r="E23">
            <v>60</v>
          </cell>
          <cell r="F23">
            <v>73</v>
          </cell>
          <cell r="G23">
            <v>97</v>
          </cell>
          <cell r="H23">
            <v>54</v>
          </cell>
          <cell r="I23">
            <v>51</v>
          </cell>
          <cell r="J23">
            <v>29</v>
          </cell>
          <cell r="K23">
            <v>89</v>
          </cell>
          <cell r="L23">
            <v>46</v>
          </cell>
          <cell r="M23">
            <v>16</v>
          </cell>
          <cell r="N23">
            <v>15</v>
          </cell>
          <cell r="O23">
            <v>16</v>
          </cell>
          <cell r="P23">
            <v>17</v>
          </cell>
        </row>
        <row r="24">
          <cell r="A24" t="str">
            <v>Năm 2024</v>
          </cell>
          <cell r="B24">
            <v>42.8</v>
          </cell>
          <cell r="C24">
            <v>51.25</v>
          </cell>
          <cell r="D24">
            <v>25</v>
          </cell>
          <cell r="E24">
            <v>77</v>
          </cell>
          <cell r="F24">
            <v>55</v>
          </cell>
          <cell r="G24">
            <v>62</v>
          </cell>
          <cell r="H24">
            <v>43</v>
          </cell>
          <cell r="I24">
            <v>60</v>
          </cell>
          <cell r="J24">
            <v>32</v>
          </cell>
          <cell r="K24">
            <v>13</v>
          </cell>
          <cell r="L24">
            <v>14</v>
          </cell>
          <cell r="M24">
            <v>14</v>
          </cell>
          <cell r="N24">
            <v>23</v>
          </cell>
          <cell r="O24">
            <v>100</v>
          </cell>
          <cell r="P24">
            <v>68</v>
          </cell>
        </row>
      </sheetData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AT880"/>
  <sheetViews>
    <sheetView topLeftCell="A6" zoomScale="90" zoomScaleNormal="90" workbookViewId="0">
      <selection activeCell="C26" sqref="C26"/>
    </sheetView>
  </sheetViews>
  <sheetFormatPr defaultColWidth="9.109375" defaultRowHeight="13.8" x14ac:dyDescent="0.3"/>
  <cols>
    <col min="1" max="1" customWidth="true" style="138" width="4.0"/>
    <col min="2" max="2" customWidth="true" style="140" width="19.5546875"/>
    <col min="3" max="3" customWidth="true" style="141" width="48.0"/>
    <col min="4" max="4" customWidth="true" style="140" width="11.5546875"/>
    <col min="5" max="5" customWidth="true" style="140" width="15.44140625"/>
    <col min="6" max="6" customWidth="true" style="140" width="17.6640625"/>
    <col min="7" max="7" customWidth="true" style="140" width="21.33203125"/>
    <col min="8" max="8" customWidth="true" style="140" width="10.33203125"/>
    <col min="9" max="9" customWidth="true" style="140" width="38.0"/>
    <col min="10" max="10" customWidth="true" style="140" width="29.88671875"/>
    <col min="11" max="19" style="140" width="9.109375"/>
    <col min="20" max="20" bestFit="true" customWidth="true" style="140" width="9.5546875"/>
    <col min="21" max="32" style="140" width="9.109375"/>
    <col min="33" max="39" bestFit="true" customWidth="true" style="140" width="9.5546875"/>
    <col min="40" max="40" bestFit="true" customWidth="true" style="140" width="12.6640625"/>
    <col min="41" max="46" bestFit="true" customWidth="true" style="140" width="9.5546875"/>
    <col min="47" max="207" style="140" width="9.109375"/>
    <col min="208" max="208" customWidth="true" hidden="true" style="140" width="9.0"/>
    <col min="209" max="259" style="140" width="9.109375"/>
    <col min="260" max="260" customWidth="true" hidden="true" style="140" width="9.0"/>
    <col min="261" max="621" style="140" width="9.109375"/>
    <col min="622" max="622" customWidth="true" hidden="true" style="140" width="9.0"/>
    <col min="623" max="16384" style="140" width="9.109375"/>
  </cols>
  <sheetData>
    <row r="1" spans="1:10" s="138" customFormat="1" ht="15" customHeight="1" x14ac:dyDescent="0.3">
      <c r="A1" s="955"/>
      <c r="B1" s="955"/>
      <c r="C1" s="955"/>
      <c r="D1" s="955"/>
      <c r="E1" s="955"/>
      <c r="F1" s="955"/>
      <c r="G1" s="955"/>
      <c r="H1" s="955"/>
      <c r="I1" s="955"/>
      <c r="J1" s="955"/>
    </row>
    <row r="2" spans="1:10" s="138" customFormat="1" ht="18.600000000000001" x14ac:dyDescent="0.3">
      <c r="A2" s="954" t="s">
        <v>0</v>
      </c>
      <c r="B2" s="954"/>
      <c r="C2" s="954"/>
      <c r="D2" s="954"/>
      <c r="E2" s="954"/>
      <c r="F2" s="954"/>
      <c r="G2" s="954"/>
      <c r="H2" s="954"/>
      <c r="I2" s="954"/>
      <c r="J2" s="954"/>
    </row>
    <row r="3" spans="1:10" s="138" customFormat="1" x14ac:dyDescent="0.3">
      <c r="A3" s="140"/>
      <c r="B3" s="140"/>
      <c r="C3" s="140"/>
      <c r="D3" s="140"/>
      <c r="E3" s="140"/>
      <c r="F3" s="140"/>
      <c r="G3" s="140"/>
      <c r="H3" s="140"/>
      <c r="I3" s="140"/>
      <c r="J3" s="140"/>
    </row>
    <row r="4" spans="1:10" s="138" customFormat="1" x14ac:dyDescent="0.3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0" s="139" customFormat="1" ht="33.75" customHeight="1" x14ac:dyDescent="0.3">
      <c r="A5" s="131" t="s">
        <v>1</v>
      </c>
      <c r="B5" s="131" t="s">
        <v>2</v>
      </c>
      <c r="C5" s="131" t="s">
        <v>3</v>
      </c>
      <c r="D5" s="231" t="s">
        <v>4</v>
      </c>
      <c r="E5" s="231" t="s">
        <v>5</v>
      </c>
      <c r="F5" s="131" t="s">
        <v>6</v>
      </c>
      <c r="G5" s="131" t="s">
        <v>7</v>
      </c>
      <c r="H5" s="131" t="s">
        <v>8</v>
      </c>
      <c r="I5" s="131" t="s">
        <v>9</v>
      </c>
      <c r="J5" s="131" t="s">
        <v>10</v>
      </c>
    </row>
    <row r="6" spans="1:10" x14ac:dyDescent="0.3">
      <c r="A6" s="132" t="s">
        <v>11</v>
      </c>
      <c r="B6" s="132" t="s">
        <v>12</v>
      </c>
      <c r="C6" s="132"/>
      <c r="D6" s="132"/>
      <c r="E6" s="132"/>
      <c r="F6" s="132"/>
      <c r="G6" s="132"/>
      <c r="H6" s="132"/>
      <c r="I6" s="132"/>
      <c r="J6" s="132"/>
    </row>
    <row r="7" spans="1:10" x14ac:dyDescent="0.3">
      <c r="A7" s="132" t="s">
        <v>13</v>
      </c>
      <c r="B7" s="132" t="s">
        <v>14</v>
      </c>
      <c r="C7" s="142" t="s">
        <v>15</v>
      </c>
      <c r="D7" s="132"/>
      <c r="E7" s="132"/>
      <c r="F7" s="132"/>
      <c r="G7" s="132"/>
      <c r="H7" s="132"/>
      <c r="I7" s="132"/>
      <c r="J7" s="132"/>
    </row>
    <row r="8" spans="1:10" x14ac:dyDescent="0.3">
      <c r="A8" s="133">
        <v>1</v>
      </c>
      <c r="B8" s="229" t="s">
        <v>16</v>
      </c>
      <c r="C8" s="227" t="s">
        <v>17</v>
      </c>
      <c r="D8" s="135"/>
      <c r="E8" s="135"/>
      <c r="F8" s="135"/>
      <c r="G8" s="135"/>
      <c r="H8" s="135"/>
      <c r="I8" s="135"/>
      <c r="J8" s="136"/>
    </row>
    <row r="9" spans="1:10" x14ac:dyDescent="0.3">
      <c r="A9" s="133"/>
      <c r="B9" s="229"/>
      <c r="C9" s="228"/>
      <c r="D9" s="232"/>
      <c r="E9" s="233"/>
      <c r="F9" s="230"/>
      <c r="G9" s="230"/>
      <c r="H9" s="230"/>
      <c r="I9" s="230"/>
      <c r="J9" s="230"/>
    </row>
    <row r="10" spans="1:10" x14ac:dyDescent="0.3">
      <c r="A10" s="133">
        <v>2</v>
      </c>
      <c r="B10" s="229" t="s">
        <v>18</v>
      </c>
      <c r="C10" s="227" t="s">
        <v>17</v>
      </c>
      <c r="D10" s="135"/>
      <c r="E10" s="135"/>
      <c r="F10" s="135"/>
      <c r="G10" s="135"/>
      <c r="H10" s="135"/>
      <c r="I10" s="135"/>
      <c r="J10" s="136"/>
    </row>
    <row r="11" spans="1:10" x14ac:dyDescent="0.3">
      <c r="A11" s="133"/>
      <c r="B11" s="229"/>
      <c r="C11" s="227"/>
      <c r="D11" s="135"/>
      <c r="E11" s="135"/>
      <c r="F11" s="135"/>
      <c r="G11" s="136"/>
      <c r="H11" s="135"/>
      <c r="I11" s="136"/>
      <c r="J11" s="136"/>
    </row>
    <row r="12" spans="1:10" x14ac:dyDescent="0.3">
      <c r="A12" s="133">
        <v>3</v>
      </c>
      <c r="B12" s="229" t="s">
        <v>19</v>
      </c>
      <c r="C12" s="227" t="s">
        <v>17</v>
      </c>
      <c r="D12" s="135"/>
      <c r="E12" s="135"/>
      <c r="F12" s="135"/>
      <c r="G12" s="135"/>
      <c r="H12" s="135"/>
      <c r="I12" s="135"/>
      <c r="J12" s="136"/>
    </row>
    <row r="13" spans="1:10" x14ac:dyDescent="0.3">
      <c r="A13" s="133"/>
      <c r="B13" s="229"/>
      <c r="C13" s="227"/>
      <c r="D13" s="135"/>
      <c r="E13" s="135"/>
      <c r="F13" s="135"/>
      <c r="G13" s="135"/>
      <c r="H13" s="135"/>
      <c r="I13" s="230"/>
      <c r="J13" s="136"/>
    </row>
    <row r="14" spans="1:10" x14ac:dyDescent="0.3">
      <c r="A14" s="133">
        <v>4</v>
      </c>
      <c r="B14" s="229" t="s">
        <v>20</v>
      </c>
      <c r="C14" s="227" t="s">
        <v>17</v>
      </c>
      <c r="D14" s="135"/>
      <c r="E14" s="135"/>
      <c r="F14" s="135"/>
      <c r="G14" s="135"/>
      <c r="H14" s="135"/>
      <c r="I14" s="135"/>
      <c r="J14" s="136"/>
    </row>
    <row r="15" spans="1:10" x14ac:dyDescent="0.3">
      <c r="A15" s="133"/>
      <c r="B15" s="229"/>
      <c r="C15" s="227"/>
      <c r="D15" s="135"/>
      <c r="E15" s="135"/>
      <c r="F15" s="135"/>
      <c r="G15" s="135"/>
      <c r="H15" s="135"/>
      <c r="I15" s="135"/>
      <c r="J15" s="136"/>
    </row>
    <row r="16" spans="1:10" x14ac:dyDescent="0.3">
      <c r="A16" s="133">
        <v>5</v>
      </c>
      <c r="B16" s="229" t="s">
        <v>21</v>
      </c>
      <c r="C16" s="227" t="s">
        <v>17</v>
      </c>
      <c r="D16" s="135"/>
      <c r="E16" s="135"/>
      <c r="F16" s="135"/>
      <c r="G16" s="135"/>
      <c r="H16" s="135"/>
      <c r="I16" s="135"/>
      <c r="J16" s="136"/>
    </row>
    <row r="17" spans="1:20" x14ac:dyDescent="0.3">
      <c r="A17" s="133"/>
      <c r="B17" s="229"/>
      <c r="C17" s="227"/>
      <c r="D17" s="135"/>
      <c r="E17" s="135"/>
      <c r="F17" s="135"/>
      <c r="G17" s="135"/>
      <c r="H17" s="135"/>
      <c r="I17" s="135"/>
      <c r="J17" s="136"/>
    </row>
    <row r="18" spans="1:20" x14ac:dyDescent="0.3">
      <c r="A18" s="133">
        <v>6</v>
      </c>
      <c r="B18" s="229" t="s">
        <v>22</v>
      </c>
      <c r="C18" s="227" t="s">
        <v>17</v>
      </c>
      <c r="D18" s="135"/>
      <c r="E18" s="135"/>
      <c r="F18" s="135"/>
      <c r="G18" s="135"/>
      <c r="H18" s="135"/>
      <c r="I18" s="135"/>
      <c r="J18" s="136"/>
    </row>
    <row r="19" spans="1:20" x14ac:dyDescent="0.3">
      <c r="A19" s="133"/>
      <c r="B19" s="130" t="s">
        <v>23</v>
      </c>
      <c r="C19" s="134"/>
      <c r="D19" s="135"/>
      <c r="E19" s="135"/>
      <c r="F19" s="135"/>
      <c r="G19" s="135"/>
      <c r="H19" s="135"/>
      <c r="I19" s="135"/>
      <c r="J19" s="136"/>
    </row>
    <row r="20" spans="1:20" ht="19.95" customHeight="1" x14ac:dyDescent="0.3">
      <c r="A20" s="137" t="s">
        <v>24</v>
      </c>
      <c r="B20" s="137" t="s">
        <v>25</v>
      </c>
      <c r="C20" s="234" t="s">
        <v>15</v>
      </c>
      <c r="D20" s="137"/>
      <c r="E20" s="137"/>
      <c r="F20" s="137"/>
      <c r="G20" s="137"/>
      <c r="H20" s="137"/>
      <c r="I20" s="137"/>
      <c r="J20" s="137"/>
    </row>
    <row r="21" spans="1:20" x14ac:dyDescent="0.3">
      <c r="A21" s="226">
        <v>1</v>
      </c>
      <c r="B21" s="956" t="s">
        <v>22</v>
      </c>
      <c r="C21" s="227"/>
      <c r="D21" s="135"/>
      <c r="E21" s="135"/>
      <c r="F21" s="136"/>
      <c r="G21" s="136"/>
      <c r="H21" s="135"/>
      <c r="I21" s="136"/>
      <c r="J21" s="136"/>
    </row>
    <row r="22" spans="1:20" x14ac:dyDescent="0.3">
      <c r="A22" s="226">
        <v>2</v>
      </c>
      <c r="B22" s="956"/>
      <c r="C22" s="227"/>
      <c r="D22" s="135"/>
      <c r="E22" s="135"/>
      <c r="F22" s="136"/>
      <c r="G22" s="136"/>
      <c r="H22" s="135"/>
      <c r="I22" s="136"/>
      <c r="J22" s="136"/>
    </row>
    <row r="23" spans="1:20" x14ac:dyDescent="0.3">
      <c r="A23" s="226">
        <v>3</v>
      </c>
      <c r="B23" s="956"/>
      <c r="C23" s="227"/>
      <c r="D23" s="135"/>
      <c r="E23" s="135"/>
      <c r="F23" s="136"/>
      <c r="G23" s="136"/>
      <c r="H23" s="135"/>
      <c r="I23" s="136"/>
      <c r="J23" s="136"/>
    </row>
    <row r="24" spans="1:20" x14ac:dyDescent="0.3">
      <c r="A24" s="226">
        <v>4</v>
      </c>
      <c r="B24" s="956"/>
      <c r="C24" s="227"/>
      <c r="D24" s="135"/>
      <c r="E24" s="135"/>
      <c r="F24" s="136"/>
      <c r="G24" s="136"/>
      <c r="H24" s="135"/>
      <c r="I24" s="136"/>
      <c r="J24" s="136"/>
    </row>
    <row r="25" spans="1:20" x14ac:dyDescent="0.3">
      <c r="A25" s="226">
        <v>5</v>
      </c>
      <c r="B25" s="956"/>
      <c r="C25" s="227"/>
      <c r="D25" s="318"/>
      <c r="E25" s="135"/>
      <c r="F25" s="136"/>
      <c r="G25" s="136"/>
      <c r="H25" s="135"/>
      <c r="I25" s="136"/>
      <c r="J25" s="136"/>
    </row>
    <row r="26" spans="1:20" x14ac:dyDescent="0.3">
      <c r="A26" s="226">
        <v>6</v>
      </c>
      <c r="B26" s="956"/>
      <c r="C26" s="227"/>
      <c r="D26" s="135"/>
      <c r="E26" s="135"/>
      <c r="F26" s="136"/>
      <c r="G26" s="136"/>
      <c r="H26" s="135"/>
      <c r="I26" s="136"/>
      <c r="J26" s="136"/>
    </row>
    <row r="27" spans="1:20" x14ac:dyDescent="0.3">
      <c r="A27" s="226">
        <v>7</v>
      </c>
      <c r="B27" s="956"/>
      <c r="C27" s="227"/>
      <c r="D27" s="135"/>
      <c r="E27" s="135"/>
      <c r="F27" s="136"/>
      <c r="G27" s="136"/>
      <c r="H27" s="135"/>
      <c r="I27" s="136"/>
      <c r="J27" s="136"/>
    </row>
    <row r="28" spans="1:20" x14ac:dyDescent="0.3">
      <c r="A28" s="226">
        <v>8</v>
      </c>
      <c r="B28" s="956"/>
      <c r="C28" s="227"/>
      <c r="D28" s="135"/>
      <c r="E28" s="135"/>
      <c r="F28" s="136"/>
      <c r="G28" s="136"/>
      <c r="H28" s="135"/>
      <c r="I28" s="136"/>
      <c r="J28" s="136"/>
    </row>
    <row r="29" spans="1:20" x14ac:dyDescent="0.3">
      <c r="A29" s="226">
        <v>9</v>
      </c>
      <c r="B29" s="956"/>
      <c r="C29" s="227"/>
      <c r="D29" s="135"/>
      <c r="E29" s="135"/>
      <c r="F29" s="136"/>
      <c r="G29" s="136"/>
      <c r="H29" s="135"/>
      <c r="I29" s="136"/>
      <c r="J29" s="136"/>
    </row>
    <row r="30" spans="1:20" x14ac:dyDescent="0.3">
      <c r="A30" s="226">
        <v>10</v>
      </c>
      <c r="B30" s="956"/>
      <c r="C30" s="227"/>
      <c r="D30" s="135"/>
      <c r="E30" s="135"/>
      <c r="F30" s="136"/>
      <c r="G30" s="136"/>
      <c r="H30" s="135"/>
      <c r="I30" s="136"/>
      <c r="J30" s="136"/>
    </row>
    <row r="31" spans="1:20" x14ac:dyDescent="0.3">
      <c r="A31" s="226">
        <v>11</v>
      </c>
      <c r="B31" s="956"/>
      <c r="C31" s="227"/>
      <c r="D31" s="135"/>
      <c r="E31" s="135"/>
      <c r="F31" s="136"/>
      <c r="G31" s="136"/>
      <c r="H31" s="135"/>
      <c r="I31" s="136"/>
      <c r="J31" s="136"/>
      <c r="T31" s="140">
        <f>766-133</f>
        <v>633</v>
      </c>
    </row>
    <row r="32" spans="1:20" x14ac:dyDescent="0.3">
      <c r="A32" s="226">
        <v>12</v>
      </c>
      <c r="B32" s="956"/>
      <c r="C32" s="227"/>
      <c r="D32" s="135"/>
      <c r="E32" s="135"/>
      <c r="F32" s="136"/>
      <c r="G32" s="136"/>
      <c r="H32" s="135"/>
      <c r="I32" s="136"/>
      <c r="J32" s="136"/>
    </row>
    <row r="33" spans="1:10" x14ac:dyDescent="0.3">
      <c r="A33" s="226">
        <v>13</v>
      </c>
      <c r="B33" s="956"/>
      <c r="C33" s="227"/>
      <c r="D33" s="135"/>
      <c r="E33" s="135"/>
      <c r="F33" s="136"/>
      <c r="G33" s="136"/>
      <c r="H33" s="135"/>
      <c r="I33" s="136"/>
      <c r="J33" s="136"/>
    </row>
    <row r="34" spans="1:10" x14ac:dyDescent="0.3">
      <c r="A34" s="226">
        <v>14</v>
      </c>
      <c r="B34" s="956"/>
      <c r="C34" s="227"/>
      <c r="D34" s="135"/>
      <c r="E34" s="135"/>
      <c r="F34" s="136"/>
      <c r="G34" s="136"/>
      <c r="H34" s="135"/>
      <c r="I34" s="136"/>
      <c r="J34" s="136"/>
    </row>
    <row r="35" spans="1:10" x14ac:dyDescent="0.3">
      <c r="A35" s="226">
        <v>15</v>
      </c>
      <c r="B35" s="956"/>
      <c r="C35" s="227"/>
      <c r="D35" s="135"/>
      <c r="E35" s="135"/>
      <c r="F35" s="136"/>
      <c r="G35" s="136"/>
      <c r="H35" s="135"/>
      <c r="I35" s="136"/>
      <c r="J35" s="136"/>
    </row>
    <row r="36" spans="1:10" x14ac:dyDescent="0.3">
      <c r="A36" s="226">
        <v>16</v>
      </c>
      <c r="B36" s="956"/>
      <c r="C36" s="227"/>
      <c r="D36" s="135"/>
      <c r="E36" s="135"/>
      <c r="F36" s="136"/>
      <c r="G36" s="136"/>
      <c r="H36" s="135"/>
      <c r="I36" s="136"/>
      <c r="J36" s="136"/>
    </row>
    <row r="37" spans="1:10" x14ac:dyDescent="0.3">
      <c r="A37" s="226">
        <v>17</v>
      </c>
      <c r="B37" s="956"/>
      <c r="C37" s="227"/>
      <c r="D37" s="135"/>
      <c r="E37" s="135"/>
      <c r="F37" s="136"/>
      <c r="G37" s="136"/>
      <c r="H37" s="135"/>
      <c r="I37" s="136"/>
      <c r="J37" s="136"/>
    </row>
    <row r="38" spans="1:10" x14ac:dyDescent="0.3">
      <c r="A38" s="226">
        <v>18</v>
      </c>
      <c r="B38" s="956"/>
      <c r="C38" s="227"/>
      <c r="D38" s="135"/>
      <c r="E38" s="135"/>
      <c r="F38" s="136"/>
      <c r="G38" s="136"/>
      <c r="H38" s="135"/>
      <c r="I38" s="136"/>
      <c r="J38" s="136"/>
    </row>
    <row r="39" spans="1:10" x14ac:dyDescent="0.3">
      <c r="A39" s="226">
        <v>19</v>
      </c>
      <c r="B39" s="956"/>
      <c r="C39" s="227"/>
      <c r="D39" s="135"/>
      <c r="E39" s="135"/>
      <c r="F39" s="136"/>
      <c r="G39" s="136"/>
      <c r="H39" s="135"/>
      <c r="I39" s="136"/>
      <c r="J39" s="136"/>
    </row>
    <row r="880" spans="33:46" x14ac:dyDescent="0.3">
      <c r="AG880" s="140">
        <v>2303</v>
      </c>
      <c r="AH880" s="140">
        <v>6.5136906293927817E-3</v>
      </c>
      <c r="AI880" s="140">
        <v>2160</v>
      </c>
      <c r="AJ880" s="140">
        <v>6.1092365434165909E-3</v>
      </c>
      <c r="AK880" s="140">
        <v>141</v>
      </c>
      <c r="AL880" s="140">
        <v>3.9879738547302746E-4</v>
      </c>
      <c r="AM880" s="140">
        <v>2</v>
      </c>
      <c r="AN880" s="140">
        <v>5.6567005031635098E-6</v>
      </c>
      <c r="AO880" s="140">
        <v>1443</v>
      </c>
      <c r="AP880" s="140">
        <v>4.0647200329008521E-3</v>
      </c>
      <c r="AQ880" s="140">
        <v>0</v>
      </c>
      <c r="AR880" s="140">
        <v>311</v>
      </c>
      <c r="AS880" s="140">
        <v>0</v>
      </c>
      <c r="AT880" s="140">
        <v>0</v>
      </c>
    </row>
  </sheetData>
  <mergeCells count="3">
    <mergeCell ref="A2:J2"/>
    <mergeCell ref="A1:J1"/>
    <mergeCell ref="B21:B3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'C:\Tool DHSC\[RA SOAT LOI V3N.2 .xlsm]tham so'!#REF!</xm:f>
          </x14:formula1>
          <xm:sqref>AG21:AG22 AG10:AG19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DF889"/>
  <sheetViews>
    <sheetView topLeftCell="A145" zoomScale="74" zoomScaleNormal="74" workbookViewId="0">
      <selection activeCell="AH36" sqref="AH36"/>
    </sheetView>
  </sheetViews>
  <sheetFormatPr defaultColWidth="7" defaultRowHeight="13.2" x14ac:dyDescent="0.25"/>
  <cols>
    <col min="1" max="1" customWidth="true" style="246" width="6.33203125"/>
    <col min="2" max="2" customWidth="true" style="119" width="16.6640625"/>
    <col min="3" max="3" customWidth="true" style="119" width="11.109375"/>
    <col min="4" max="4" customWidth="true" style="246" width="11.44140625"/>
    <col min="5" max="5" customWidth="true" style="246" width="9.6640625"/>
    <col min="6" max="6" customWidth="true" style="246" width="9.44140625"/>
    <col min="7" max="7" customWidth="true" style="246" width="10.33203125"/>
    <col min="8" max="8" customWidth="true" style="248" width="7.0"/>
    <col min="9" max="9" bestFit="true" customWidth="true" style="248" width="8.109375"/>
    <col min="10" max="10" customWidth="true" style="247" width="9.5546875"/>
    <col min="11" max="11" customWidth="true" style="248" width="10.5546875"/>
    <col min="12" max="12" customWidth="true" style="248" width="8.109375"/>
    <col min="13" max="13" customWidth="true" style="247" width="9.33203125"/>
    <col min="14" max="14" customWidth="true" style="248" width="10.0"/>
    <col min="15" max="15" customWidth="true" style="248" width="8.33203125"/>
    <col min="16" max="16" customWidth="true" style="247" width="7.44140625"/>
    <col min="17" max="17" customWidth="true" style="248" width="7.44140625"/>
    <col min="18" max="18" customWidth="true" style="248" width="6.44140625"/>
    <col min="19" max="19" customWidth="true" style="247" width="6.88671875"/>
    <col min="20" max="20" customWidth="true" style="248" width="7.6640625"/>
    <col min="21" max="21" customWidth="true" style="248" width="8.33203125"/>
    <col min="22" max="22" customWidth="true" style="247" width="8.6640625"/>
    <col min="23" max="23" customWidth="true" style="248" width="9.33203125"/>
    <col min="24" max="24" customWidth="true" style="248" width="9.5546875"/>
    <col min="25" max="25" customWidth="true" style="247" width="10.109375"/>
    <col min="26" max="26" customWidth="true" style="248" width="10.109375"/>
    <col min="27" max="27" customWidth="true" style="248" width="10.33203125"/>
    <col min="28" max="28" customWidth="true" style="247" width="7.0"/>
    <col min="29" max="29" customWidth="true" style="248" width="9.109375"/>
    <col min="30" max="30" customWidth="true" style="248" width="8.88671875"/>
    <col min="31" max="31" customWidth="true" style="247" width="5.6640625"/>
    <col min="32" max="32" customWidth="true" style="248" width="7.109375"/>
    <col min="33" max="33" customWidth="true" style="248" width="7.0"/>
    <col min="34" max="34" customWidth="true" style="247" width="6.33203125"/>
    <col min="35" max="35" customWidth="true" style="248" width="7.6640625"/>
    <col min="36" max="36" customWidth="true" style="248" width="8.5546875"/>
    <col min="37" max="37" customWidth="true" style="247" width="8.33203125"/>
    <col min="38" max="38" customWidth="true" style="248" width="7.33203125"/>
    <col min="39" max="39" customWidth="true" style="248" width="7.109375"/>
    <col min="40" max="40" customWidth="true" style="247" width="6.88671875"/>
    <col min="41" max="41" customWidth="true" style="248" width="6.5546875"/>
    <col min="42" max="42" customWidth="true" style="248" width="5.6640625"/>
    <col min="43" max="43" customWidth="true" style="247" width="5.6640625"/>
    <col min="44" max="44" customWidth="true" style="248" width="6.88671875"/>
    <col min="45" max="45" customWidth="true" style="248" width="5.6640625"/>
    <col min="46" max="46" customWidth="true" style="247" width="5.6640625"/>
    <col min="47" max="47" customWidth="true" style="248" width="6.44140625"/>
    <col min="48" max="48" customWidth="true" style="248" width="5.6640625"/>
    <col min="49" max="49" customWidth="true" style="247" width="5.6640625"/>
    <col min="50" max="50" customWidth="true" style="248" width="6.6640625"/>
    <col min="51" max="51" customWidth="true" style="248" width="5.6640625"/>
    <col min="52" max="52" customWidth="true" style="247" width="5.6640625"/>
    <col min="53" max="53" customWidth="true" style="248" width="7.0"/>
    <col min="54" max="54" customWidth="true" style="248" width="5.6640625"/>
    <col min="55" max="55" customWidth="true" style="247" width="5.6640625"/>
    <col min="56" max="56" customWidth="true" style="248" width="7.109375"/>
    <col min="57" max="57" customWidth="true" style="248" width="5.6640625"/>
    <col min="58" max="58" customWidth="true" style="247" width="5.6640625"/>
    <col min="59" max="59" customWidth="true" style="248" width="6.6640625"/>
    <col min="60" max="60" customWidth="true" style="248" width="5.6640625"/>
    <col min="61" max="61" customWidth="true" style="247" width="5.6640625"/>
    <col min="62" max="63" customWidth="true" style="248" width="5.6640625"/>
    <col min="64" max="64" customWidth="true" style="247" width="5.6640625"/>
    <col min="65" max="66" customWidth="true" style="248" width="5.6640625"/>
    <col min="67" max="67" customWidth="true" style="247" width="5.6640625"/>
    <col min="68" max="68" customWidth="true" style="246" width="8.5546875"/>
    <col min="69" max="71" customWidth="true" style="246" width="5.6640625"/>
    <col min="72" max="85" customWidth="true" style="119" width="5.6640625"/>
    <col min="86" max="86" customWidth="true" style="119" width="7.5546875"/>
    <col min="87" max="88" customWidth="true" style="119" width="5.6640625"/>
    <col min="89" max="89" customWidth="true" style="119" width="7.0"/>
    <col min="90" max="91" customWidth="true" style="119" width="5.6640625"/>
    <col min="92" max="92" customWidth="true" style="119" width="6.6640625"/>
    <col min="93" max="94" customWidth="true" style="119" width="5.6640625"/>
    <col min="95" max="95" customWidth="true" style="119" width="7.0"/>
    <col min="96" max="97" customWidth="true" style="119" width="5.6640625"/>
    <col min="98" max="98" customWidth="true" style="119" width="7.5546875"/>
    <col min="99" max="99" customWidth="true" style="119" width="8.0"/>
    <col min="100" max="100" customWidth="true" style="119" width="5.6640625"/>
    <col min="101" max="101" customWidth="true" style="119" width="7.88671875"/>
    <col min="102" max="104" customWidth="true" style="119" width="5.6640625"/>
    <col min="105" max="16384" style="119" width="7.0"/>
  </cols>
  <sheetData>
    <row r="1" spans="1:76" ht="16.8" x14ac:dyDescent="0.25">
      <c r="F1" s="1056" t="s">
        <v>59</v>
      </c>
      <c r="G1" s="1056"/>
      <c r="H1" s="1056"/>
      <c r="I1" s="1056"/>
      <c r="J1" s="1056"/>
      <c r="K1" s="1056"/>
      <c r="L1" s="1056"/>
      <c r="M1" s="1056"/>
      <c r="N1" s="1056"/>
      <c r="O1" s="1056"/>
      <c r="P1" s="1056"/>
      <c r="Q1" s="1056"/>
      <c r="R1" s="1056"/>
    </row>
    <row r="2" spans="1:76" ht="16.8" x14ac:dyDescent="0.25"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</row>
    <row r="3" spans="1:76" ht="16.8" x14ac:dyDescent="0.25"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</row>
    <row r="4" spans="1:76" ht="74.25" customHeight="1" x14ac:dyDescent="0.25">
      <c r="D4" s="246">
        <f ca="1">+DAY(D5)</f>
        <v>25</v>
      </c>
      <c r="F4" s="319"/>
      <c r="I4" s="1044"/>
      <c r="J4" s="1044"/>
      <c r="K4" s="1044"/>
      <c r="L4" s="1044" t="s">
        <v>406</v>
      </c>
      <c r="M4" s="1044"/>
      <c r="N4" s="1044"/>
    </row>
    <row r="5" spans="1:76" ht="26.25" customHeight="1" x14ac:dyDescent="0.25">
      <c r="A5" s="1057" t="s">
        <v>60</v>
      </c>
      <c r="B5" s="1057" t="s">
        <v>28</v>
      </c>
      <c r="C5" s="1058" t="s">
        <v>61</v>
      </c>
      <c r="D5" s="1062">
        <f ca="1">+TODAY()-1</f>
        <v>45894</v>
      </c>
      <c r="E5" s="1063"/>
      <c r="F5" s="1063"/>
      <c r="G5" s="1063"/>
      <c r="H5" s="1064"/>
      <c r="I5" s="1046" t="s">
        <v>143</v>
      </c>
      <c r="J5" s="1046"/>
      <c r="K5" s="1046"/>
      <c r="L5" s="1046" t="s">
        <v>407</v>
      </c>
      <c r="M5" s="1046"/>
      <c r="N5" s="1046"/>
      <c r="O5" s="1057" t="s">
        <v>408</v>
      </c>
      <c r="P5" s="1057"/>
      <c r="Q5" s="1057"/>
      <c r="S5" s="1046" t="s">
        <v>60</v>
      </c>
      <c r="T5" s="1047" t="s">
        <v>63</v>
      </c>
      <c r="U5" s="1048"/>
      <c r="V5" s="1048"/>
      <c r="W5" s="1049"/>
      <c r="X5" s="1046" t="s">
        <v>61</v>
      </c>
      <c r="Y5" s="1053" t="str">
        <f ca="1">+"Ngày "&amp;DAY(TODAY()-1)&amp;"/02/2025"</f>
        <v>Ngày 25/02/2025</v>
      </c>
      <c r="Z5" s="1054"/>
      <c r="AA5" s="1054"/>
      <c r="AB5" s="1055"/>
      <c r="AC5" s="1046" t="s">
        <v>409</v>
      </c>
      <c r="AD5" s="1046"/>
      <c r="AG5" s="573"/>
      <c r="BP5" s="248"/>
      <c r="BQ5" s="248"/>
      <c r="BR5" s="247"/>
      <c r="BS5" s="248"/>
      <c r="BT5" s="248"/>
      <c r="BU5" s="247"/>
      <c r="BV5" s="246"/>
      <c r="BW5" s="246"/>
      <c r="BX5" s="246"/>
    </row>
    <row r="6" spans="1:76" ht="34.200000000000003" customHeight="1" x14ac:dyDescent="0.25">
      <c r="A6" s="1057"/>
      <c r="B6" s="1057"/>
      <c r="C6" s="1059"/>
      <c r="D6" s="148" t="s">
        <v>64</v>
      </c>
      <c r="E6" s="148" t="s">
        <v>65</v>
      </c>
      <c r="F6" s="148" t="s">
        <v>66</v>
      </c>
      <c r="G6" s="148" t="s">
        <v>67</v>
      </c>
      <c r="H6" s="148" t="s">
        <v>68</v>
      </c>
      <c r="I6" s="148" t="s">
        <v>65</v>
      </c>
      <c r="J6" s="148" t="s">
        <v>147</v>
      </c>
      <c r="K6" s="148" t="s">
        <v>32</v>
      </c>
      <c r="L6" s="148" t="s">
        <v>65</v>
      </c>
      <c r="M6" s="148" t="s">
        <v>147</v>
      </c>
      <c r="N6" s="148" t="s">
        <v>68</v>
      </c>
      <c r="O6" s="148" t="s">
        <v>410</v>
      </c>
      <c r="P6" s="148" t="s">
        <v>147</v>
      </c>
      <c r="Q6" s="148" t="s">
        <v>68</v>
      </c>
      <c r="S6" s="1046"/>
      <c r="T6" s="1050"/>
      <c r="U6" s="1051"/>
      <c r="V6" s="1051"/>
      <c r="W6" s="1052"/>
      <c r="X6" s="1046"/>
      <c r="Y6" s="240" t="s">
        <v>70</v>
      </c>
      <c r="Z6" s="147" t="s">
        <v>71</v>
      </c>
      <c r="AA6" s="147" t="s">
        <v>72</v>
      </c>
      <c r="AB6" s="147" t="s">
        <v>73</v>
      </c>
      <c r="AC6" s="147" t="s">
        <v>74</v>
      </c>
      <c r="AD6" s="147" t="s">
        <v>68</v>
      </c>
      <c r="AG6" s="270"/>
      <c r="BP6" s="248"/>
      <c r="BQ6" s="248"/>
      <c r="BR6" s="247"/>
      <c r="BS6" s="248"/>
      <c r="BT6" s="248"/>
      <c r="BU6" s="247"/>
      <c r="BV6" s="246"/>
      <c r="BW6" s="246"/>
      <c r="BX6" s="246"/>
    </row>
    <row r="7" spans="1:76" ht="19.5" customHeight="1" x14ac:dyDescent="0.25">
      <c r="A7" s="148"/>
      <c r="B7" s="148" t="s">
        <v>75</v>
      </c>
      <c r="C7" s="260">
        <v>2.87</v>
      </c>
      <c r="D7" s="148">
        <v>31631</v>
      </c>
      <c r="E7" s="148">
        <f>+SUM(E8:E11)</f>
        <v>11</v>
      </c>
      <c r="F7" s="243">
        <f>+E7/$D7*1000</f>
        <v>0.34776010875407037</v>
      </c>
      <c r="G7" s="261">
        <f>+F7-C7</f>
        <v>-2.5222398912459298</v>
      </c>
      <c r="H7" s="143" t="str">
        <f>+IF(G7&lt;0,"Đạt","Ko đạt")</f>
        <v>Đạt</v>
      </c>
      <c r="I7" s="310">
        <f>+E36</f>
        <v>47.571428571428569</v>
      </c>
      <c r="J7" s="261">
        <f>I7/D7*1000</f>
        <v>1.5039495612351355</v>
      </c>
      <c r="K7" s="262">
        <f>+($E7-I7)/I7</f>
        <v>-0.76876876876876876</v>
      </c>
      <c r="L7" s="310">
        <f>SUM(L8:L11)</f>
        <v>14</v>
      </c>
      <c r="M7" s="243">
        <f>+L7/$D7*1000</f>
        <v>0.44260377477790774</v>
      </c>
      <c r="N7" s="262">
        <f>+($E7-L7)/L7</f>
        <v>-0.21428571428571427</v>
      </c>
      <c r="O7" s="310">
        <f>SUM(O8:O11)</f>
        <v>47.571428571428577</v>
      </c>
      <c r="P7" s="243">
        <f>+O7/$D7*1000</f>
        <v>1.5039495612351357</v>
      </c>
      <c r="Q7" s="143" t="str">
        <f>+IF(P7&lt;C7,"Đạt","Ko đạt")</f>
        <v>Đạt</v>
      </c>
      <c r="S7" s="280">
        <v>1</v>
      </c>
      <c r="T7" s="1038" t="s">
        <v>77</v>
      </c>
      <c r="U7" s="1039"/>
      <c r="V7" s="1039"/>
      <c r="W7" s="1040"/>
      <c r="X7" s="297">
        <v>0.79200000000000004</v>
      </c>
      <c r="Y7" s="272">
        <f>+Z7/AA7</f>
        <v>1</v>
      </c>
      <c r="Z7" s="280">
        <f>+D$116</f>
        <v>10</v>
      </c>
      <c r="AA7" s="280">
        <f>+E$116</f>
        <v>10</v>
      </c>
      <c r="AB7" s="265" t="str">
        <f>+IF(Y7&lt;$X7,"Không đạt","Đạt")</f>
        <v>Đạt</v>
      </c>
      <c r="AC7" s="272">
        <f>+$J$116</f>
        <v>0.93312434691745039</v>
      </c>
      <c r="AD7" s="265" t="str">
        <f>+IF(AC7&lt;$X7,"Không đạt","Đạt")</f>
        <v>Đạt</v>
      </c>
      <c r="AG7" s="270"/>
      <c r="BP7" s="248"/>
      <c r="BQ7" s="248"/>
      <c r="BR7" s="247"/>
      <c r="BS7" s="248"/>
      <c r="BT7" s="248"/>
      <c r="BU7" s="247"/>
      <c r="BV7" s="246"/>
      <c r="BW7" s="246"/>
      <c r="BX7" s="246"/>
    </row>
    <row r="8" spans="1:76" ht="16.95" customHeight="1" x14ac:dyDescent="0.25">
      <c r="A8" s="166">
        <v>1</v>
      </c>
      <c r="B8" s="161" t="s">
        <v>46</v>
      </c>
      <c r="C8" s="118">
        <v>3.88</v>
      </c>
      <c r="D8" s="118">
        <v>23684</v>
      </c>
      <c r="E8" s="286">
        <f>+C37</f>
        <v>6</v>
      </c>
      <c r="F8" s="243">
        <f>+E8/$D8*1000</f>
        <v>0.25333558520520183</v>
      </c>
      <c r="G8" s="263">
        <f>+F8-C8</f>
        <v>-3.626664414794798</v>
      </c>
      <c r="H8" s="144" t="str">
        <f>+IF(G8&lt;0,"Đạt","Ko đạt")</f>
        <v>Đạt</v>
      </c>
      <c r="I8" s="310">
        <f>+E37</f>
        <v>34.571428571428569</v>
      </c>
      <c r="J8" s="279">
        <f>I8/D8*1000</f>
        <v>1.459695514753782</v>
      </c>
      <c r="K8" s="264">
        <f>+($E8-I8)/I8</f>
        <v>-0.82644628099173556</v>
      </c>
      <c r="L8" s="593">
        <v>5</v>
      </c>
      <c r="M8" s="243">
        <f>+L8/$D8*1000</f>
        <v>0.21111298767100153</v>
      </c>
      <c r="N8" s="262">
        <f>+($E8-L8)/L8</f>
        <v>0.2</v>
      </c>
      <c r="O8" s="286">
        <f>+E37</f>
        <v>34.571428571428569</v>
      </c>
      <c r="P8" s="243">
        <f>+O8/$D8*1000</f>
        <v>1.459695514753782</v>
      </c>
      <c r="Q8" s="144" t="str">
        <f>+IF(P8&lt;C8,"Đạt","Ko đạt")</f>
        <v>Đạt</v>
      </c>
      <c r="S8" s="280">
        <v>2</v>
      </c>
      <c r="T8" s="1038" t="s">
        <v>78</v>
      </c>
      <c r="U8" s="1039"/>
      <c r="V8" s="1039"/>
      <c r="W8" s="1040"/>
      <c r="X8" s="297">
        <v>0.98199999999999998</v>
      </c>
      <c r="Y8" s="272">
        <f>+Z8/AA8</f>
        <v>1</v>
      </c>
      <c r="Z8" s="280">
        <f>+$D$185</f>
        <v>10</v>
      </c>
      <c r="AA8" s="280">
        <f>+$E$185</f>
        <v>10</v>
      </c>
      <c r="AB8" s="265" t="str">
        <f>+IF(Y8&lt;$X8,"Không đạt","Đạt")</f>
        <v>Đạt</v>
      </c>
      <c r="AC8" s="272">
        <f>+$J$185</f>
        <v>1</v>
      </c>
      <c r="AD8" s="265" t="str">
        <f>+IF(AC8&lt;$X8,"Không đạt","Đạt")</f>
        <v>Đạt</v>
      </c>
      <c r="AG8" s="270"/>
      <c r="BP8" s="248"/>
      <c r="BQ8" s="248"/>
      <c r="BR8" s="247"/>
      <c r="BS8" s="248"/>
      <c r="BT8" s="248"/>
      <c r="BU8" s="247"/>
      <c r="BV8" s="246"/>
      <c r="BW8" s="246"/>
      <c r="BX8" s="246"/>
    </row>
    <row r="9" spans="1:76" ht="16.95" customHeight="1" x14ac:dyDescent="0.25">
      <c r="A9" s="166">
        <v>2</v>
      </c>
      <c r="B9" s="161" t="s">
        <v>43</v>
      </c>
      <c r="C9" s="118">
        <v>4.1900000000000004</v>
      </c>
      <c r="D9" s="118">
        <v>3836</v>
      </c>
      <c r="E9" s="286">
        <f>+C38</f>
        <v>1</v>
      </c>
      <c r="F9" s="243">
        <f>+E9/$D9*1000</f>
        <v>0.26068821689259647</v>
      </c>
      <c r="G9" s="263">
        <f>+F9-C9</f>
        <v>-3.929311783107404</v>
      </c>
      <c r="H9" s="144" t="str">
        <f>+IF(G9&lt;0,"Đạt","Ko đạt")</f>
        <v>Đạt</v>
      </c>
      <c r="I9" s="310">
        <f>+E38</f>
        <v>3.7142857142857144</v>
      </c>
      <c r="J9" s="279">
        <f>I9/D9*1000</f>
        <v>0.96827051988678681</v>
      </c>
      <c r="K9" s="264">
        <f>+($E9-I9)/I9</f>
        <v>-0.73076923076923073</v>
      </c>
      <c r="L9" s="593">
        <v>4</v>
      </c>
      <c r="M9" s="243">
        <f>+L9/$D9*1000</f>
        <v>1.0427528675703859</v>
      </c>
      <c r="N9" s="262">
        <f>+($E9-L9)/L9</f>
        <v>-0.75</v>
      </c>
      <c r="O9" s="286">
        <f>+E38</f>
        <v>3.7142857142857144</v>
      </c>
      <c r="P9" s="243">
        <f>+O9/$D9*1000</f>
        <v>0.96827051988678681</v>
      </c>
      <c r="Q9" s="144" t="str">
        <f>+IF(P9&lt;C9,"Đạt","Ko đạt")</f>
        <v>Đạt</v>
      </c>
      <c r="S9" s="280">
        <v>5</v>
      </c>
      <c r="T9" s="1038" t="s">
        <v>79</v>
      </c>
      <c r="U9" s="1039"/>
      <c r="V9" s="1039"/>
      <c r="W9" s="1040"/>
      <c r="X9" s="297">
        <v>0.999</v>
      </c>
      <c r="Y9" s="272">
        <f>+Z9/AA9</f>
        <v>1</v>
      </c>
      <c r="Z9" s="280">
        <f>+D$254</f>
        <v>10</v>
      </c>
      <c r="AA9" s="280">
        <f>+E$254</f>
        <v>10</v>
      </c>
      <c r="AB9" s="265" t="str">
        <f>+IF(Y9&lt;$X9,"Không đạt","Đạt")</f>
        <v>Đạt</v>
      </c>
      <c r="AC9" s="272">
        <f>+$J$254</f>
        <v>1</v>
      </c>
      <c r="AD9" s="265" t="str">
        <f>+IF(AC9&lt;$X9,"Không đạt","Đạt")</f>
        <v>Đạt</v>
      </c>
      <c r="AG9" s="270"/>
      <c r="BP9" s="248"/>
      <c r="BQ9" s="248"/>
      <c r="BR9" s="247"/>
      <c r="BS9" s="248"/>
      <c r="BT9" s="248"/>
      <c r="BU9" s="247"/>
      <c r="BV9" s="246"/>
      <c r="BW9" s="246"/>
      <c r="BX9" s="246"/>
    </row>
    <row r="10" spans="1:76" ht="16.95" customHeight="1" x14ac:dyDescent="0.25">
      <c r="A10" s="166">
        <v>3</v>
      </c>
      <c r="B10" s="161" t="s">
        <v>45</v>
      </c>
      <c r="C10" s="118">
        <v>5.31</v>
      </c>
      <c r="D10" s="118">
        <v>3257</v>
      </c>
      <c r="E10" s="286">
        <f>+C39</f>
        <v>3</v>
      </c>
      <c r="F10" s="243">
        <f>+E10/$D10*1000</f>
        <v>0.92109303039607004</v>
      </c>
      <c r="G10" s="263">
        <f>+F10-C10</f>
        <v>-4.38890696960393</v>
      </c>
      <c r="H10" s="144" t="str">
        <f>+IF(G10&lt;0,"Đạt","Ko đạt")</f>
        <v>Đạt</v>
      </c>
      <c r="I10" s="310">
        <f>+E39</f>
        <v>5.1428571428571432</v>
      </c>
      <c r="J10" s="279">
        <f>I10/D10*1000</f>
        <v>1.57901662353612</v>
      </c>
      <c r="K10" s="264">
        <f>+($E10-I10)/I10</f>
        <v>-0.41666666666666669</v>
      </c>
      <c r="L10" s="593">
        <v>3</v>
      </c>
      <c r="M10" s="243">
        <f>+L10/$D10*1000</f>
        <v>0.92109303039607004</v>
      </c>
      <c r="N10" s="262">
        <f>+($E10-L10)/L10</f>
        <v>0</v>
      </c>
      <c r="O10" s="286">
        <f>+E39</f>
        <v>5.1428571428571432</v>
      </c>
      <c r="P10" s="243">
        <f>+O10/$D10*1000</f>
        <v>1.57901662353612</v>
      </c>
      <c r="Q10" s="144" t="str">
        <f>+IF(P10&lt;C10,"Đạt","Ko đạt")</f>
        <v>Đạt</v>
      </c>
      <c r="S10" s="248"/>
      <c r="V10" s="248"/>
      <c r="Y10" s="248"/>
      <c r="AB10" s="248"/>
      <c r="BP10" s="248"/>
      <c r="BQ10" s="248"/>
      <c r="BR10" s="247"/>
      <c r="BS10" s="248"/>
      <c r="BT10" s="248"/>
      <c r="BU10" s="247"/>
      <c r="BV10" s="246"/>
      <c r="BW10" s="246"/>
      <c r="BX10" s="246"/>
    </row>
    <row r="11" spans="1:76" ht="16.95" customHeight="1" x14ac:dyDescent="0.25">
      <c r="A11" s="166">
        <v>4</v>
      </c>
      <c r="B11" s="161" t="s">
        <v>44</v>
      </c>
      <c r="C11" s="118">
        <v>4.7300000000000004</v>
      </c>
      <c r="D11" s="118">
        <v>854</v>
      </c>
      <c r="E11" s="286">
        <f>+C40</f>
        <v>1</v>
      </c>
      <c r="F11" s="243">
        <f>+E11/$D11*1000</f>
        <v>1.1709601873536299</v>
      </c>
      <c r="G11" s="263">
        <f>+F11-C11</f>
        <v>-3.5590398126463705</v>
      </c>
      <c r="H11" s="144" t="str">
        <f>+IF(G11&lt;0,"Đạt","Ko đạt")</f>
        <v>Đạt</v>
      </c>
      <c r="I11" s="310">
        <f>+E40</f>
        <v>4.1428571428571432</v>
      </c>
      <c r="J11" s="279">
        <f>I11/D11*1000</f>
        <v>4.8511207761793242</v>
      </c>
      <c r="K11" s="264">
        <f>+($E11-I11)/I11</f>
        <v>-0.75862068965517249</v>
      </c>
      <c r="L11" s="593">
        <v>2</v>
      </c>
      <c r="M11" s="243">
        <f>+L11/$D11*1000</f>
        <v>2.3419203747072599</v>
      </c>
      <c r="N11" s="262">
        <f>+($E11-L11)/L11</f>
        <v>-0.5</v>
      </c>
      <c r="O11" s="286">
        <f>+E40</f>
        <v>4.1428571428571432</v>
      </c>
      <c r="P11" s="243">
        <f>+O11/$D11*1000</f>
        <v>4.8511207761793242</v>
      </c>
      <c r="Q11" s="144" t="str">
        <f>+IF(P11&lt;C11,"Đạt","Ko đạt")</f>
        <v>Ko đạt</v>
      </c>
      <c r="S11" s="248"/>
      <c r="V11" s="248"/>
      <c r="Y11" s="248"/>
      <c r="AB11" s="248"/>
      <c r="BP11" s="248"/>
      <c r="BQ11" s="248"/>
      <c r="BR11" s="247"/>
      <c r="BS11" s="248"/>
      <c r="BT11" s="248"/>
      <c r="BU11" s="247"/>
      <c r="BV11" s="246"/>
      <c r="BW11" s="246"/>
      <c r="BX11" s="246"/>
    </row>
    <row r="12" spans="1:76" ht="13.2" customHeight="1" x14ac:dyDescent="0.25">
      <c r="P12" s="248"/>
      <c r="S12" s="248"/>
      <c r="V12" s="248"/>
      <c r="Y12" s="248"/>
      <c r="AB12" s="248"/>
      <c r="AC12" s="247"/>
      <c r="AE12" s="248"/>
      <c r="AF12" s="247"/>
      <c r="AH12" s="248"/>
      <c r="AI12" s="247"/>
      <c r="AK12" s="248"/>
      <c r="AL12" s="247"/>
      <c r="AN12" s="248"/>
      <c r="AO12" s="247"/>
      <c r="AQ12" s="248"/>
      <c r="AR12" s="247"/>
      <c r="AT12" s="248"/>
      <c r="AU12" s="247"/>
      <c r="AW12" s="248"/>
      <c r="AX12" s="247"/>
      <c r="AZ12" s="248"/>
      <c r="BA12" s="247"/>
      <c r="BC12" s="248"/>
      <c r="BD12" s="247"/>
      <c r="BF12" s="248"/>
      <c r="BG12" s="247"/>
      <c r="BI12" s="248"/>
      <c r="BJ12" s="247"/>
      <c r="BL12" s="248"/>
      <c r="BM12" s="247"/>
      <c r="BO12" s="248"/>
      <c r="BP12" s="247"/>
      <c r="BT12" s="246"/>
    </row>
    <row r="13" spans="1:76" x14ac:dyDescent="0.25">
      <c r="P13" s="248"/>
      <c r="S13" s="248"/>
      <c r="T13" s="602"/>
      <c r="V13" s="248"/>
      <c r="Y13" s="248"/>
    </row>
    <row r="14" spans="1:76" x14ac:dyDescent="0.25">
      <c r="T14" s="602"/>
    </row>
    <row r="15" spans="1:76" x14ac:dyDescent="0.25">
      <c r="T15" s="602"/>
    </row>
    <row r="16" spans="1:76" x14ac:dyDescent="0.25">
      <c r="T16" s="602"/>
    </row>
    <row r="17" spans="3:36" x14ac:dyDescent="0.25">
      <c r="T17" s="602"/>
    </row>
    <row r="18" spans="3:36" x14ac:dyDescent="0.25">
      <c r="T18" s="602"/>
    </row>
    <row r="19" spans="3:36" x14ac:dyDescent="0.25">
      <c r="T19" s="602"/>
    </row>
    <row r="20" spans="3:36" x14ac:dyDescent="0.25">
      <c r="T20" s="602"/>
    </row>
    <row r="21" spans="3:36" x14ac:dyDescent="0.25">
      <c r="T21" s="602"/>
    </row>
    <row r="22" spans="3:36" ht="43.2" customHeight="1" x14ac:dyDescent="0.25">
      <c r="T22" s="602"/>
    </row>
    <row r="23" spans="3:36" x14ac:dyDescent="0.25">
      <c r="T23" s="602"/>
    </row>
    <row r="24" spans="3:36" x14ac:dyDescent="0.25">
      <c r="T24" s="602"/>
    </row>
    <row r="25" spans="3:36" x14ac:dyDescent="0.25">
      <c r="T25" s="602"/>
    </row>
    <row r="26" spans="3:36" x14ac:dyDescent="0.25">
      <c r="T26" s="602"/>
    </row>
    <row r="27" spans="3:36" x14ac:dyDescent="0.25">
      <c r="T27" s="602"/>
    </row>
    <row r="28" spans="3:36" x14ac:dyDescent="0.25">
      <c r="T28" s="602"/>
    </row>
    <row r="29" spans="3:36" x14ac:dyDescent="0.25">
      <c r="T29" s="602"/>
    </row>
    <row r="30" spans="3:36" x14ac:dyDescent="0.25">
      <c r="T30" s="602"/>
    </row>
    <row r="31" spans="3:36" x14ac:dyDescent="0.25">
      <c r="T31" s="602"/>
    </row>
    <row r="32" spans="3:36" ht="21" customHeight="1" x14ac:dyDescent="0.25">
      <c r="C32" s="496" t="s">
        <v>411</v>
      </c>
      <c r="D32" s="462"/>
      <c r="E32" s="462"/>
      <c r="T32" s="1065" t="s">
        <v>412</v>
      </c>
      <c r="U32" s="1067"/>
      <c r="AI32" s="247"/>
      <c r="AJ32" s="247"/>
    </row>
    <row r="33" spans="1:108" ht="12.75" customHeight="1" x14ac:dyDescent="0.25">
      <c r="A33" s="292" t="s">
        <v>81</v>
      </c>
      <c r="F33" s="246">
        <v>1</v>
      </c>
      <c r="G33" s="246">
        <v>2</v>
      </c>
      <c r="H33" s="246">
        <v>3</v>
      </c>
      <c r="I33" s="246">
        <v>4</v>
      </c>
      <c r="J33" s="246">
        <v>5</v>
      </c>
      <c r="K33" s="246">
        <v>6</v>
      </c>
      <c r="L33" s="246">
        <v>7</v>
      </c>
      <c r="M33" s="246">
        <v>8</v>
      </c>
      <c r="N33" s="246">
        <v>9</v>
      </c>
      <c r="O33" s="246">
        <v>10</v>
      </c>
      <c r="P33" s="246">
        <v>11</v>
      </c>
      <c r="Q33" s="246">
        <v>12</v>
      </c>
      <c r="R33" s="246">
        <v>13</v>
      </c>
      <c r="S33" s="246">
        <v>14</v>
      </c>
      <c r="T33" s="1066"/>
      <c r="U33" s="1068"/>
      <c r="AI33" s="247"/>
      <c r="AJ33" s="247"/>
    </row>
    <row r="34" spans="1:108" ht="45.45" customHeight="1" x14ac:dyDescent="0.25">
      <c r="A34" s="273" t="s">
        <v>27</v>
      </c>
      <c r="B34" s="273" t="s">
        <v>28</v>
      </c>
      <c r="C34" s="487">
        <v>45690</v>
      </c>
      <c r="D34" s="273" t="s">
        <v>413</v>
      </c>
      <c r="E34" s="273" t="s">
        <v>414</v>
      </c>
      <c r="F34" s="597" t="s">
        <v>415</v>
      </c>
      <c r="G34" s="309">
        <v>45658</v>
      </c>
      <c r="H34" s="309">
        <f>+G34+1</f>
        <v>45659</v>
      </c>
      <c r="I34" s="309">
        <f t="shared" ref="I34:AK34" si="0">+H34+1</f>
        <v>45660</v>
      </c>
      <c r="J34" s="309">
        <f t="shared" si="0"/>
        <v>45661</v>
      </c>
      <c r="K34" s="309">
        <f t="shared" si="0"/>
        <v>45662</v>
      </c>
      <c r="L34" s="309">
        <f t="shared" si="0"/>
        <v>45663</v>
      </c>
      <c r="M34" s="309">
        <f t="shared" si="0"/>
        <v>45664</v>
      </c>
      <c r="N34" s="309">
        <f t="shared" si="0"/>
        <v>45665</v>
      </c>
      <c r="O34" s="309">
        <f t="shared" si="0"/>
        <v>45666</v>
      </c>
      <c r="P34" s="309">
        <f t="shared" si="0"/>
        <v>45667</v>
      </c>
      <c r="Q34" s="309">
        <f>+P34+1</f>
        <v>45668</v>
      </c>
      <c r="R34" s="309">
        <f t="shared" si="0"/>
        <v>45669</v>
      </c>
      <c r="S34" s="309">
        <f t="shared" si="0"/>
        <v>45670</v>
      </c>
      <c r="T34" s="598">
        <f t="shared" si="0"/>
        <v>45671</v>
      </c>
      <c r="U34" s="601">
        <f t="shared" si="0"/>
        <v>45672</v>
      </c>
      <c r="V34" s="309">
        <f t="shared" si="0"/>
        <v>45673</v>
      </c>
      <c r="W34" s="309">
        <f t="shared" si="0"/>
        <v>45674</v>
      </c>
      <c r="X34" s="309">
        <f t="shared" si="0"/>
        <v>45675</v>
      </c>
      <c r="Y34" s="309">
        <f t="shared" si="0"/>
        <v>45676</v>
      </c>
      <c r="Z34" s="309">
        <f t="shared" si="0"/>
        <v>45677</v>
      </c>
      <c r="AA34" s="309">
        <f>+Z34+1</f>
        <v>45678</v>
      </c>
      <c r="AB34" s="309">
        <f t="shared" si="0"/>
        <v>45679</v>
      </c>
      <c r="AC34" s="309">
        <f>+AB34+1</f>
        <v>45680</v>
      </c>
      <c r="AD34" s="309">
        <f t="shared" si="0"/>
        <v>45681</v>
      </c>
      <c r="AE34" s="309">
        <f t="shared" si="0"/>
        <v>45682</v>
      </c>
      <c r="AF34" s="309">
        <f t="shared" si="0"/>
        <v>45683</v>
      </c>
      <c r="AG34" s="309">
        <f>+AF34+1</f>
        <v>45684</v>
      </c>
      <c r="AH34" s="309">
        <f t="shared" si="0"/>
        <v>45685</v>
      </c>
      <c r="AI34" s="309">
        <f t="shared" si="0"/>
        <v>45686</v>
      </c>
      <c r="AJ34" s="309">
        <f t="shared" si="0"/>
        <v>45687</v>
      </c>
      <c r="AK34" s="309">
        <f t="shared" si="0"/>
        <v>45688</v>
      </c>
      <c r="AL34" s="597">
        <v>45689</v>
      </c>
      <c r="AM34" s="597">
        <v>45690</v>
      </c>
      <c r="AN34" s="597">
        <v>45691</v>
      </c>
      <c r="BP34" s="248"/>
      <c r="BQ34" s="248"/>
      <c r="BR34" s="247"/>
      <c r="BT34" s="246"/>
      <c r="BU34" s="246"/>
      <c r="BV34" s="246"/>
    </row>
    <row r="35" spans="1:108" ht="13.8" x14ac:dyDescent="0.25">
      <c r="A35" s="299"/>
      <c r="B35" s="299" t="s">
        <v>84</v>
      </c>
      <c r="C35" s="300">
        <f>+C36+C41</f>
        <v>13</v>
      </c>
      <c r="D35" s="300">
        <f>+D36+D41</f>
        <v>744</v>
      </c>
      <c r="E35" s="300"/>
      <c r="F35" s="300">
        <f>+F36+F41</f>
        <v>96</v>
      </c>
      <c r="G35" s="300">
        <f>+G36+G41</f>
        <v>68</v>
      </c>
      <c r="H35" s="300">
        <f>+H36+H41</f>
        <v>120</v>
      </c>
      <c r="I35" s="300">
        <f t="shared" ref="I35:AN35" si="1">+I36+I41</f>
        <v>66</v>
      </c>
      <c r="J35" s="300">
        <f t="shared" si="1"/>
        <v>55</v>
      </c>
      <c r="K35" s="300">
        <f t="shared" si="1"/>
        <v>15</v>
      </c>
      <c r="L35" s="300">
        <f t="shared" si="1"/>
        <v>85</v>
      </c>
      <c r="M35" s="300">
        <f t="shared" si="1"/>
        <v>96</v>
      </c>
      <c r="N35" s="300">
        <f t="shared" si="1"/>
        <v>96</v>
      </c>
      <c r="O35" s="300">
        <f t="shared" si="1"/>
        <v>104</v>
      </c>
      <c r="P35" s="300">
        <f t="shared" si="1"/>
        <v>69</v>
      </c>
      <c r="Q35" s="300">
        <f t="shared" si="1"/>
        <v>24</v>
      </c>
      <c r="R35" s="300">
        <f t="shared" si="1"/>
        <v>46</v>
      </c>
      <c r="S35" s="300">
        <f t="shared" si="1"/>
        <v>94</v>
      </c>
      <c r="T35" s="300">
        <f t="shared" si="1"/>
        <v>68</v>
      </c>
      <c r="U35" s="300">
        <f t="shared" si="1"/>
        <v>95</v>
      </c>
      <c r="V35" s="300">
        <f t="shared" si="1"/>
        <v>63</v>
      </c>
      <c r="W35" s="300">
        <f t="shared" si="1"/>
        <v>67</v>
      </c>
      <c r="X35" s="300">
        <f t="shared" si="1"/>
        <v>20</v>
      </c>
      <c r="Y35" s="300">
        <f t="shared" si="1"/>
        <v>21</v>
      </c>
      <c r="Z35" s="300">
        <f t="shared" si="1"/>
        <v>79</v>
      </c>
      <c r="AA35" s="300">
        <f t="shared" si="1"/>
        <v>60</v>
      </c>
      <c r="AB35" s="300">
        <f t="shared" si="1"/>
        <v>40</v>
      </c>
      <c r="AC35" s="300">
        <f t="shared" si="1"/>
        <v>71</v>
      </c>
      <c r="AD35" s="300">
        <f t="shared" si="1"/>
        <v>45</v>
      </c>
      <c r="AE35" s="300">
        <f t="shared" si="1"/>
        <v>10</v>
      </c>
      <c r="AF35" s="300">
        <f>+AF36+AF41</f>
        <v>21</v>
      </c>
      <c r="AG35" s="300">
        <f t="shared" si="1"/>
        <v>15</v>
      </c>
      <c r="AH35" s="300">
        <f t="shared" si="1"/>
        <v>12</v>
      </c>
      <c r="AI35" s="300">
        <f t="shared" si="1"/>
        <v>5</v>
      </c>
      <c r="AJ35" s="300">
        <f t="shared" si="1"/>
        <v>15</v>
      </c>
      <c r="AK35" s="300">
        <f t="shared" si="1"/>
        <v>13</v>
      </c>
      <c r="AL35" s="300">
        <f t="shared" si="1"/>
        <v>11</v>
      </c>
      <c r="AM35" s="300">
        <f t="shared" si="1"/>
        <v>13</v>
      </c>
      <c r="AN35" s="300">
        <f t="shared" si="1"/>
        <v>0</v>
      </c>
      <c r="BP35" s="248"/>
      <c r="BQ35" s="248"/>
      <c r="BR35" s="247"/>
      <c r="BT35" s="246"/>
      <c r="BU35" s="246"/>
      <c r="BV35" s="246"/>
    </row>
    <row r="36" spans="1:108" ht="13.8" x14ac:dyDescent="0.25">
      <c r="A36" s="301">
        <v>1</v>
      </c>
      <c r="B36" s="302" t="s">
        <v>85</v>
      </c>
      <c r="C36" s="307">
        <f>+SUM(C37:C40)</f>
        <v>11</v>
      </c>
      <c r="D36" s="307">
        <f>+SUM(D37:D40)</f>
        <v>500</v>
      </c>
      <c r="E36" s="307">
        <f t="shared" ref="E36:E41" si="2">AVERAGE(F36:S36)</f>
        <v>47.571428571428569</v>
      </c>
      <c r="F36" s="307">
        <v>67</v>
      </c>
      <c r="G36" s="307">
        <f>+SUM(G37:G40)</f>
        <v>54</v>
      </c>
      <c r="H36" s="307">
        <f t="shared" ref="H36:AL36" si="3">+SUM(H37:H40)</f>
        <v>70</v>
      </c>
      <c r="I36" s="307">
        <f t="shared" si="3"/>
        <v>48</v>
      </c>
      <c r="J36" s="307">
        <f t="shared" si="3"/>
        <v>32</v>
      </c>
      <c r="K36" s="307">
        <f t="shared" si="3"/>
        <v>8</v>
      </c>
      <c r="L36" s="307">
        <f t="shared" si="3"/>
        <v>64</v>
      </c>
      <c r="M36" s="307">
        <f t="shared" si="3"/>
        <v>50</v>
      </c>
      <c r="N36" s="307">
        <f t="shared" si="3"/>
        <v>45</v>
      </c>
      <c r="O36" s="307">
        <f t="shared" si="3"/>
        <v>57</v>
      </c>
      <c r="P36" s="307">
        <f t="shared" si="3"/>
        <v>43</v>
      </c>
      <c r="Q36" s="307">
        <f t="shared" si="3"/>
        <v>20</v>
      </c>
      <c r="R36" s="307">
        <f t="shared" si="3"/>
        <v>40</v>
      </c>
      <c r="S36" s="307">
        <f t="shared" si="3"/>
        <v>68</v>
      </c>
      <c r="T36" s="307">
        <f t="shared" si="3"/>
        <v>37</v>
      </c>
      <c r="U36" s="307">
        <f t="shared" si="3"/>
        <v>54</v>
      </c>
      <c r="V36" s="307">
        <f t="shared" si="3"/>
        <v>35</v>
      </c>
      <c r="W36" s="307">
        <f t="shared" si="3"/>
        <v>47</v>
      </c>
      <c r="X36" s="307">
        <f t="shared" si="3"/>
        <v>14</v>
      </c>
      <c r="Y36" s="307">
        <f t="shared" si="3"/>
        <v>16</v>
      </c>
      <c r="Z36" s="307">
        <f t="shared" si="3"/>
        <v>60</v>
      </c>
      <c r="AA36" s="307">
        <f t="shared" si="3"/>
        <v>37</v>
      </c>
      <c r="AB36" s="307">
        <f t="shared" si="3"/>
        <v>24</v>
      </c>
      <c r="AC36" s="307">
        <f t="shared" si="3"/>
        <v>52</v>
      </c>
      <c r="AD36" s="307">
        <f t="shared" si="3"/>
        <v>33</v>
      </c>
      <c r="AE36" s="307">
        <f t="shared" si="3"/>
        <v>9</v>
      </c>
      <c r="AF36" s="307">
        <f t="shared" si="3"/>
        <v>16</v>
      </c>
      <c r="AG36" s="307">
        <f t="shared" si="3"/>
        <v>12</v>
      </c>
      <c r="AH36" s="307">
        <f t="shared" si="3"/>
        <v>11</v>
      </c>
      <c r="AI36" s="307">
        <f t="shared" si="3"/>
        <v>4</v>
      </c>
      <c r="AJ36" s="307">
        <f t="shared" si="3"/>
        <v>10</v>
      </c>
      <c r="AK36" s="307">
        <f t="shared" si="3"/>
        <v>12</v>
      </c>
      <c r="AL36" s="307">
        <f t="shared" si="3"/>
        <v>6</v>
      </c>
      <c r="AM36" s="307">
        <f>+SUM(AM37:AM40)</f>
        <v>11</v>
      </c>
      <c r="AN36" s="307">
        <f>+SUM(AN37:AN40)</f>
        <v>0</v>
      </c>
      <c r="BP36" s="248"/>
      <c r="BQ36" s="248"/>
      <c r="BR36" s="247"/>
      <c r="BT36" s="246"/>
      <c r="BU36" s="246"/>
      <c r="BV36" s="246"/>
    </row>
    <row r="37" spans="1:108" ht="13.8" x14ac:dyDescent="0.25">
      <c r="A37" s="303">
        <v>1.1000000000000001</v>
      </c>
      <c r="B37" s="304" t="s">
        <v>46</v>
      </c>
      <c r="C37" s="308">
        <v>6</v>
      </c>
      <c r="D37" s="308">
        <f>+SUM(T37:AMK37)</f>
        <v>354</v>
      </c>
      <c r="E37" s="307">
        <f t="shared" si="2"/>
        <v>34.571428571428569</v>
      </c>
      <c r="F37" s="308">
        <v>55</v>
      </c>
      <c r="G37" s="485">
        <v>28</v>
      </c>
      <c r="H37" s="485">
        <v>60</v>
      </c>
      <c r="I37" s="485">
        <v>33</v>
      </c>
      <c r="J37" s="485">
        <v>16</v>
      </c>
      <c r="K37" s="485">
        <v>8</v>
      </c>
      <c r="L37" s="485">
        <v>48</v>
      </c>
      <c r="M37" s="485">
        <v>38</v>
      </c>
      <c r="N37" s="485">
        <v>40</v>
      </c>
      <c r="O37" s="485">
        <v>44</v>
      </c>
      <c r="P37" s="485">
        <v>29</v>
      </c>
      <c r="Q37" s="485">
        <v>12</v>
      </c>
      <c r="R37" s="485">
        <v>23</v>
      </c>
      <c r="S37" s="485">
        <v>50</v>
      </c>
      <c r="T37" s="485">
        <v>23</v>
      </c>
      <c r="U37" s="485">
        <v>43</v>
      </c>
      <c r="V37" s="485">
        <v>24</v>
      </c>
      <c r="W37" s="485">
        <v>33</v>
      </c>
      <c r="X37" s="485">
        <v>10</v>
      </c>
      <c r="Y37" s="485">
        <v>8</v>
      </c>
      <c r="Z37" s="485">
        <v>52</v>
      </c>
      <c r="AA37" s="485">
        <v>30</v>
      </c>
      <c r="AB37" s="485">
        <v>21</v>
      </c>
      <c r="AC37" s="485">
        <v>36</v>
      </c>
      <c r="AD37" s="485">
        <v>26</v>
      </c>
      <c r="AE37" s="485">
        <v>2</v>
      </c>
      <c r="AF37" s="485">
        <v>10</v>
      </c>
      <c r="AG37" s="485">
        <v>2</v>
      </c>
      <c r="AH37" s="485">
        <v>8</v>
      </c>
      <c r="AI37" s="485">
        <v>2</v>
      </c>
      <c r="AJ37" s="485">
        <v>7</v>
      </c>
      <c r="AK37" s="485">
        <v>7</v>
      </c>
      <c r="AL37" s="485">
        <v>4</v>
      </c>
      <c r="AM37" s="646">
        <v>6</v>
      </c>
      <c r="AN37" s="647"/>
      <c r="BP37" s="248"/>
      <c r="BQ37" s="248"/>
      <c r="BR37" s="247"/>
      <c r="BT37" s="246"/>
      <c r="BU37" s="246"/>
      <c r="BV37" s="246"/>
    </row>
    <row r="38" spans="1:108" ht="13.8" x14ac:dyDescent="0.25">
      <c r="A38" s="303">
        <v>1.2</v>
      </c>
      <c r="B38" s="304" t="s">
        <v>43</v>
      </c>
      <c r="C38" s="308">
        <v>1</v>
      </c>
      <c r="D38" s="308">
        <f>+SUM(T38:AMK38)</f>
        <v>50</v>
      </c>
      <c r="E38" s="307">
        <f t="shared" si="2"/>
        <v>3.7142857142857144</v>
      </c>
      <c r="F38" s="308">
        <v>2</v>
      </c>
      <c r="G38" s="485">
        <v>8</v>
      </c>
      <c r="H38" s="485">
        <v>1</v>
      </c>
      <c r="I38" s="485">
        <v>4</v>
      </c>
      <c r="J38" s="485">
        <v>1</v>
      </c>
      <c r="K38" s="485">
        <v>0</v>
      </c>
      <c r="L38" s="485">
        <v>5</v>
      </c>
      <c r="M38" s="485">
        <v>1</v>
      </c>
      <c r="N38" s="485">
        <v>0</v>
      </c>
      <c r="O38" s="485">
        <v>8</v>
      </c>
      <c r="P38" s="485">
        <v>7</v>
      </c>
      <c r="Q38" s="485">
        <v>2</v>
      </c>
      <c r="R38" s="485">
        <v>11</v>
      </c>
      <c r="S38" s="485">
        <v>2</v>
      </c>
      <c r="T38" s="485">
        <v>1</v>
      </c>
      <c r="U38" s="485">
        <v>2</v>
      </c>
      <c r="V38" s="485">
        <v>5</v>
      </c>
      <c r="W38" s="485">
        <v>5</v>
      </c>
      <c r="X38" s="485">
        <v>2</v>
      </c>
      <c r="Y38" s="485">
        <v>5</v>
      </c>
      <c r="Z38" s="485">
        <v>2</v>
      </c>
      <c r="AA38" s="485">
        <v>2</v>
      </c>
      <c r="AB38" s="485">
        <v>2</v>
      </c>
      <c r="AC38" s="485">
        <v>5</v>
      </c>
      <c r="AD38" s="485">
        <v>4</v>
      </c>
      <c r="AE38" s="485">
        <v>4</v>
      </c>
      <c r="AF38" s="485">
        <v>3</v>
      </c>
      <c r="AG38" s="485">
        <v>3</v>
      </c>
      <c r="AH38" s="485">
        <v>0</v>
      </c>
      <c r="AI38" s="485">
        <v>0</v>
      </c>
      <c r="AJ38" s="485">
        <v>1</v>
      </c>
      <c r="AK38" s="485">
        <v>3</v>
      </c>
      <c r="AL38" s="485">
        <v>0</v>
      </c>
      <c r="AM38" s="646">
        <v>1</v>
      </c>
      <c r="AN38" s="647"/>
      <c r="BP38" s="248"/>
      <c r="BQ38" s="248"/>
      <c r="BR38" s="247"/>
      <c r="BT38" s="246"/>
      <c r="BU38" s="246"/>
      <c r="BV38" s="246"/>
    </row>
    <row r="39" spans="1:108" ht="13.8" x14ac:dyDescent="0.25">
      <c r="A39" s="303">
        <v>1.3</v>
      </c>
      <c r="B39" s="304" t="s">
        <v>45</v>
      </c>
      <c r="C39" s="308">
        <v>3</v>
      </c>
      <c r="D39" s="308">
        <f>+SUM(T39:AMK39)</f>
        <v>61</v>
      </c>
      <c r="E39" s="307">
        <f t="shared" si="2"/>
        <v>5.1428571428571432</v>
      </c>
      <c r="F39" s="308">
        <v>5</v>
      </c>
      <c r="G39" s="485">
        <v>2</v>
      </c>
      <c r="H39" s="485">
        <v>5</v>
      </c>
      <c r="I39" s="485">
        <v>6</v>
      </c>
      <c r="J39" s="485">
        <v>10</v>
      </c>
      <c r="K39" s="485">
        <v>0</v>
      </c>
      <c r="L39" s="485">
        <v>7</v>
      </c>
      <c r="M39" s="485">
        <v>4</v>
      </c>
      <c r="N39" s="485">
        <v>3</v>
      </c>
      <c r="O39" s="485">
        <v>5</v>
      </c>
      <c r="P39" s="485">
        <v>7</v>
      </c>
      <c r="Q39" s="485">
        <v>6</v>
      </c>
      <c r="R39" s="485">
        <v>1</v>
      </c>
      <c r="S39" s="485">
        <v>11</v>
      </c>
      <c r="T39" s="485">
        <v>10</v>
      </c>
      <c r="U39" s="485">
        <v>7</v>
      </c>
      <c r="V39" s="485">
        <v>2</v>
      </c>
      <c r="W39" s="485">
        <v>8</v>
      </c>
      <c r="X39" s="485">
        <v>0</v>
      </c>
      <c r="Y39" s="485">
        <v>0</v>
      </c>
      <c r="Z39" s="485">
        <v>2</v>
      </c>
      <c r="AA39" s="485">
        <v>4</v>
      </c>
      <c r="AB39" s="485">
        <v>0</v>
      </c>
      <c r="AC39" s="485">
        <v>10</v>
      </c>
      <c r="AD39" s="485">
        <v>2</v>
      </c>
      <c r="AE39" s="485">
        <v>3</v>
      </c>
      <c r="AF39" s="485">
        <v>2</v>
      </c>
      <c r="AG39" s="485">
        <v>2</v>
      </c>
      <c r="AH39" s="485">
        <v>1</v>
      </c>
      <c r="AI39" s="485">
        <v>0</v>
      </c>
      <c r="AJ39" s="485">
        <v>2</v>
      </c>
      <c r="AK39" s="485">
        <v>1</v>
      </c>
      <c r="AL39" s="485">
        <v>2</v>
      </c>
      <c r="AM39" s="646">
        <v>3</v>
      </c>
      <c r="AN39" s="647"/>
      <c r="BP39" s="248"/>
      <c r="BQ39" s="248"/>
      <c r="BR39" s="247"/>
      <c r="BT39" s="246"/>
      <c r="BU39" s="246"/>
      <c r="BV39" s="246"/>
    </row>
    <row r="40" spans="1:108" ht="13.8" x14ac:dyDescent="0.25">
      <c r="A40" s="303">
        <v>1.4</v>
      </c>
      <c r="B40" s="304" t="s">
        <v>44</v>
      </c>
      <c r="C40" s="308">
        <v>1</v>
      </c>
      <c r="D40" s="308">
        <f>+SUM(T40:AMK40)</f>
        <v>35</v>
      </c>
      <c r="E40" s="307">
        <f t="shared" si="2"/>
        <v>4.1428571428571432</v>
      </c>
      <c r="F40" s="308">
        <v>5</v>
      </c>
      <c r="G40" s="485">
        <v>16</v>
      </c>
      <c r="H40" s="485">
        <v>4</v>
      </c>
      <c r="I40" s="485">
        <v>5</v>
      </c>
      <c r="J40" s="485">
        <v>5</v>
      </c>
      <c r="K40" s="485">
        <v>0</v>
      </c>
      <c r="L40" s="485">
        <v>4</v>
      </c>
      <c r="M40" s="485">
        <v>7</v>
      </c>
      <c r="N40" s="485">
        <v>2</v>
      </c>
      <c r="O40" s="485">
        <v>0</v>
      </c>
      <c r="P40" s="485">
        <v>0</v>
      </c>
      <c r="Q40" s="485">
        <v>0</v>
      </c>
      <c r="R40" s="485">
        <v>5</v>
      </c>
      <c r="S40" s="485">
        <v>5</v>
      </c>
      <c r="T40" s="485">
        <v>3</v>
      </c>
      <c r="U40" s="485">
        <v>2</v>
      </c>
      <c r="V40" s="485">
        <v>4</v>
      </c>
      <c r="W40" s="485">
        <v>1</v>
      </c>
      <c r="X40" s="485">
        <v>2</v>
      </c>
      <c r="Y40" s="485">
        <v>3</v>
      </c>
      <c r="Z40" s="485">
        <v>4</v>
      </c>
      <c r="AA40" s="485">
        <v>1</v>
      </c>
      <c r="AB40" s="485">
        <v>1</v>
      </c>
      <c r="AC40" s="485">
        <v>1</v>
      </c>
      <c r="AD40" s="485">
        <v>1</v>
      </c>
      <c r="AE40" s="485">
        <v>0</v>
      </c>
      <c r="AF40" s="485">
        <v>1</v>
      </c>
      <c r="AG40" s="485">
        <v>5</v>
      </c>
      <c r="AH40" s="485">
        <v>2</v>
      </c>
      <c r="AI40" s="485">
        <v>2</v>
      </c>
      <c r="AJ40" s="485">
        <v>0</v>
      </c>
      <c r="AK40" s="485">
        <v>1</v>
      </c>
      <c r="AL40" s="485">
        <v>0</v>
      </c>
      <c r="AM40" s="646">
        <v>1</v>
      </c>
      <c r="AN40" s="647"/>
      <c r="BP40" s="248"/>
      <c r="BQ40" s="248"/>
      <c r="BR40" s="247"/>
      <c r="BT40" s="246"/>
      <c r="BU40" s="246"/>
      <c r="BV40" s="246"/>
    </row>
    <row r="41" spans="1:108" ht="13.8" x14ac:dyDescent="0.25">
      <c r="A41" s="305">
        <v>2</v>
      </c>
      <c r="B41" s="306" t="s">
        <v>86</v>
      </c>
      <c r="C41" s="300">
        <v>2</v>
      </c>
      <c r="D41" s="644">
        <f>+SUM(T41:AMK41)</f>
        <v>244</v>
      </c>
      <c r="E41" s="307">
        <f t="shared" si="2"/>
        <v>26.285714285714285</v>
      </c>
      <c r="F41" s="300">
        <v>29</v>
      </c>
      <c r="G41" s="486">
        <v>14</v>
      </c>
      <c r="H41" s="486">
        <v>50</v>
      </c>
      <c r="I41" s="486">
        <v>18</v>
      </c>
      <c r="J41" s="486">
        <v>23</v>
      </c>
      <c r="K41" s="486">
        <v>7</v>
      </c>
      <c r="L41" s="486">
        <v>21</v>
      </c>
      <c r="M41" s="486">
        <v>46</v>
      </c>
      <c r="N41" s="486">
        <v>51</v>
      </c>
      <c r="O41" s="486">
        <v>47</v>
      </c>
      <c r="P41" s="486">
        <v>26</v>
      </c>
      <c r="Q41" s="486">
        <v>4</v>
      </c>
      <c r="R41" s="486">
        <v>6</v>
      </c>
      <c r="S41" s="486">
        <v>26</v>
      </c>
      <c r="T41" s="486">
        <v>31</v>
      </c>
      <c r="U41" s="486">
        <v>41</v>
      </c>
      <c r="V41" s="486">
        <v>28</v>
      </c>
      <c r="W41" s="486">
        <v>20</v>
      </c>
      <c r="X41" s="486">
        <v>6</v>
      </c>
      <c r="Y41" s="486">
        <v>5</v>
      </c>
      <c r="Z41" s="486">
        <v>19</v>
      </c>
      <c r="AA41" s="486">
        <v>23</v>
      </c>
      <c r="AB41" s="486">
        <v>16</v>
      </c>
      <c r="AC41" s="486">
        <v>19</v>
      </c>
      <c r="AD41" s="486">
        <v>12</v>
      </c>
      <c r="AE41" s="486">
        <v>1</v>
      </c>
      <c r="AF41" s="486">
        <v>5</v>
      </c>
      <c r="AG41" s="486">
        <v>3</v>
      </c>
      <c r="AH41" s="486">
        <v>1</v>
      </c>
      <c r="AI41" s="486">
        <v>1</v>
      </c>
      <c r="AJ41" s="486">
        <v>5</v>
      </c>
      <c r="AK41" s="486">
        <v>1</v>
      </c>
      <c r="AL41" s="486">
        <v>5</v>
      </c>
      <c r="AM41" s="646">
        <v>2</v>
      </c>
      <c r="AN41" s="647"/>
      <c r="BE41" s="537"/>
      <c r="BF41" s="537"/>
      <c r="BG41" s="537"/>
      <c r="BP41" s="248"/>
      <c r="BQ41" s="248"/>
      <c r="BR41" s="247"/>
      <c r="BT41" s="246"/>
      <c r="BU41" s="246"/>
      <c r="BV41" s="246"/>
    </row>
    <row r="42" spans="1:108" ht="12" customHeight="1" x14ac:dyDescent="0.25">
      <c r="A42" s="465"/>
      <c r="B42" s="466"/>
      <c r="C42" s="467"/>
      <c r="D42" s="468"/>
      <c r="E42" s="468"/>
      <c r="F42" s="468"/>
      <c r="G42" s="468"/>
      <c r="H42" s="468"/>
      <c r="I42" s="468"/>
      <c r="J42" s="468"/>
      <c r="K42" s="468"/>
      <c r="L42" s="468"/>
      <c r="M42" s="468"/>
      <c r="N42" s="468"/>
      <c r="O42" s="468"/>
      <c r="P42" s="468"/>
      <c r="Q42" s="468"/>
      <c r="R42" s="468"/>
      <c r="S42" s="468"/>
      <c r="T42" s="468"/>
      <c r="U42" s="468"/>
      <c r="V42" s="468"/>
      <c r="W42" s="468"/>
      <c r="X42" s="468"/>
      <c r="Y42" s="468"/>
      <c r="Z42" s="468"/>
      <c r="AA42" s="468"/>
      <c r="AB42" s="468"/>
      <c r="AC42" s="468"/>
      <c r="AD42" s="468"/>
      <c r="AE42" s="468"/>
      <c r="AF42" s="468"/>
      <c r="AG42" s="468"/>
      <c r="AH42" s="468"/>
      <c r="AI42" s="468"/>
      <c r="AJ42" s="468"/>
      <c r="AK42" s="1041" t="s">
        <v>416</v>
      </c>
      <c r="AL42" s="1041"/>
      <c r="AM42" s="1041"/>
      <c r="AN42" s="248"/>
      <c r="AP42" s="247"/>
      <c r="AQ42" s="248"/>
      <c r="AS42" s="247"/>
      <c r="AT42" s="248"/>
      <c r="AV42" s="247"/>
      <c r="AW42" s="248"/>
      <c r="AY42" s="247"/>
      <c r="AZ42" s="248"/>
      <c r="BB42" s="247"/>
      <c r="BC42" s="248"/>
      <c r="BD42" s="537"/>
      <c r="BE42" s="537"/>
      <c r="BF42" s="537"/>
      <c r="BH42" s="247"/>
      <c r="BI42" s="248"/>
      <c r="BK42" s="247"/>
      <c r="BL42" s="248"/>
      <c r="BN42" s="247"/>
      <c r="BO42" s="248"/>
      <c r="BP42" s="248"/>
      <c r="BQ42" s="247"/>
      <c r="BT42" s="246"/>
      <c r="BU42" s="246"/>
    </row>
    <row r="43" spans="1:108" ht="25.5" customHeight="1" x14ac:dyDescent="0.25">
      <c r="D43" s="1041" t="s">
        <v>333</v>
      </c>
      <c r="E43" s="1041"/>
      <c r="F43" s="1041"/>
      <c r="AH43" s="1043"/>
      <c r="AI43" s="1043"/>
      <c r="AJ43" s="1043"/>
      <c r="AK43" s="1041"/>
      <c r="AL43" s="1041"/>
      <c r="AM43" s="1041"/>
      <c r="BD43" s="538"/>
      <c r="BE43" s="538"/>
      <c r="BF43" s="538"/>
    </row>
    <row r="44" spans="1:108" s="129" customFormat="1" ht="39.75" customHeight="1" x14ac:dyDescent="0.25">
      <c r="A44" s="292" t="s">
        <v>87</v>
      </c>
      <c r="B44" s="128"/>
      <c r="C44" s="128"/>
      <c r="D44" s="497"/>
      <c r="E44" s="497"/>
      <c r="F44" s="497"/>
      <c r="G44" s="296">
        <f ca="1">+DAY(TODAY()-1)</f>
        <v>25</v>
      </c>
      <c r="H44" s="249"/>
      <c r="I44" s="250"/>
      <c r="J44" s="251"/>
      <c r="K44" s="249"/>
      <c r="L44" s="250"/>
      <c r="M44" s="251"/>
      <c r="N44" s="249"/>
      <c r="O44" s="250"/>
      <c r="P44" s="251"/>
      <c r="Q44" s="249"/>
      <c r="R44" s="250"/>
      <c r="S44" s="251"/>
      <c r="T44" s="249"/>
      <c r="U44" s="250"/>
      <c r="V44" s="251"/>
      <c r="W44" s="249"/>
      <c r="X44" s="250"/>
      <c r="Y44" s="251"/>
      <c r="Z44" s="249"/>
      <c r="AA44" s="250"/>
      <c r="AB44" s="251"/>
      <c r="AC44" s="249"/>
      <c r="AD44" s="250"/>
      <c r="AE44" s="251"/>
      <c r="AF44" s="249"/>
      <c r="AG44" s="250"/>
      <c r="AH44" s="1044"/>
      <c r="AI44" s="1044"/>
      <c r="AJ44" s="1044"/>
      <c r="AK44" s="1042"/>
      <c r="AL44" s="1042"/>
      <c r="AM44" s="1042"/>
      <c r="AN44" s="251"/>
      <c r="AO44" s="249"/>
      <c r="AP44" s="250"/>
      <c r="AQ44" s="251"/>
      <c r="AR44" s="249"/>
      <c r="AS44" s="250"/>
      <c r="AT44" s="251"/>
      <c r="AU44" s="249"/>
      <c r="AV44" s="250"/>
      <c r="AW44" s="251"/>
      <c r="AX44" s="249"/>
      <c r="AY44" s="250"/>
      <c r="AZ44" s="251"/>
      <c r="BA44" s="249"/>
      <c r="BB44" s="250"/>
      <c r="BC44" s="251"/>
      <c r="BD44" s="249"/>
      <c r="BE44" s="250"/>
      <c r="BF44" s="251"/>
      <c r="BG44" s="249"/>
      <c r="BH44" s="250"/>
      <c r="BI44" s="251"/>
      <c r="BJ44" s="249"/>
      <c r="BK44" s="250"/>
      <c r="BL44" s="251"/>
      <c r="BM44" s="1045"/>
      <c r="BN44" s="1045"/>
      <c r="BO44" s="1045"/>
      <c r="BP44" s="252"/>
      <c r="BQ44" s="252"/>
      <c r="BR44" s="252"/>
      <c r="BS44" s="252"/>
    </row>
    <row r="45" spans="1:108" s="120" customFormat="1" ht="15" customHeight="1" x14ac:dyDescent="0.25">
      <c r="A45" s="1030" t="s">
        <v>60</v>
      </c>
      <c r="B45" s="1030" t="s">
        <v>88</v>
      </c>
      <c r="C45" s="1030" t="s">
        <v>89</v>
      </c>
      <c r="D45" s="1032">
        <v>45690</v>
      </c>
      <c r="E45" s="1033"/>
      <c r="F45" s="1034"/>
      <c r="G45" s="1035" t="s">
        <v>417</v>
      </c>
      <c r="H45" s="1036"/>
      <c r="I45" s="1037"/>
      <c r="J45" s="1025">
        <v>45658</v>
      </c>
      <c r="K45" s="1026"/>
      <c r="L45" s="1027"/>
      <c r="M45" s="1024">
        <f>+J45+1</f>
        <v>45659</v>
      </c>
      <c r="N45" s="1024"/>
      <c r="O45" s="1024"/>
      <c r="P45" s="1024">
        <f>+M45+1</f>
        <v>45660</v>
      </c>
      <c r="Q45" s="1024"/>
      <c r="R45" s="1024"/>
      <c r="S45" s="1024">
        <f>+P45+1</f>
        <v>45661</v>
      </c>
      <c r="T45" s="1024"/>
      <c r="U45" s="1024"/>
      <c r="V45" s="1024">
        <f>+S45+1</f>
        <v>45662</v>
      </c>
      <c r="W45" s="1024"/>
      <c r="X45" s="1024"/>
      <c r="Y45" s="1024">
        <f>+V45+1</f>
        <v>45663</v>
      </c>
      <c r="Z45" s="1024"/>
      <c r="AA45" s="1024"/>
      <c r="AB45" s="1024">
        <f>+Y45+1</f>
        <v>45664</v>
      </c>
      <c r="AC45" s="1024"/>
      <c r="AD45" s="1024"/>
      <c r="AE45" s="1024">
        <f>+AB45+1</f>
        <v>45665</v>
      </c>
      <c r="AF45" s="1024"/>
      <c r="AG45" s="1024"/>
      <c r="AH45" s="1025">
        <f>+AE45+1</f>
        <v>45666</v>
      </c>
      <c r="AI45" s="1026"/>
      <c r="AJ45" s="1027"/>
      <c r="AK45" s="1024">
        <f>+AH45+1</f>
        <v>45667</v>
      </c>
      <c r="AL45" s="1024"/>
      <c r="AM45" s="1024"/>
      <c r="AN45" s="1024">
        <f>+AK45+1</f>
        <v>45668</v>
      </c>
      <c r="AO45" s="1024"/>
      <c r="AP45" s="1024"/>
      <c r="AQ45" s="1024">
        <f>+AN45+1</f>
        <v>45669</v>
      </c>
      <c r="AR45" s="1024"/>
      <c r="AS45" s="1024"/>
      <c r="AT45" s="1024">
        <f>+AQ45+1</f>
        <v>45670</v>
      </c>
      <c r="AU45" s="1024"/>
      <c r="AV45" s="1024"/>
      <c r="AW45" s="1024">
        <f>+AT45+1</f>
        <v>45671</v>
      </c>
      <c r="AX45" s="1024"/>
      <c r="AY45" s="1024"/>
      <c r="AZ45" s="1024">
        <f>+AW45+1</f>
        <v>45672</v>
      </c>
      <c r="BA45" s="1024"/>
      <c r="BB45" s="1024"/>
      <c r="BC45" s="1024">
        <f>+AZ45+1</f>
        <v>45673</v>
      </c>
      <c r="BD45" s="1024"/>
      <c r="BE45" s="1024"/>
      <c r="BF45" s="1024">
        <f>+BC45+1</f>
        <v>45674</v>
      </c>
      <c r="BG45" s="1024"/>
      <c r="BH45" s="1024"/>
      <c r="BI45" s="1024">
        <f>+BF45+1</f>
        <v>45675</v>
      </c>
      <c r="BJ45" s="1024"/>
      <c r="BK45" s="1024"/>
      <c r="BL45" s="1024">
        <f>+BI45+1</f>
        <v>45676</v>
      </c>
      <c r="BM45" s="1024"/>
      <c r="BN45" s="1024"/>
      <c r="BO45" s="1024">
        <f>+BL45+1</f>
        <v>45677</v>
      </c>
      <c r="BP45" s="1024"/>
      <c r="BQ45" s="1024"/>
      <c r="BR45" s="1024">
        <f>+BO45+1</f>
        <v>45678</v>
      </c>
      <c r="BS45" s="1024"/>
      <c r="BT45" s="1024"/>
      <c r="BU45" s="1024">
        <f>+BR45+1</f>
        <v>45679</v>
      </c>
      <c r="BV45" s="1024"/>
      <c r="BW45" s="1024"/>
      <c r="BX45" s="1024">
        <f>+BU45+1</f>
        <v>45680</v>
      </c>
      <c r="BY45" s="1024"/>
      <c r="BZ45" s="1024"/>
      <c r="CA45" s="1024">
        <f>+BX45+1</f>
        <v>45681</v>
      </c>
      <c r="CB45" s="1024"/>
      <c r="CC45" s="1024"/>
      <c r="CD45" s="1024">
        <f>+CA45+1</f>
        <v>45682</v>
      </c>
      <c r="CE45" s="1024"/>
      <c r="CF45" s="1024"/>
      <c r="CG45" s="1024">
        <f>+CD45+1</f>
        <v>45683</v>
      </c>
      <c r="CH45" s="1024"/>
      <c r="CI45" s="1024"/>
      <c r="CJ45" s="1024">
        <f>+CG45+1</f>
        <v>45684</v>
      </c>
      <c r="CK45" s="1024"/>
      <c r="CL45" s="1024"/>
      <c r="CM45" s="1024">
        <f>+CJ45+1</f>
        <v>45685</v>
      </c>
      <c r="CN45" s="1024"/>
      <c r="CO45" s="1024"/>
      <c r="CP45" s="1024">
        <f>+CM45+1</f>
        <v>45686</v>
      </c>
      <c r="CQ45" s="1024"/>
      <c r="CR45" s="1024"/>
      <c r="CS45" s="1024">
        <f>+CP45+1</f>
        <v>45687</v>
      </c>
      <c r="CT45" s="1024"/>
      <c r="CU45" s="1024"/>
      <c r="CV45" s="1024">
        <f>+CS45+1</f>
        <v>45688</v>
      </c>
      <c r="CW45" s="1024"/>
      <c r="CX45" s="1024"/>
      <c r="CY45" s="1024">
        <f>+CV45+1</f>
        <v>45689</v>
      </c>
      <c r="CZ45" s="1024"/>
      <c r="DA45" s="1024"/>
      <c r="DB45" s="1024">
        <f>+CY45+1</f>
        <v>45690</v>
      </c>
      <c r="DC45" s="1024"/>
      <c r="DD45" s="1024"/>
    </row>
    <row r="46" spans="1:108" s="124" customFormat="1" ht="13.2" customHeight="1" x14ac:dyDescent="0.3">
      <c r="A46" s="1031"/>
      <c r="B46" s="1031"/>
      <c r="C46" s="1031"/>
      <c r="D46" s="149" t="s">
        <v>90</v>
      </c>
      <c r="E46" s="149" t="s">
        <v>91</v>
      </c>
      <c r="F46" s="150" t="s">
        <v>92</v>
      </c>
      <c r="G46" s="151" t="s">
        <v>90</v>
      </c>
      <c r="H46" s="151" t="s">
        <v>91</v>
      </c>
      <c r="I46" s="151" t="s">
        <v>92</v>
      </c>
      <c r="J46" s="122" t="s">
        <v>90</v>
      </c>
      <c r="K46" s="122" t="s">
        <v>91</v>
      </c>
      <c r="L46" s="123" t="s">
        <v>92</v>
      </c>
      <c r="M46" s="122" t="s">
        <v>90</v>
      </c>
      <c r="N46" s="122" t="s">
        <v>91</v>
      </c>
      <c r="O46" s="123" t="s">
        <v>92</v>
      </c>
      <c r="P46" s="122" t="s">
        <v>90</v>
      </c>
      <c r="Q46" s="122" t="s">
        <v>91</v>
      </c>
      <c r="R46" s="123" t="s">
        <v>92</v>
      </c>
      <c r="S46" s="122" t="s">
        <v>90</v>
      </c>
      <c r="T46" s="122" t="s">
        <v>91</v>
      </c>
      <c r="U46" s="123" t="s">
        <v>92</v>
      </c>
      <c r="V46" s="122" t="s">
        <v>90</v>
      </c>
      <c r="W46" s="122" t="s">
        <v>91</v>
      </c>
      <c r="X46" s="123" t="s">
        <v>92</v>
      </c>
      <c r="Y46" s="122" t="s">
        <v>90</v>
      </c>
      <c r="Z46" s="122" t="s">
        <v>91</v>
      </c>
      <c r="AA46" s="123" t="s">
        <v>92</v>
      </c>
      <c r="AB46" s="122" t="s">
        <v>90</v>
      </c>
      <c r="AC46" s="122" t="s">
        <v>91</v>
      </c>
      <c r="AD46" s="123" t="s">
        <v>92</v>
      </c>
      <c r="AE46" s="122" t="s">
        <v>90</v>
      </c>
      <c r="AF46" s="122" t="s">
        <v>91</v>
      </c>
      <c r="AG46" s="123" t="s">
        <v>92</v>
      </c>
      <c r="AH46" s="122" t="s">
        <v>90</v>
      </c>
      <c r="AI46" s="122" t="s">
        <v>91</v>
      </c>
      <c r="AJ46" s="123" t="s">
        <v>92</v>
      </c>
      <c r="AK46" s="122" t="s">
        <v>90</v>
      </c>
      <c r="AL46" s="122" t="s">
        <v>91</v>
      </c>
      <c r="AM46" s="123" t="s">
        <v>92</v>
      </c>
      <c r="AN46" s="122" t="s">
        <v>90</v>
      </c>
      <c r="AO46" s="122" t="s">
        <v>91</v>
      </c>
      <c r="AP46" s="123" t="s">
        <v>92</v>
      </c>
      <c r="AQ46" s="122" t="s">
        <v>90</v>
      </c>
      <c r="AR46" s="122" t="s">
        <v>91</v>
      </c>
      <c r="AS46" s="123" t="s">
        <v>92</v>
      </c>
      <c r="AT46" s="122" t="s">
        <v>90</v>
      </c>
      <c r="AU46" s="122" t="s">
        <v>91</v>
      </c>
      <c r="AV46" s="123" t="s">
        <v>92</v>
      </c>
      <c r="AW46" s="122" t="s">
        <v>90</v>
      </c>
      <c r="AX46" s="122" t="s">
        <v>91</v>
      </c>
      <c r="AY46" s="123" t="s">
        <v>92</v>
      </c>
      <c r="AZ46" s="122" t="s">
        <v>90</v>
      </c>
      <c r="BA46" s="122" t="s">
        <v>91</v>
      </c>
      <c r="BB46" s="123" t="s">
        <v>92</v>
      </c>
      <c r="BC46" s="122" t="s">
        <v>90</v>
      </c>
      <c r="BD46" s="122" t="s">
        <v>91</v>
      </c>
      <c r="BE46" s="123" t="s">
        <v>92</v>
      </c>
      <c r="BF46" s="122" t="s">
        <v>90</v>
      </c>
      <c r="BG46" s="122" t="s">
        <v>91</v>
      </c>
      <c r="BH46" s="123" t="s">
        <v>92</v>
      </c>
      <c r="BI46" s="122" t="s">
        <v>90</v>
      </c>
      <c r="BJ46" s="122" t="s">
        <v>91</v>
      </c>
      <c r="BK46" s="123" t="s">
        <v>92</v>
      </c>
      <c r="BL46" s="122" t="s">
        <v>90</v>
      </c>
      <c r="BM46" s="122" t="s">
        <v>91</v>
      </c>
      <c r="BN46" s="123" t="s">
        <v>92</v>
      </c>
      <c r="BO46" s="122" t="s">
        <v>90</v>
      </c>
      <c r="BP46" s="122" t="s">
        <v>91</v>
      </c>
      <c r="BQ46" s="123" t="s">
        <v>92</v>
      </c>
      <c r="BR46" s="122" t="s">
        <v>90</v>
      </c>
      <c r="BS46" s="122" t="s">
        <v>91</v>
      </c>
      <c r="BT46" s="123" t="s">
        <v>92</v>
      </c>
      <c r="BU46" s="122" t="s">
        <v>90</v>
      </c>
      <c r="BV46" s="122" t="s">
        <v>91</v>
      </c>
      <c r="BW46" s="123" t="s">
        <v>92</v>
      </c>
      <c r="BX46" s="122" t="s">
        <v>90</v>
      </c>
      <c r="BY46" s="122" t="s">
        <v>91</v>
      </c>
      <c r="BZ46" s="123" t="s">
        <v>92</v>
      </c>
      <c r="CA46" s="122" t="s">
        <v>90</v>
      </c>
      <c r="CB46" s="122" t="s">
        <v>91</v>
      </c>
      <c r="CC46" s="123" t="s">
        <v>92</v>
      </c>
      <c r="CD46" s="122" t="s">
        <v>90</v>
      </c>
      <c r="CE46" s="122" t="s">
        <v>91</v>
      </c>
      <c r="CF46" s="123" t="s">
        <v>92</v>
      </c>
      <c r="CG46" s="122" t="s">
        <v>90</v>
      </c>
      <c r="CH46" s="122" t="s">
        <v>91</v>
      </c>
      <c r="CI46" s="123" t="s">
        <v>92</v>
      </c>
      <c r="CJ46" s="122" t="s">
        <v>90</v>
      </c>
      <c r="CK46" s="122" t="s">
        <v>91</v>
      </c>
      <c r="CL46" s="123" t="s">
        <v>92</v>
      </c>
      <c r="CM46" s="122" t="s">
        <v>90</v>
      </c>
      <c r="CN46" s="122" t="s">
        <v>91</v>
      </c>
      <c r="CO46" s="123" t="s">
        <v>92</v>
      </c>
      <c r="CP46" s="122" t="s">
        <v>90</v>
      </c>
      <c r="CQ46" s="122" t="s">
        <v>91</v>
      </c>
      <c r="CR46" s="123" t="s">
        <v>92</v>
      </c>
      <c r="CS46" s="122" t="s">
        <v>90</v>
      </c>
      <c r="CT46" s="122" t="s">
        <v>91</v>
      </c>
      <c r="CU46" s="123" t="s">
        <v>92</v>
      </c>
      <c r="CV46" s="122" t="s">
        <v>90</v>
      </c>
      <c r="CW46" s="122" t="s">
        <v>91</v>
      </c>
      <c r="CX46" s="123" t="s">
        <v>92</v>
      </c>
      <c r="CY46" s="122" t="s">
        <v>90</v>
      </c>
      <c r="CZ46" s="122" t="s">
        <v>91</v>
      </c>
      <c r="DA46" s="123" t="s">
        <v>92</v>
      </c>
      <c r="DB46" s="122" t="s">
        <v>90</v>
      </c>
      <c r="DC46" s="122" t="s">
        <v>91</v>
      </c>
      <c r="DD46" s="123" t="s">
        <v>92</v>
      </c>
    </row>
    <row r="47" spans="1:108" x14ac:dyDescent="0.25">
      <c r="A47" s="291"/>
      <c r="B47" s="125" t="s">
        <v>93</v>
      </c>
      <c r="C47" s="126"/>
      <c r="D47" s="287">
        <f>+SUM(D48:D110)</f>
        <v>11</v>
      </c>
      <c r="E47" s="287">
        <f>+SUM(E48:E110)</f>
        <v>31631</v>
      </c>
      <c r="F47" s="294">
        <f>+D47/E47*1000</f>
        <v>0.34776010875407037</v>
      </c>
      <c r="G47" s="287">
        <f>+SUM(G48:G110)</f>
        <v>1064</v>
      </c>
      <c r="H47" s="287">
        <f>+SUM(H48:H110)</f>
        <v>31631</v>
      </c>
      <c r="I47" s="253">
        <f ca="1">+G47/$G$44/H47*1000</f>
        <v>1.3455154753248397</v>
      </c>
      <c r="J47" s="289">
        <f>+SUM(J48:J110)</f>
        <v>54</v>
      </c>
      <c r="K47" s="289">
        <f>+SUM(K48:K110)</f>
        <v>31631</v>
      </c>
      <c r="L47" s="294">
        <f>+J47/K47*1000</f>
        <v>1.7071859884290728</v>
      </c>
      <c r="M47" s="289">
        <f>+SUM(M48:M110)</f>
        <v>70</v>
      </c>
      <c r="N47" s="289">
        <f>+SUM(N48:N110)</f>
        <v>31631</v>
      </c>
      <c r="O47" s="294">
        <f>+M47/N47*1000</f>
        <v>2.2130188738895384</v>
      </c>
      <c r="P47" s="289">
        <f>+SUM(P48:P110)</f>
        <v>48</v>
      </c>
      <c r="Q47" s="289">
        <f>+SUM(Q48:Q110)</f>
        <v>31631</v>
      </c>
      <c r="R47" s="294">
        <f>+P47/Q47*1000</f>
        <v>1.5174986563813979</v>
      </c>
      <c r="S47" s="289">
        <f>+SUM(S48:S110)</f>
        <v>32</v>
      </c>
      <c r="T47" s="289">
        <f>+SUM(T48:T110)</f>
        <v>31631</v>
      </c>
      <c r="U47" s="294">
        <f>+S47/T47*1000</f>
        <v>1.011665770920932</v>
      </c>
      <c r="V47" s="289">
        <f>+SUM(V48:V110)</f>
        <v>8</v>
      </c>
      <c r="W47" s="289">
        <f>+SUM(W48:W110)</f>
        <v>31631</v>
      </c>
      <c r="X47" s="294">
        <f>+V47/W47*1000</f>
        <v>0.252916442730233</v>
      </c>
      <c r="Y47" s="289">
        <f>+SUM(Y48:Y110)</f>
        <v>64</v>
      </c>
      <c r="Z47" s="289">
        <f>+SUM(Z48:Z110)</f>
        <v>31631</v>
      </c>
      <c r="AA47" s="294">
        <f>+Y47/Z47*1000</f>
        <v>2.023331541841864</v>
      </c>
      <c r="AB47" s="289">
        <f>+SUM(AB48:AB110)</f>
        <v>50</v>
      </c>
      <c r="AC47" s="289">
        <f>+SUM(AC48:AC110)</f>
        <v>31631</v>
      </c>
      <c r="AD47" s="294">
        <f>+AB47/AC47*1000</f>
        <v>1.5807277670639563</v>
      </c>
      <c r="AE47" s="289">
        <f>+SUM(AE48:AE110)</f>
        <v>45</v>
      </c>
      <c r="AF47" s="289">
        <f>+SUM(AF48:AF110)</f>
        <v>31631</v>
      </c>
      <c r="AG47" s="294">
        <f>+AE47/AF47*1000</f>
        <v>1.4226549903575607</v>
      </c>
      <c r="AH47" s="289">
        <f>+SUM(AH48:AH110)</f>
        <v>57</v>
      </c>
      <c r="AI47" s="289">
        <f>+SUM(AI48:AI110)</f>
        <v>31631</v>
      </c>
      <c r="AJ47" s="294">
        <f>+AH47/AI47*1000</f>
        <v>1.8020296544529102</v>
      </c>
      <c r="AK47" s="511">
        <f>SUM(AK48:AK110)</f>
        <v>43</v>
      </c>
      <c r="AL47" s="289">
        <f>+SUM(AL48:AL110)</f>
        <v>31631</v>
      </c>
      <c r="AM47" s="294">
        <f>+AK47/AL47*1000</f>
        <v>1.3594258796750023</v>
      </c>
      <c r="AN47" s="511">
        <f>SUM(AN48:AN110)</f>
        <v>20</v>
      </c>
      <c r="AO47" s="289">
        <f>+SUM(AO48:AO110)</f>
        <v>31631</v>
      </c>
      <c r="AP47" s="294">
        <f>+AN47/AO47*1000</f>
        <v>0.63229110682558243</v>
      </c>
      <c r="AQ47" s="511">
        <f>SUM(AQ48:AQ110)</f>
        <v>40</v>
      </c>
      <c r="AR47" s="289">
        <f>+SUM(AR48:AR110)</f>
        <v>31631</v>
      </c>
      <c r="AS47" s="294">
        <f>+AQ47/AR47*1000</f>
        <v>1.2645822136511649</v>
      </c>
      <c r="AT47" s="511">
        <f>SUM(AT48:AT110)</f>
        <v>68</v>
      </c>
      <c r="AU47" s="289">
        <f>+SUM(AU48:AU110)</f>
        <v>31631</v>
      </c>
      <c r="AV47" s="294">
        <f>+AT47/AU47*1000</f>
        <v>2.1497897632069805</v>
      </c>
      <c r="AW47" s="511">
        <f>SUM(AW48:AW110)</f>
        <v>37</v>
      </c>
      <c r="AX47" s="289">
        <f>+SUM(AX48:AX110)</f>
        <v>31631</v>
      </c>
      <c r="AY47" s="294">
        <f>+AW47/AX47*1000</f>
        <v>1.1697385476273277</v>
      </c>
      <c r="AZ47" s="511">
        <f>SUM(AZ48:AZ110)</f>
        <v>54</v>
      </c>
      <c r="BA47" s="289">
        <f>+SUM(BA48:BA110)</f>
        <v>31631</v>
      </c>
      <c r="BB47" s="294">
        <f>+AZ47/BA47*1000</f>
        <v>1.7071859884290728</v>
      </c>
      <c r="BC47" s="511">
        <f>SUM(BC48:BC110)</f>
        <v>35</v>
      </c>
      <c r="BD47" s="289">
        <f>+SUM(BD48:BD110)</f>
        <v>31631</v>
      </c>
      <c r="BE47" s="294">
        <f>+BC47/BD47*1000</f>
        <v>1.1065094369447692</v>
      </c>
      <c r="BF47" s="511">
        <f>SUM(BF48:BF110)</f>
        <v>47</v>
      </c>
      <c r="BG47" s="289">
        <f>+SUM(BG48:BG110)</f>
        <v>31631</v>
      </c>
      <c r="BH47" s="294">
        <f>+BF47/BG47*1000</f>
        <v>1.4858841010401187</v>
      </c>
      <c r="BI47" s="511">
        <f>SUM(BI48:BI110)</f>
        <v>12</v>
      </c>
      <c r="BJ47" s="289">
        <f>+SUM(BJ48:BJ110)</f>
        <v>31631</v>
      </c>
      <c r="BK47" s="294">
        <f>+BI47/BJ47*1000</f>
        <v>0.37937466409534948</v>
      </c>
      <c r="BL47" s="511">
        <f>SUM(BL48:BL110)</f>
        <v>9</v>
      </c>
      <c r="BM47" s="289">
        <f>+SUM(BM48:BM110)</f>
        <v>31631</v>
      </c>
      <c r="BN47" s="294">
        <f>+BL47/BM47*1000</f>
        <v>0.28453099807151211</v>
      </c>
      <c r="BO47" s="511">
        <f>SUM(BO48:BO110)</f>
        <v>60</v>
      </c>
      <c r="BP47" s="289">
        <f>+SUM(BP48:BP110)</f>
        <v>31631</v>
      </c>
      <c r="BQ47" s="294">
        <f>+BO47/BP47*1000</f>
        <v>1.8968733204767474</v>
      </c>
      <c r="BR47" s="511">
        <f>SUM(BR48:BR110)</f>
        <v>37</v>
      </c>
      <c r="BS47" s="289">
        <f>+SUM(BS48:BS110)</f>
        <v>31631</v>
      </c>
      <c r="BT47" s="294">
        <f>+BR47/BS47*1000</f>
        <v>1.1697385476273277</v>
      </c>
      <c r="BU47" s="511">
        <f>SUM(BU48:BU110)</f>
        <v>24</v>
      </c>
      <c r="BV47" s="289">
        <f>+SUM(BV48:BV110)</f>
        <v>31631</v>
      </c>
      <c r="BW47" s="294">
        <f>+BU47/BV47*1000</f>
        <v>0.75874932819069896</v>
      </c>
      <c r="BX47" s="511">
        <f>SUM(BX48:BX110)</f>
        <v>52</v>
      </c>
      <c r="BY47" s="289">
        <f>+SUM(BY48:BY110)</f>
        <v>31631</v>
      </c>
      <c r="BZ47" s="294">
        <f>+BX47/BY47*1000</f>
        <v>1.6439568777465146</v>
      </c>
      <c r="CA47" s="511">
        <f>SUM(CA48:CA110)</f>
        <v>32</v>
      </c>
      <c r="CB47" s="289">
        <f>+SUM(CB48:CB110)</f>
        <v>31631</v>
      </c>
      <c r="CC47" s="294">
        <f>+CA47/CB47*1000</f>
        <v>1.011665770920932</v>
      </c>
      <c r="CD47" s="511">
        <f>SUM(CD48:CD110)</f>
        <v>4</v>
      </c>
      <c r="CE47" s="289">
        <f>+SUM(CE48:CE110)</f>
        <v>31631</v>
      </c>
      <c r="CF47" s="294">
        <f>+CD47/CE47*1000</f>
        <v>0.1264582213651165</v>
      </c>
      <c r="CG47" s="511">
        <f>SUM(CG48:CG110)</f>
        <v>16</v>
      </c>
      <c r="CH47" s="289">
        <f>+SUM(CH48:CH110)</f>
        <v>31631</v>
      </c>
      <c r="CI47" s="294">
        <f>+CG47/CH47*1000</f>
        <v>0.50583288546046601</v>
      </c>
      <c r="CJ47" s="511">
        <f>SUM(CJ48:CJ110)</f>
        <v>12</v>
      </c>
      <c r="CK47" s="289">
        <f>+SUM(CK48:CK110)</f>
        <v>31631</v>
      </c>
      <c r="CL47" s="294">
        <f>+CJ47/CK47*1000</f>
        <v>0.37937466409534948</v>
      </c>
      <c r="CM47" s="511">
        <f>SUM(CM48:CM110)</f>
        <v>11</v>
      </c>
      <c r="CN47" s="289">
        <f>+SUM(CN48:CN110)</f>
        <v>31631</v>
      </c>
      <c r="CO47" s="294">
        <f>+CM47/CN47*1000</f>
        <v>0.34776010875407037</v>
      </c>
      <c r="CP47" s="511">
        <f>SUM(CP48:CP110)</f>
        <v>4</v>
      </c>
      <c r="CQ47" s="289">
        <f>+SUM(CQ48:CQ110)</f>
        <v>31631</v>
      </c>
      <c r="CR47" s="294">
        <f>+CP47/CQ47*1000</f>
        <v>0.1264582213651165</v>
      </c>
      <c r="CS47" s="511">
        <f>SUM(CS48:CS110)</f>
        <v>7</v>
      </c>
      <c r="CT47" s="289">
        <f>+SUM(CT48:CT110)</f>
        <v>31631</v>
      </c>
      <c r="CU47" s="294">
        <f>+CS47/CT47*1000</f>
        <v>0.22130188738895387</v>
      </c>
      <c r="CV47" s="511">
        <f>SUM(CV48:CV110)</f>
        <v>12</v>
      </c>
      <c r="CW47" s="289">
        <f>+SUM(CW48:CW110)</f>
        <v>31631</v>
      </c>
      <c r="CX47" s="294">
        <f>+CV47/CW47*1000</f>
        <v>0.37937466409534948</v>
      </c>
      <c r="CY47" s="511">
        <f>SUM(CY48:CY110)</f>
        <v>8</v>
      </c>
      <c r="CZ47" s="289">
        <f>+SUM(CZ48:CZ110)</f>
        <v>31631</v>
      </c>
      <c r="DA47" s="294">
        <f>+CY47/CZ47*1000</f>
        <v>0.252916442730233</v>
      </c>
      <c r="DB47" s="511">
        <f>SUM(DB48:DB110)</f>
        <v>11</v>
      </c>
      <c r="DC47" s="289">
        <f>+SUM(DC48:DC110)</f>
        <v>31631</v>
      </c>
      <c r="DD47" s="294">
        <f>+DB47/DC47*1000</f>
        <v>0.34776010875407037</v>
      </c>
    </row>
    <row r="48" spans="1:108" x14ac:dyDescent="0.25">
      <c r="A48" s="152">
        <v>1</v>
      </c>
      <c r="B48" s="127" t="s">
        <v>335</v>
      </c>
      <c r="C48" s="127" t="s">
        <v>336</v>
      </c>
      <c r="D48" s="482">
        <v>0</v>
      </c>
      <c r="E48" s="482">
        <v>740</v>
      </c>
      <c r="F48" s="483">
        <v>0</v>
      </c>
      <c r="G48" s="288">
        <f t="shared" ref="G48:G110" si="4">+SUM(J48,M48,P48,S48,V48,Y48,AB48,AE48,AH48,AK48,AN48,AQ48,AT48,AW48,AZ48,BC48,BF48,BI48,BL48,BO48,BR48,BU48,BX48,CA48,CD48,CG48,CJ48,CM48,CP48,CS48,CV48)</f>
        <v>10</v>
      </c>
      <c r="H48" s="288">
        <v>740</v>
      </c>
      <c r="I48" s="290">
        <f ca="1">+G48/$G$44/H48*1000</f>
        <v>0.54054054054054057</v>
      </c>
      <c r="J48" s="481">
        <v>0</v>
      </c>
      <c r="K48" s="245">
        <v>740</v>
      </c>
      <c r="L48" s="295">
        <f>+J48/K48*1000</f>
        <v>0</v>
      </c>
      <c r="M48" s="481">
        <v>1</v>
      </c>
      <c r="N48" s="245">
        <v>740</v>
      </c>
      <c r="O48" s="295">
        <f>+M48/N48*1000</f>
        <v>1.3513513513513513</v>
      </c>
      <c r="P48" s="481">
        <v>0</v>
      </c>
      <c r="Q48" s="245">
        <v>740</v>
      </c>
      <c r="R48" s="295">
        <f>+P48/Q48*1000</f>
        <v>0</v>
      </c>
      <c r="S48" s="481">
        <v>1</v>
      </c>
      <c r="T48" s="245">
        <v>740</v>
      </c>
      <c r="U48" s="295">
        <f>+S48/T48*1000</f>
        <v>1.3513513513513513</v>
      </c>
      <c r="V48" s="481">
        <v>0</v>
      </c>
      <c r="W48" s="245">
        <v>740</v>
      </c>
      <c r="X48" s="295">
        <f>+V48/W48*1000</f>
        <v>0</v>
      </c>
      <c r="Y48" s="481">
        <v>0</v>
      </c>
      <c r="Z48" s="245">
        <v>740</v>
      </c>
      <c r="AA48" s="295">
        <f>+Y48/Z48*1000</f>
        <v>0</v>
      </c>
      <c r="AB48" s="481">
        <v>0</v>
      </c>
      <c r="AC48" s="245">
        <v>740</v>
      </c>
      <c r="AD48" s="295">
        <f>+AB48/AC48*1000</f>
        <v>0</v>
      </c>
      <c r="AE48" s="481">
        <v>0</v>
      </c>
      <c r="AF48" s="245">
        <v>740</v>
      </c>
      <c r="AG48" s="295">
        <f>+AE48/AF48*1000</f>
        <v>0</v>
      </c>
      <c r="AH48" s="481">
        <v>1</v>
      </c>
      <c r="AI48" s="245">
        <v>740</v>
      </c>
      <c r="AJ48" s="295">
        <f>+AH48/AI48*1000</f>
        <v>1.3513513513513513</v>
      </c>
      <c r="AK48" s="481">
        <v>2</v>
      </c>
      <c r="AL48" s="245">
        <v>740</v>
      </c>
      <c r="AM48" s="295">
        <f>+AK48/AL48*1000</f>
        <v>2.7027027027027026</v>
      </c>
      <c r="AN48" s="481">
        <v>0</v>
      </c>
      <c r="AO48" s="245">
        <v>740</v>
      </c>
      <c r="AP48" s="295">
        <f>+AN48/AO48*1000</f>
        <v>0</v>
      </c>
      <c r="AQ48" s="481">
        <v>1</v>
      </c>
      <c r="AR48" s="245">
        <v>740</v>
      </c>
      <c r="AS48" s="295">
        <f>+AQ48/AR48*1000</f>
        <v>1.3513513513513513</v>
      </c>
      <c r="AT48" s="481">
        <v>0</v>
      </c>
      <c r="AU48" s="245">
        <v>740</v>
      </c>
      <c r="AV48" s="295">
        <f>+AT48/AU48*1000</f>
        <v>0</v>
      </c>
      <c r="AW48" s="481">
        <v>0</v>
      </c>
      <c r="AX48" s="245">
        <v>740</v>
      </c>
      <c r="AY48" s="295">
        <f>+AW48/AX48*1000</f>
        <v>0</v>
      </c>
      <c r="AZ48" s="481">
        <v>1</v>
      </c>
      <c r="BA48" s="245">
        <v>740</v>
      </c>
      <c r="BB48" s="295">
        <f>+AZ48/BA48*1000</f>
        <v>1.3513513513513513</v>
      </c>
      <c r="BC48" s="481">
        <v>0</v>
      </c>
      <c r="BD48" s="245">
        <v>740</v>
      </c>
      <c r="BE48" s="295">
        <f>+BC48/BD48*1000</f>
        <v>0</v>
      </c>
      <c r="BF48" s="481">
        <v>0</v>
      </c>
      <c r="BG48" s="245">
        <v>740</v>
      </c>
      <c r="BH48" s="295">
        <f>+BF48/BG48*1000</f>
        <v>0</v>
      </c>
      <c r="BI48" s="481">
        <v>0</v>
      </c>
      <c r="BJ48" s="245">
        <v>740</v>
      </c>
      <c r="BK48" s="295">
        <f>+BI48/BJ48*1000</f>
        <v>0</v>
      </c>
      <c r="BL48" s="481">
        <v>0</v>
      </c>
      <c r="BM48" s="245">
        <v>740</v>
      </c>
      <c r="BN48" s="295">
        <f>+BL48/BM48*1000</f>
        <v>0</v>
      </c>
      <c r="BO48" s="600">
        <v>1</v>
      </c>
      <c r="BP48" s="245">
        <v>740</v>
      </c>
      <c r="BQ48" s="295">
        <f>+BO48/BP48*1000</f>
        <v>1.3513513513513513</v>
      </c>
      <c r="BR48" s="600">
        <v>0</v>
      </c>
      <c r="BS48" s="245">
        <v>740</v>
      </c>
      <c r="BT48" s="295">
        <f>+BR48/BS48*1000</f>
        <v>0</v>
      </c>
      <c r="BU48" s="484">
        <v>0</v>
      </c>
      <c r="BV48" s="245">
        <v>740</v>
      </c>
      <c r="BW48" s="295">
        <f>+BU48/BV48*1000</f>
        <v>0</v>
      </c>
      <c r="BX48" s="484">
        <v>1</v>
      </c>
      <c r="BY48" s="245">
        <v>740</v>
      </c>
      <c r="BZ48" s="295">
        <f>+BX48/BY48*1000</f>
        <v>1.3513513513513513</v>
      </c>
      <c r="CA48" s="484">
        <v>0</v>
      </c>
      <c r="CB48" s="245">
        <v>740</v>
      </c>
      <c r="CC48" s="295">
        <f>+CA48/CB48*1000</f>
        <v>0</v>
      </c>
      <c r="CD48" s="484">
        <v>0</v>
      </c>
      <c r="CE48" s="245">
        <v>740</v>
      </c>
      <c r="CF48" s="295">
        <f>+CD48/CE48*1000</f>
        <v>0</v>
      </c>
      <c r="CG48" s="484">
        <v>0</v>
      </c>
      <c r="CH48" s="245">
        <v>740</v>
      </c>
      <c r="CI48" s="295">
        <f>+CG48/CH48*1000</f>
        <v>0</v>
      </c>
      <c r="CJ48" s="484">
        <v>0</v>
      </c>
      <c r="CK48" s="245">
        <v>740</v>
      </c>
      <c r="CL48" s="295">
        <f>+CJ48/CK48*1000</f>
        <v>0</v>
      </c>
      <c r="CM48" s="484">
        <v>0</v>
      </c>
      <c r="CN48" s="245">
        <v>740</v>
      </c>
      <c r="CO48" s="295">
        <f>+CM48/CN48*1000</f>
        <v>0</v>
      </c>
      <c r="CP48" s="484">
        <v>0</v>
      </c>
      <c r="CQ48" s="245">
        <v>740</v>
      </c>
      <c r="CR48" s="295">
        <f>+CP48/CQ48*1000</f>
        <v>0</v>
      </c>
      <c r="CS48" s="484">
        <v>0</v>
      </c>
      <c r="CT48" s="245">
        <v>740</v>
      </c>
      <c r="CU48" s="295">
        <f>+CS48/CT48*1000</f>
        <v>0</v>
      </c>
      <c r="CV48" s="484">
        <v>1</v>
      </c>
      <c r="CW48" s="245">
        <v>740</v>
      </c>
      <c r="CX48" s="295">
        <f>+CV48/CW48*1000</f>
        <v>1.3513513513513513</v>
      </c>
      <c r="CY48" s="484">
        <v>0</v>
      </c>
      <c r="CZ48" s="245">
        <v>740</v>
      </c>
      <c r="DA48" s="295">
        <f>+CY48/CZ48*1000</f>
        <v>0</v>
      </c>
      <c r="DB48" s="484">
        <v>0</v>
      </c>
      <c r="DC48" s="245">
        <v>740</v>
      </c>
      <c r="DD48" s="295">
        <f>+DB48/DC48*1000</f>
        <v>0</v>
      </c>
    </row>
    <row r="49" spans="1:108" x14ac:dyDescent="0.25">
      <c r="A49" s="152">
        <v>2</v>
      </c>
      <c r="B49" s="127" t="s">
        <v>337</v>
      </c>
      <c r="C49" s="127" t="s">
        <v>336</v>
      </c>
      <c r="D49" s="482">
        <v>0</v>
      </c>
      <c r="E49" s="482">
        <v>485</v>
      </c>
      <c r="F49" s="483">
        <v>0</v>
      </c>
      <c r="G49" s="288">
        <f t="shared" si="4"/>
        <v>31</v>
      </c>
      <c r="H49" s="288">
        <v>485</v>
      </c>
      <c r="I49" s="290">
        <f t="shared" ref="I49:I110" ca="1" si="5">+G49/$G$44/H49*1000</f>
        <v>2.5567010309278353</v>
      </c>
      <c r="J49" s="481">
        <v>0</v>
      </c>
      <c r="K49" s="245">
        <v>485</v>
      </c>
      <c r="L49" s="295">
        <f t="shared" ref="L49:L110" si="6">+J49/K49*1000</f>
        <v>0</v>
      </c>
      <c r="M49" s="481">
        <v>0</v>
      </c>
      <c r="N49" s="245">
        <v>485</v>
      </c>
      <c r="O49" s="295">
        <f t="shared" ref="O49:O110" si="7">+M49/N49*1000</f>
        <v>0</v>
      </c>
      <c r="P49" s="481">
        <v>2</v>
      </c>
      <c r="Q49" s="245">
        <v>485</v>
      </c>
      <c r="R49" s="295">
        <f t="shared" ref="R49:R110" si="8">+P49/Q49*1000</f>
        <v>4.123711340206186</v>
      </c>
      <c r="S49" s="481">
        <v>1</v>
      </c>
      <c r="T49" s="245">
        <v>485</v>
      </c>
      <c r="U49" s="295">
        <f t="shared" ref="U49:U110" si="9">+S49/T49*1000</f>
        <v>2.061855670103093</v>
      </c>
      <c r="V49" s="481">
        <v>0</v>
      </c>
      <c r="W49" s="245">
        <v>485</v>
      </c>
      <c r="X49" s="295">
        <f t="shared" ref="X49:X110" si="10">+V49/W49*1000</f>
        <v>0</v>
      </c>
      <c r="Y49" s="481">
        <v>0</v>
      </c>
      <c r="Z49" s="245">
        <v>485</v>
      </c>
      <c r="AA49" s="295">
        <f t="shared" ref="AA49:AA110" si="11">+Y49/Z49*1000</f>
        <v>0</v>
      </c>
      <c r="AB49" s="481">
        <v>0</v>
      </c>
      <c r="AC49" s="245">
        <v>485</v>
      </c>
      <c r="AD49" s="295">
        <f t="shared" ref="AD49:AD110" si="12">+AB49/AC49*1000</f>
        <v>0</v>
      </c>
      <c r="AE49" s="481">
        <v>1</v>
      </c>
      <c r="AF49" s="245">
        <v>485</v>
      </c>
      <c r="AG49" s="295">
        <f t="shared" ref="AG49:AG110" si="13">+AE49/AF49*1000</f>
        <v>2.061855670103093</v>
      </c>
      <c r="AH49" s="481">
        <v>3</v>
      </c>
      <c r="AI49" s="245">
        <v>485</v>
      </c>
      <c r="AJ49" s="295">
        <f t="shared" ref="AJ49:AJ110" si="14">+AH49/AI49*1000</f>
        <v>6.1855670103092777</v>
      </c>
      <c r="AK49" s="481">
        <v>2</v>
      </c>
      <c r="AL49" s="245">
        <v>485</v>
      </c>
      <c r="AM49" s="295">
        <f t="shared" ref="AM49:AM110" si="15">+AK49/AL49*1000</f>
        <v>4.123711340206186</v>
      </c>
      <c r="AN49" s="481">
        <v>1</v>
      </c>
      <c r="AO49" s="245">
        <v>485</v>
      </c>
      <c r="AP49" s="295">
        <f t="shared" ref="AP49:AP110" si="16">+AN49/AO49*1000</f>
        <v>2.061855670103093</v>
      </c>
      <c r="AQ49" s="481">
        <v>1</v>
      </c>
      <c r="AR49" s="245">
        <v>485</v>
      </c>
      <c r="AS49" s="295">
        <f t="shared" ref="AS49:AS110" si="17">+AQ49/AR49*1000</f>
        <v>2.061855670103093</v>
      </c>
      <c r="AT49" s="481">
        <v>5</v>
      </c>
      <c r="AU49" s="245">
        <v>485</v>
      </c>
      <c r="AV49" s="295">
        <f t="shared" ref="AV49:AV110" si="18">+AT49/AU49*1000</f>
        <v>10.309278350515465</v>
      </c>
      <c r="AW49" s="481">
        <v>3</v>
      </c>
      <c r="AX49" s="245">
        <v>485</v>
      </c>
      <c r="AY49" s="295">
        <f t="shared" ref="AY49:AY110" si="19">+AW49/AX49*1000</f>
        <v>6.1855670103092777</v>
      </c>
      <c r="AZ49" s="481">
        <v>1</v>
      </c>
      <c r="BA49" s="245">
        <v>485</v>
      </c>
      <c r="BB49" s="295">
        <f t="shared" ref="BB49:BB110" si="20">+AZ49/BA49*1000</f>
        <v>2.061855670103093</v>
      </c>
      <c r="BC49" s="481">
        <v>2</v>
      </c>
      <c r="BD49" s="245">
        <v>485</v>
      </c>
      <c r="BE49" s="295">
        <f t="shared" ref="BE49:BE110" si="21">+BC49/BD49*1000</f>
        <v>4.123711340206186</v>
      </c>
      <c r="BF49" s="481">
        <v>1</v>
      </c>
      <c r="BG49" s="245">
        <v>485</v>
      </c>
      <c r="BH49" s="295">
        <f t="shared" ref="BH49:BH110" si="22">+BF49/BG49*1000</f>
        <v>2.061855670103093</v>
      </c>
      <c r="BI49" s="481">
        <v>0</v>
      </c>
      <c r="BJ49" s="245">
        <v>485</v>
      </c>
      <c r="BK49" s="295">
        <f t="shared" ref="BK49:BK110" si="23">+BI49/BJ49*1000</f>
        <v>0</v>
      </c>
      <c r="BL49" s="481">
        <v>0</v>
      </c>
      <c r="BM49" s="245">
        <v>485</v>
      </c>
      <c r="BN49" s="295">
        <f t="shared" ref="BN49:BN110" si="24">+BL49/BM49*1000</f>
        <v>0</v>
      </c>
      <c r="BO49" s="600">
        <v>1</v>
      </c>
      <c r="BP49" s="245">
        <v>485</v>
      </c>
      <c r="BQ49" s="295">
        <f t="shared" ref="BQ49:BQ110" si="25">+BO49/BP49*1000</f>
        <v>2.061855670103093</v>
      </c>
      <c r="BR49" s="600">
        <v>0</v>
      </c>
      <c r="BS49" s="245">
        <v>485</v>
      </c>
      <c r="BT49" s="295">
        <f t="shared" ref="BT49:BT110" si="26">+BR49/BS49*1000</f>
        <v>0</v>
      </c>
      <c r="BU49" s="484">
        <v>3</v>
      </c>
      <c r="BV49" s="245">
        <v>485</v>
      </c>
      <c r="BW49" s="295">
        <f t="shared" ref="BW49:BW110" si="27">+BU49/BV49*1000</f>
        <v>6.1855670103092777</v>
      </c>
      <c r="BX49" s="484">
        <v>1</v>
      </c>
      <c r="BY49" s="245">
        <v>485</v>
      </c>
      <c r="BZ49" s="295">
        <f t="shared" ref="BZ49:BZ110" si="28">+BX49/BY49*1000</f>
        <v>2.061855670103093</v>
      </c>
      <c r="CA49" s="484">
        <v>1</v>
      </c>
      <c r="CB49" s="245">
        <v>485</v>
      </c>
      <c r="CC49" s="295">
        <f t="shared" ref="CC49:CC110" si="29">+CA49/CB49*1000</f>
        <v>2.061855670103093</v>
      </c>
      <c r="CD49" s="484">
        <v>0</v>
      </c>
      <c r="CE49" s="245">
        <v>485</v>
      </c>
      <c r="CF49" s="295">
        <f t="shared" ref="CF49:CF110" si="30">+CD49/CE49*1000</f>
        <v>0</v>
      </c>
      <c r="CG49" s="484">
        <v>0</v>
      </c>
      <c r="CH49" s="245">
        <v>485</v>
      </c>
      <c r="CI49" s="295">
        <f t="shared" ref="CI49:CI110" si="31">+CG49/CH49*1000</f>
        <v>0</v>
      </c>
      <c r="CJ49" s="484">
        <v>0</v>
      </c>
      <c r="CK49" s="245">
        <v>485</v>
      </c>
      <c r="CL49" s="295">
        <f t="shared" ref="CL49:CL110" si="32">+CJ49/CK49*1000</f>
        <v>0</v>
      </c>
      <c r="CM49" s="484">
        <v>0</v>
      </c>
      <c r="CN49" s="245">
        <v>485</v>
      </c>
      <c r="CO49" s="295">
        <f t="shared" ref="CO49:CO110" si="33">+CM49/CN49*1000</f>
        <v>0</v>
      </c>
      <c r="CP49" s="484">
        <v>1</v>
      </c>
      <c r="CQ49" s="245">
        <v>485</v>
      </c>
      <c r="CR49" s="295">
        <f t="shared" ref="CR49:CR110" si="34">+CP49/CQ49*1000</f>
        <v>2.061855670103093</v>
      </c>
      <c r="CS49" s="484">
        <v>1</v>
      </c>
      <c r="CT49" s="245">
        <v>485</v>
      </c>
      <c r="CU49" s="295">
        <f t="shared" ref="CU49:CU110" si="35">+CS49/CT49*1000</f>
        <v>2.061855670103093</v>
      </c>
      <c r="CV49" s="484">
        <v>0</v>
      </c>
      <c r="CW49" s="245">
        <v>485</v>
      </c>
      <c r="CX49" s="295">
        <f t="shared" ref="CX49:CX110" si="36">+CV49/CW49*1000</f>
        <v>0</v>
      </c>
      <c r="CY49" s="484">
        <v>0</v>
      </c>
      <c r="CZ49" s="245">
        <v>485</v>
      </c>
      <c r="DA49" s="295">
        <f t="shared" ref="DA49:DA110" si="37">+CY49/CZ49*1000</f>
        <v>0</v>
      </c>
      <c r="DB49" s="484">
        <v>0</v>
      </c>
      <c r="DC49" s="245">
        <v>485</v>
      </c>
      <c r="DD49" s="295">
        <f t="shared" ref="DD49:DD110" si="38">+DB49/DC49*1000</f>
        <v>0</v>
      </c>
    </row>
    <row r="50" spans="1:108" x14ac:dyDescent="0.25">
      <c r="A50" s="152">
        <v>3</v>
      </c>
      <c r="B50" s="127" t="s">
        <v>338</v>
      </c>
      <c r="C50" s="127" t="s">
        <v>339</v>
      </c>
      <c r="D50" s="482">
        <v>2</v>
      </c>
      <c r="E50" s="482">
        <v>444</v>
      </c>
      <c r="F50" s="483">
        <v>4.5045045045045047</v>
      </c>
      <c r="G50" s="288">
        <f t="shared" si="4"/>
        <v>12</v>
      </c>
      <c r="H50" s="288">
        <v>444</v>
      </c>
      <c r="I50" s="290">
        <f t="shared" ca="1" si="5"/>
        <v>1.0810810810810811</v>
      </c>
      <c r="J50" s="481">
        <v>0</v>
      </c>
      <c r="K50" s="245">
        <v>444</v>
      </c>
      <c r="L50" s="295">
        <f t="shared" si="6"/>
        <v>0</v>
      </c>
      <c r="M50" s="481">
        <v>1</v>
      </c>
      <c r="N50" s="245">
        <v>444</v>
      </c>
      <c r="O50" s="295">
        <f t="shared" si="7"/>
        <v>2.2522522522522523</v>
      </c>
      <c r="P50" s="481">
        <v>3</v>
      </c>
      <c r="Q50" s="245">
        <v>444</v>
      </c>
      <c r="R50" s="295">
        <f t="shared" si="8"/>
        <v>6.756756756756757</v>
      </c>
      <c r="S50" s="481">
        <v>0</v>
      </c>
      <c r="T50" s="245">
        <v>444</v>
      </c>
      <c r="U50" s="295">
        <f t="shared" si="9"/>
        <v>0</v>
      </c>
      <c r="V50" s="481">
        <v>0</v>
      </c>
      <c r="W50" s="245">
        <v>444</v>
      </c>
      <c r="X50" s="295">
        <f t="shared" si="10"/>
        <v>0</v>
      </c>
      <c r="Y50" s="481">
        <v>0</v>
      </c>
      <c r="Z50" s="245">
        <v>444</v>
      </c>
      <c r="AA50" s="295">
        <f t="shared" si="11"/>
        <v>0</v>
      </c>
      <c r="AB50" s="481">
        <v>1</v>
      </c>
      <c r="AC50" s="245">
        <v>444</v>
      </c>
      <c r="AD50" s="295">
        <f t="shared" si="12"/>
        <v>2.2522522522522523</v>
      </c>
      <c r="AE50" s="481">
        <v>1</v>
      </c>
      <c r="AF50" s="245">
        <v>444</v>
      </c>
      <c r="AG50" s="295">
        <f t="shared" si="13"/>
        <v>2.2522522522522523</v>
      </c>
      <c r="AH50" s="481">
        <v>0</v>
      </c>
      <c r="AI50" s="245">
        <v>444</v>
      </c>
      <c r="AJ50" s="295">
        <f t="shared" si="14"/>
        <v>0</v>
      </c>
      <c r="AK50" s="481">
        <v>0</v>
      </c>
      <c r="AL50" s="245">
        <v>444</v>
      </c>
      <c r="AM50" s="295">
        <f t="shared" si="15"/>
        <v>0</v>
      </c>
      <c r="AN50" s="481">
        <v>0</v>
      </c>
      <c r="AO50" s="245">
        <v>444</v>
      </c>
      <c r="AP50" s="295">
        <f t="shared" si="16"/>
        <v>0</v>
      </c>
      <c r="AQ50" s="481">
        <v>0</v>
      </c>
      <c r="AR50" s="245">
        <v>444</v>
      </c>
      <c r="AS50" s="295">
        <f t="shared" si="17"/>
        <v>0</v>
      </c>
      <c r="AT50" s="481">
        <v>1</v>
      </c>
      <c r="AU50" s="245">
        <v>444</v>
      </c>
      <c r="AV50" s="295">
        <f t="shared" si="18"/>
        <v>2.2522522522522523</v>
      </c>
      <c r="AW50" s="481">
        <v>0</v>
      </c>
      <c r="AX50" s="245">
        <v>444</v>
      </c>
      <c r="AY50" s="295">
        <f t="shared" si="19"/>
        <v>0</v>
      </c>
      <c r="AZ50" s="481">
        <v>0</v>
      </c>
      <c r="BA50" s="245">
        <v>444</v>
      </c>
      <c r="BB50" s="295">
        <f t="shared" si="20"/>
        <v>0</v>
      </c>
      <c r="BC50" s="481">
        <v>0</v>
      </c>
      <c r="BD50" s="245">
        <v>444</v>
      </c>
      <c r="BE50" s="295">
        <f t="shared" si="21"/>
        <v>0</v>
      </c>
      <c r="BF50" s="481">
        <v>0</v>
      </c>
      <c r="BG50" s="245">
        <v>444</v>
      </c>
      <c r="BH50" s="295">
        <f t="shared" si="22"/>
        <v>0</v>
      </c>
      <c r="BI50" s="481">
        <v>0</v>
      </c>
      <c r="BJ50" s="245">
        <v>444</v>
      </c>
      <c r="BK50" s="295">
        <f t="shared" si="23"/>
        <v>0</v>
      </c>
      <c r="BL50" s="481">
        <v>0</v>
      </c>
      <c r="BM50" s="245">
        <v>444</v>
      </c>
      <c r="BN50" s="295">
        <f t="shared" si="24"/>
        <v>0</v>
      </c>
      <c r="BO50" s="600">
        <v>1</v>
      </c>
      <c r="BP50" s="245">
        <v>444</v>
      </c>
      <c r="BQ50" s="295">
        <f t="shared" si="25"/>
        <v>2.2522522522522523</v>
      </c>
      <c r="BR50" s="600">
        <v>1</v>
      </c>
      <c r="BS50" s="245">
        <v>444</v>
      </c>
      <c r="BT50" s="295">
        <f t="shared" si="26"/>
        <v>2.2522522522522523</v>
      </c>
      <c r="BU50" s="484">
        <v>0</v>
      </c>
      <c r="BV50" s="245">
        <v>444</v>
      </c>
      <c r="BW50" s="295">
        <f t="shared" si="27"/>
        <v>0</v>
      </c>
      <c r="BX50" s="484">
        <v>2</v>
      </c>
      <c r="BY50" s="245">
        <v>444</v>
      </c>
      <c r="BZ50" s="295">
        <f t="shared" si="28"/>
        <v>4.5045045045045047</v>
      </c>
      <c r="CA50" s="484">
        <v>0</v>
      </c>
      <c r="CB50" s="245">
        <v>444</v>
      </c>
      <c r="CC50" s="295">
        <f t="shared" si="29"/>
        <v>0</v>
      </c>
      <c r="CD50" s="484">
        <v>0</v>
      </c>
      <c r="CE50" s="245">
        <v>444</v>
      </c>
      <c r="CF50" s="295">
        <f t="shared" si="30"/>
        <v>0</v>
      </c>
      <c r="CG50" s="484">
        <v>1</v>
      </c>
      <c r="CH50" s="245">
        <v>444</v>
      </c>
      <c r="CI50" s="295">
        <f t="shared" si="31"/>
        <v>2.2522522522522523</v>
      </c>
      <c r="CJ50" s="484">
        <v>0</v>
      </c>
      <c r="CK50" s="245">
        <v>444</v>
      </c>
      <c r="CL50" s="295">
        <f t="shared" si="32"/>
        <v>0</v>
      </c>
      <c r="CM50" s="484">
        <v>0</v>
      </c>
      <c r="CN50" s="245">
        <v>444</v>
      </c>
      <c r="CO50" s="295">
        <f t="shared" si="33"/>
        <v>0</v>
      </c>
      <c r="CP50" s="484">
        <v>0</v>
      </c>
      <c r="CQ50" s="245">
        <v>444</v>
      </c>
      <c r="CR50" s="295">
        <f t="shared" si="34"/>
        <v>0</v>
      </c>
      <c r="CS50" s="484">
        <v>0</v>
      </c>
      <c r="CT50" s="245">
        <v>444</v>
      </c>
      <c r="CU50" s="295">
        <f t="shared" si="35"/>
        <v>0</v>
      </c>
      <c r="CV50" s="484">
        <v>0</v>
      </c>
      <c r="CW50" s="245">
        <v>444</v>
      </c>
      <c r="CX50" s="295">
        <f t="shared" si="36"/>
        <v>0</v>
      </c>
      <c r="CY50" s="484">
        <v>0</v>
      </c>
      <c r="CZ50" s="245">
        <v>444</v>
      </c>
      <c r="DA50" s="295">
        <f t="shared" si="37"/>
        <v>0</v>
      </c>
      <c r="DB50" s="484">
        <v>2</v>
      </c>
      <c r="DC50" s="245">
        <v>444</v>
      </c>
      <c r="DD50" s="295">
        <f t="shared" si="38"/>
        <v>4.5045045045045047</v>
      </c>
    </row>
    <row r="51" spans="1:108" x14ac:dyDescent="0.25">
      <c r="A51" s="152">
        <v>4</v>
      </c>
      <c r="B51" s="127" t="s">
        <v>340</v>
      </c>
      <c r="C51" s="127" t="s">
        <v>339</v>
      </c>
      <c r="D51" s="482">
        <v>0</v>
      </c>
      <c r="E51" s="482">
        <v>158</v>
      </c>
      <c r="F51" s="483">
        <v>0</v>
      </c>
      <c r="G51" s="288">
        <f t="shared" si="4"/>
        <v>3</v>
      </c>
      <c r="H51" s="288">
        <v>158</v>
      </c>
      <c r="I51" s="290">
        <f t="shared" ca="1" si="5"/>
        <v>0.75949367088607589</v>
      </c>
      <c r="J51" s="481">
        <v>0</v>
      </c>
      <c r="K51" s="245">
        <v>158</v>
      </c>
      <c r="L51" s="295">
        <f t="shared" si="6"/>
        <v>0</v>
      </c>
      <c r="M51" s="481">
        <v>1</v>
      </c>
      <c r="N51" s="245">
        <v>158</v>
      </c>
      <c r="O51" s="295">
        <f t="shared" si="7"/>
        <v>6.3291139240506329</v>
      </c>
      <c r="P51" s="481">
        <v>0</v>
      </c>
      <c r="Q51" s="245">
        <v>158</v>
      </c>
      <c r="R51" s="295">
        <f t="shared" si="8"/>
        <v>0</v>
      </c>
      <c r="S51" s="481">
        <v>0</v>
      </c>
      <c r="T51" s="245">
        <v>158</v>
      </c>
      <c r="U51" s="295">
        <f t="shared" si="9"/>
        <v>0</v>
      </c>
      <c r="V51" s="481">
        <v>0</v>
      </c>
      <c r="W51" s="245">
        <v>158</v>
      </c>
      <c r="X51" s="295">
        <f t="shared" si="10"/>
        <v>0</v>
      </c>
      <c r="Y51" s="481">
        <v>2</v>
      </c>
      <c r="Z51" s="245">
        <v>158</v>
      </c>
      <c r="AA51" s="295">
        <f t="shared" si="11"/>
        <v>12.658227848101266</v>
      </c>
      <c r="AB51" s="481">
        <v>0</v>
      </c>
      <c r="AC51" s="245">
        <v>158</v>
      </c>
      <c r="AD51" s="295">
        <f t="shared" si="12"/>
        <v>0</v>
      </c>
      <c r="AE51" s="481">
        <v>0</v>
      </c>
      <c r="AF51" s="245">
        <v>158</v>
      </c>
      <c r="AG51" s="295">
        <f t="shared" si="13"/>
        <v>0</v>
      </c>
      <c r="AH51" s="481">
        <v>0</v>
      </c>
      <c r="AI51" s="245">
        <v>158</v>
      </c>
      <c r="AJ51" s="295">
        <f t="shared" si="14"/>
        <v>0</v>
      </c>
      <c r="AK51" s="481">
        <v>0</v>
      </c>
      <c r="AL51" s="245">
        <v>158</v>
      </c>
      <c r="AM51" s="295">
        <f t="shared" si="15"/>
        <v>0</v>
      </c>
      <c r="AN51" s="481">
        <v>0</v>
      </c>
      <c r="AO51" s="245">
        <v>158</v>
      </c>
      <c r="AP51" s="295">
        <f t="shared" si="16"/>
        <v>0</v>
      </c>
      <c r="AQ51" s="481">
        <v>0</v>
      </c>
      <c r="AR51" s="245">
        <v>158</v>
      </c>
      <c r="AS51" s="295">
        <f t="shared" si="17"/>
        <v>0</v>
      </c>
      <c r="AT51" s="481">
        <v>0</v>
      </c>
      <c r="AU51" s="245">
        <v>158</v>
      </c>
      <c r="AV51" s="295">
        <f t="shared" si="18"/>
        <v>0</v>
      </c>
      <c r="AW51" s="481">
        <v>0</v>
      </c>
      <c r="AX51" s="245">
        <v>158</v>
      </c>
      <c r="AY51" s="295">
        <f t="shared" si="19"/>
        <v>0</v>
      </c>
      <c r="AZ51" s="481">
        <v>0</v>
      </c>
      <c r="BA51" s="245">
        <v>158</v>
      </c>
      <c r="BB51" s="295">
        <f t="shared" si="20"/>
        <v>0</v>
      </c>
      <c r="BC51" s="481">
        <v>0</v>
      </c>
      <c r="BD51" s="245">
        <v>158</v>
      </c>
      <c r="BE51" s="295">
        <f t="shared" si="21"/>
        <v>0</v>
      </c>
      <c r="BF51" s="481">
        <v>0</v>
      </c>
      <c r="BG51" s="245">
        <v>158</v>
      </c>
      <c r="BH51" s="295">
        <f t="shared" si="22"/>
        <v>0</v>
      </c>
      <c r="BI51" s="481">
        <v>0</v>
      </c>
      <c r="BJ51" s="245">
        <v>158</v>
      </c>
      <c r="BK51" s="295">
        <f t="shared" si="23"/>
        <v>0</v>
      </c>
      <c r="BL51" s="481">
        <v>0</v>
      </c>
      <c r="BM51" s="245">
        <v>158</v>
      </c>
      <c r="BN51" s="295">
        <f t="shared" si="24"/>
        <v>0</v>
      </c>
      <c r="BO51" s="600">
        <v>0</v>
      </c>
      <c r="BP51" s="245">
        <v>158</v>
      </c>
      <c r="BQ51" s="295">
        <f t="shared" si="25"/>
        <v>0</v>
      </c>
      <c r="BR51" s="600">
        <v>0</v>
      </c>
      <c r="BS51" s="245">
        <v>158</v>
      </c>
      <c r="BT51" s="295">
        <f t="shared" si="26"/>
        <v>0</v>
      </c>
      <c r="BU51" s="484">
        <v>0</v>
      </c>
      <c r="BV51" s="245">
        <v>158</v>
      </c>
      <c r="BW51" s="295">
        <f t="shared" si="27"/>
        <v>0</v>
      </c>
      <c r="BX51" s="484">
        <v>0</v>
      </c>
      <c r="BY51" s="245">
        <v>158</v>
      </c>
      <c r="BZ51" s="295">
        <f t="shared" si="28"/>
        <v>0</v>
      </c>
      <c r="CA51" s="484">
        <v>0</v>
      </c>
      <c r="CB51" s="245">
        <v>158</v>
      </c>
      <c r="CC51" s="295">
        <f t="shared" si="29"/>
        <v>0</v>
      </c>
      <c r="CD51" s="484">
        <v>0</v>
      </c>
      <c r="CE51" s="245">
        <v>158</v>
      </c>
      <c r="CF51" s="295">
        <f t="shared" si="30"/>
        <v>0</v>
      </c>
      <c r="CG51" s="484">
        <v>0</v>
      </c>
      <c r="CH51" s="245">
        <v>158</v>
      </c>
      <c r="CI51" s="295">
        <f t="shared" si="31"/>
        <v>0</v>
      </c>
      <c r="CJ51" s="484">
        <v>0</v>
      </c>
      <c r="CK51" s="245">
        <v>158</v>
      </c>
      <c r="CL51" s="295">
        <f t="shared" si="32"/>
        <v>0</v>
      </c>
      <c r="CM51" s="484">
        <v>0</v>
      </c>
      <c r="CN51" s="245">
        <v>158</v>
      </c>
      <c r="CO51" s="295">
        <f t="shared" si="33"/>
        <v>0</v>
      </c>
      <c r="CP51" s="484">
        <v>0</v>
      </c>
      <c r="CQ51" s="245">
        <v>158</v>
      </c>
      <c r="CR51" s="295">
        <f t="shared" si="34"/>
        <v>0</v>
      </c>
      <c r="CS51" s="484">
        <v>0</v>
      </c>
      <c r="CT51" s="245">
        <v>158</v>
      </c>
      <c r="CU51" s="295">
        <f t="shared" si="35"/>
        <v>0</v>
      </c>
      <c r="CV51" s="484">
        <v>0</v>
      </c>
      <c r="CW51" s="245">
        <v>158</v>
      </c>
      <c r="CX51" s="295">
        <f t="shared" si="36"/>
        <v>0</v>
      </c>
      <c r="CY51" s="484">
        <v>0</v>
      </c>
      <c r="CZ51" s="245">
        <v>158</v>
      </c>
      <c r="DA51" s="295">
        <f t="shared" si="37"/>
        <v>0</v>
      </c>
      <c r="DB51" s="484">
        <v>0</v>
      </c>
      <c r="DC51" s="245">
        <v>158</v>
      </c>
      <c r="DD51" s="295">
        <f t="shared" si="38"/>
        <v>0</v>
      </c>
    </row>
    <row r="52" spans="1:108" ht="12.75" customHeight="1" x14ac:dyDescent="0.25">
      <c r="A52" s="152">
        <v>5</v>
      </c>
      <c r="B52" s="127" t="s">
        <v>341</v>
      </c>
      <c r="C52" s="127" t="s">
        <v>336</v>
      </c>
      <c r="D52" s="482">
        <v>0</v>
      </c>
      <c r="E52" s="482">
        <v>202</v>
      </c>
      <c r="F52" s="483">
        <v>0</v>
      </c>
      <c r="G52" s="288">
        <f t="shared" si="4"/>
        <v>5</v>
      </c>
      <c r="H52" s="288">
        <v>202</v>
      </c>
      <c r="I52" s="290">
        <f t="shared" ca="1" si="5"/>
        <v>0.99009900990099009</v>
      </c>
      <c r="J52" s="481">
        <v>0</v>
      </c>
      <c r="K52" s="245">
        <v>202</v>
      </c>
      <c r="L52" s="295">
        <f t="shared" si="6"/>
        <v>0</v>
      </c>
      <c r="M52" s="481">
        <v>0</v>
      </c>
      <c r="N52" s="245">
        <v>202</v>
      </c>
      <c r="O52" s="295">
        <f t="shared" si="7"/>
        <v>0</v>
      </c>
      <c r="P52" s="481">
        <v>1</v>
      </c>
      <c r="Q52" s="245">
        <v>202</v>
      </c>
      <c r="R52" s="295">
        <f t="shared" si="8"/>
        <v>4.9504950495049505</v>
      </c>
      <c r="S52" s="481">
        <v>0</v>
      </c>
      <c r="T52" s="245">
        <v>202</v>
      </c>
      <c r="U52" s="295">
        <f t="shared" si="9"/>
        <v>0</v>
      </c>
      <c r="V52" s="481">
        <v>1</v>
      </c>
      <c r="W52" s="245">
        <v>202</v>
      </c>
      <c r="X52" s="295">
        <f t="shared" si="10"/>
        <v>4.9504950495049505</v>
      </c>
      <c r="Y52" s="481">
        <v>0</v>
      </c>
      <c r="Z52" s="245">
        <v>202</v>
      </c>
      <c r="AA52" s="295">
        <f t="shared" si="11"/>
        <v>0</v>
      </c>
      <c r="AB52" s="481">
        <v>0</v>
      </c>
      <c r="AC52" s="245">
        <v>202</v>
      </c>
      <c r="AD52" s="295">
        <f t="shared" si="12"/>
        <v>0</v>
      </c>
      <c r="AE52" s="481">
        <v>0</v>
      </c>
      <c r="AF52" s="245">
        <v>202</v>
      </c>
      <c r="AG52" s="295">
        <f t="shared" si="13"/>
        <v>0</v>
      </c>
      <c r="AH52" s="481">
        <v>0</v>
      </c>
      <c r="AI52" s="245">
        <v>202</v>
      </c>
      <c r="AJ52" s="295">
        <f t="shared" si="14"/>
        <v>0</v>
      </c>
      <c r="AK52" s="481">
        <v>1</v>
      </c>
      <c r="AL52" s="245">
        <v>202</v>
      </c>
      <c r="AM52" s="295">
        <f t="shared" si="15"/>
        <v>4.9504950495049505</v>
      </c>
      <c r="AN52" s="481">
        <v>0</v>
      </c>
      <c r="AO52" s="245">
        <v>202</v>
      </c>
      <c r="AP52" s="295">
        <f t="shared" si="16"/>
        <v>0</v>
      </c>
      <c r="AQ52" s="481">
        <v>0</v>
      </c>
      <c r="AR52" s="245">
        <v>202</v>
      </c>
      <c r="AS52" s="295">
        <f t="shared" si="17"/>
        <v>0</v>
      </c>
      <c r="AT52" s="481">
        <v>0</v>
      </c>
      <c r="AU52" s="245">
        <v>202</v>
      </c>
      <c r="AV52" s="295">
        <f t="shared" si="18"/>
        <v>0</v>
      </c>
      <c r="AW52" s="481">
        <v>0</v>
      </c>
      <c r="AX52" s="245">
        <v>202</v>
      </c>
      <c r="AY52" s="295">
        <f t="shared" si="19"/>
        <v>0</v>
      </c>
      <c r="AZ52" s="481">
        <v>0</v>
      </c>
      <c r="BA52" s="245">
        <v>202</v>
      </c>
      <c r="BB52" s="295">
        <f t="shared" si="20"/>
        <v>0</v>
      </c>
      <c r="BC52" s="481">
        <v>0</v>
      </c>
      <c r="BD52" s="245">
        <v>202</v>
      </c>
      <c r="BE52" s="295">
        <f t="shared" si="21"/>
        <v>0</v>
      </c>
      <c r="BF52" s="481">
        <v>0</v>
      </c>
      <c r="BG52" s="245">
        <v>202</v>
      </c>
      <c r="BH52" s="295">
        <f t="shared" si="22"/>
        <v>0</v>
      </c>
      <c r="BI52" s="481">
        <v>0</v>
      </c>
      <c r="BJ52" s="245">
        <v>202</v>
      </c>
      <c r="BK52" s="295">
        <f t="shared" si="23"/>
        <v>0</v>
      </c>
      <c r="BL52" s="481">
        <v>0</v>
      </c>
      <c r="BM52" s="245">
        <v>202</v>
      </c>
      <c r="BN52" s="295">
        <f t="shared" si="24"/>
        <v>0</v>
      </c>
      <c r="BO52" s="600">
        <v>0</v>
      </c>
      <c r="BP52" s="245">
        <v>202</v>
      </c>
      <c r="BQ52" s="295">
        <f t="shared" si="25"/>
        <v>0</v>
      </c>
      <c r="BR52" s="600">
        <v>0</v>
      </c>
      <c r="BS52" s="245">
        <v>202</v>
      </c>
      <c r="BT52" s="295">
        <f t="shared" si="26"/>
        <v>0</v>
      </c>
      <c r="BU52" s="484">
        <v>0</v>
      </c>
      <c r="BV52" s="245">
        <v>202</v>
      </c>
      <c r="BW52" s="295">
        <f t="shared" si="27"/>
        <v>0</v>
      </c>
      <c r="BX52" s="484">
        <v>0</v>
      </c>
      <c r="BY52" s="245">
        <v>202</v>
      </c>
      <c r="BZ52" s="295">
        <f t="shared" si="28"/>
        <v>0</v>
      </c>
      <c r="CA52" s="484">
        <v>2</v>
      </c>
      <c r="CB52" s="245">
        <v>202</v>
      </c>
      <c r="CC52" s="295">
        <f t="shared" si="29"/>
        <v>9.9009900990099009</v>
      </c>
      <c r="CD52" s="484">
        <v>0</v>
      </c>
      <c r="CE52" s="245">
        <v>202</v>
      </c>
      <c r="CF52" s="295">
        <f t="shared" si="30"/>
        <v>0</v>
      </c>
      <c r="CG52" s="484">
        <v>0</v>
      </c>
      <c r="CH52" s="245">
        <v>202</v>
      </c>
      <c r="CI52" s="295">
        <f t="shared" si="31"/>
        <v>0</v>
      </c>
      <c r="CJ52" s="484">
        <v>0</v>
      </c>
      <c r="CK52" s="245">
        <v>202</v>
      </c>
      <c r="CL52" s="295">
        <f t="shared" si="32"/>
        <v>0</v>
      </c>
      <c r="CM52" s="484">
        <v>0</v>
      </c>
      <c r="CN52" s="245">
        <v>202</v>
      </c>
      <c r="CO52" s="295">
        <f t="shared" si="33"/>
        <v>0</v>
      </c>
      <c r="CP52" s="484">
        <v>0</v>
      </c>
      <c r="CQ52" s="245">
        <v>202</v>
      </c>
      <c r="CR52" s="295">
        <f t="shared" si="34"/>
        <v>0</v>
      </c>
      <c r="CS52" s="484">
        <v>0</v>
      </c>
      <c r="CT52" s="245">
        <v>202</v>
      </c>
      <c r="CU52" s="295">
        <f t="shared" si="35"/>
        <v>0</v>
      </c>
      <c r="CV52" s="484">
        <v>0</v>
      </c>
      <c r="CW52" s="245">
        <v>202</v>
      </c>
      <c r="CX52" s="295">
        <f t="shared" si="36"/>
        <v>0</v>
      </c>
      <c r="CY52" s="484">
        <v>0</v>
      </c>
      <c r="CZ52" s="245">
        <v>202</v>
      </c>
      <c r="DA52" s="295">
        <f t="shared" si="37"/>
        <v>0</v>
      </c>
      <c r="DB52" s="484">
        <v>0</v>
      </c>
      <c r="DC52" s="245">
        <v>202</v>
      </c>
      <c r="DD52" s="295">
        <f t="shared" si="38"/>
        <v>0</v>
      </c>
    </row>
    <row r="53" spans="1:108" x14ac:dyDescent="0.25">
      <c r="A53" s="152">
        <v>6</v>
      </c>
      <c r="B53" s="127" t="s">
        <v>342</v>
      </c>
      <c r="C53" s="127" t="s">
        <v>339</v>
      </c>
      <c r="D53" s="482">
        <v>0</v>
      </c>
      <c r="E53" s="482">
        <v>416</v>
      </c>
      <c r="F53" s="483">
        <v>0</v>
      </c>
      <c r="G53" s="288">
        <f t="shared" si="4"/>
        <v>26</v>
      </c>
      <c r="H53" s="288">
        <v>416</v>
      </c>
      <c r="I53" s="290">
        <f t="shared" ca="1" si="5"/>
        <v>2.5</v>
      </c>
      <c r="J53" s="481">
        <v>2</v>
      </c>
      <c r="K53" s="245">
        <v>416</v>
      </c>
      <c r="L53" s="295">
        <f t="shared" si="6"/>
        <v>4.8076923076923084</v>
      </c>
      <c r="M53" s="481">
        <v>1</v>
      </c>
      <c r="N53" s="245">
        <v>416</v>
      </c>
      <c r="O53" s="295">
        <f t="shared" si="7"/>
        <v>2.4038461538461542</v>
      </c>
      <c r="P53" s="481">
        <v>1</v>
      </c>
      <c r="Q53" s="245">
        <v>416</v>
      </c>
      <c r="R53" s="295">
        <f t="shared" si="8"/>
        <v>2.4038461538461542</v>
      </c>
      <c r="S53" s="481">
        <v>0</v>
      </c>
      <c r="T53" s="245">
        <v>416</v>
      </c>
      <c r="U53" s="295">
        <f t="shared" si="9"/>
        <v>0</v>
      </c>
      <c r="V53" s="481">
        <v>0</v>
      </c>
      <c r="W53" s="245">
        <v>416</v>
      </c>
      <c r="X53" s="295">
        <f t="shared" si="10"/>
        <v>0</v>
      </c>
      <c r="Y53" s="481">
        <v>1</v>
      </c>
      <c r="Z53" s="245">
        <v>416</v>
      </c>
      <c r="AA53" s="295">
        <f t="shared" si="11"/>
        <v>2.4038461538461542</v>
      </c>
      <c r="AB53" s="481">
        <v>1</v>
      </c>
      <c r="AC53" s="245">
        <v>416</v>
      </c>
      <c r="AD53" s="295">
        <f t="shared" si="12"/>
        <v>2.4038461538461542</v>
      </c>
      <c r="AE53" s="481">
        <v>2</v>
      </c>
      <c r="AF53" s="245">
        <v>416</v>
      </c>
      <c r="AG53" s="295">
        <f t="shared" si="13"/>
        <v>4.8076923076923084</v>
      </c>
      <c r="AH53" s="481">
        <v>3</v>
      </c>
      <c r="AI53" s="245">
        <v>416</v>
      </c>
      <c r="AJ53" s="295">
        <f t="shared" si="14"/>
        <v>7.2115384615384617</v>
      </c>
      <c r="AK53" s="481">
        <v>1</v>
      </c>
      <c r="AL53" s="245">
        <v>416</v>
      </c>
      <c r="AM53" s="295">
        <f t="shared" si="15"/>
        <v>2.4038461538461542</v>
      </c>
      <c r="AN53" s="481">
        <v>1</v>
      </c>
      <c r="AO53" s="245">
        <v>416</v>
      </c>
      <c r="AP53" s="295">
        <f t="shared" si="16"/>
        <v>2.4038461538461542</v>
      </c>
      <c r="AQ53" s="481">
        <v>0</v>
      </c>
      <c r="AR53" s="245">
        <v>416</v>
      </c>
      <c r="AS53" s="295">
        <f t="shared" si="17"/>
        <v>0</v>
      </c>
      <c r="AT53" s="481">
        <v>3</v>
      </c>
      <c r="AU53" s="245">
        <v>416</v>
      </c>
      <c r="AV53" s="295">
        <f t="shared" si="18"/>
        <v>7.2115384615384617</v>
      </c>
      <c r="AW53" s="481">
        <v>0</v>
      </c>
      <c r="AX53" s="245">
        <v>416</v>
      </c>
      <c r="AY53" s="295">
        <f t="shared" si="19"/>
        <v>0</v>
      </c>
      <c r="AZ53" s="481">
        <v>0</v>
      </c>
      <c r="BA53" s="245">
        <v>416</v>
      </c>
      <c r="BB53" s="295">
        <f t="shared" si="20"/>
        <v>0</v>
      </c>
      <c r="BC53" s="481">
        <v>1</v>
      </c>
      <c r="BD53" s="245">
        <v>416</v>
      </c>
      <c r="BE53" s="295">
        <f t="shared" si="21"/>
        <v>2.4038461538461542</v>
      </c>
      <c r="BF53" s="481">
        <v>1</v>
      </c>
      <c r="BG53" s="245">
        <v>416</v>
      </c>
      <c r="BH53" s="295">
        <f t="shared" si="22"/>
        <v>2.4038461538461542</v>
      </c>
      <c r="BI53" s="481">
        <v>1</v>
      </c>
      <c r="BJ53" s="245">
        <v>416</v>
      </c>
      <c r="BK53" s="295">
        <f t="shared" si="23"/>
        <v>2.4038461538461542</v>
      </c>
      <c r="BL53" s="481">
        <v>0</v>
      </c>
      <c r="BM53" s="245">
        <v>416</v>
      </c>
      <c r="BN53" s="295">
        <f t="shared" si="24"/>
        <v>0</v>
      </c>
      <c r="BO53" s="600">
        <v>1</v>
      </c>
      <c r="BP53" s="245">
        <v>416</v>
      </c>
      <c r="BQ53" s="295">
        <f t="shared" si="25"/>
        <v>2.4038461538461542</v>
      </c>
      <c r="BR53" s="600">
        <v>2</v>
      </c>
      <c r="BS53" s="245">
        <v>416</v>
      </c>
      <c r="BT53" s="295">
        <f t="shared" si="26"/>
        <v>4.8076923076923084</v>
      </c>
      <c r="BU53" s="484">
        <v>0</v>
      </c>
      <c r="BV53" s="245">
        <v>416</v>
      </c>
      <c r="BW53" s="295">
        <f t="shared" si="27"/>
        <v>0</v>
      </c>
      <c r="BX53" s="484">
        <v>1</v>
      </c>
      <c r="BY53" s="245">
        <v>416</v>
      </c>
      <c r="BZ53" s="295">
        <f t="shared" si="28"/>
        <v>2.4038461538461542</v>
      </c>
      <c r="CA53" s="484">
        <v>2</v>
      </c>
      <c r="CB53" s="245">
        <v>416</v>
      </c>
      <c r="CC53" s="295">
        <f t="shared" si="29"/>
        <v>4.8076923076923084</v>
      </c>
      <c r="CD53" s="484">
        <v>0</v>
      </c>
      <c r="CE53" s="245">
        <v>416</v>
      </c>
      <c r="CF53" s="295">
        <f t="shared" si="30"/>
        <v>0</v>
      </c>
      <c r="CG53" s="484">
        <v>0</v>
      </c>
      <c r="CH53" s="245">
        <v>416</v>
      </c>
      <c r="CI53" s="295">
        <f t="shared" si="31"/>
        <v>0</v>
      </c>
      <c r="CJ53" s="484">
        <v>1</v>
      </c>
      <c r="CK53" s="245">
        <v>416</v>
      </c>
      <c r="CL53" s="295">
        <f t="shared" si="32"/>
        <v>2.4038461538461542</v>
      </c>
      <c r="CM53" s="484">
        <v>0</v>
      </c>
      <c r="CN53" s="245">
        <v>416</v>
      </c>
      <c r="CO53" s="295">
        <f t="shared" si="33"/>
        <v>0</v>
      </c>
      <c r="CP53" s="484">
        <v>0</v>
      </c>
      <c r="CQ53" s="245">
        <v>416</v>
      </c>
      <c r="CR53" s="295">
        <f t="shared" si="34"/>
        <v>0</v>
      </c>
      <c r="CS53" s="484">
        <v>0</v>
      </c>
      <c r="CT53" s="245">
        <v>416</v>
      </c>
      <c r="CU53" s="295">
        <f t="shared" si="35"/>
        <v>0</v>
      </c>
      <c r="CV53" s="484">
        <v>0</v>
      </c>
      <c r="CW53" s="245">
        <v>416</v>
      </c>
      <c r="CX53" s="295">
        <f t="shared" si="36"/>
        <v>0</v>
      </c>
      <c r="CY53" s="484">
        <v>0</v>
      </c>
      <c r="CZ53" s="245">
        <v>416</v>
      </c>
      <c r="DA53" s="295">
        <f t="shared" si="37"/>
        <v>0</v>
      </c>
      <c r="DB53" s="484">
        <v>0</v>
      </c>
      <c r="DC53" s="245">
        <v>416</v>
      </c>
      <c r="DD53" s="295">
        <f t="shared" si="38"/>
        <v>0</v>
      </c>
    </row>
    <row r="54" spans="1:108" x14ac:dyDescent="0.25">
      <c r="A54" s="152">
        <v>7</v>
      </c>
      <c r="B54" s="127" t="s">
        <v>343</v>
      </c>
      <c r="C54" s="127" t="s">
        <v>336</v>
      </c>
      <c r="D54" s="482">
        <v>0</v>
      </c>
      <c r="E54" s="482">
        <v>515</v>
      </c>
      <c r="F54" s="483">
        <v>0</v>
      </c>
      <c r="G54" s="288">
        <f t="shared" si="4"/>
        <v>4</v>
      </c>
      <c r="H54" s="288">
        <v>515</v>
      </c>
      <c r="I54" s="290">
        <f t="shared" ca="1" si="5"/>
        <v>0.31067961165048541</v>
      </c>
      <c r="J54" s="481">
        <v>0</v>
      </c>
      <c r="K54" s="245">
        <v>515</v>
      </c>
      <c r="L54" s="295">
        <f t="shared" si="6"/>
        <v>0</v>
      </c>
      <c r="M54" s="481">
        <v>0</v>
      </c>
      <c r="N54" s="245">
        <v>515</v>
      </c>
      <c r="O54" s="295">
        <f t="shared" si="7"/>
        <v>0</v>
      </c>
      <c r="P54" s="481">
        <v>0</v>
      </c>
      <c r="Q54" s="245">
        <v>515</v>
      </c>
      <c r="R54" s="295">
        <f t="shared" si="8"/>
        <v>0</v>
      </c>
      <c r="S54" s="481">
        <v>0</v>
      </c>
      <c r="T54" s="245">
        <v>515</v>
      </c>
      <c r="U54" s="295">
        <f t="shared" si="9"/>
        <v>0</v>
      </c>
      <c r="V54" s="481">
        <v>1</v>
      </c>
      <c r="W54" s="245">
        <v>515</v>
      </c>
      <c r="X54" s="295">
        <f t="shared" si="10"/>
        <v>1.941747572815534</v>
      </c>
      <c r="Y54" s="481">
        <v>1</v>
      </c>
      <c r="Z54" s="245">
        <v>515</v>
      </c>
      <c r="AA54" s="295">
        <f t="shared" si="11"/>
        <v>1.941747572815534</v>
      </c>
      <c r="AB54" s="481">
        <v>0</v>
      </c>
      <c r="AC54" s="245">
        <v>515</v>
      </c>
      <c r="AD54" s="295">
        <f t="shared" si="12"/>
        <v>0</v>
      </c>
      <c r="AE54" s="481">
        <v>0</v>
      </c>
      <c r="AF54" s="245">
        <v>515</v>
      </c>
      <c r="AG54" s="295">
        <f t="shared" si="13"/>
        <v>0</v>
      </c>
      <c r="AH54" s="481">
        <v>0</v>
      </c>
      <c r="AI54" s="245">
        <v>515</v>
      </c>
      <c r="AJ54" s="295">
        <f t="shared" si="14"/>
        <v>0</v>
      </c>
      <c r="AK54" s="481">
        <v>0</v>
      </c>
      <c r="AL54" s="245">
        <v>515</v>
      </c>
      <c r="AM54" s="295">
        <f t="shared" si="15"/>
        <v>0</v>
      </c>
      <c r="AN54" s="481">
        <v>0</v>
      </c>
      <c r="AO54" s="245">
        <v>515</v>
      </c>
      <c r="AP54" s="295">
        <f t="shared" si="16"/>
        <v>0</v>
      </c>
      <c r="AQ54" s="481">
        <v>2</v>
      </c>
      <c r="AR54" s="245">
        <v>515</v>
      </c>
      <c r="AS54" s="295">
        <f t="shared" si="17"/>
        <v>3.883495145631068</v>
      </c>
      <c r="AT54" s="481">
        <v>0</v>
      </c>
      <c r="AU54" s="245">
        <v>515</v>
      </c>
      <c r="AV54" s="295">
        <f t="shared" si="18"/>
        <v>0</v>
      </c>
      <c r="AW54" s="481">
        <v>0</v>
      </c>
      <c r="AX54" s="245">
        <v>515</v>
      </c>
      <c r="AY54" s="295">
        <f t="shared" si="19"/>
        <v>0</v>
      </c>
      <c r="AZ54" s="481">
        <v>0</v>
      </c>
      <c r="BA54" s="245">
        <v>515</v>
      </c>
      <c r="BB54" s="295">
        <f t="shared" si="20"/>
        <v>0</v>
      </c>
      <c r="BC54" s="481">
        <v>0</v>
      </c>
      <c r="BD54" s="245">
        <v>515</v>
      </c>
      <c r="BE54" s="295">
        <f t="shared" si="21"/>
        <v>0</v>
      </c>
      <c r="BF54" s="481">
        <v>0</v>
      </c>
      <c r="BG54" s="245">
        <v>515</v>
      </c>
      <c r="BH54" s="295">
        <f t="shared" si="22"/>
        <v>0</v>
      </c>
      <c r="BI54" s="481">
        <v>0</v>
      </c>
      <c r="BJ54" s="245">
        <v>515</v>
      </c>
      <c r="BK54" s="295">
        <f t="shared" si="23"/>
        <v>0</v>
      </c>
      <c r="BL54" s="481">
        <v>0</v>
      </c>
      <c r="BM54" s="245">
        <v>515</v>
      </c>
      <c r="BN54" s="295">
        <f t="shared" si="24"/>
        <v>0</v>
      </c>
      <c r="BO54" s="600">
        <v>0</v>
      </c>
      <c r="BP54" s="245">
        <v>515</v>
      </c>
      <c r="BQ54" s="295">
        <f t="shared" si="25"/>
        <v>0</v>
      </c>
      <c r="BR54" s="600">
        <v>0</v>
      </c>
      <c r="BS54" s="245">
        <v>515</v>
      </c>
      <c r="BT54" s="295">
        <f t="shared" si="26"/>
        <v>0</v>
      </c>
      <c r="BU54" s="484">
        <v>0</v>
      </c>
      <c r="BV54" s="245">
        <v>515</v>
      </c>
      <c r="BW54" s="295">
        <f t="shared" si="27"/>
        <v>0</v>
      </c>
      <c r="BX54" s="484">
        <v>0</v>
      </c>
      <c r="BY54" s="245">
        <v>515</v>
      </c>
      <c r="BZ54" s="295">
        <f t="shared" si="28"/>
        <v>0</v>
      </c>
      <c r="CA54" s="484">
        <v>0</v>
      </c>
      <c r="CB54" s="245">
        <v>515</v>
      </c>
      <c r="CC54" s="295">
        <f t="shared" si="29"/>
        <v>0</v>
      </c>
      <c r="CD54" s="484">
        <v>0</v>
      </c>
      <c r="CE54" s="245">
        <v>515</v>
      </c>
      <c r="CF54" s="295">
        <f t="shared" si="30"/>
        <v>0</v>
      </c>
      <c r="CG54" s="484">
        <v>0</v>
      </c>
      <c r="CH54" s="245">
        <v>515</v>
      </c>
      <c r="CI54" s="295">
        <f t="shared" si="31"/>
        <v>0</v>
      </c>
      <c r="CJ54" s="484">
        <v>0</v>
      </c>
      <c r="CK54" s="245">
        <v>515</v>
      </c>
      <c r="CL54" s="295">
        <f t="shared" si="32"/>
        <v>0</v>
      </c>
      <c r="CM54" s="484">
        <v>0</v>
      </c>
      <c r="CN54" s="245">
        <v>515</v>
      </c>
      <c r="CO54" s="295">
        <f t="shared" si="33"/>
        <v>0</v>
      </c>
      <c r="CP54" s="484">
        <v>0</v>
      </c>
      <c r="CQ54" s="245">
        <v>515</v>
      </c>
      <c r="CR54" s="295">
        <f t="shared" si="34"/>
        <v>0</v>
      </c>
      <c r="CS54" s="484">
        <v>0</v>
      </c>
      <c r="CT54" s="245">
        <v>515</v>
      </c>
      <c r="CU54" s="295">
        <f t="shared" si="35"/>
        <v>0</v>
      </c>
      <c r="CV54" s="484">
        <v>0</v>
      </c>
      <c r="CW54" s="245">
        <v>515</v>
      </c>
      <c r="CX54" s="295">
        <f t="shared" si="36"/>
        <v>0</v>
      </c>
      <c r="CY54" s="484">
        <v>0</v>
      </c>
      <c r="CZ54" s="245">
        <v>515</v>
      </c>
      <c r="DA54" s="295">
        <f t="shared" si="37"/>
        <v>0</v>
      </c>
      <c r="DB54" s="484">
        <v>0</v>
      </c>
      <c r="DC54" s="245">
        <v>515</v>
      </c>
      <c r="DD54" s="295">
        <f t="shared" si="38"/>
        <v>0</v>
      </c>
    </row>
    <row r="55" spans="1:108" x14ac:dyDescent="0.25">
      <c r="A55" s="152">
        <v>8</v>
      </c>
      <c r="B55" s="127" t="s">
        <v>344</v>
      </c>
      <c r="C55" s="127" t="s">
        <v>345</v>
      </c>
      <c r="D55" s="482">
        <v>0</v>
      </c>
      <c r="E55" s="482">
        <v>445</v>
      </c>
      <c r="F55" s="483">
        <v>0</v>
      </c>
      <c r="G55" s="288">
        <f t="shared" si="4"/>
        <v>19</v>
      </c>
      <c r="H55" s="288">
        <v>445</v>
      </c>
      <c r="I55" s="290">
        <f t="shared" ca="1" si="5"/>
        <v>1.7078651685393258</v>
      </c>
      <c r="J55" s="481">
        <v>0</v>
      </c>
      <c r="K55" s="245">
        <v>445</v>
      </c>
      <c r="L55" s="295">
        <f t="shared" si="6"/>
        <v>0</v>
      </c>
      <c r="M55" s="481">
        <v>0</v>
      </c>
      <c r="N55" s="245">
        <v>445</v>
      </c>
      <c r="O55" s="295">
        <f t="shared" si="7"/>
        <v>0</v>
      </c>
      <c r="P55" s="481">
        <v>0</v>
      </c>
      <c r="Q55" s="245">
        <v>445</v>
      </c>
      <c r="R55" s="295">
        <f t="shared" si="8"/>
        <v>0</v>
      </c>
      <c r="S55" s="481">
        <v>0</v>
      </c>
      <c r="T55" s="245">
        <v>445</v>
      </c>
      <c r="U55" s="295">
        <f t="shared" si="9"/>
        <v>0</v>
      </c>
      <c r="V55" s="481">
        <v>0</v>
      </c>
      <c r="W55" s="245">
        <v>445</v>
      </c>
      <c r="X55" s="295">
        <f t="shared" si="10"/>
        <v>0</v>
      </c>
      <c r="Y55" s="481">
        <v>2</v>
      </c>
      <c r="Z55" s="245">
        <v>445</v>
      </c>
      <c r="AA55" s="295">
        <f t="shared" si="11"/>
        <v>4.4943820224719104</v>
      </c>
      <c r="AB55" s="481">
        <v>1</v>
      </c>
      <c r="AC55" s="245">
        <v>445</v>
      </c>
      <c r="AD55" s="295">
        <f t="shared" si="12"/>
        <v>2.2471910112359552</v>
      </c>
      <c r="AE55" s="481">
        <v>2</v>
      </c>
      <c r="AF55" s="245">
        <v>445</v>
      </c>
      <c r="AG55" s="295">
        <f t="shared" si="13"/>
        <v>4.4943820224719104</v>
      </c>
      <c r="AH55" s="481">
        <v>3</v>
      </c>
      <c r="AI55" s="245">
        <v>445</v>
      </c>
      <c r="AJ55" s="295">
        <f t="shared" si="14"/>
        <v>6.7415730337078656</v>
      </c>
      <c r="AK55" s="481">
        <v>1</v>
      </c>
      <c r="AL55" s="245">
        <v>445</v>
      </c>
      <c r="AM55" s="295">
        <f t="shared" si="15"/>
        <v>2.2471910112359552</v>
      </c>
      <c r="AN55" s="481">
        <v>0</v>
      </c>
      <c r="AO55" s="245">
        <v>445</v>
      </c>
      <c r="AP55" s="295">
        <f t="shared" si="16"/>
        <v>0</v>
      </c>
      <c r="AQ55" s="481">
        <v>3</v>
      </c>
      <c r="AR55" s="245">
        <v>445</v>
      </c>
      <c r="AS55" s="295">
        <f t="shared" si="17"/>
        <v>6.7415730337078656</v>
      </c>
      <c r="AT55" s="481">
        <v>1</v>
      </c>
      <c r="AU55" s="245">
        <v>445</v>
      </c>
      <c r="AV55" s="295">
        <f t="shared" si="18"/>
        <v>2.2471910112359552</v>
      </c>
      <c r="AW55" s="481">
        <v>2</v>
      </c>
      <c r="AX55" s="245">
        <v>445</v>
      </c>
      <c r="AY55" s="295">
        <f t="shared" si="19"/>
        <v>4.4943820224719104</v>
      </c>
      <c r="AZ55" s="481">
        <v>1</v>
      </c>
      <c r="BA55" s="245">
        <v>445</v>
      </c>
      <c r="BB55" s="295">
        <f t="shared" si="20"/>
        <v>2.2471910112359552</v>
      </c>
      <c r="BC55" s="481">
        <v>0</v>
      </c>
      <c r="BD55" s="245">
        <v>445</v>
      </c>
      <c r="BE55" s="295">
        <f t="shared" si="21"/>
        <v>0</v>
      </c>
      <c r="BF55" s="481">
        <v>0</v>
      </c>
      <c r="BG55" s="245">
        <v>445</v>
      </c>
      <c r="BH55" s="295">
        <f t="shared" si="22"/>
        <v>0</v>
      </c>
      <c r="BI55" s="481">
        <v>0</v>
      </c>
      <c r="BJ55" s="245">
        <v>445</v>
      </c>
      <c r="BK55" s="295">
        <f t="shared" si="23"/>
        <v>0</v>
      </c>
      <c r="BL55" s="481">
        <v>0</v>
      </c>
      <c r="BM55" s="245">
        <v>445</v>
      </c>
      <c r="BN55" s="295">
        <f t="shared" si="24"/>
        <v>0</v>
      </c>
      <c r="BO55" s="600">
        <v>0</v>
      </c>
      <c r="BP55" s="245">
        <v>445</v>
      </c>
      <c r="BQ55" s="295">
        <f t="shared" si="25"/>
        <v>0</v>
      </c>
      <c r="BR55" s="600">
        <v>0</v>
      </c>
      <c r="BS55" s="245">
        <v>445</v>
      </c>
      <c r="BT55" s="295">
        <f t="shared" si="26"/>
        <v>0</v>
      </c>
      <c r="BU55" s="484">
        <v>0</v>
      </c>
      <c r="BV55" s="245">
        <v>445</v>
      </c>
      <c r="BW55" s="295">
        <f t="shared" si="27"/>
        <v>0</v>
      </c>
      <c r="BX55" s="484">
        <v>2</v>
      </c>
      <c r="BY55" s="245">
        <v>445</v>
      </c>
      <c r="BZ55" s="295">
        <f t="shared" si="28"/>
        <v>4.4943820224719104</v>
      </c>
      <c r="CA55" s="484">
        <v>0</v>
      </c>
      <c r="CB55" s="245">
        <v>445</v>
      </c>
      <c r="CC55" s="295">
        <f t="shared" si="29"/>
        <v>0</v>
      </c>
      <c r="CD55" s="484">
        <v>0</v>
      </c>
      <c r="CE55" s="245">
        <v>445</v>
      </c>
      <c r="CF55" s="295">
        <f t="shared" si="30"/>
        <v>0</v>
      </c>
      <c r="CG55" s="484">
        <v>0</v>
      </c>
      <c r="CH55" s="245">
        <v>445</v>
      </c>
      <c r="CI55" s="295">
        <f t="shared" si="31"/>
        <v>0</v>
      </c>
      <c r="CJ55" s="484">
        <v>0</v>
      </c>
      <c r="CK55" s="245">
        <v>445</v>
      </c>
      <c r="CL55" s="295">
        <f t="shared" si="32"/>
        <v>0</v>
      </c>
      <c r="CM55" s="484">
        <v>1</v>
      </c>
      <c r="CN55" s="245">
        <v>445</v>
      </c>
      <c r="CO55" s="295">
        <f t="shared" si="33"/>
        <v>2.2471910112359552</v>
      </c>
      <c r="CP55" s="484">
        <v>0</v>
      </c>
      <c r="CQ55" s="245">
        <v>445</v>
      </c>
      <c r="CR55" s="295">
        <f t="shared" si="34"/>
        <v>0</v>
      </c>
      <c r="CS55" s="484">
        <v>0</v>
      </c>
      <c r="CT55" s="245">
        <v>445</v>
      </c>
      <c r="CU55" s="295">
        <f t="shared" si="35"/>
        <v>0</v>
      </c>
      <c r="CV55" s="484">
        <v>0</v>
      </c>
      <c r="CW55" s="245">
        <v>445</v>
      </c>
      <c r="CX55" s="295">
        <f t="shared" si="36"/>
        <v>0</v>
      </c>
      <c r="CY55" s="484">
        <v>0</v>
      </c>
      <c r="CZ55" s="245">
        <v>445</v>
      </c>
      <c r="DA55" s="295">
        <f t="shared" si="37"/>
        <v>0</v>
      </c>
      <c r="DB55" s="484">
        <v>0</v>
      </c>
      <c r="DC55" s="245">
        <v>445</v>
      </c>
      <c r="DD55" s="295">
        <f t="shared" si="38"/>
        <v>0</v>
      </c>
    </row>
    <row r="56" spans="1:108" x14ac:dyDescent="0.25">
      <c r="A56" s="152">
        <v>9</v>
      </c>
      <c r="B56" s="127" t="s">
        <v>346</v>
      </c>
      <c r="C56" s="127" t="s">
        <v>336</v>
      </c>
      <c r="D56" s="482">
        <v>0</v>
      </c>
      <c r="E56" s="482">
        <v>649</v>
      </c>
      <c r="F56" s="483">
        <v>0</v>
      </c>
      <c r="G56" s="288">
        <f t="shared" si="4"/>
        <v>22</v>
      </c>
      <c r="H56" s="288">
        <v>649</v>
      </c>
      <c r="I56" s="290">
        <f t="shared" ca="1" si="5"/>
        <v>1.3559322033898307</v>
      </c>
      <c r="J56" s="481">
        <v>4</v>
      </c>
      <c r="K56" s="245">
        <v>649</v>
      </c>
      <c r="L56" s="295">
        <f t="shared" si="6"/>
        <v>6.1633281972265026</v>
      </c>
      <c r="M56" s="481">
        <v>1</v>
      </c>
      <c r="N56" s="245">
        <v>649</v>
      </c>
      <c r="O56" s="295">
        <f t="shared" si="7"/>
        <v>1.5408320493066257</v>
      </c>
      <c r="P56" s="481">
        <v>0</v>
      </c>
      <c r="Q56" s="245">
        <v>649</v>
      </c>
      <c r="R56" s="295">
        <f t="shared" si="8"/>
        <v>0</v>
      </c>
      <c r="S56" s="481">
        <v>1</v>
      </c>
      <c r="T56" s="245">
        <v>649</v>
      </c>
      <c r="U56" s="295">
        <f t="shared" si="9"/>
        <v>1.5408320493066257</v>
      </c>
      <c r="V56" s="481">
        <v>0</v>
      </c>
      <c r="W56" s="245">
        <v>649</v>
      </c>
      <c r="X56" s="295">
        <f t="shared" si="10"/>
        <v>0</v>
      </c>
      <c r="Y56" s="481">
        <v>1</v>
      </c>
      <c r="Z56" s="245">
        <v>649</v>
      </c>
      <c r="AA56" s="295">
        <f t="shared" si="11"/>
        <v>1.5408320493066257</v>
      </c>
      <c r="AB56" s="481">
        <v>2</v>
      </c>
      <c r="AC56" s="245">
        <v>649</v>
      </c>
      <c r="AD56" s="295">
        <f t="shared" si="12"/>
        <v>3.0816640986132513</v>
      </c>
      <c r="AE56" s="481">
        <v>1</v>
      </c>
      <c r="AF56" s="245">
        <v>649</v>
      </c>
      <c r="AG56" s="295">
        <f t="shared" si="13"/>
        <v>1.5408320493066257</v>
      </c>
      <c r="AH56" s="481">
        <v>1</v>
      </c>
      <c r="AI56" s="245">
        <v>649</v>
      </c>
      <c r="AJ56" s="295">
        <f t="shared" si="14"/>
        <v>1.5408320493066257</v>
      </c>
      <c r="AK56" s="481">
        <v>1</v>
      </c>
      <c r="AL56" s="245">
        <v>649</v>
      </c>
      <c r="AM56" s="295">
        <f t="shared" si="15"/>
        <v>1.5408320493066257</v>
      </c>
      <c r="AN56" s="481">
        <v>1</v>
      </c>
      <c r="AO56" s="245">
        <v>649</v>
      </c>
      <c r="AP56" s="295">
        <f t="shared" si="16"/>
        <v>1.5408320493066257</v>
      </c>
      <c r="AQ56" s="481">
        <v>1</v>
      </c>
      <c r="AR56" s="245">
        <v>649</v>
      </c>
      <c r="AS56" s="295">
        <f t="shared" si="17"/>
        <v>1.5408320493066257</v>
      </c>
      <c r="AT56" s="481">
        <v>2</v>
      </c>
      <c r="AU56" s="245">
        <v>649</v>
      </c>
      <c r="AV56" s="295">
        <f t="shared" si="18"/>
        <v>3.0816640986132513</v>
      </c>
      <c r="AW56" s="481">
        <v>1</v>
      </c>
      <c r="AX56" s="245">
        <v>649</v>
      </c>
      <c r="AY56" s="295">
        <f t="shared" si="19"/>
        <v>1.5408320493066257</v>
      </c>
      <c r="AZ56" s="481">
        <v>1</v>
      </c>
      <c r="BA56" s="245">
        <v>649</v>
      </c>
      <c r="BB56" s="295">
        <f t="shared" si="20"/>
        <v>1.5408320493066257</v>
      </c>
      <c r="BC56" s="481">
        <v>0</v>
      </c>
      <c r="BD56" s="245">
        <v>649</v>
      </c>
      <c r="BE56" s="295">
        <f t="shared" si="21"/>
        <v>0</v>
      </c>
      <c r="BF56" s="481">
        <v>0</v>
      </c>
      <c r="BG56" s="245">
        <v>649</v>
      </c>
      <c r="BH56" s="295">
        <f t="shared" si="22"/>
        <v>0</v>
      </c>
      <c r="BI56" s="481">
        <v>0</v>
      </c>
      <c r="BJ56" s="245">
        <v>649</v>
      </c>
      <c r="BK56" s="295">
        <f t="shared" si="23"/>
        <v>0</v>
      </c>
      <c r="BL56" s="481">
        <v>0</v>
      </c>
      <c r="BM56" s="245">
        <v>649</v>
      </c>
      <c r="BN56" s="295">
        <f t="shared" si="24"/>
        <v>0</v>
      </c>
      <c r="BO56" s="600">
        <v>1</v>
      </c>
      <c r="BP56" s="245">
        <v>649</v>
      </c>
      <c r="BQ56" s="295">
        <f t="shared" si="25"/>
        <v>1.5408320493066257</v>
      </c>
      <c r="BR56" s="600">
        <v>0</v>
      </c>
      <c r="BS56" s="245">
        <v>649</v>
      </c>
      <c r="BT56" s="295">
        <f t="shared" si="26"/>
        <v>0</v>
      </c>
      <c r="BU56" s="484">
        <v>0</v>
      </c>
      <c r="BV56" s="245">
        <v>649</v>
      </c>
      <c r="BW56" s="295">
        <f t="shared" si="27"/>
        <v>0</v>
      </c>
      <c r="BX56" s="484">
        <v>1</v>
      </c>
      <c r="BY56" s="245">
        <v>649</v>
      </c>
      <c r="BZ56" s="295">
        <f t="shared" si="28"/>
        <v>1.5408320493066257</v>
      </c>
      <c r="CA56" s="484">
        <v>2</v>
      </c>
      <c r="CB56" s="245">
        <v>649</v>
      </c>
      <c r="CC56" s="295">
        <f t="shared" si="29"/>
        <v>3.0816640986132513</v>
      </c>
      <c r="CD56" s="484">
        <v>0</v>
      </c>
      <c r="CE56" s="245">
        <v>649</v>
      </c>
      <c r="CF56" s="295">
        <f t="shared" si="30"/>
        <v>0</v>
      </c>
      <c r="CG56" s="484">
        <v>0</v>
      </c>
      <c r="CH56" s="245">
        <v>649</v>
      </c>
      <c r="CI56" s="295">
        <f t="shared" si="31"/>
        <v>0</v>
      </c>
      <c r="CJ56" s="484">
        <v>0</v>
      </c>
      <c r="CK56" s="245">
        <v>649</v>
      </c>
      <c r="CL56" s="295">
        <f t="shared" si="32"/>
        <v>0</v>
      </c>
      <c r="CM56" s="484">
        <v>0</v>
      </c>
      <c r="CN56" s="245">
        <v>649</v>
      </c>
      <c r="CO56" s="295">
        <f t="shared" si="33"/>
        <v>0</v>
      </c>
      <c r="CP56" s="484">
        <v>0</v>
      </c>
      <c r="CQ56" s="245">
        <v>649</v>
      </c>
      <c r="CR56" s="295">
        <f t="shared" si="34"/>
        <v>0</v>
      </c>
      <c r="CS56" s="484">
        <v>0</v>
      </c>
      <c r="CT56" s="245">
        <v>649</v>
      </c>
      <c r="CU56" s="295">
        <f t="shared" si="35"/>
        <v>0</v>
      </c>
      <c r="CV56" s="484">
        <v>0</v>
      </c>
      <c r="CW56" s="245">
        <v>649</v>
      </c>
      <c r="CX56" s="295">
        <f t="shared" si="36"/>
        <v>0</v>
      </c>
      <c r="CY56" s="484">
        <v>0</v>
      </c>
      <c r="CZ56" s="245">
        <v>649</v>
      </c>
      <c r="DA56" s="295">
        <f t="shared" si="37"/>
        <v>0</v>
      </c>
      <c r="DB56" s="484">
        <v>0</v>
      </c>
      <c r="DC56" s="245">
        <v>649</v>
      </c>
      <c r="DD56" s="295">
        <f t="shared" si="38"/>
        <v>0</v>
      </c>
    </row>
    <row r="57" spans="1:108" x14ac:dyDescent="0.25">
      <c r="A57" s="152">
        <v>10</v>
      </c>
      <c r="B57" s="127" t="s">
        <v>347</v>
      </c>
      <c r="C57" s="127" t="s">
        <v>336</v>
      </c>
      <c r="D57" s="482">
        <v>0</v>
      </c>
      <c r="E57" s="482">
        <v>351</v>
      </c>
      <c r="F57" s="483">
        <v>0</v>
      </c>
      <c r="G57" s="288">
        <f t="shared" si="4"/>
        <v>18</v>
      </c>
      <c r="H57" s="288">
        <v>351</v>
      </c>
      <c r="I57" s="290">
        <f t="shared" ca="1" si="5"/>
        <v>2.0512820512820511</v>
      </c>
      <c r="J57" s="481">
        <v>4</v>
      </c>
      <c r="K57" s="245">
        <v>351</v>
      </c>
      <c r="L57" s="295">
        <f t="shared" si="6"/>
        <v>11.396011396011396</v>
      </c>
      <c r="M57" s="481">
        <v>1</v>
      </c>
      <c r="N57" s="245">
        <v>351</v>
      </c>
      <c r="O57" s="295">
        <f t="shared" si="7"/>
        <v>2.8490028490028489</v>
      </c>
      <c r="P57" s="481">
        <v>0</v>
      </c>
      <c r="Q57" s="245">
        <v>351</v>
      </c>
      <c r="R57" s="295">
        <f t="shared" si="8"/>
        <v>0</v>
      </c>
      <c r="S57" s="481">
        <v>0</v>
      </c>
      <c r="T57" s="245">
        <v>351</v>
      </c>
      <c r="U57" s="295">
        <f t="shared" si="9"/>
        <v>0</v>
      </c>
      <c r="V57" s="481">
        <v>0</v>
      </c>
      <c r="W57" s="245">
        <v>351</v>
      </c>
      <c r="X57" s="295">
        <f t="shared" si="10"/>
        <v>0</v>
      </c>
      <c r="Y57" s="481">
        <v>0</v>
      </c>
      <c r="Z57" s="245">
        <v>351</v>
      </c>
      <c r="AA57" s="295">
        <f t="shared" si="11"/>
        <v>0</v>
      </c>
      <c r="AB57" s="481">
        <v>0</v>
      </c>
      <c r="AC57" s="245">
        <v>351</v>
      </c>
      <c r="AD57" s="295">
        <f t="shared" si="12"/>
        <v>0</v>
      </c>
      <c r="AE57" s="481">
        <v>0</v>
      </c>
      <c r="AF57" s="245">
        <v>351</v>
      </c>
      <c r="AG57" s="295">
        <f t="shared" si="13"/>
        <v>0</v>
      </c>
      <c r="AH57" s="481">
        <v>1</v>
      </c>
      <c r="AI57" s="245">
        <v>351</v>
      </c>
      <c r="AJ57" s="295">
        <f t="shared" si="14"/>
        <v>2.8490028490028489</v>
      </c>
      <c r="AK57" s="481">
        <v>0</v>
      </c>
      <c r="AL57" s="245">
        <v>351</v>
      </c>
      <c r="AM57" s="295">
        <f t="shared" si="15"/>
        <v>0</v>
      </c>
      <c r="AN57" s="481">
        <v>0</v>
      </c>
      <c r="AO57" s="245">
        <v>351</v>
      </c>
      <c r="AP57" s="295">
        <f t="shared" si="16"/>
        <v>0</v>
      </c>
      <c r="AQ57" s="481">
        <v>1</v>
      </c>
      <c r="AR57" s="245">
        <v>351</v>
      </c>
      <c r="AS57" s="295">
        <f t="shared" si="17"/>
        <v>2.8490028490028489</v>
      </c>
      <c r="AT57" s="481">
        <v>3</v>
      </c>
      <c r="AU57" s="245">
        <v>351</v>
      </c>
      <c r="AV57" s="295">
        <f t="shared" si="18"/>
        <v>8.5470085470085486</v>
      </c>
      <c r="AW57" s="481">
        <v>0</v>
      </c>
      <c r="AX57" s="245">
        <v>351</v>
      </c>
      <c r="AY57" s="295">
        <f t="shared" si="19"/>
        <v>0</v>
      </c>
      <c r="AZ57" s="481">
        <v>2</v>
      </c>
      <c r="BA57" s="245">
        <v>351</v>
      </c>
      <c r="BB57" s="295">
        <f t="shared" si="20"/>
        <v>5.6980056980056979</v>
      </c>
      <c r="BC57" s="481">
        <v>2</v>
      </c>
      <c r="BD57" s="245">
        <v>351</v>
      </c>
      <c r="BE57" s="295">
        <f t="shared" si="21"/>
        <v>5.6980056980056979</v>
      </c>
      <c r="BF57" s="481">
        <v>1</v>
      </c>
      <c r="BG57" s="245">
        <v>351</v>
      </c>
      <c r="BH57" s="295">
        <f t="shared" si="22"/>
        <v>2.8490028490028489</v>
      </c>
      <c r="BI57" s="481">
        <v>0</v>
      </c>
      <c r="BJ57" s="245">
        <v>351</v>
      </c>
      <c r="BK57" s="295">
        <f t="shared" si="23"/>
        <v>0</v>
      </c>
      <c r="BL57" s="481">
        <v>0</v>
      </c>
      <c r="BM57" s="245">
        <v>351</v>
      </c>
      <c r="BN57" s="295">
        <f t="shared" si="24"/>
        <v>0</v>
      </c>
      <c r="BO57" s="600">
        <v>2</v>
      </c>
      <c r="BP57" s="245">
        <v>351</v>
      </c>
      <c r="BQ57" s="295">
        <f t="shared" si="25"/>
        <v>5.6980056980056979</v>
      </c>
      <c r="BR57" s="600">
        <v>0</v>
      </c>
      <c r="BS57" s="245">
        <v>351</v>
      </c>
      <c r="BT57" s="295">
        <f t="shared" si="26"/>
        <v>0</v>
      </c>
      <c r="BU57" s="484">
        <v>0</v>
      </c>
      <c r="BV57" s="245">
        <v>351</v>
      </c>
      <c r="BW57" s="295">
        <f t="shared" si="27"/>
        <v>0</v>
      </c>
      <c r="BX57" s="484">
        <v>1</v>
      </c>
      <c r="BY57" s="245">
        <v>351</v>
      </c>
      <c r="BZ57" s="295">
        <f t="shared" si="28"/>
        <v>2.8490028490028489</v>
      </c>
      <c r="CA57" s="484">
        <v>0</v>
      </c>
      <c r="CB57" s="245">
        <v>351</v>
      </c>
      <c r="CC57" s="295">
        <f t="shared" si="29"/>
        <v>0</v>
      </c>
      <c r="CD57" s="484">
        <v>0</v>
      </c>
      <c r="CE57" s="245">
        <v>351</v>
      </c>
      <c r="CF57" s="295">
        <f t="shared" si="30"/>
        <v>0</v>
      </c>
      <c r="CG57" s="484">
        <v>0</v>
      </c>
      <c r="CH57" s="245">
        <v>351</v>
      </c>
      <c r="CI57" s="295">
        <f t="shared" si="31"/>
        <v>0</v>
      </c>
      <c r="CJ57" s="484">
        <v>0</v>
      </c>
      <c r="CK57" s="245">
        <v>351</v>
      </c>
      <c r="CL57" s="295">
        <f t="shared" si="32"/>
        <v>0</v>
      </c>
      <c r="CM57" s="484">
        <v>0</v>
      </c>
      <c r="CN57" s="245">
        <v>351</v>
      </c>
      <c r="CO57" s="295">
        <f t="shared" si="33"/>
        <v>0</v>
      </c>
      <c r="CP57" s="484">
        <v>0</v>
      </c>
      <c r="CQ57" s="245">
        <v>351</v>
      </c>
      <c r="CR57" s="295">
        <f t="shared" si="34"/>
        <v>0</v>
      </c>
      <c r="CS57" s="484">
        <v>0</v>
      </c>
      <c r="CT57" s="245">
        <v>351</v>
      </c>
      <c r="CU57" s="295">
        <f t="shared" si="35"/>
        <v>0</v>
      </c>
      <c r="CV57" s="484">
        <v>0</v>
      </c>
      <c r="CW57" s="245">
        <v>351</v>
      </c>
      <c r="CX57" s="295">
        <f t="shared" si="36"/>
        <v>0</v>
      </c>
      <c r="CY57" s="484">
        <v>0</v>
      </c>
      <c r="CZ57" s="245">
        <v>351</v>
      </c>
      <c r="DA57" s="295">
        <f t="shared" si="37"/>
        <v>0</v>
      </c>
      <c r="DB57" s="484">
        <v>0</v>
      </c>
      <c r="DC57" s="245">
        <v>351</v>
      </c>
      <c r="DD57" s="295">
        <f t="shared" si="38"/>
        <v>0</v>
      </c>
    </row>
    <row r="58" spans="1:108" x14ac:dyDescent="0.25">
      <c r="A58" s="152">
        <v>11</v>
      </c>
      <c r="B58" s="127" t="s">
        <v>348</v>
      </c>
      <c r="C58" s="127" t="s">
        <v>345</v>
      </c>
      <c r="D58" s="482">
        <v>0</v>
      </c>
      <c r="E58" s="482">
        <v>439</v>
      </c>
      <c r="F58" s="483">
        <v>0</v>
      </c>
      <c r="G58" s="288">
        <f t="shared" si="4"/>
        <v>26</v>
      </c>
      <c r="H58" s="288">
        <v>439</v>
      </c>
      <c r="I58" s="290">
        <f t="shared" ca="1" si="5"/>
        <v>2.3690205011389525</v>
      </c>
      <c r="J58" s="481">
        <v>2</v>
      </c>
      <c r="K58" s="245">
        <v>439</v>
      </c>
      <c r="L58" s="295">
        <f t="shared" si="6"/>
        <v>4.5558086560364464</v>
      </c>
      <c r="M58" s="481">
        <v>2</v>
      </c>
      <c r="N58" s="245">
        <v>439</v>
      </c>
      <c r="O58" s="295">
        <f t="shared" si="7"/>
        <v>4.5558086560364464</v>
      </c>
      <c r="P58" s="481">
        <v>2</v>
      </c>
      <c r="Q58" s="245">
        <v>439</v>
      </c>
      <c r="R58" s="295">
        <f t="shared" si="8"/>
        <v>4.5558086560364464</v>
      </c>
      <c r="S58" s="481">
        <v>0</v>
      </c>
      <c r="T58" s="245">
        <v>439</v>
      </c>
      <c r="U58" s="295">
        <f t="shared" si="9"/>
        <v>0</v>
      </c>
      <c r="V58" s="481">
        <v>0</v>
      </c>
      <c r="W58" s="245">
        <v>439</v>
      </c>
      <c r="X58" s="295">
        <f t="shared" si="10"/>
        <v>0</v>
      </c>
      <c r="Y58" s="481">
        <v>2</v>
      </c>
      <c r="Z58" s="245">
        <v>439</v>
      </c>
      <c r="AA58" s="295">
        <f t="shared" si="11"/>
        <v>4.5558086560364464</v>
      </c>
      <c r="AB58" s="481">
        <v>0</v>
      </c>
      <c r="AC58" s="245">
        <v>439</v>
      </c>
      <c r="AD58" s="295">
        <f t="shared" si="12"/>
        <v>0</v>
      </c>
      <c r="AE58" s="481">
        <v>0</v>
      </c>
      <c r="AF58" s="245">
        <v>439</v>
      </c>
      <c r="AG58" s="295">
        <f t="shared" si="13"/>
        <v>0</v>
      </c>
      <c r="AH58" s="481">
        <v>0</v>
      </c>
      <c r="AI58" s="245">
        <v>439</v>
      </c>
      <c r="AJ58" s="295">
        <f t="shared" si="14"/>
        <v>0</v>
      </c>
      <c r="AK58" s="481">
        <v>3</v>
      </c>
      <c r="AL58" s="245">
        <v>439</v>
      </c>
      <c r="AM58" s="295">
        <f t="shared" si="15"/>
        <v>6.83371298405467</v>
      </c>
      <c r="AN58" s="481">
        <v>0</v>
      </c>
      <c r="AO58" s="245">
        <v>439</v>
      </c>
      <c r="AP58" s="295">
        <f t="shared" si="16"/>
        <v>0</v>
      </c>
      <c r="AQ58" s="481">
        <v>1</v>
      </c>
      <c r="AR58" s="245">
        <v>439</v>
      </c>
      <c r="AS58" s="295">
        <f t="shared" si="17"/>
        <v>2.2779043280182232</v>
      </c>
      <c r="AT58" s="481">
        <v>2</v>
      </c>
      <c r="AU58" s="245">
        <v>439</v>
      </c>
      <c r="AV58" s="295">
        <f t="shared" si="18"/>
        <v>4.5558086560364464</v>
      </c>
      <c r="AW58" s="481">
        <v>0</v>
      </c>
      <c r="AX58" s="245">
        <v>439</v>
      </c>
      <c r="AY58" s="295">
        <f t="shared" si="19"/>
        <v>0</v>
      </c>
      <c r="AZ58" s="481">
        <v>0</v>
      </c>
      <c r="BA58" s="245">
        <v>439</v>
      </c>
      <c r="BB58" s="295">
        <f t="shared" si="20"/>
        <v>0</v>
      </c>
      <c r="BC58" s="481">
        <v>2</v>
      </c>
      <c r="BD58" s="245">
        <v>439</v>
      </c>
      <c r="BE58" s="295">
        <f t="shared" si="21"/>
        <v>4.5558086560364464</v>
      </c>
      <c r="BF58" s="481">
        <v>0</v>
      </c>
      <c r="BG58" s="245">
        <v>439</v>
      </c>
      <c r="BH58" s="295">
        <f t="shared" si="22"/>
        <v>0</v>
      </c>
      <c r="BI58" s="481">
        <v>0</v>
      </c>
      <c r="BJ58" s="245">
        <v>439</v>
      </c>
      <c r="BK58" s="295">
        <f t="shared" si="23"/>
        <v>0</v>
      </c>
      <c r="BL58" s="481">
        <v>0</v>
      </c>
      <c r="BM58" s="245">
        <v>439</v>
      </c>
      <c r="BN58" s="295">
        <f t="shared" si="24"/>
        <v>0</v>
      </c>
      <c r="BO58" s="600">
        <v>2</v>
      </c>
      <c r="BP58" s="245">
        <v>439</v>
      </c>
      <c r="BQ58" s="295">
        <f t="shared" si="25"/>
        <v>4.5558086560364464</v>
      </c>
      <c r="BR58" s="600">
        <v>3</v>
      </c>
      <c r="BS58" s="245">
        <v>439</v>
      </c>
      <c r="BT58" s="295">
        <f t="shared" si="26"/>
        <v>6.83371298405467</v>
      </c>
      <c r="BU58" s="484">
        <v>1</v>
      </c>
      <c r="BV58" s="245">
        <v>439</v>
      </c>
      <c r="BW58" s="295">
        <f t="shared" si="27"/>
        <v>2.2779043280182232</v>
      </c>
      <c r="BX58" s="484">
        <v>1</v>
      </c>
      <c r="BY58" s="245">
        <v>439</v>
      </c>
      <c r="BZ58" s="295">
        <f t="shared" si="28"/>
        <v>2.2779043280182232</v>
      </c>
      <c r="CA58" s="484">
        <v>2</v>
      </c>
      <c r="CB58" s="245">
        <v>439</v>
      </c>
      <c r="CC58" s="295">
        <f t="shared" si="29"/>
        <v>4.5558086560364464</v>
      </c>
      <c r="CD58" s="484">
        <v>0</v>
      </c>
      <c r="CE58" s="245">
        <v>439</v>
      </c>
      <c r="CF58" s="295">
        <f t="shared" si="30"/>
        <v>0</v>
      </c>
      <c r="CG58" s="484">
        <v>0</v>
      </c>
      <c r="CH58" s="245">
        <v>439</v>
      </c>
      <c r="CI58" s="295">
        <f t="shared" si="31"/>
        <v>0</v>
      </c>
      <c r="CJ58" s="484">
        <v>0</v>
      </c>
      <c r="CK58" s="245">
        <v>439</v>
      </c>
      <c r="CL58" s="295">
        <f t="shared" si="32"/>
        <v>0</v>
      </c>
      <c r="CM58" s="484">
        <v>0</v>
      </c>
      <c r="CN58" s="245">
        <v>439</v>
      </c>
      <c r="CO58" s="295">
        <f t="shared" si="33"/>
        <v>0</v>
      </c>
      <c r="CP58" s="484">
        <v>0</v>
      </c>
      <c r="CQ58" s="245">
        <v>439</v>
      </c>
      <c r="CR58" s="295">
        <f t="shared" si="34"/>
        <v>0</v>
      </c>
      <c r="CS58" s="484">
        <v>0</v>
      </c>
      <c r="CT58" s="245">
        <v>439</v>
      </c>
      <c r="CU58" s="295">
        <f t="shared" si="35"/>
        <v>0</v>
      </c>
      <c r="CV58" s="484">
        <v>1</v>
      </c>
      <c r="CW58" s="245">
        <v>439</v>
      </c>
      <c r="CX58" s="295">
        <f t="shared" si="36"/>
        <v>2.2779043280182232</v>
      </c>
      <c r="CY58" s="484">
        <v>0</v>
      </c>
      <c r="CZ58" s="245">
        <v>439</v>
      </c>
      <c r="DA58" s="295">
        <f t="shared" si="37"/>
        <v>0</v>
      </c>
      <c r="DB58" s="484">
        <v>0</v>
      </c>
      <c r="DC58" s="245">
        <v>439</v>
      </c>
      <c r="DD58" s="295">
        <f t="shared" si="38"/>
        <v>0</v>
      </c>
    </row>
    <row r="59" spans="1:108" x14ac:dyDescent="0.25">
      <c r="A59" s="152">
        <v>12</v>
      </c>
      <c r="B59" s="127" t="s">
        <v>349</v>
      </c>
      <c r="C59" s="127" t="s">
        <v>336</v>
      </c>
      <c r="D59" s="482">
        <v>0</v>
      </c>
      <c r="E59" s="482">
        <v>336</v>
      </c>
      <c r="F59" s="483">
        <v>0</v>
      </c>
      <c r="G59" s="288">
        <f t="shared" si="4"/>
        <v>3</v>
      </c>
      <c r="H59" s="288">
        <v>336</v>
      </c>
      <c r="I59" s="290">
        <f t="shared" ca="1" si="5"/>
        <v>0.35714285714285715</v>
      </c>
      <c r="J59" s="481">
        <v>0</v>
      </c>
      <c r="K59" s="245">
        <v>336</v>
      </c>
      <c r="L59" s="295">
        <f t="shared" si="6"/>
        <v>0</v>
      </c>
      <c r="M59" s="481">
        <v>1</v>
      </c>
      <c r="N59" s="245">
        <v>336</v>
      </c>
      <c r="O59" s="295">
        <f t="shared" si="7"/>
        <v>2.9761904761904758</v>
      </c>
      <c r="P59" s="481">
        <v>1</v>
      </c>
      <c r="Q59" s="245">
        <v>336</v>
      </c>
      <c r="R59" s="295">
        <f t="shared" si="8"/>
        <v>2.9761904761904758</v>
      </c>
      <c r="S59" s="481">
        <v>0</v>
      </c>
      <c r="T59" s="245">
        <v>336</v>
      </c>
      <c r="U59" s="295">
        <f t="shared" si="9"/>
        <v>0</v>
      </c>
      <c r="V59" s="481">
        <v>0</v>
      </c>
      <c r="W59" s="245">
        <v>336</v>
      </c>
      <c r="X59" s="295">
        <f t="shared" si="10"/>
        <v>0</v>
      </c>
      <c r="Y59" s="481">
        <v>0</v>
      </c>
      <c r="Z59" s="245">
        <v>336</v>
      </c>
      <c r="AA59" s="295">
        <f t="shared" si="11"/>
        <v>0</v>
      </c>
      <c r="AB59" s="481">
        <v>0</v>
      </c>
      <c r="AC59" s="245">
        <v>336</v>
      </c>
      <c r="AD59" s="295">
        <f t="shared" si="12"/>
        <v>0</v>
      </c>
      <c r="AE59" s="481">
        <v>0</v>
      </c>
      <c r="AF59" s="245">
        <v>336</v>
      </c>
      <c r="AG59" s="295">
        <f t="shared" si="13"/>
        <v>0</v>
      </c>
      <c r="AH59" s="481">
        <v>0</v>
      </c>
      <c r="AI59" s="245">
        <v>336</v>
      </c>
      <c r="AJ59" s="295">
        <f t="shared" si="14"/>
        <v>0</v>
      </c>
      <c r="AK59" s="481">
        <v>0</v>
      </c>
      <c r="AL59" s="245">
        <v>336</v>
      </c>
      <c r="AM59" s="295">
        <f t="shared" si="15"/>
        <v>0</v>
      </c>
      <c r="AN59" s="481">
        <v>0</v>
      </c>
      <c r="AO59" s="245">
        <v>336</v>
      </c>
      <c r="AP59" s="295">
        <f t="shared" si="16"/>
        <v>0</v>
      </c>
      <c r="AQ59" s="481">
        <v>0</v>
      </c>
      <c r="AR59" s="245">
        <v>336</v>
      </c>
      <c r="AS59" s="295">
        <f t="shared" si="17"/>
        <v>0</v>
      </c>
      <c r="AT59" s="481">
        <v>0</v>
      </c>
      <c r="AU59" s="245">
        <v>336</v>
      </c>
      <c r="AV59" s="295">
        <f t="shared" si="18"/>
        <v>0</v>
      </c>
      <c r="AW59" s="481">
        <v>0</v>
      </c>
      <c r="AX59" s="245">
        <v>336</v>
      </c>
      <c r="AY59" s="295">
        <f t="shared" si="19"/>
        <v>0</v>
      </c>
      <c r="AZ59" s="481">
        <v>0</v>
      </c>
      <c r="BA59" s="245">
        <v>336</v>
      </c>
      <c r="BB59" s="295">
        <f t="shared" si="20"/>
        <v>0</v>
      </c>
      <c r="BC59" s="481">
        <v>0</v>
      </c>
      <c r="BD59" s="245">
        <v>336</v>
      </c>
      <c r="BE59" s="295">
        <f t="shared" si="21"/>
        <v>0</v>
      </c>
      <c r="BF59" s="481">
        <v>0</v>
      </c>
      <c r="BG59" s="245">
        <v>336</v>
      </c>
      <c r="BH59" s="295">
        <f t="shared" si="22"/>
        <v>0</v>
      </c>
      <c r="BI59" s="481">
        <v>0</v>
      </c>
      <c r="BJ59" s="245">
        <v>336</v>
      </c>
      <c r="BK59" s="295">
        <f t="shared" si="23"/>
        <v>0</v>
      </c>
      <c r="BL59" s="481">
        <v>0</v>
      </c>
      <c r="BM59" s="245">
        <v>336</v>
      </c>
      <c r="BN59" s="295">
        <f t="shared" si="24"/>
        <v>0</v>
      </c>
      <c r="BO59" s="600">
        <v>0</v>
      </c>
      <c r="BP59" s="245">
        <v>336</v>
      </c>
      <c r="BQ59" s="295">
        <f t="shared" si="25"/>
        <v>0</v>
      </c>
      <c r="BR59" s="600">
        <v>1</v>
      </c>
      <c r="BS59" s="245">
        <v>336</v>
      </c>
      <c r="BT59" s="295">
        <f t="shared" si="26"/>
        <v>2.9761904761904758</v>
      </c>
      <c r="BU59" s="484">
        <v>0</v>
      </c>
      <c r="BV59" s="245">
        <v>336</v>
      </c>
      <c r="BW59" s="295">
        <f t="shared" si="27"/>
        <v>0</v>
      </c>
      <c r="BX59" s="484">
        <v>0</v>
      </c>
      <c r="BY59" s="245">
        <v>336</v>
      </c>
      <c r="BZ59" s="295">
        <f t="shared" si="28"/>
        <v>0</v>
      </c>
      <c r="CA59" s="484">
        <v>0</v>
      </c>
      <c r="CB59" s="245">
        <v>336</v>
      </c>
      <c r="CC59" s="295">
        <f t="shared" si="29"/>
        <v>0</v>
      </c>
      <c r="CD59" s="484">
        <v>0</v>
      </c>
      <c r="CE59" s="245">
        <v>336</v>
      </c>
      <c r="CF59" s="295">
        <f t="shared" si="30"/>
        <v>0</v>
      </c>
      <c r="CG59" s="484">
        <v>0</v>
      </c>
      <c r="CH59" s="245">
        <v>336</v>
      </c>
      <c r="CI59" s="295">
        <f t="shared" si="31"/>
        <v>0</v>
      </c>
      <c r="CJ59" s="484">
        <v>0</v>
      </c>
      <c r="CK59" s="245">
        <v>336</v>
      </c>
      <c r="CL59" s="295">
        <f t="shared" si="32"/>
        <v>0</v>
      </c>
      <c r="CM59" s="484">
        <v>0</v>
      </c>
      <c r="CN59" s="245">
        <v>336</v>
      </c>
      <c r="CO59" s="295">
        <f t="shared" si="33"/>
        <v>0</v>
      </c>
      <c r="CP59" s="484">
        <v>0</v>
      </c>
      <c r="CQ59" s="245">
        <v>336</v>
      </c>
      <c r="CR59" s="295">
        <f t="shared" si="34"/>
        <v>0</v>
      </c>
      <c r="CS59" s="484">
        <v>0</v>
      </c>
      <c r="CT59" s="245">
        <v>336</v>
      </c>
      <c r="CU59" s="295">
        <f t="shared" si="35"/>
        <v>0</v>
      </c>
      <c r="CV59" s="484">
        <v>0</v>
      </c>
      <c r="CW59" s="245">
        <v>336</v>
      </c>
      <c r="CX59" s="295">
        <f t="shared" si="36"/>
        <v>0</v>
      </c>
      <c r="CY59" s="484">
        <v>0</v>
      </c>
      <c r="CZ59" s="245">
        <v>336</v>
      </c>
      <c r="DA59" s="295">
        <f t="shared" si="37"/>
        <v>0</v>
      </c>
      <c r="DB59" s="484">
        <v>0</v>
      </c>
      <c r="DC59" s="245">
        <v>336</v>
      </c>
      <c r="DD59" s="295">
        <f t="shared" si="38"/>
        <v>0</v>
      </c>
    </row>
    <row r="60" spans="1:108" x14ac:dyDescent="0.25">
      <c r="A60" s="152">
        <v>13</v>
      </c>
      <c r="B60" s="127" t="s">
        <v>350</v>
      </c>
      <c r="C60" s="127" t="s">
        <v>336</v>
      </c>
      <c r="D60" s="482">
        <v>0</v>
      </c>
      <c r="E60" s="482">
        <v>340</v>
      </c>
      <c r="F60" s="483">
        <v>0</v>
      </c>
      <c r="G60" s="288">
        <f t="shared" si="4"/>
        <v>19</v>
      </c>
      <c r="H60" s="288">
        <v>340</v>
      </c>
      <c r="I60" s="290">
        <f t="shared" ca="1" si="5"/>
        <v>2.2352941176470589</v>
      </c>
      <c r="J60" s="481">
        <v>0</v>
      </c>
      <c r="K60" s="245">
        <v>340</v>
      </c>
      <c r="L60" s="295">
        <f t="shared" si="6"/>
        <v>0</v>
      </c>
      <c r="M60" s="481">
        <v>5</v>
      </c>
      <c r="N60" s="245">
        <v>340</v>
      </c>
      <c r="O60" s="295">
        <f t="shared" si="7"/>
        <v>14.705882352941176</v>
      </c>
      <c r="P60" s="481">
        <v>0</v>
      </c>
      <c r="Q60" s="245">
        <v>340</v>
      </c>
      <c r="R60" s="295">
        <f t="shared" si="8"/>
        <v>0</v>
      </c>
      <c r="S60" s="481">
        <v>1</v>
      </c>
      <c r="T60" s="245">
        <v>340</v>
      </c>
      <c r="U60" s="295">
        <f t="shared" si="9"/>
        <v>2.9411764705882351</v>
      </c>
      <c r="V60" s="481">
        <v>0</v>
      </c>
      <c r="W60" s="245">
        <v>340</v>
      </c>
      <c r="X60" s="295">
        <f t="shared" si="10"/>
        <v>0</v>
      </c>
      <c r="Y60" s="481">
        <v>0</v>
      </c>
      <c r="Z60" s="245">
        <v>340</v>
      </c>
      <c r="AA60" s="295">
        <f t="shared" si="11"/>
        <v>0</v>
      </c>
      <c r="AB60" s="481">
        <v>1</v>
      </c>
      <c r="AC60" s="245">
        <v>340</v>
      </c>
      <c r="AD60" s="295">
        <f t="shared" si="12"/>
        <v>2.9411764705882351</v>
      </c>
      <c r="AE60" s="481">
        <v>2</v>
      </c>
      <c r="AF60" s="245">
        <v>340</v>
      </c>
      <c r="AG60" s="295">
        <f t="shared" si="13"/>
        <v>5.8823529411764701</v>
      </c>
      <c r="AH60" s="481">
        <v>1</v>
      </c>
      <c r="AI60" s="245">
        <v>340</v>
      </c>
      <c r="AJ60" s="295">
        <f t="shared" si="14"/>
        <v>2.9411764705882351</v>
      </c>
      <c r="AK60" s="481">
        <v>1</v>
      </c>
      <c r="AL60" s="245">
        <v>340</v>
      </c>
      <c r="AM60" s="295">
        <f t="shared" si="15"/>
        <v>2.9411764705882351</v>
      </c>
      <c r="AN60" s="481">
        <v>0</v>
      </c>
      <c r="AO60" s="245">
        <v>340</v>
      </c>
      <c r="AP60" s="295">
        <f t="shared" si="16"/>
        <v>0</v>
      </c>
      <c r="AQ60" s="481">
        <v>0</v>
      </c>
      <c r="AR60" s="245">
        <v>340</v>
      </c>
      <c r="AS60" s="295">
        <f t="shared" si="17"/>
        <v>0</v>
      </c>
      <c r="AT60" s="481">
        <v>0</v>
      </c>
      <c r="AU60" s="245">
        <v>340</v>
      </c>
      <c r="AV60" s="295">
        <f t="shared" si="18"/>
        <v>0</v>
      </c>
      <c r="AW60" s="481">
        <v>0</v>
      </c>
      <c r="AX60" s="245">
        <v>340</v>
      </c>
      <c r="AY60" s="295">
        <f t="shared" si="19"/>
        <v>0</v>
      </c>
      <c r="AZ60" s="481">
        <v>2</v>
      </c>
      <c r="BA60" s="245">
        <v>340</v>
      </c>
      <c r="BB60" s="295">
        <f t="shared" si="20"/>
        <v>5.8823529411764701</v>
      </c>
      <c r="BC60" s="481">
        <v>2</v>
      </c>
      <c r="BD60" s="245">
        <v>340</v>
      </c>
      <c r="BE60" s="295">
        <f t="shared" si="21"/>
        <v>5.8823529411764701</v>
      </c>
      <c r="BF60" s="481">
        <v>1</v>
      </c>
      <c r="BG60" s="245">
        <v>340</v>
      </c>
      <c r="BH60" s="295">
        <f t="shared" si="22"/>
        <v>2.9411764705882351</v>
      </c>
      <c r="BI60" s="481">
        <v>0</v>
      </c>
      <c r="BJ60" s="245">
        <v>340</v>
      </c>
      <c r="BK60" s="295">
        <f t="shared" si="23"/>
        <v>0</v>
      </c>
      <c r="BL60" s="481">
        <v>0</v>
      </c>
      <c r="BM60" s="245">
        <v>340</v>
      </c>
      <c r="BN60" s="295">
        <f t="shared" si="24"/>
        <v>0</v>
      </c>
      <c r="BO60" s="600">
        <v>0</v>
      </c>
      <c r="BP60" s="245">
        <v>340</v>
      </c>
      <c r="BQ60" s="295">
        <f t="shared" si="25"/>
        <v>0</v>
      </c>
      <c r="BR60" s="600">
        <v>0</v>
      </c>
      <c r="BS60" s="245">
        <v>340</v>
      </c>
      <c r="BT60" s="295">
        <f t="shared" si="26"/>
        <v>0</v>
      </c>
      <c r="BU60" s="484">
        <v>0</v>
      </c>
      <c r="BV60" s="245">
        <v>340</v>
      </c>
      <c r="BW60" s="295">
        <f t="shared" si="27"/>
        <v>0</v>
      </c>
      <c r="BX60" s="484">
        <v>2</v>
      </c>
      <c r="BY60" s="245">
        <v>340</v>
      </c>
      <c r="BZ60" s="295">
        <f t="shared" si="28"/>
        <v>5.8823529411764701</v>
      </c>
      <c r="CA60" s="484">
        <v>0</v>
      </c>
      <c r="CB60" s="245">
        <v>340</v>
      </c>
      <c r="CC60" s="295">
        <f t="shared" si="29"/>
        <v>0</v>
      </c>
      <c r="CD60" s="484">
        <v>0</v>
      </c>
      <c r="CE60" s="245">
        <v>340</v>
      </c>
      <c r="CF60" s="295">
        <f t="shared" si="30"/>
        <v>0</v>
      </c>
      <c r="CG60" s="484">
        <v>0</v>
      </c>
      <c r="CH60" s="245">
        <v>340</v>
      </c>
      <c r="CI60" s="295">
        <f t="shared" si="31"/>
        <v>0</v>
      </c>
      <c r="CJ60" s="484">
        <v>1</v>
      </c>
      <c r="CK60" s="245">
        <v>340</v>
      </c>
      <c r="CL60" s="295">
        <f t="shared" si="32"/>
        <v>2.9411764705882351</v>
      </c>
      <c r="CM60" s="484">
        <v>0</v>
      </c>
      <c r="CN60" s="245">
        <v>340</v>
      </c>
      <c r="CO60" s="295">
        <f t="shared" si="33"/>
        <v>0</v>
      </c>
      <c r="CP60" s="484">
        <v>0</v>
      </c>
      <c r="CQ60" s="245">
        <v>340</v>
      </c>
      <c r="CR60" s="295">
        <f t="shared" si="34"/>
        <v>0</v>
      </c>
      <c r="CS60" s="484">
        <v>0</v>
      </c>
      <c r="CT60" s="245">
        <v>340</v>
      </c>
      <c r="CU60" s="295">
        <f t="shared" si="35"/>
        <v>0</v>
      </c>
      <c r="CV60" s="484">
        <v>0</v>
      </c>
      <c r="CW60" s="245">
        <v>340</v>
      </c>
      <c r="CX60" s="295">
        <f t="shared" si="36"/>
        <v>0</v>
      </c>
      <c r="CY60" s="484">
        <v>0</v>
      </c>
      <c r="CZ60" s="245">
        <v>340</v>
      </c>
      <c r="DA60" s="295">
        <f t="shared" si="37"/>
        <v>0</v>
      </c>
      <c r="DB60" s="484">
        <v>0</v>
      </c>
      <c r="DC60" s="245">
        <v>340</v>
      </c>
      <c r="DD60" s="295">
        <f t="shared" si="38"/>
        <v>0</v>
      </c>
    </row>
    <row r="61" spans="1:108" x14ac:dyDescent="0.25">
      <c r="A61" s="152">
        <v>14</v>
      </c>
      <c r="B61" s="127" t="s">
        <v>351</v>
      </c>
      <c r="C61" s="127" t="s">
        <v>339</v>
      </c>
      <c r="D61" s="482">
        <v>0</v>
      </c>
      <c r="E61" s="482">
        <v>309</v>
      </c>
      <c r="F61" s="483">
        <v>0</v>
      </c>
      <c r="G61" s="288">
        <f t="shared" si="4"/>
        <v>10</v>
      </c>
      <c r="H61" s="288">
        <v>309</v>
      </c>
      <c r="I61" s="290">
        <f t="shared" ca="1" si="5"/>
        <v>1.2944983818770226</v>
      </c>
      <c r="J61" s="481">
        <v>0</v>
      </c>
      <c r="K61" s="245">
        <v>309</v>
      </c>
      <c r="L61" s="295">
        <f t="shared" si="6"/>
        <v>0</v>
      </c>
      <c r="M61" s="481">
        <v>0</v>
      </c>
      <c r="N61" s="245">
        <v>309</v>
      </c>
      <c r="O61" s="295">
        <f t="shared" si="7"/>
        <v>0</v>
      </c>
      <c r="P61" s="481">
        <v>1</v>
      </c>
      <c r="Q61" s="245">
        <v>309</v>
      </c>
      <c r="R61" s="295">
        <f t="shared" si="8"/>
        <v>3.2362459546925568</v>
      </c>
      <c r="S61" s="481">
        <v>0</v>
      </c>
      <c r="T61" s="245">
        <v>309</v>
      </c>
      <c r="U61" s="295">
        <f t="shared" si="9"/>
        <v>0</v>
      </c>
      <c r="V61" s="481">
        <v>0</v>
      </c>
      <c r="W61" s="245">
        <v>309</v>
      </c>
      <c r="X61" s="295">
        <f t="shared" si="10"/>
        <v>0</v>
      </c>
      <c r="Y61" s="481">
        <v>3</v>
      </c>
      <c r="Z61" s="245">
        <v>309</v>
      </c>
      <c r="AA61" s="295">
        <f t="shared" si="11"/>
        <v>9.7087378640776691</v>
      </c>
      <c r="AB61" s="481">
        <v>0</v>
      </c>
      <c r="AC61" s="245">
        <v>309</v>
      </c>
      <c r="AD61" s="295">
        <f t="shared" si="12"/>
        <v>0</v>
      </c>
      <c r="AE61" s="481">
        <v>0</v>
      </c>
      <c r="AF61" s="245">
        <v>309</v>
      </c>
      <c r="AG61" s="295">
        <f t="shared" si="13"/>
        <v>0</v>
      </c>
      <c r="AH61" s="481">
        <v>0</v>
      </c>
      <c r="AI61" s="245">
        <v>309</v>
      </c>
      <c r="AJ61" s="295">
        <f t="shared" si="14"/>
        <v>0</v>
      </c>
      <c r="AK61" s="481">
        <v>0</v>
      </c>
      <c r="AL61" s="245">
        <v>309</v>
      </c>
      <c r="AM61" s="295">
        <f t="shared" si="15"/>
        <v>0</v>
      </c>
      <c r="AN61" s="481">
        <v>0</v>
      </c>
      <c r="AO61" s="245">
        <v>309</v>
      </c>
      <c r="AP61" s="295">
        <f t="shared" si="16"/>
        <v>0</v>
      </c>
      <c r="AQ61" s="481">
        <v>1</v>
      </c>
      <c r="AR61" s="245">
        <v>309</v>
      </c>
      <c r="AS61" s="295">
        <f t="shared" si="17"/>
        <v>3.2362459546925568</v>
      </c>
      <c r="AT61" s="481">
        <v>0</v>
      </c>
      <c r="AU61" s="245">
        <v>309</v>
      </c>
      <c r="AV61" s="295">
        <f t="shared" si="18"/>
        <v>0</v>
      </c>
      <c r="AW61" s="481">
        <v>2</v>
      </c>
      <c r="AX61" s="245">
        <v>309</v>
      </c>
      <c r="AY61" s="295">
        <f t="shared" si="19"/>
        <v>6.4724919093851137</v>
      </c>
      <c r="AZ61" s="481">
        <v>0</v>
      </c>
      <c r="BA61" s="245">
        <v>309</v>
      </c>
      <c r="BB61" s="295">
        <f t="shared" si="20"/>
        <v>0</v>
      </c>
      <c r="BC61" s="481">
        <v>0</v>
      </c>
      <c r="BD61" s="245">
        <v>309</v>
      </c>
      <c r="BE61" s="295">
        <f t="shared" si="21"/>
        <v>0</v>
      </c>
      <c r="BF61" s="481">
        <v>1</v>
      </c>
      <c r="BG61" s="245">
        <v>309</v>
      </c>
      <c r="BH61" s="295">
        <f t="shared" si="22"/>
        <v>3.2362459546925568</v>
      </c>
      <c r="BI61" s="481">
        <v>1</v>
      </c>
      <c r="BJ61" s="245">
        <v>309</v>
      </c>
      <c r="BK61" s="295">
        <f t="shared" si="23"/>
        <v>3.2362459546925568</v>
      </c>
      <c r="BL61" s="481">
        <v>0</v>
      </c>
      <c r="BM61" s="245">
        <v>309</v>
      </c>
      <c r="BN61" s="295">
        <f t="shared" si="24"/>
        <v>0</v>
      </c>
      <c r="BO61" s="600">
        <v>1</v>
      </c>
      <c r="BP61" s="245">
        <v>309</v>
      </c>
      <c r="BQ61" s="295">
        <f t="shared" si="25"/>
        <v>3.2362459546925568</v>
      </c>
      <c r="BR61" s="600">
        <v>0</v>
      </c>
      <c r="BS61" s="245">
        <v>309</v>
      </c>
      <c r="BT61" s="295">
        <f t="shared" si="26"/>
        <v>0</v>
      </c>
      <c r="BU61" s="484">
        <v>0</v>
      </c>
      <c r="BV61" s="245">
        <v>309</v>
      </c>
      <c r="BW61" s="295">
        <f t="shared" si="27"/>
        <v>0</v>
      </c>
      <c r="BX61" s="484">
        <v>0</v>
      </c>
      <c r="BY61" s="245">
        <v>309</v>
      </c>
      <c r="BZ61" s="295">
        <f t="shared" si="28"/>
        <v>0</v>
      </c>
      <c r="CA61" s="484">
        <v>0</v>
      </c>
      <c r="CB61" s="245">
        <v>309</v>
      </c>
      <c r="CC61" s="295">
        <f t="shared" si="29"/>
        <v>0</v>
      </c>
      <c r="CD61" s="484">
        <v>0</v>
      </c>
      <c r="CE61" s="245">
        <v>309</v>
      </c>
      <c r="CF61" s="295">
        <f t="shared" si="30"/>
        <v>0</v>
      </c>
      <c r="CG61" s="484">
        <v>0</v>
      </c>
      <c r="CH61" s="245">
        <v>309</v>
      </c>
      <c r="CI61" s="295">
        <f t="shared" si="31"/>
        <v>0</v>
      </c>
      <c r="CJ61" s="484">
        <v>0</v>
      </c>
      <c r="CK61" s="245">
        <v>309</v>
      </c>
      <c r="CL61" s="295">
        <f t="shared" si="32"/>
        <v>0</v>
      </c>
      <c r="CM61" s="484">
        <v>0</v>
      </c>
      <c r="CN61" s="245">
        <v>309</v>
      </c>
      <c r="CO61" s="295">
        <f t="shared" si="33"/>
        <v>0</v>
      </c>
      <c r="CP61" s="484">
        <v>0</v>
      </c>
      <c r="CQ61" s="245">
        <v>309</v>
      </c>
      <c r="CR61" s="295">
        <f t="shared" si="34"/>
        <v>0</v>
      </c>
      <c r="CS61" s="484">
        <v>0</v>
      </c>
      <c r="CT61" s="245">
        <v>309</v>
      </c>
      <c r="CU61" s="295">
        <f t="shared" si="35"/>
        <v>0</v>
      </c>
      <c r="CV61" s="484">
        <v>0</v>
      </c>
      <c r="CW61" s="245">
        <v>309</v>
      </c>
      <c r="CX61" s="295">
        <f t="shared" si="36"/>
        <v>0</v>
      </c>
      <c r="CY61" s="484">
        <v>0</v>
      </c>
      <c r="CZ61" s="245">
        <v>309</v>
      </c>
      <c r="DA61" s="295">
        <f t="shared" si="37"/>
        <v>0</v>
      </c>
      <c r="DB61" s="484">
        <v>0</v>
      </c>
      <c r="DC61" s="245">
        <v>309</v>
      </c>
      <c r="DD61" s="295">
        <f t="shared" si="38"/>
        <v>0</v>
      </c>
    </row>
    <row r="62" spans="1:108" x14ac:dyDescent="0.25">
      <c r="A62" s="152">
        <v>15</v>
      </c>
      <c r="B62" s="127" t="s">
        <v>352</v>
      </c>
      <c r="C62" s="127" t="s">
        <v>345</v>
      </c>
      <c r="D62" s="482">
        <v>0</v>
      </c>
      <c r="E62" s="482">
        <v>639</v>
      </c>
      <c r="F62" s="483">
        <v>0</v>
      </c>
      <c r="G62" s="288">
        <f t="shared" si="4"/>
        <v>23</v>
      </c>
      <c r="H62" s="288">
        <v>639</v>
      </c>
      <c r="I62" s="290">
        <f t="shared" ca="1" si="5"/>
        <v>1.4397496087636932</v>
      </c>
      <c r="J62" s="481">
        <v>4</v>
      </c>
      <c r="K62" s="245">
        <v>639</v>
      </c>
      <c r="L62" s="295">
        <f t="shared" si="6"/>
        <v>6.2597809076682314</v>
      </c>
      <c r="M62" s="481">
        <v>1</v>
      </c>
      <c r="N62" s="245">
        <v>639</v>
      </c>
      <c r="O62" s="295">
        <f t="shared" si="7"/>
        <v>1.5649452269170578</v>
      </c>
      <c r="P62" s="481">
        <v>1</v>
      </c>
      <c r="Q62" s="245">
        <v>639</v>
      </c>
      <c r="R62" s="295">
        <f t="shared" si="8"/>
        <v>1.5649452269170578</v>
      </c>
      <c r="S62" s="481">
        <v>1</v>
      </c>
      <c r="T62" s="245">
        <v>639</v>
      </c>
      <c r="U62" s="295">
        <f t="shared" si="9"/>
        <v>1.5649452269170578</v>
      </c>
      <c r="V62" s="481">
        <v>0</v>
      </c>
      <c r="W62" s="245">
        <v>639</v>
      </c>
      <c r="X62" s="295">
        <f t="shared" si="10"/>
        <v>0</v>
      </c>
      <c r="Y62" s="481">
        <v>2</v>
      </c>
      <c r="Z62" s="245">
        <v>639</v>
      </c>
      <c r="AA62" s="295">
        <f t="shared" si="11"/>
        <v>3.1298904538341157</v>
      </c>
      <c r="AB62" s="481">
        <v>1</v>
      </c>
      <c r="AC62" s="245">
        <v>639</v>
      </c>
      <c r="AD62" s="295">
        <f t="shared" si="12"/>
        <v>1.5649452269170578</v>
      </c>
      <c r="AE62" s="481">
        <v>1</v>
      </c>
      <c r="AF62" s="245">
        <v>639</v>
      </c>
      <c r="AG62" s="295">
        <f t="shared" si="13"/>
        <v>1.5649452269170578</v>
      </c>
      <c r="AH62" s="481">
        <v>2</v>
      </c>
      <c r="AI62" s="245">
        <v>639</v>
      </c>
      <c r="AJ62" s="295">
        <f t="shared" si="14"/>
        <v>3.1298904538341157</v>
      </c>
      <c r="AK62" s="481">
        <v>0</v>
      </c>
      <c r="AL62" s="245">
        <v>639</v>
      </c>
      <c r="AM62" s="295">
        <f t="shared" si="15"/>
        <v>0</v>
      </c>
      <c r="AN62" s="481">
        <v>0</v>
      </c>
      <c r="AO62" s="245">
        <v>639</v>
      </c>
      <c r="AP62" s="295">
        <f t="shared" si="16"/>
        <v>0</v>
      </c>
      <c r="AQ62" s="481">
        <v>1</v>
      </c>
      <c r="AR62" s="245">
        <v>639</v>
      </c>
      <c r="AS62" s="295">
        <f t="shared" si="17"/>
        <v>1.5649452269170578</v>
      </c>
      <c r="AT62" s="481">
        <v>1</v>
      </c>
      <c r="AU62" s="245">
        <v>639</v>
      </c>
      <c r="AV62" s="295">
        <f t="shared" si="18"/>
        <v>1.5649452269170578</v>
      </c>
      <c r="AW62" s="481">
        <v>1</v>
      </c>
      <c r="AX62" s="245">
        <v>639</v>
      </c>
      <c r="AY62" s="295">
        <f t="shared" si="19"/>
        <v>1.5649452269170578</v>
      </c>
      <c r="AZ62" s="481">
        <v>0</v>
      </c>
      <c r="BA62" s="245">
        <v>639</v>
      </c>
      <c r="BB62" s="295">
        <f t="shared" si="20"/>
        <v>0</v>
      </c>
      <c r="BC62" s="481">
        <v>0</v>
      </c>
      <c r="BD62" s="245">
        <v>639</v>
      </c>
      <c r="BE62" s="295">
        <f t="shared" si="21"/>
        <v>0</v>
      </c>
      <c r="BF62" s="481">
        <v>1</v>
      </c>
      <c r="BG62" s="245">
        <v>639</v>
      </c>
      <c r="BH62" s="295">
        <f t="shared" si="22"/>
        <v>1.5649452269170578</v>
      </c>
      <c r="BI62" s="481">
        <v>0</v>
      </c>
      <c r="BJ62" s="245">
        <v>639</v>
      </c>
      <c r="BK62" s="295">
        <f t="shared" si="23"/>
        <v>0</v>
      </c>
      <c r="BL62" s="481">
        <v>0</v>
      </c>
      <c r="BM62" s="245">
        <v>639</v>
      </c>
      <c r="BN62" s="295">
        <f t="shared" si="24"/>
        <v>0</v>
      </c>
      <c r="BO62" s="600">
        <v>3</v>
      </c>
      <c r="BP62" s="245">
        <v>639</v>
      </c>
      <c r="BQ62" s="295">
        <f t="shared" si="25"/>
        <v>4.694835680751174</v>
      </c>
      <c r="BR62" s="600">
        <v>1</v>
      </c>
      <c r="BS62" s="245">
        <v>639</v>
      </c>
      <c r="BT62" s="295">
        <f t="shared" si="26"/>
        <v>1.5649452269170578</v>
      </c>
      <c r="BU62" s="484">
        <v>0</v>
      </c>
      <c r="BV62" s="245">
        <v>639</v>
      </c>
      <c r="BW62" s="295">
        <f t="shared" si="27"/>
        <v>0</v>
      </c>
      <c r="BX62" s="484">
        <v>0</v>
      </c>
      <c r="BY62" s="245">
        <v>639</v>
      </c>
      <c r="BZ62" s="295">
        <f t="shared" si="28"/>
        <v>0</v>
      </c>
      <c r="CA62" s="484">
        <v>0</v>
      </c>
      <c r="CB62" s="245">
        <v>639</v>
      </c>
      <c r="CC62" s="295">
        <f t="shared" si="29"/>
        <v>0</v>
      </c>
      <c r="CD62" s="484">
        <v>0</v>
      </c>
      <c r="CE62" s="245">
        <v>639</v>
      </c>
      <c r="CF62" s="295">
        <f t="shared" si="30"/>
        <v>0</v>
      </c>
      <c r="CG62" s="484">
        <v>0</v>
      </c>
      <c r="CH62" s="245">
        <v>639</v>
      </c>
      <c r="CI62" s="295">
        <f t="shared" si="31"/>
        <v>0</v>
      </c>
      <c r="CJ62" s="484">
        <v>0</v>
      </c>
      <c r="CK62" s="245">
        <v>639</v>
      </c>
      <c r="CL62" s="295">
        <f t="shared" si="32"/>
        <v>0</v>
      </c>
      <c r="CM62" s="484">
        <v>1</v>
      </c>
      <c r="CN62" s="245">
        <v>639</v>
      </c>
      <c r="CO62" s="295">
        <f t="shared" si="33"/>
        <v>1.5649452269170578</v>
      </c>
      <c r="CP62" s="484">
        <v>0</v>
      </c>
      <c r="CQ62" s="245">
        <v>639</v>
      </c>
      <c r="CR62" s="295">
        <f t="shared" si="34"/>
        <v>0</v>
      </c>
      <c r="CS62" s="484">
        <v>0</v>
      </c>
      <c r="CT62" s="245">
        <v>639</v>
      </c>
      <c r="CU62" s="295">
        <f t="shared" si="35"/>
        <v>0</v>
      </c>
      <c r="CV62" s="484">
        <v>1</v>
      </c>
      <c r="CW62" s="245">
        <v>639</v>
      </c>
      <c r="CX62" s="295">
        <f t="shared" si="36"/>
        <v>1.5649452269170578</v>
      </c>
      <c r="CY62" s="484">
        <v>0</v>
      </c>
      <c r="CZ62" s="245">
        <v>639</v>
      </c>
      <c r="DA62" s="295">
        <f t="shared" si="37"/>
        <v>0</v>
      </c>
      <c r="DB62" s="484">
        <v>0</v>
      </c>
      <c r="DC62" s="245">
        <v>639</v>
      </c>
      <c r="DD62" s="295">
        <f t="shared" si="38"/>
        <v>0</v>
      </c>
    </row>
    <row r="63" spans="1:108" x14ac:dyDescent="0.25">
      <c r="A63" s="152">
        <v>16</v>
      </c>
      <c r="B63" s="127" t="s">
        <v>353</v>
      </c>
      <c r="C63" s="127" t="s">
        <v>345</v>
      </c>
      <c r="D63" s="482">
        <v>1</v>
      </c>
      <c r="E63" s="482">
        <v>439</v>
      </c>
      <c r="F63" s="483">
        <v>2.2779043280182232</v>
      </c>
      <c r="G63" s="288">
        <f t="shared" si="4"/>
        <v>10</v>
      </c>
      <c r="H63" s="288">
        <v>439</v>
      </c>
      <c r="I63" s="290">
        <f t="shared" ca="1" si="5"/>
        <v>0.91116173120728938</v>
      </c>
      <c r="J63" s="481">
        <v>0</v>
      </c>
      <c r="K63" s="245">
        <v>439</v>
      </c>
      <c r="L63" s="295">
        <f t="shared" si="6"/>
        <v>0</v>
      </c>
      <c r="M63" s="481">
        <v>1</v>
      </c>
      <c r="N63" s="245">
        <v>439</v>
      </c>
      <c r="O63" s="295">
        <f t="shared" si="7"/>
        <v>2.2779043280182232</v>
      </c>
      <c r="P63" s="481">
        <v>2</v>
      </c>
      <c r="Q63" s="245">
        <v>439</v>
      </c>
      <c r="R63" s="295">
        <f t="shared" si="8"/>
        <v>4.5558086560364464</v>
      </c>
      <c r="S63" s="481">
        <v>0</v>
      </c>
      <c r="T63" s="245">
        <v>439</v>
      </c>
      <c r="U63" s="295">
        <f t="shared" si="9"/>
        <v>0</v>
      </c>
      <c r="V63" s="481">
        <v>1</v>
      </c>
      <c r="W63" s="245">
        <v>439</v>
      </c>
      <c r="X63" s="295">
        <f t="shared" si="10"/>
        <v>2.2779043280182232</v>
      </c>
      <c r="Y63" s="481">
        <v>1</v>
      </c>
      <c r="Z63" s="245">
        <v>439</v>
      </c>
      <c r="AA63" s="295">
        <f t="shared" si="11"/>
        <v>2.2779043280182232</v>
      </c>
      <c r="AB63" s="481">
        <v>0</v>
      </c>
      <c r="AC63" s="245">
        <v>439</v>
      </c>
      <c r="AD63" s="295">
        <f t="shared" si="12"/>
        <v>0</v>
      </c>
      <c r="AE63" s="481">
        <v>0</v>
      </c>
      <c r="AF63" s="245">
        <v>439</v>
      </c>
      <c r="AG63" s="295">
        <f t="shared" si="13"/>
        <v>0</v>
      </c>
      <c r="AH63" s="481">
        <v>1</v>
      </c>
      <c r="AI63" s="245">
        <v>439</v>
      </c>
      <c r="AJ63" s="295">
        <f t="shared" si="14"/>
        <v>2.2779043280182232</v>
      </c>
      <c r="AK63" s="481">
        <v>0</v>
      </c>
      <c r="AL63" s="245">
        <v>439</v>
      </c>
      <c r="AM63" s="295">
        <f t="shared" si="15"/>
        <v>0</v>
      </c>
      <c r="AN63" s="481">
        <v>0</v>
      </c>
      <c r="AO63" s="245">
        <v>439</v>
      </c>
      <c r="AP63" s="295">
        <f t="shared" si="16"/>
        <v>0</v>
      </c>
      <c r="AQ63" s="481">
        <v>0</v>
      </c>
      <c r="AR63" s="245">
        <v>439</v>
      </c>
      <c r="AS63" s="295">
        <f t="shared" si="17"/>
        <v>0</v>
      </c>
      <c r="AT63" s="481">
        <v>1</v>
      </c>
      <c r="AU63" s="245">
        <v>439</v>
      </c>
      <c r="AV63" s="295">
        <f t="shared" si="18"/>
        <v>2.2779043280182232</v>
      </c>
      <c r="AW63" s="481">
        <v>0</v>
      </c>
      <c r="AX63" s="245">
        <v>439</v>
      </c>
      <c r="AY63" s="295">
        <f t="shared" si="19"/>
        <v>0</v>
      </c>
      <c r="AZ63" s="481">
        <v>0</v>
      </c>
      <c r="BA63" s="245">
        <v>439</v>
      </c>
      <c r="BB63" s="295">
        <f t="shared" si="20"/>
        <v>0</v>
      </c>
      <c r="BC63" s="481">
        <v>0</v>
      </c>
      <c r="BD63" s="245">
        <v>439</v>
      </c>
      <c r="BE63" s="295">
        <f t="shared" si="21"/>
        <v>0</v>
      </c>
      <c r="BF63" s="481">
        <v>0</v>
      </c>
      <c r="BG63" s="245">
        <v>439</v>
      </c>
      <c r="BH63" s="295">
        <f t="shared" si="22"/>
        <v>0</v>
      </c>
      <c r="BI63" s="481">
        <v>0</v>
      </c>
      <c r="BJ63" s="245">
        <v>439</v>
      </c>
      <c r="BK63" s="295">
        <f t="shared" si="23"/>
        <v>0</v>
      </c>
      <c r="BL63" s="481">
        <v>0</v>
      </c>
      <c r="BM63" s="245">
        <v>439</v>
      </c>
      <c r="BN63" s="295">
        <f t="shared" si="24"/>
        <v>0</v>
      </c>
      <c r="BO63" s="600">
        <v>0</v>
      </c>
      <c r="BP63" s="245">
        <v>439</v>
      </c>
      <c r="BQ63" s="295">
        <f t="shared" si="25"/>
        <v>0</v>
      </c>
      <c r="BR63" s="600">
        <v>0</v>
      </c>
      <c r="BS63" s="245">
        <v>439</v>
      </c>
      <c r="BT63" s="295">
        <f t="shared" si="26"/>
        <v>0</v>
      </c>
      <c r="BU63" s="484">
        <v>1</v>
      </c>
      <c r="BV63" s="245">
        <v>439</v>
      </c>
      <c r="BW63" s="295">
        <f t="shared" si="27"/>
        <v>2.2779043280182232</v>
      </c>
      <c r="BX63" s="484">
        <v>1</v>
      </c>
      <c r="BY63" s="245">
        <v>439</v>
      </c>
      <c r="BZ63" s="295">
        <f t="shared" si="28"/>
        <v>2.2779043280182232</v>
      </c>
      <c r="CA63" s="484">
        <v>0</v>
      </c>
      <c r="CB63" s="245">
        <v>439</v>
      </c>
      <c r="CC63" s="295">
        <f t="shared" si="29"/>
        <v>0</v>
      </c>
      <c r="CD63" s="484">
        <v>0</v>
      </c>
      <c r="CE63" s="245">
        <v>439</v>
      </c>
      <c r="CF63" s="295">
        <f t="shared" si="30"/>
        <v>0</v>
      </c>
      <c r="CG63" s="484">
        <v>1</v>
      </c>
      <c r="CH63" s="245">
        <v>439</v>
      </c>
      <c r="CI63" s="295">
        <f t="shared" si="31"/>
        <v>2.2779043280182232</v>
      </c>
      <c r="CJ63" s="484">
        <v>0</v>
      </c>
      <c r="CK63" s="245">
        <v>439</v>
      </c>
      <c r="CL63" s="295">
        <f t="shared" si="32"/>
        <v>0</v>
      </c>
      <c r="CM63" s="484">
        <v>0</v>
      </c>
      <c r="CN63" s="245">
        <v>439</v>
      </c>
      <c r="CO63" s="295">
        <f t="shared" si="33"/>
        <v>0</v>
      </c>
      <c r="CP63" s="484">
        <v>0</v>
      </c>
      <c r="CQ63" s="245">
        <v>439</v>
      </c>
      <c r="CR63" s="295">
        <f t="shared" si="34"/>
        <v>0</v>
      </c>
      <c r="CS63" s="484">
        <v>0</v>
      </c>
      <c r="CT63" s="245">
        <v>439</v>
      </c>
      <c r="CU63" s="295">
        <f t="shared" si="35"/>
        <v>0</v>
      </c>
      <c r="CV63" s="484">
        <v>0</v>
      </c>
      <c r="CW63" s="245">
        <v>439</v>
      </c>
      <c r="CX63" s="295">
        <f t="shared" si="36"/>
        <v>0</v>
      </c>
      <c r="CY63" s="484">
        <v>0</v>
      </c>
      <c r="CZ63" s="245">
        <v>439</v>
      </c>
      <c r="DA63" s="295">
        <f t="shared" si="37"/>
        <v>0</v>
      </c>
      <c r="DB63" s="484">
        <v>1</v>
      </c>
      <c r="DC63" s="245">
        <v>439</v>
      </c>
      <c r="DD63" s="295">
        <f t="shared" si="38"/>
        <v>2.2779043280182232</v>
      </c>
    </row>
    <row r="64" spans="1:108" x14ac:dyDescent="0.25">
      <c r="A64" s="152">
        <v>17</v>
      </c>
      <c r="B64" s="127" t="s">
        <v>354</v>
      </c>
      <c r="C64" s="127" t="s">
        <v>345</v>
      </c>
      <c r="D64" s="482">
        <v>0</v>
      </c>
      <c r="E64" s="482">
        <v>190</v>
      </c>
      <c r="F64" s="483">
        <v>0</v>
      </c>
      <c r="G64" s="288">
        <f t="shared" si="4"/>
        <v>11</v>
      </c>
      <c r="H64" s="288">
        <v>190</v>
      </c>
      <c r="I64" s="290">
        <f t="shared" ca="1" si="5"/>
        <v>2.3157894736842106</v>
      </c>
      <c r="J64" s="481">
        <v>0</v>
      </c>
      <c r="K64" s="245">
        <v>190</v>
      </c>
      <c r="L64" s="295">
        <f t="shared" si="6"/>
        <v>0</v>
      </c>
      <c r="M64" s="481">
        <v>0</v>
      </c>
      <c r="N64" s="245">
        <v>190</v>
      </c>
      <c r="O64" s="295">
        <f t="shared" si="7"/>
        <v>0</v>
      </c>
      <c r="P64" s="481">
        <v>0</v>
      </c>
      <c r="Q64" s="245">
        <v>190</v>
      </c>
      <c r="R64" s="295">
        <f t="shared" si="8"/>
        <v>0</v>
      </c>
      <c r="S64" s="481">
        <v>0</v>
      </c>
      <c r="T64" s="245">
        <v>190</v>
      </c>
      <c r="U64" s="295">
        <f t="shared" si="9"/>
        <v>0</v>
      </c>
      <c r="V64" s="481">
        <v>0</v>
      </c>
      <c r="W64" s="245">
        <v>190</v>
      </c>
      <c r="X64" s="295">
        <f t="shared" si="10"/>
        <v>0</v>
      </c>
      <c r="Y64" s="481">
        <v>3</v>
      </c>
      <c r="Z64" s="245">
        <v>190</v>
      </c>
      <c r="AA64" s="295">
        <f t="shared" si="11"/>
        <v>15.789473684210527</v>
      </c>
      <c r="AB64" s="481">
        <v>0</v>
      </c>
      <c r="AC64" s="245">
        <v>190</v>
      </c>
      <c r="AD64" s="295">
        <f t="shared" si="12"/>
        <v>0</v>
      </c>
      <c r="AE64" s="481">
        <v>0</v>
      </c>
      <c r="AF64" s="245">
        <v>190</v>
      </c>
      <c r="AG64" s="295">
        <f t="shared" si="13"/>
        <v>0</v>
      </c>
      <c r="AH64" s="481">
        <v>1</v>
      </c>
      <c r="AI64" s="245">
        <v>190</v>
      </c>
      <c r="AJ64" s="295">
        <f t="shared" si="14"/>
        <v>5.2631578947368416</v>
      </c>
      <c r="AK64" s="481">
        <v>0</v>
      </c>
      <c r="AL64" s="245">
        <v>190</v>
      </c>
      <c r="AM64" s="295">
        <f t="shared" si="15"/>
        <v>0</v>
      </c>
      <c r="AN64" s="481">
        <v>0</v>
      </c>
      <c r="AO64" s="245">
        <v>190</v>
      </c>
      <c r="AP64" s="295">
        <f t="shared" si="16"/>
        <v>0</v>
      </c>
      <c r="AQ64" s="481">
        <v>0</v>
      </c>
      <c r="AR64" s="245">
        <v>190</v>
      </c>
      <c r="AS64" s="295">
        <f t="shared" si="17"/>
        <v>0</v>
      </c>
      <c r="AT64" s="481">
        <v>0</v>
      </c>
      <c r="AU64" s="245">
        <v>190</v>
      </c>
      <c r="AV64" s="295">
        <f t="shared" si="18"/>
        <v>0</v>
      </c>
      <c r="AW64" s="481">
        <v>1</v>
      </c>
      <c r="AX64" s="245">
        <v>190</v>
      </c>
      <c r="AY64" s="295">
        <f t="shared" si="19"/>
        <v>5.2631578947368416</v>
      </c>
      <c r="AZ64" s="481">
        <v>0</v>
      </c>
      <c r="BA64" s="245">
        <v>190</v>
      </c>
      <c r="BB64" s="295">
        <f t="shared" si="20"/>
        <v>0</v>
      </c>
      <c r="BC64" s="481">
        <v>0</v>
      </c>
      <c r="BD64" s="245">
        <v>190</v>
      </c>
      <c r="BE64" s="295">
        <f t="shared" si="21"/>
        <v>0</v>
      </c>
      <c r="BF64" s="481">
        <v>1</v>
      </c>
      <c r="BG64" s="245">
        <v>190</v>
      </c>
      <c r="BH64" s="295">
        <f t="shared" si="22"/>
        <v>5.2631578947368416</v>
      </c>
      <c r="BI64" s="481">
        <v>0</v>
      </c>
      <c r="BJ64" s="245">
        <v>190</v>
      </c>
      <c r="BK64" s="295">
        <f t="shared" si="23"/>
        <v>0</v>
      </c>
      <c r="BL64" s="481">
        <v>0</v>
      </c>
      <c r="BM64" s="245">
        <v>190</v>
      </c>
      <c r="BN64" s="295">
        <f t="shared" si="24"/>
        <v>0</v>
      </c>
      <c r="BO64" s="600">
        <v>1</v>
      </c>
      <c r="BP64" s="245">
        <v>190</v>
      </c>
      <c r="BQ64" s="295">
        <f t="shared" si="25"/>
        <v>5.2631578947368416</v>
      </c>
      <c r="BR64" s="600">
        <v>0</v>
      </c>
      <c r="BS64" s="245">
        <v>190</v>
      </c>
      <c r="BT64" s="295">
        <f t="shared" si="26"/>
        <v>0</v>
      </c>
      <c r="BU64" s="484">
        <v>1</v>
      </c>
      <c r="BV64" s="245">
        <v>190</v>
      </c>
      <c r="BW64" s="295">
        <f t="shared" si="27"/>
        <v>5.2631578947368416</v>
      </c>
      <c r="BX64" s="484">
        <v>0</v>
      </c>
      <c r="BY64" s="245">
        <v>190</v>
      </c>
      <c r="BZ64" s="295">
        <f t="shared" si="28"/>
        <v>0</v>
      </c>
      <c r="CA64" s="484">
        <v>1</v>
      </c>
      <c r="CB64" s="245">
        <v>190</v>
      </c>
      <c r="CC64" s="295">
        <f t="shared" si="29"/>
        <v>5.2631578947368416</v>
      </c>
      <c r="CD64" s="484">
        <v>0</v>
      </c>
      <c r="CE64" s="245">
        <v>190</v>
      </c>
      <c r="CF64" s="295">
        <f t="shared" si="30"/>
        <v>0</v>
      </c>
      <c r="CG64" s="484">
        <v>0</v>
      </c>
      <c r="CH64" s="245">
        <v>190</v>
      </c>
      <c r="CI64" s="295">
        <f t="shared" si="31"/>
        <v>0</v>
      </c>
      <c r="CJ64" s="484">
        <v>0</v>
      </c>
      <c r="CK64" s="245">
        <v>190</v>
      </c>
      <c r="CL64" s="295">
        <f t="shared" si="32"/>
        <v>0</v>
      </c>
      <c r="CM64" s="484">
        <v>0</v>
      </c>
      <c r="CN64" s="245">
        <v>190</v>
      </c>
      <c r="CO64" s="295">
        <f t="shared" si="33"/>
        <v>0</v>
      </c>
      <c r="CP64" s="484">
        <v>0</v>
      </c>
      <c r="CQ64" s="245">
        <v>190</v>
      </c>
      <c r="CR64" s="295">
        <f t="shared" si="34"/>
        <v>0</v>
      </c>
      <c r="CS64" s="484">
        <v>2</v>
      </c>
      <c r="CT64" s="245">
        <v>190</v>
      </c>
      <c r="CU64" s="295">
        <f t="shared" si="35"/>
        <v>10.526315789473683</v>
      </c>
      <c r="CV64" s="484">
        <v>0</v>
      </c>
      <c r="CW64" s="245">
        <v>190</v>
      </c>
      <c r="CX64" s="295">
        <f t="shared" si="36"/>
        <v>0</v>
      </c>
      <c r="CY64" s="484">
        <v>0</v>
      </c>
      <c r="CZ64" s="245">
        <v>190</v>
      </c>
      <c r="DA64" s="295">
        <f t="shared" si="37"/>
        <v>0</v>
      </c>
      <c r="DB64" s="484">
        <v>0</v>
      </c>
      <c r="DC64" s="245">
        <v>190</v>
      </c>
      <c r="DD64" s="295">
        <f t="shared" si="38"/>
        <v>0</v>
      </c>
    </row>
    <row r="65" spans="1:108" x14ac:dyDescent="0.25">
      <c r="A65" s="152">
        <v>18</v>
      </c>
      <c r="B65" s="127" t="s">
        <v>355</v>
      </c>
      <c r="C65" s="127" t="s">
        <v>339</v>
      </c>
      <c r="D65" s="482">
        <v>0</v>
      </c>
      <c r="E65" s="482">
        <v>320</v>
      </c>
      <c r="F65" s="483">
        <v>0</v>
      </c>
      <c r="G65" s="288">
        <f t="shared" si="4"/>
        <v>3</v>
      </c>
      <c r="H65" s="288">
        <v>320</v>
      </c>
      <c r="I65" s="290">
        <f t="shared" ca="1" si="5"/>
        <v>0.375</v>
      </c>
      <c r="J65" s="481">
        <v>0</v>
      </c>
      <c r="K65" s="245">
        <v>320</v>
      </c>
      <c r="L65" s="295">
        <f t="shared" si="6"/>
        <v>0</v>
      </c>
      <c r="M65" s="481">
        <v>1</v>
      </c>
      <c r="N65" s="245">
        <v>320</v>
      </c>
      <c r="O65" s="295">
        <f t="shared" si="7"/>
        <v>3.125</v>
      </c>
      <c r="P65" s="481">
        <v>0</v>
      </c>
      <c r="Q65" s="245">
        <v>320</v>
      </c>
      <c r="R65" s="295">
        <f t="shared" si="8"/>
        <v>0</v>
      </c>
      <c r="S65" s="481">
        <v>0</v>
      </c>
      <c r="T65" s="245">
        <v>320</v>
      </c>
      <c r="U65" s="295">
        <f t="shared" si="9"/>
        <v>0</v>
      </c>
      <c r="V65" s="481">
        <v>0</v>
      </c>
      <c r="W65" s="245">
        <v>320</v>
      </c>
      <c r="X65" s="295">
        <f t="shared" si="10"/>
        <v>0</v>
      </c>
      <c r="Y65" s="481">
        <v>0</v>
      </c>
      <c r="Z65" s="245">
        <v>320</v>
      </c>
      <c r="AA65" s="295">
        <f t="shared" si="11"/>
        <v>0</v>
      </c>
      <c r="AB65" s="481">
        <v>0</v>
      </c>
      <c r="AC65" s="245">
        <v>320</v>
      </c>
      <c r="AD65" s="295">
        <f t="shared" si="12"/>
        <v>0</v>
      </c>
      <c r="AE65" s="481">
        <v>0</v>
      </c>
      <c r="AF65" s="245">
        <v>320</v>
      </c>
      <c r="AG65" s="295">
        <f t="shared" si="13"/>
        <v>0</v>
      </c>
      <c r="AH65" s="481">
        <v>0</v>
      </c>
      <c r="AI65" s="245">
        <v>320</v>
      </c>
      <c r="AJ65" s="295">
        <f t="shared" si="14"/>
        <v>0</v>
      </c>
      <c r="AK65" s="481">
        <v>0</v>
      </c>
      <c r="AL65" s="245">
        <v>320</v>
      </c>
      <c r="AM65" s="295">
        <f t="shared" si="15"/>
        <v>0</v>
      </c>
      <c r="AN65" s="481">
        <v>0</v>
      </c>
      <c r="AO65" s="245">
        <v>320</v>
      </c>
      <c r="AP65" s="295">
        <f t="shared" si="16"/>
        <v>0</v>
      </c>
      <c r="AQ65" s="481">
        <v>1</v>
      </c>
      <c r="AR65" s="245">
        <v>320</v>
      </c>
      <c r="AS65" s="295">
        <f t="shared" si="17"/>
        <v>3.125</v>
      </c>
      <c r="AT65" s="481">
        <v>0</v>
      </c>
      <c r="AU65" s="245">
        <v>320</v>
      </c>
      <c r="AV65" s="295">
        <f t="shared" si="18"/>
        <v>0</v>
      </c>
      <c r="AW65" s="481">
        <v>1</v>
      </c>
      <c r="AX65" s="245">
        <v>320</v>
      </c>
      <c r="AY65" s="295">
        <f t="shared" si="19"/>
        <v>3.125</v>
      </c>
      <c r="AZ65" s="481">
        <v>0</v>
      </c>
      <c r="BA65" s="245">
        <v>320</v>
      </c>
      <c r="BB65" s="295">
        <f t="shared" si="20"/>
        <v>0</v>
      </c>
      <c r="BC65" s="481">
        <v>0</v>
      </c>
      <c r="BD65" s="245">
        <v>320</v>
      </c>
      <c r="BE65" s="295">
        <f t="shared" si="21"/>
        <v>0</v>
      </c>
      <c r="BF65" s="481">
        <v>0</v>
      </c>
      <c r="BG65" s="245">
        <v>320</v>
      </c>
      <c r="BH65" s="295">
        <f t="shared" si="22"/>
        <v>0</v>
      </c>
      <c r="BI65" s="481">
        <v>0</v>
      </c>
      <c r="BJ65" s="245">
        <v>320</v>
      </c>
      <c r="BK65" s="295">
        <f t="shared" si="23"/>
        <v>0</v>
      </c>
      <c r="BL65" s="481">
        <v>0</v>
      </c>
      <c r="BM65" s="245">
        <v>320</v>
      </c>
      <c r="BN65" s="295">
        <f t="shared" si="24"/>
        <v>0</v>
      </c>
      <c r="BO65" s="600">
        <v>0</v>
      </c>
      <c r="BP65" s="245">
        <v>320</v>
      </c>
      <c r="BQ65" s="295">
        <f t="shared" si="25"/>
        <v>0</v>
      </c>
      <c r="BR65" s="600">
        <v>0</v>
      </c>
      <c r="BS65" s="245">
        <v>320</v>
      </c>
      <c r="BT65" s="295">
        <f t="shared" si="26"/>
        <v>0</v>
      </c>
      <c r="BU65" s="484">
        <v>0</v>
      </c>
      <c r="BV65" s="245">
        <v>320</v>
      </c>
      <c r="BW65" s="295">
        <f t="shared" si="27"/>
        <v>0</v>
      </c>
      <c r="BX65" s="484">
        <v>0</v>
      </c>
      <c r="BY65" s="245">
        <v>320</v>
      </c>
      <c r="BZ65" s="295">
        <f t="shared" si="28"/>
        <v>0</v>
      </c>
      <c r="CA65" s="484">
        <v>0</v>
      </c>
      <c r="CB65" s="245">
        <v>320</v>
      </c>
      <c r="CC65" s="295">
        <f t="shared" si="29"/>
        <v>0</v>
      </c>
      <c r="CD65" s="484">
        <v>0</v>
      </c>
      <c r="CE65" s="245">
        <v>320</v>
      </c>
      <c r="CF65" s="295">
        <f t="shared" si="30"/>
        <v>0</v>
      </c>
      <c r="CG65" s="484">
        <v>0</v>
      </c>
      <c r="CH65" s="245">
        <v>320</v>
      </c>
      <c r="CI65" s="295">
        <f t="shared" si="31"/>
        <v>0</v>
      </c>
      <c r="CJ65" s="484">
        <v>0</v>
      </c>
      <c r="CK65" s="245">
        <v>320</v>
      </c>
      <c r="CL65" s="295">
        <f t="shared" si="32"/>
        <v>0</v>
      </c>
      <c r="CM65" s="484">
        <v>0</v>
      </c>
      <c r="CN65" s="245">
        <v>320</v>
      </c>
      <c r="CO65" s="295">
        <f t="shared" si="33"/>
        <v>0</v>
      </c>
      <c r="CP65" s="484">
        <v>0</v>
      </c>
      <c r="CQ65" s="245">
        <v>320</v>
      </c>
      <c r="CR65" s="295">
        <f t="shared" si="34"/>
        <v>0</v>
      </c>
      <c r="CS65" s="484">
        <v>0</v>
      </c>
      <c r="CT65" s="245">
        <v>320</v>
      </c>
      <c r="CU65" s="295">
        <f t="shared" si="35"/>
        <v>0</v>
      </c>
      <c r="CV65" s="484">
        <v>0</v>
      </c>
      <c r="CW65" s="245">
        <v>320</v>
      </c>
      <c r="CX65" s="295">
        <f t="shared" si="36"/>
        <v>0</v>
      </c>
      <c r="CY65" s="484">
        <v>0</v>
      </c>
      <c r="CZ65" s="245">
        <v>320</v>
      </c>
      <c r="DA65" s="295">
        <f t="shared" si="37"/>
        <v>0</v>
      </c>
      <c r="DB65" s="484">
        <v>0</v>
      </c>
      <c r="DC65" s="245">
        <v>320</v>
      </c>
      <c r="DD65" s="295">
        <f t="shared" si="38"/>
        <v>0</v>
      </c>
    </row>
    <row r="66" spans="1:108" x14ac:dyDescent="0.25">
      <c r="A66" s="152">
        <v>19</v>
      </c>
      <c r="B66" s="127" t="s">
        <v>356</v>
      </c>
      <c r="C66" s="127" t="s">
        <v>336</v>
      </c>
      <c r="D66" s="482">
        <v>0</v>
      </c>
      <c r="E66" s="482">
        <v>769</v>
      </c>
      <c r="F66" s="483">
        <v>0</v>
      </c>
      <c r="G66" s="288">
        <f t="shared" si="4"/>
        <v>26</v>
      </c>
      <c r="H66" s="288">
        <v>769</v>
      </c>
      <c r="I66" s="290">
        <f t="shared" ca="1" si="5"/>
        <v>1.3524057217165151</v>
      </c>
      <c r="J66" s="481">
        <v>4</v>
      </c>
      <c r="K66" s="245">
        <v>769</v>
      </c>
      <c r="L66" s="295">
        <f t="shared" si="6"/>
        <v>5.2015604681404426</v>
      </c>
      <c r="M66" s="481">
        <v>1</v>
      </c>
      <c r="N66" s="245">
        <v>769</v>
      </c>
      <c r="O66" s="295">
        <f t="shared" si="7"/>
        <v>1.3003901170351106</v>
      </c>
      <c r="P66" s="481">
        <v>1</v>
      </c>
      <c r="Q66" s="245">
        <v>769</v>
      </c>
      <c r="R66" s="295">
        <f t="shared" si="8"/>
        <v>1.3003901170351106</v>
      </c>
      <c r="S66" s="481">
        <v>0</v>
      </c>
      <c r="T66" s="245">
        <v>769</v>
      </c>
      <c r="U66" s="295">
        <f t="shared" si="9"/>
        <v>0</v>
      </c>
      <c r="V66" s="481">
        <v>0</v>
      </c>
      <c r="W66" s="245">
        <v>769</v>
      </c>
      <c r="X66" s="295">
        <f t="shared" si="10"/>
        <v>0</v>
      </c>
      <c r="Y66" s="481">
        <v>0</v>
      </c>
      <c r="Z66" s="245">
        <v>769</v>
      </c>
      <c r="AA66" s="295">
        <f t="shared" si="11"/>
        <v>0</v>
      </c>
      <c r="AB66" s="481">
        <v>0</v>
      </c>
      <c r="AC66" s="245">
        <v>769</v>
      </c>
      <c r="AD66" s="295">
        <f t="shared" si="12"/>
        <v>0</v>
      </c>
      <c r="AE66" s="481">
        <v>1</v>
      </c>
      <c r="AF66" s="245">
        <v>769</v>
      </c>
      <c r="AG66" s="295">
        <f t="shared" si="13"/>
        <v>1.3003901170351106</v>
      </c>
      <c r="AH66" s="481">
        <v>2</v>
      </c>
      <c r="AI66" s="245">
        <v>769</v>
      </c>
      <c r="AJ66" s="295">
        <f t="shared" si="14"/>
        <v>2.6007802340702213</v>
      </c>
      <c r="AK66" s="481">
        <v>1</v>
      </c>
      <c r="AL66" s="245">
        <v>769</v>
      </c>
      <c r="AM66" s="295">
        <f t="shared" si="15"/>
        <v>1.3003901170351106</v>
      </c>
      <c r="AN66" s="481">
        <v>0</v>
      </c>
      <c r="AO66" s="245">
        <v>769</v>
      </c>
      <c r="AP66" s="295">
        <f t="shared" si="16"/>
        <v>0</v>
      </c>
      <c r="AQ66" s="481">
        <v>1</v>
      </c>
      <c r="AR66" s="245">
        <v>769</v>
      </c>
      <c r="AS66" s="295">
        <f t="shared" si="17"/>
        <v>1.3003901170351106</v>
      </c>
      <c r="AT66" s="481">
        <v>1</v>
      </c>
      <c r="AU66" s="245">
        <v>769</v>
      </c>
      <c r="AV66" s="295">
        <f t="shared" si="18"/>
        <v>1.3003901170351106</v>
      </c>
      <c r="AW66" s="481">
        <v>2</v>
      </c>
      <c r="AX66" s="245">
        <v>769</v>
      </c>
      <c r="AY66" s="295">
        <f t="shared" si="19"/>
        <v>2.6007802340702213</v>
      </c>
      <c r="AZ66" s="481">
        <v>2</v>
      </c>
      <c r="BA66" s="245">
        <v>769</v>
      </c>
      <c r="BB66" s="295">
        <f t="shared" si="20"/>
        <v>2.6007802340702213</v>
      </c>
      <c r="BC66" s="481">
        <v>1</v>
      </c>
      <c r="BD66" s="245">
        <v>769</v>
      </c>
      <c r="BE66" s="295">
        <f t="shared" si="21"/>
        <v>1.3003901170351106</v>
      </c>
      <c r="BF66" s="481">
        <v>1</v>
      </c>
      <c r="BG66" s="245">
        <v>769</v>
      </c>
      <c r="BH66" s="295">
        <f t="shared" si="22"/>
        <v>1.3003901170351106</v>
      </c>
      <c r="BI66" s="481">
        <v>0</v>
      </c>
      <c r="BJ66" s="245">
        <v>769</v>
      </c>
      <c r="BK66" s="295">
        <f t="shared" si="23"/>
        <v>0</v>
      </c>
      <c r="BL66" s="481">
        <v>2</v>
      </c>
      <c r="BM66" s="245">
        <v>769</v>
      </c>
      <c r="BN66" s="295">
        <f t="shared" si="24"/>
        <v>2.6007802340702213</v>
      </c>
      <c r="BO66" s="600">
        <v>1</v>
      </c>
      <c r="BP66" s="245">
        <v>769</v>
      </c>
      <c r="BQ66" s="295">
        <f t="shared" si="25"/>
        <v>1.3003901170351106</v>
      </c>
      <c r="BR66" s="600">
        <v>1</v>
      </c>
      <c r="BS66" s="245">
        <v>769</v>
      </c>
      <c r="BT66" s="295">
        <f t="shared" si="26"/>
        <v>1.3003901170351106</v>
      </c>
      <c r="BU66" s="484">
        <v>0</v>
      </c>
      <c r="BV66" s="245">
        <v>769</v>
      </c>
      <c r="BW66" s="295">
        <f t="shared" si="27"/>
        <v>0</v>
      </c>
      <c r="BX66" s="484">
        <v>2</v>
      </c>
      <c r="BY66" s="245">
        <v>769</v>
      </c>
      <c r="BZ66" s="295">
        <f t="shared" si="28"/>
        <v>2.6007802340702213</v>
      </c>
      <c r="CA66" s="484">
        <v>2</v>
      </c>
      <c r="CB66" s="245">
        <v>769</v>
      </c>
      <c r="CC66" s="295">
        <f t="shared" si="29"/>
        <v>2.6007802340702213</v>
      </c>
      <c r="CD66" s="484">
        <v>0</v>
      </c>
      <c r="CE66" s="245">
        <v>769</v>
      </c>
      <c r="CF66" s="295">
        <f t="shared" si="30"/>
        <v>0</v>
      </c>
      <c r="CG66" s="484">
        <v>0</v>
      </c>
      <c r="CH66" s="245">
        <v>769</v>
      </c>
      <c r="CI66" s="295">
        <f t="shared" si="31"/>
        <v>0</v>
      </c>
      <c r="CJ66" s="484">
        <v>0</v>
      </c>
      <c r="CK66" s="245">
        <v>769</v>
      </c>
      <c r="CL66" s="295">
        <f t="shared" si="32"/>
        <v>0</v>
      </c>
      <c r="CM66" s="484">
        <v>0</v>
      </c>
      <c r="CN66" s="245">
        <v>769</v>
      </c>
      <c r="CO66" s="295">
        <f t="shared" si="33"/>
        <v>0</v>
      </c>
      <c r="CP66" s="484">
        <v>0</v>
      </c>
      <c r="CQ66" s="245">
        <v>769</v>
      </c>
      <c r="CR66" s="295">
        <f t="shared" si="34"/>
        <v>0</v>
      </c>
      <c r="CS66" s="484">
        <v>0</v>
      </c>
      <c r="CT66" s="245">
        <v>769</v>
      </c>
      <c r="CU66" s="295">
        <f t="shared" si="35"/>
        <v>0</v>
      </c>
      <c r="CV66" s="484">
        <v>0</v>
      </c>
      <c r="CW66" s="245">
        <v>769</v>
      </c>
      <c r="CX66" s="295">
        <f t="shared" si="36"/>
        <v>0</v>
      </c>
      <c r="CY66" s="484">
        <v>0</v>
      </c>
      <c r="CZ66" s="245">
        <v>769</v>
      </c>
      <c r="DA66" s="295">
        <f t="shared" si="37"/>
        <v>0</v>
      </c>
      <c r="DB66" s="484">
        <v>0</v>
      </c>
      <c r="DC66" s="245">
        <v>769</v>
      </c>
      <c r="DD66" s="295">
        <f t="shared" si="38"/>
        <v>0</v>
      </c>
    </row>
    <row r="67" spans="1:108" x14ac:dyDescent="0.25">
      <c r="A67" s="152">
        <v>20</v>
      </c>
      <c r="B67" s="127" t="s">
        <v>357</v>
      </c>
      <c r="C67" s="127" t="s">
        <v>336</v>
      </c>
      <c r="D67" s="482">
        <v>0</v>
      </c>
      <c r="E67" s="482">
        <v>300</v>
      </c>
      <c r="F67" s="483">
        <v>0</v>
      </c>
      <c r="G67" s="288">
        <f t="shared" si="4"/>
        <v>8</v>
      </c>
      <c r="H67" s="288">
        <v>300</v>
      </c>
      <c r="I67" s="290">
        <f t="shared" ca="1" si="5"/>
        <v>1.0666666666666667</v>
      </c>
      <c r="J67" s="481">
        <v>0</v>
      </c>
      <c r="K67" s="245">
        <v>300</v>
      </c>
      <c r="L67" s="295">
        <f t="shared" si="6"/>
        <v>0</v>
      </c>
      <c r="M67" s="481">
        <v>0</v>
      </c>
      <c r="N67" s="245">
        <v>300</v>
      </c>
      <c r="O67" s="295">
        <f t="shared" si="7"/>
        <v>0</v>
      </c>
      <c r="P67" s="481">
        <v>0</v>
      </c>
      <c r="Q67" s="245">
        <v>300</v>
      </c>
      <c r="R67" s="295">
        <f t="shared" si="8"/>
        <v>0</v>
      </c>
      <c r="S67" s="481">
        <v>0</v>
      </c>
      <c r="T67" s="245">
        <v>300</v>
      </c>
      <c r="U67" s="295">
        <f t="shared" si="9"/>
        <v>0</v>
      </c>
      <c r="V67" s="481">
        <v>0</v>
      </c>
      <c r="W67" s="245">
        <v>300</v>
      </c>
      <c r="X67" s="295">
        <f t="shared" si="10"/>
        <v>0</v>
      </c>
      <c r="Y67" s="481">
        <v>0</v>
      </c>
      <c r="Z67" s="245">
        <v>300</v>
      </c>
      <c r="AA67" s="295">
        <f t="shared" si="11"/>
        <v>0</v>
      </c>
      <c r="AB67" s="481">
        <v>0</v>
      </c>
      <c r="AC67" s="245">
        <v>300</v>
      </c>
      <c r="AD67" s="295">
        <f t="shared" si="12"/>
        <v>0</v>
      </c>
      <c r="AE67" s="481">
        <v>0</v>
      </c>
      <c r="AF67" s="245">
        <v>300</v>
      </c>
      <c r="AG67" s="295">
        <f t="shared" si="13"/>
        <v>0</v>
      </c>
      <c r="AH67" s="481">
        <v>0</v>
      </c>
      <c r="AI67" s="245">
        <v>300</v>
      </c>
      <c r="AJ67" s="295">
        <f t="shared" si="14"/>
        <v>0</v>
      </c>
      <c r="AK67" s="481">
        <v>1</v>
      </c>
      <c r="AL67" s="245">
        <v>300</v>
      </c>
      <c r="AM67" s="295">
        <f t="shared" si="15"/>
        <v>3.3333333333333335</v>
      </c>
      <c r="AN67" s="481">
        <v>0</v>
      </c>
      <c r="AO67" s="245">
        <v>300</v>
      </c>
      <c r="AP67" s="295">
        <f t="shared" si="16"/>
        <v>0</v>
      </c>
      <c r="AQ67" s="481">
        <v>0</v>
      </c>
      <c r="AR67" s="245">
        <v>300</v>
      </c>
      <c r="AS67" s="295">
        <f t="shared" si="17"/>
        <v>0</v>
      </c>
      <c r="AT67" s="481">
        <v>1</v>
      </c>
      <c r="AU67" s="245">
        <v>300</v>
      </c>
      <c r="AV67" s="295">
        <f t="shared" si="18"/>
        <v>3.3333333333333335</v>
      </c>
      <c r="AW67" s="481">
        <v>0</v>
      </c>
      <c r="AX67" s="245">
        <v>300</v>
      </c>
      <c r="AY67" s="295">
        <f t="shared" si="19"/>
        <v>0</v>
      </c>
      <c r="AZ67" s="481">
        <v>2</v>
      </c>
      <c r="BA67" s="245">
        <v>300</v>
      </c>
      <c r="BB67" s="295">
        <f t="shared" si="20"/>
        <v>6.666666666666667</v>
      </c>
      <c r="BC67" s="481">
        <v>3</v>
      </c>
      <c r="BD67" s="245">
        <v>300</v>
      </c>
      <c r="BE67" s="295">
        <f t="shared" si="21"/>
        <v>10</v>
      </c>
      <c r="BF67" s="481">
        <v>0</v>
      </c>
      <c r="BG67" s="245">
        <v>300</v>
      </c>
      <c r="BH67" s="295">
        <f t="shared" si="22"/>
        <v>0</v>
      </c>
      <c r="BI67" s="481">
        <v>0</v>
      </c>
      <c r="BJ67" s="245">
        <v>300</v>
      </c>
      <c r="BK67" s="295">
        <f t="shared" si="23"/>
        <v>0</v>
      </c>
      <c r="BL67" s="481">
        <v>0</v>
      </c>
      <c r="BM67" s="245">
        <v>300</v>
      </c>
      <c r="BN67" s="295">
        <f t="shared" si="24"/>
        <v>0</v>
      </c>
      <c r="BO67" s="600">
        <v>0</v>
      </c>
      <c r="BP67" s="245">
        <v>300</v>
      </c>
      <c r="BQ67" s="295">
        <f t="shared" si="25"/>
        <v>0</v>
      </c>
      <c r="BR67" s="600">
        <v>0</v>
      </c>
      <c r="BS67" s="245">
        <v>300</v>
      </c>
      <c r="BT67" s="295">
        <f t="shared" si="26"/>
        <v>0</v>
      </c>
      <c r="BU67" s="484">
        <v>0</v>
      </c>
      <c r="BV67" s="245">
        <v>300</v>
      </c>
      <c r="BW67" s="295">
        <f t="shared" si="27"/>
        <v>0</v>
      </c>
      <c r="BX67" s="484">
        <v>0</v>
      </c>
      <c r="BY67" s="245">
        <v>300</v>
      </c>
      <c r="BZ67" s="295">
        <f t="shared" si="28"/>
        <v>0</v>
      </c>
      <c r="CA67" s="484">
        <v>0</v>
      </c>
      <c r="CB67" s="245">
        <v>300</v>
      </c>
      <c r="CC67" s="295">
        <f t="shared" si="29"/>
        <v>0</v>
      </c>
      <c r="CD67" s="484">
        <v>0</v>
      </c>
      <c r="CE67" s="245">
        <v>300</v>
      </c>
      <c r="CF67" s="295">
        <f t="shared" si="30"/>
        <v>0</v>
      </c>
      <c r="CG67" s="484">
        <v>0</v>
      </c>
      <c r="CH67" s="245">
        <v>300</v>
      </c>
      <c r="CI67" s="295">
        <f t="shared" si="31"/>
        <v>0</v>
      </c>
      <c r="CJ67" s="484">
        <v>0</v>
      </c>
      <c r="CK67" s="245">
        <v>300</v>
      </c>
      <c r="CL67" s="295">
        <f t="shared" si="32"/>
        <v>0</v>
      </c>
      <c r="CM67" s="484">
        <v>0</v>
      </c>
      <c r="CN67" s="245">
        <v>300</v>
      </c>
      <c r="CO67" s="295">
        <f t="shared" si="33"/>
        <v>0</v>
      </c>
      <c r="CP67" s="484">
        <v>0</v>
      </c>
      <c r="CQ67" s="245">
        <v>300</v>
      </c>
      <c r="CR67" s="295">
        <f t="shared" si="34"/>
        <v>0</v>
      </c>
      <c r="CS67" s="484">
        <v>0</v>
      </c>
      <c r="CT67" s="245">
        <v>300</v>
      </c>
      <c r="CU67" s="295">
        <f t="shared" si="35"/>
        <v>0</v>
      </c>
      <c r="CV67" s="484">
        <v>1</v>
      </c>
      <c r="CW67" s="245">
        <v>300</v>
      </c>
      <c r="CX67" s="295">
        <f t="shared" si="36"/>
        <v>3.3333333333333335</v>
      </c>
      <c r="CY67" s="484">
        <v>0</v>
      </c>
      <c r="CZ67" s="245">
        <v>300</v>
      </c>
      <c r="DA67" s="295">
        <f t="shared" si="37"/>
        <v>0</v>
      </c>
      <c r="DB67" s="484">
        <v>0</v>
      </c>
      <c r="DC67" s="245">
        <v>300</v>
      </c>
      <c r="DD67" s="295">
        <f t="shared" si="38"/>
        <v>0</v>
      </c>
    </row>
    <row r="68" spans="1:108" x14ac:dyDescent="0.25">
      <c r="A68" s="152">
        <v>21</v>
      </c>
      <c r="B68" s="127" t="s">
        <v>358</v>
      </c>
      <c r="C68" s="127" t="s">
        <v>345</v>
      </c>
      <c r="D68" s="482">
        <v>0</v>
      </c>
      <c r="E68" s="482">
        <v>641</v>
      </c>
      <c r="F68" s="483">
        <v>0</v>
      </c>
      <c r="G68" s="288">
        <f t="shared" si="4"/>
        <v>12</v>
      </c>
      <c r="H68" s="288">
        <v>641</v>
      </c>
      <c r="I68" s="290">
        <f t="shared" ca="1" si="5"/>
        <v>0.74882995319812784</v>
      </c>
      <c r="J68" s="481">
        <v>0</v>
      </c>
      <c r="K68" s="245">
        <v>641</v>
      </c>
      <c r="L68" s="295">
        <f t="shared" si="6"/>
        <v>0</v>
      </c>
      <c r="M68" s="481">
        <v>1</v>
      </c>
      <c r="N68" s="245">
        <v>641</v>
      </c>
      <c r="O68" s="295">
        <f t="shared" si="7"/>
        <v>1.5600624024960998</v>
      </c>
      <c r="P68" s="481">
        <v>0</v>
      </c>
      <c r="Q68" s="245">
        <v>641</v>
      </c>
      <c r="R68" s="295">
        <f t="shared" si="8"/>
        <v>0</v>
      </c>
      <c r="S68" s="481">
        <v>0</v>
      </c>
      <c r="T68" s="245">
        <v>641</v>
      </c>
      <c r="U68" s="295">
        <f t="shared" si="9"/>
        <v>0</v>
      </c>
      <c r="V68" s="481">
        <v>0</v>
      </c>
      <c r="W68" s="245">
        <v>641</v>
      </c>
      <c r="X68" s="295">
        <f t="shared" si="10"/>
        <v>0</v>
      </c>
      <c r="Y68" s="481">
        <v>2</v>
      </c>
      <c r="Z68" s="245">
        <v>641</v>
      </c>
      <c r="AA68" s="295">
        <f t="shared" si="11"/>
        <v>3.1201248049921997</v>
      </c>
      <c r="AB68" s="481">
        <v>1</v>
      </c>
      <c r="AC68" s="245">
        <v>641</v>
      </c>
      <c r="AD68" s="295">
        <f t="shared" si="12"/>
        <v>1.5600624024960998</v>
      </c>
      <c r="AE68" s="481">
        <v>0</v>
      </c>
      <c r="AF68" s="245">
        <v>641</v>
      </c>
      <c r="AG68" s="295">
        <f t="shared" si="13"/>
        <v>0</v>
      </c>
      <c r="AH68" s="481">
        <v>1</v>
      </c>
      <c r="AI68" s="245">
        <v>641</v>
      </c>
      <c r="AJ68" s="295">
        <f t="shared" si="14"/>
        <v>1.5600624024960998</v>
      </c>
      <c r="AK68" s="481">
        <v>0</v>
      </c>
      <c r="AL68" s="245">
        <v>641</v>
      </c>
      <c r="AM68" s="295">
        <f t="shared" si="15"/>
        <v>0</v>
      </c>
      <c r="AN68" s="481">
        <v>0</v>
      </c>
      <c r="AO68" s="245">
        <v>641</v>
      </c>
      <c r="AP68" s="295">
        <f t="shared" si="16"/>
        <v>0</v>
      </c>
      <c r="AQ68" s="481">
        <v>0</v>
      </c>
      <c r="AR68" s="245">
        <v>641</v>
      </c>
      <c r="AS68" s="295">
        <f t="shared" si="17"/>
        <v>0</v>
      </c>
      <c r="AT68" s="481">
        <v>1</v>
      </c>
      <c r="AU68" s="245">
        <v>641</v>
      </c>
      <c r="AV68" s="295">
        <f t="shared" si="18"/>
        <v>1.5600624024960998</v>
      </c>
      <c r="AW68" s="481">
        <v>0</v>
      </c>
      <c r="AX68" s="245">
        <v>641</v>
      </c>
      <c r="AY68" s="295">
        <f t="shared" si="19"/>
        <v>0</v>
      </c>
      <c r="AZ68" s="481">
        <v>1</v>
      </c>
      <c r="BA68" s="245">
        <v>641</v>
      </c>
      <c r="BB68" s="295">
        <f t="shared" si="20"/>
        <v>1.5600624024960998</v>
      </c>
      <c r="BC68" s="481">
        <v>1</v>
      </c>
      <c r="BD68" s="245">
        <v>641</v>
      </c>
      <c r="BE68" s="295">
        <f t="shared" si="21"/>
        <v>1.5600624024960998</v>
      </c>
      <c r="BF68" s="481">
        <v>1</v>
      </c>
      <c r="BG68" s="245">
        <v>641</v>
      </c>
      <c r="BH68" s="295">
        <f t="shared" si="22"/>
        <v>1.5600624024960998</v>
      </c>
      <c r="BI68" s="481">
        <v>0</v>
      </c>
      <c r="BJ68" s="245">
        <v>641</v>
      </c>
      <c r="BK68" s="295">
        <f t="shared" si="23"/>
        <v>0</v>
      </c>
      <c r="BL68" s="481">
        <v>0</v>
      </c>
      <c r="BM68" s="245">
        <v>641</v>
      </c>
      <c r="BN68" s="295">
        <f t="shared" si="24"/>
        <v>0</v>
      </c>
      <c r="BO68" s="600">
        <v>0</v>
      </c>
      <c r="BP68" s="245">
        <v>641</v>
      </c>
      <c r="BQ68" s="295">
        <f t="shared" si="25"/>
        <v>0</v>
      </c>
      <c r="BR68" s="600">
        <v>0</v>
      </c>
      <c r="BS68" s="245">
        <v>641</v>
      </c>
      <c r="BT68" s="295">
        <f t="shared" si="26"/>
        <v>0</v>
      </c>
      <c r="BU68" s="484">
        <v>1</v>
      </c>
      <c r="BV68" s="245">
        <v>641</v>
      </c>
      <c r="BW68" s="295">
        <f t="shared" si="27"/>
        <v>1.5600624024960998</v>
      </c>
      <c r="BX68" s="484">
        <v>1</v>
      </c>
      <c r="BY68" s="245">
        <v>641</v>
      </c>
      <c r="BZ68" s="295">
        <f t="shared" si="28"/>
        <v>1.5600624024960998</v>
      </c>
      <c r="CA68" s="484">
        <v>0</v>
      </c>
      <c r="CB68" s="245">
        <v>641</v>
      </c>
      <c r="CC68" s="295">
        <f t="shared" si="29"/>
        <v>0</v>
      </c>
      <c r="CD68" s="484">
        <v>0</v>
      </c>
      <c r="CE68" s="245">
        <v>641</v>
      </c>
      <c r="CF68" s="295">
        <f t="shared" si="30"/>
        <v>0</v>
      </c>
      <c r="CG68" s="484">
        <v>1</v>
      </c>
      <c r="CH68" s="245">
        <v>641</v>
      </c>
      <c r="CI68" s="295">
        <f t="shared" si="31"/>
        <v>1.5600624024960998</v>
      </c>
      <c r="CJ68" s="484">
        <v>0</v>
      </c>
      <c r="CK68" s="245">
        <v>641</v>
      </c>
      <c r="CL68" s="295">
        <f t="shared" si="32"/>
        <v>0</v>
      </c>
      <c r="CM68" s="484">
        <v>0</v>
      </c>
      <c r="CN68" s="245">
        <v>641</v>
      </c>
      <c r="CO68" s="295">
        <f t="shared" si="33"/>
        <v>0</v>
      </c>
      <c r="CP68" s="484">
        <v>0</v>
      </c>
      <c r="CQ68" s="245">
        <v>641</v>
      </c>
      <c r="CR68" s="295">
        <f t="shared" si="34"/>
        <v>0</v>
      </c>
      <c r="CS68" s="484">
        <v>0</v>
      </c>
      <c r="CT68" s="245">
        <v>641</v>
      </c>
      <c r="CU68" s="295">
        <f t="shared" si="35"/>
        <v>0</v>
      </c>
      <c r="CV68" s="484">
        <v>0</v>
      </c>
      <c r="CW68" s="245">
        <v>641</v>
      </c>
      <c r="CX68" s="295">
        <f t="shared" si="36"/>
        <v>0</v>
      </c>
      <c r="CY68" s="484">
        <v>0</v>
      </c>
      <c r="CZ68" s="245">
        <v>641</v>
      </c>
      <c r="DA68" s="295">
        <f t="shared" si="37"/>
        <v>0</v>
      </c>
      <c r="DB68" s="484">
        <v>0</v>
      </c>
      <c r="DC68" s="245">
        <v>641</v>
      </c>
      <c r="DD68" s="295">
        <f t="shared" si="38"/>
        <v>0</v>
      </c>
    </row>
    <row r="69" spans="1:108" x14ac:dyDescent="0.25">
      <c r="A69" s="152">
        <v>22</v>
      </c>
      <c r="B69" s="127" t="s">
        <v>359</v>
      </c>
      <c r="C69" s="127" t="s">
        <v>339</v>
      </c>
      <c r="D69" s="482">
        <v>0</v>
      </c>
      <c r="E69" s="482">
        <v>275</v>
      </c>
      <c r="F69" s="483">
        <v>0</v>
      </c>
      <c r="G69" s="288">
        <f t="shared" si="4"/>
        <v>4</v>
      </c>
      <c r="H69" s="288">
        <v>275</v>
      </c>
      <c r="I69" s="290">
        <f t="shared" ca="1" si="5"/>
        <v>0.58181818181818179</v>
      </c>
      <c r="J69" s="481">
        <v>0</v>
      </c>
      <c r="K69" s="245">
        <v>275</v>
      </c>
      <c r="L69" s="295">
        <f t="shared" si="6"/>
        <v>0</v>
      </c>
      <c r="M69" s="481">
        <v>1</v>
      </c>
      <c r="N69" s="245">
        <v>275</v>
      </c>
      <c r="O69" s="295">
        <f t="shared" si="7"/>
        <v>3.6363636363636362</v>
      </c>
      <c r="P69" s="481">
        <v>0</v>
      </c>
      <c r="Q69" s="245">
        <v>275</v>
      </c>
      <c r="R69" s="295">
        <f t="shared" si="8"/>
        <v>0</v>
      </c>
      <c r="S69" s="481">
        <v>0</v>
      </c>
      <c r="T69" s="245">
        <v>275</v>
      </c>
      <c r="U69" s="295">
        <f t="shared" si="9"/>
        <v>0</v>
      </c>
      <c r="V69" s="481">
        <v>0</v>
      </c>
      <c r="W69" s="245">
        <v>275</v>
      </c>
      <c r="X69" s="295">
        <f t="shared" si="10"/>
        <v>0</v>
      </c>
      <c r="Y69" s="481">
        <v>0</v>
      </c>
      <c r="Z69" s="245">
        <v>275</v>
      </c>
      <c r="AA69" s="295">
        <f t="shared" si="11"/>
        <v>0</v>
      </c>
      <c r="AB69" s="481">
        <v>0</v>
      </c>
      <c r="AC69" s="245">
        <v>275</v>
      </c>
      <c r="AD69" s="295">
        <f t="shared" si="12"/>
        <v>0</v>
      </c>
      <c r="AE69" s="481">
        <v>1</v>
      </c>
      <c r="AF69" s="245">
        <v>275</v>
      </c>
      <c r="AG69" s="295">
        <f t="shared" si="13"/>
        <v>3.6363636363636362</v>
      </c>
      <c r="AH69" s="481">
        <v>0</v>
      </c>
      <c r="AI69" s="245">
        <v>275</v>
      </c>
      <c r="AJ69" s="295">
        <f t="shared" si="14"/>
        <v>0</v>
      </c>
      <c r="AK69" s="481">
        <v>0</v>
      </c>
      <c r="AL69" s="245">
        <v>275</v>
      </c>
      <c r="AM69" s="295">
        <f t="shared" si="15"/>
        <v>0</v>
      </c>
      <c r="AN69" s="481">
        <v>0</v>
      </c>
      <c r="AO69" s="245">
        <v>275</v>
      </c>
      <c r="AP69" s="295">
        <f t="shared" si="16"/>
        <v>0</v>
      </c>
      <c r="AQ69" s="481">
        <v>0</v>
      </c>
      <c r="AR69" s="245">
        <v>275</v>
      </c>
      <c r="AS69" s="295">
        <f t="shared" si="17"/>
        <v>0</v>
      </c>
      <c r="AT69" s="481">
        <v>0</v>
      </c>
      <c r="AU69" s="245">
        <v>275</v>
      </c>
      <c r="AV69" s="295">
        <f t="shared" si="18"/>
        <v>0</v>
      </c>
      <c r="AW69" s="481">
        <v>0</v>
      </c>
      <c r="AX69" s="245">
        <v>275</v>
      </c>
      <c r="AY69" s="295">
        <f t="shared" si="19"/>
        <v>0</v>
      </c>
      <c r="AZ69" s="481">
        <v>0</v>
      </c>
      <c r="BA69" s="245">
        <v>275</v>
      </c>
      <c r="BB69" s="295">
        <f t="shared" si="20"/>
        <v>0</v>
      </c>
      <c r="BC69" s="481">
        <v>0</v>
      </c>
      <c r="BD69" s="245">
        <v>275</v>
      </c>
      <c r="BE69" s="295">
        <f t="shared" si="21"/>
        <v>0</v>
      </c>
      <c r="BF69" s="481">
        <v>0</v>
      </c>
      <c r="BG69" s="245">
        <v>275</v>
      </c>
      <c r="BH69" s="295">
        <f t="shared" si="22"/>
        <v>0</v>
      </c>
      <c r="BI69" s="481">
        <v>0</v>
      </c>
      <c r="BJ69" s="245">
        <v>275</v>
      </c>
      <c r="BK69" s="295">
        <f t="shared" si="23"/>
        <v>0</v>
      </c>
      <c r="BL69" s="481">
        <v>0</v>
      </c>
      <c r="BM69" s="245">
        <v>275</v>
      </c>
      <c r="BN69" s="295">
        <f t="shared" si="24"/>
        <v>0</v>
      </c>
      <c r="BO69" s="600">
        <v>2</v>
      </c>
      <c r="BP69" s="245">
        <v>275</v>
      </c>
      <c r="BQ69" s="295">
        <f t="shared" si="25"/>
        <v>7.2727272727272725</v>
      </c>
      <c r="BR69" s="600">
        <v>0</v>
      </c>
      <c r="BS69" s="245">
        <v>275</v>
      </c>
      <c r="BT69" s="295">
        <f t="shared" si="26"/>
        <v>0</v>
      </c>
      <c r="BU69" s="484">
        <v>0</v>
      </c>
      <c r="BV69" s="245">
        <v>275</v>
      </c>
      <c r="BW69" s="295">
        <f t="shared" si="27"/>
        <v>0</v>
      </c>
      <c r="BX69" s="484">
        <v>0</v>
      </c>
      <c r="BY69" s="245">
        <v>275</v>
      </c>
      <c r="BZ69" s="295">
        <f t="shared" si="28"/>
        <v>0</v>
      </c>
      <c r="CA69" s="484">
        <v>0</v>
      </c>
      <c r="CB69" s="245">
        <v>275</v>
      </c>
      <c r="CC69" s="295">
        <f t="shared" si="29"/>
        <v>0</v>
      </c>
      <c r="CD69" s="484">
        <v>0</v>
      </c>
      <c r="CE69" s="245">
        <v>275</v>
      </c>
      <c r="CF69" s="295">
        <f t="shared" si="30"/>
        <v>0</v>
      </c>
      <c r="CG69" s="484">
        <v>0</v>
      </c>
      <c r="CH69" s="245">
        <v>275</v>
      </c>
      <c r="CI69" s="295">
        <f t="shared" si="31"/>
        <v>0</v>
      </c>
      <c r="CJ69" s="484">
        <v>0</v>
      </c>
      <c r="CK69" s="245">
        <v>275</v>
      </c>
      <c r="CL69" s="295">
        <f t="shared" si="32"/>
        <v>0</v>
      </c>
      <c r="CM69" s="484">
        <v>0</v>
      </c>
      <c r="CN69" s="245">
        <v>275</v>
      </c>
      <c r="CO69" s="295">
        <f t="shared" si="33"/>
        <v>0</v>
      </c>
      <c r="CP69" s="484">
        <v>0</v>
      </c>
      <c r="CQ69" s="245">
        <v>275</v>
      </c>
      <c r="CR69" s="295">
        <f t="shared" si="34"/>
        <v>0</v>
      </c>
      <c r="CS69" s="484">
        <v>0</v>
      </c>
      <c r="CT69" s="245">
        <v>275</v>
      </c>
      <c r="CU69" s="295">
        <f t="shared" si="35"/>
        <v>0</v>
      </c>
      <c r="CV69" s="484">
        <v>0</v>
      </c>
      <c r="CW69" s="245">
        <v>275</v>
      </c>
      <c r="CX69" s="295">
        <f t="shared" si="36"/>
        <v>0</v>
      </c>
      <c r="CY69" s="484">
        <v>0</v>
      </c>
      <c r="CZ69" s="245">
        <v>275</v>
      </c>
      <c r="DA69" s="295">
        <f t="shared" si="37"/>
        <v>0</v>
      </c>
      <c r="DB69" s="484">
        <v>0</v>
      </c>
      <c r="DC69" s="245">
        <v>275</v>
      </c>
      <c r="DD69" s="295">
        <f t="shared" si="38"/>
        <v>0</v>
      </c>
    </row>
    <row r="70" spans="1:108" x14ac:dyDescent="0.25">
      <c r="A70" s="152">
        <v>23</v>
      </c>
      <c r="B70" s="127" t="s">
        <v>360</v>
      </c>
      <c r="C70" s="127" t="s">
        <v>339</v>
      </c>
      <c r="D70" s="482">
        <v>1</v>
      </c>
      <c r="E70" s="482">
        <v>199</v>
      </c>
      <c r="F70" s="483">
        <v>5.025125628140704</v>
      </c>
      <c r="G70" s="288">
        <f t="shared" si="4"/>
        <v>13</v>
      </c>
      <c r="H70" s="288">
        <v>199</v>
      </c>
      <c r="I70" s="290">
        <f t="shared" ca="1" si="5"/>
        <v>2.6130653266331656</v>
      </c>
      <c r="J70" s="481">
        <v>6</v>
      </c>
      <c r="K70" s="245">
        <v>199</v>
      </c>
      <c r="L70" s="295">
        <f t="shared" si="6"/>
        <v>30.150753768844218</v>
      </c>
      <c r="M70" s="481">
        <v>1</v>
      </c>
      <c r="N70" s="245">
        <v>199</v>
      </c>
      <c r="O70" s="295">
        <f t="shared" si="7"/>
        <v>5.025125628140704</v>
      </c>
      <c r="P70" s="481">
        <v>0</v>
      </c>
      <c r="Q70" s="245">
        <v>199</v>
      </c>
      <c r="R70" s="295">
        <f t="shared" si="8"/>
        <v>0</v>
      </c>
      <c r="S70" s="481">
        <v>0</v>
      </c>
      <c r="T70" s="245">
        <v>199</v>
      </c>
      <c r="U70" s="295">
        <f t="shared" si="9"/>
        <v>0</v>
      </c>
      <c r="V70" s="481">
        <v>0</v>
      </c>
      <c r="W70" s="245">
        <v>199</v>
      </c>
      <c r="X70" s="295">
        <f t="shared" si="10"/>
        <v>0</v>
      </c>
      <c r="Y70" s="481">
        <v>0</v>
      </c>
      <c r="Z70" s="245">
        <v>199</v>
      </c>
      <c r="AA70" s="295">
        <f t="shared" si="11"/>
        <v>0</v>
      </c>
      <c r="AB70" s="481">
        <v>2</v>
      </c>
      <c r="AC70" s="245">
        <v>199</v>
      </c>
      <c r="AD70" s="295">
        <f t="shared" si="12"/>
        <v>10.050251256281408</v>
      </c>
      <c r="AE70" s="481">
        <v>0</v>
      </c>
      <c r="AF70" s="245">
        <v>199</v>
      </c>
      <c r="AG70" s="295">
        <f t="shared" si="13"/>
        <v>0</v>
      </c>
      <c r="AH70" s="481">
        <v>0</v>
      </c>
      <c r="AI70" s="245">
        <v>199</v>
      </c>
      <c r="AJ70" s="295">
        <f t="shared" si="14"/>
        <v>0</v>
      </c>
      <c r="AK70" s="481">
        <v>0</v>
      </c>
      <c r="AL70" s="245">
        <v>199</v>
      </c>
      <c r="AM70" s="295">
        <f t="shared" si="15"/>
        <v>0</v>
      </c>
      <c r="AN70" s="481">
        <v>0</v>
      </c>
      <c r="AO70" s="245">
        <v>199</v>
      </c>
      <c r="AP70" s="295">
        <f t="shared" si="16"/>
        <v>0</v>
      </c>
      <c r="AQ70" s="481">
        <v>0</v>
      </c>
      <c r="AR70" s="245">
        <v>199</v>
      </c>
      <c r="AS70" s="295">
        <f t="shared" si="17"/>
        <v>0</v>
      </c>
      <c r="AT70" s="481">
        <v>0</v>
      </c>
      <c r="AU70" s="245">
        <v>199</v>
      </c>
      <c r="AV70" s="295">
        <f t="shared" si="18"/>
        <v>0</v>
      </c>
      <c r="AW70" s="481">
        <v>0</v>
      </c>
      <c r="AX70" s="245">
        <v>199</v>
      </c>
      <c r="AY70" s="295">
        <f t="shared" si="19"/>
        <v>0</v>
      </c>
      <c r="AZ70" s="481">
        <v>0</v>
      </c>
      <c r="BA70" s="245">
        <v>199</v>
      </c>
      <c r="BB70" s="295">
        <f t="shared" si="20"/>
        <v>0</v>
      </c>
      <c r="BC70" s="481">
        <v>0</v>
      </c>
      <c r="BD70" s="245">
        <v>199</v>
      </c>
      <c r="BE70" s="295">
        <f t="shared" si="21"/>
        <v>0</v>
      </c>
      <c r="BF70" s="481">
        <v>0</v>
      </c>
      <c r="BG70" s="245">
        <v>199</v>
      </c>
      <c r="BH70" s="295">
        <f t="shared" si="22"/>
        <v>0</v>
      </c>
      <c r="BI70" s="481">
        <v>0</v>
      </c>
      <c r="BJ70" s="245">
        <v>199</v>
      </c>
      <c r="BK70" s="295">
        <f t="shared" si="23"/>
        <v>0</v>
      </c>
      <c r="BL70" s="481">
        <v>0</v>
      </c>
      <c r="BM70" s="245">
        <v>199</v>
      </c>
      <c r="BN70" s="295">
        <f t="shared" si="24"/>
        <v>0</v>
      </c>
      <c r="BO70" s="600">
        <v>1</v>
      </c>
      <c r="BP70" s="245">
        <v>199</v>
      </c>
      <c r="BQ70" s="295">
        <f t="shared" si="25"/>
        <v>5.025125628140704</v>
      </c>
      <c r="BR70" s="600">
        <v>0</v>
      </c>
      <c r="BS70" s="245">
        <v>199</v>
      </c>
      <c r="BT70" s="295">
        <f t="shared" si="26"/>
        <v>0</v>
      </c>
      <c r="BU70" s="484">
        <v>0</v>
      </c>
      <c r="BV70" s="245">
        <v>199</v>
      </c>
      <c r="BW70" s="295">
        <f t="shared" si="27"/>
        <v>0</v>
      </c>
      <c r="BX70" s="484">
        <v>2</v>
      </c>
      <c r="BY70" s="245">
        <v>199</v>
      </c>
      <c r="BZ70" s="295">
        <f t="shared" si="28"/>
        <v>10.050251256281408</v>
      </c>
      <c r="CA70" s="484">
        <v>0</v>
      </c>
      <c r="CB70" s="245">
        <v>199</v>
      </c>
      <c r="CC70" s="295">
        <f t="shared" si="29"/>
        <v>0</v>
      </c>
      <c r="CD70" s="484">
        <v>0</v>
      </c>
      <c r="CE70" s="245">
        <v>199</v>
      </c>
      <c r="CF70" s="295">
        <f t="shared" si="30"/>
        <v>0</v>
      </c>
      <c r="CG70" s="484">
        <v>1</v>
      </c>
      <c r="CH70" s="245">
        <v>199</v>
      </c>
      <c r="CI70" s="295">
        <f t="shared" si="31"/>
        <v>5.025125628140704</v>
      </c>
      <c r="CJ70" s="484">
        <v>0</v>
      </c>
      <c r="CK70" s="245">
        <v>199</v>
      </c>
      <c r="CL70" s="295">
        <f t="shared" si="32"/>
        <v>0</v>
      </c>
      <c r="CM70" s="484">
        <v>0</v>
      </c>
      <c r="CN70" s="245">
        <v>199</v>
      </c>
      <c r="CO70" s="295">
        <f t="shared" si="33"/>
        <v>0</v>
      </c>
      <c r="CP70" s="484">
        <v>0</v>
      </c>
      <c r="CQ70" s="245">
        <v>199</v>
      </c>
      <c r="CR70" s="295">
        <f t="shared" si="34"/>
        <v>0</v>
      </c>
      <c r="CS70" s="484">
        <v>0</v>
      </c>
      <c r="CT70" s="245">
        <v>199</v>
      </c>
      <c r="CU70" s="295">
        <f t="shared" si="35"/>
        <v>0</v>
      </c>
      <c r="CV70" s="484">
        <v>0</v>
      </c>
      <c r="CW70" s="245">
        <v>199</v>
      </c>
      <c r="CX70" s="295">
        <f t="shared" si="36"/>
        <v>0</v>
      </c>
      <c r="CY70" s="484">
        <v>0</v>
      </c>
      <c r="CZ70" s="245">
        <v>199</v>
      </c>
      <c r="DA70" s="295">
        <f t="shared" si="37"/>
        <v>0</v>
      </c>
      <c r="DB70" s="484">
        <v>1</v>
      </c>
      <c r="DC70" s="245">
        <v>199</v>
      </c>
      <c r="DD70" s="295">
        <f t="shared" si="38"/>
        <v>5.025125628140704</v>
      </c>
    </row>
    <row r="71" spans="1:108" x14ac:dyDescent="0.25">
      <c r="A71" s="152">
        <v>24</v>
      </c>
      <c r="B71" s="127" t="s">
        <v>361</v>
      </c>
      <c r="C71" s="127" t="s">
        <v>339</v>
      </c>
      <c r="D71" s="482">
        <v>2</v>
      </c>
      <c r="E71" s="482">
        <v>3886</v>
      </c>
      <c r="F71" s="483">
        <v>0.51466803911477099</v>
      </c>
      <c r="G71" s="288">
        <f t="shared" si="4"/>
        <v>114</v>
      </c>
      <c r="H71" s="288">
        <v>3886</v>
      </c>
      <c r="I71" s="290">
        <f t="shared" ca="1" si="5"/>
        <v>1.1734431291816776</v>
      </c>
      <c r="J71" s="481">
        <v>2</v>
      </c>
      <c r="K71" s="245">
        <v>3886</v>
      </c>
      <c r="L71" s="295">
        <f t="shared" si="6"/>
        <v>0.51466803911477099</v>
      </c>
      <c r="M71" s="481">
        <v>4</v>
      </c>
      <c r="N71" s="245">
        <v>3886</v>
      </c>
      <c r="O71" s="295">
        <f t="shared" si="7"/>
        <v>1.029336078229542</v>
      </c>
      <c r="P71" s="481">
        <v>11</v>
      </c>
      <c r="Q71" s="245">
        <v>3886</v>
      </c>
      <c r="R71" s="295">
        <f t="shared" si="8"/>
        <v>2.8306742151312405</v>
      </c>
      <c r="S71" s="481">
        <v>6</v>
      </c>
      <c r="T71" s="245">
        <v>3886</v>
      </c>
      <c r="U71" s="295">
        <f t="shared" si="9"/>
        <v>1.5440041173443129</v>
      </c>
      <c r="V71" s="481">
        <v>1</v>
      </c>
      <c r="W71" s="245">
        <v>3886</v>
      </c>
      <c r="X71" s="295">
        <f t="shared" si="10"/>
        <v>0.2573340195573855</v>
      </c>
      <c r="Y71" s="481">
        <v>6</v>
      </c>
      <c r="Z71" s="245">
        <v>3886</v>
      </c>
      <c r="AA71" s="295">
        <f t="shared" si="11"/>
        <v>1.5440041173443129</v>
      </c>
      <c r="AB71" s="481">
        <v>9</v>
      </c>
      <c r="AC71" s="245">
        <v>3886</v>
      </c>
      <c r="AD71" s="295">
        <f t="shared" si="12"/>
        <v>2.3160061760164696</v>
      </c>
      <c r="AE71" s="481">
        <v>4</v>
      </c>
      <c r="AF71" s="245">
        <v>3886</v>
      </c>
      <c r="AG71" s="295">
        <f t="shared" si="13"/>
        <v>1.029336078229542</v>
      </c>
      <c r="AH71" s="481">
        <v>2</v>
      </c>
      <c r="AI71" s="245">
        <v>3886</v>
      </c>
      <c r="AJ71" s="295">
        <f t="shared" si="14"/>
        <v>0.51466803911477099</v>
      </c>
      <c r="AK71" s="481">
        <v>3</v>
      </c>
      <c r="AL71" s="245">
        <v>3886</v>
      </c>
      <c r="AM71" s="295">
        <f t="shared" si="15"/>
        <v>0.77200205867215643</v>
      </c>
      <c r="AN71" s="481">
        <v>5</v>
      </c>
      <c r="AO71" s="245">
        <v>3886</v>
      </c>
      <c r="AP71" s="295">
        <f t="shared" si="16"/>
        <v>1.2866700977869274</v>
      </c>
      <c r="AQ71" s="481">
        <v>3</v>
      </c>
      <c r="AR71" s="245">
        <v>3886</v>
      </c>
      <c r="AS71" s="295">
        <f t="shared" si="17"/>
        <v>0.77200205867215643</v>
      </c>
      <c r="AT71" s="481">
        <v>10</v>
      </c>
      <c r="AU71" s="245">
        <v>3886</v>
      </c>
      <c r="AV71" s="295">
        <f t="shared" si="18"/>
        <v>2.5733401955738548</v>
      </c>
      <c r="AW71" s="481">
        <v>3</v>
      </c>
      <c r="AX71" s="245">
        <v>3886</v>
      </c>
      <c r="AY71" s="295">
        <f t="shared" si="19"/>
        <v>0.77200205867215643</v>
      </c>
      <c r="AZ71" s="481">
        <v>3</v>
      </c>
      <c r="BA71" s="245">
        <v>3886</v>
      </c>
      <c r="BB71" s="295">
        <f t="shared" si="20"/>
        <v>0.77200205867215643</v>
      </c>
      <c r="BC71" s="481">
        <v>4</v>
      </c>
      <c r="BD71" s="245">
        <v>3886</v>
      </c>
      <c r="BE71" s="295">
        <f t="shared" si="21"/>
        <v>1.029336078229542</v>
      </c>
      <c r="BF71" s="481">
        <v>8</v>
      </c>
      <c r="BG71" s="245">
        <v>3886</v>
      </c>
      <c r="BH71" s="295">
        <f t="shared" si="22"/>
        <v>2.058672156459084</v>
      </c>
      <c r="BI71" s="481">
        <v>1</v>
      </c>
      <c r="BJ71" s="245">
        <v>3886</v>
      </c>
      <c r="BK71" s="295">
        <f t="shared" si="23"/>
        <v>0.2573340195573855</v>
      </c>
      <c r="BL71" s="481">
        <v>1</v>
      </c>
      <c r="BM71" s="245">
        <v>3886</v>
      </c>
      <c r="BN71" s="295">
        <f t="shared" si="24"/>
        <v>0.2573340195573855</v>
      </c>
      <c r="BO71" s="600">
        <v>7</v>
      </c>
      <c r="BP71" s="245">
        <v>3886</v>
      </c>
      <c r="BQ71" s="295">
        <f t="shared" si="25"/>
        <v>1.8013381369016985</v>
      </c>
      <c r="BR71" s="600">
        <v>4</v>
      </c>
      <c r="BS71" s="245">
        <v>3886</v>
      </c>
      <c r="BT71" s="295">
        <f t="shared" si="26"/>
        <v>1.029336078229542</v>
      </c>
      <c r="BU71" s="484">
        <v>4</v>
      </c>
      <c r="BV71" s="245">
        <v>3886</v>
      </c>
      <c r="BW71" s="295">
        <f t="shared" si="27"/>
        <v>1.029336078229542</v>
      </c>
      <c r="BX71" s="484">
        <v>4</v>
      </c>
      <c r="BY71" s="245">
        <v>3886</v>
      </c>
      <c r="BZ71" s="295">
        <f t="shared" si="28"/>
        <v>1.029336078229542</v>
      </c>
      <c r="CA71" s="484">
        <v>2</v>
      </c>
      <c r="CB71" s="245">
        <v>3886</v>
      </c>
      <c r="CC71" s="295">
        <f t="shared" si="29"/>
        <v>0.51466803911477099</v>
      </c>
      <c r="CD71" s="484">
        <v>0</v>
      </c>
      <c r="CE71" s="245">
        <v>3886</v>
      </c>
      <c r="CF71" s="295">
        <f t="shared" si="30"/>
        <v>0</v>
      </c>
      <c r="CG71" s="484">
        <v>3</v>
      </c>
      <c r="CH71" s="245">
        <v>3886</v>
      </c>
      <c r="CI71" s="295">
        <f t="shared" si="31"/>
        <v>0.77200205867215643</v>
      </c>
      <c r="CJ71" s="484">
        <v>2</v>
      </c>
      <c r="CK71" s="245">
        <v>3886</v>
      </c>
      <c r="CL71" s="295">
        <f t="shared" si="32"/>
        <v>0.51466803911477099</v>
      </c>
      <c r="CM71" s="484">
        <v>2</v>
      </c>
      <c r="CN71" s="245">
        <v>3886</v>
      </c>
      <c r="CO71" s="295">
        <f t="shared" si="33"/>
        <v>0.51466803911477099</v>
      </c>
      <c r="CP71" s="484">
        <v>0</v>
      </c>
      <c r="CQ71" s="245">
        <v>3886</v>
      </c>
      <c r="CR71" s="295">
        <f t="shared" si="34"/>
        <v>0</v>
      </c>
      <c r="CS71" s="484">
        <v>0</v>
      </c>
      <c r="CT71" s="245">
        <v>3886</v>
      </c>
      <c r="CU71" s="295">
        <f t="shared" si="35"/>
        <v>0</v>
      </c>
      <c r="CV71" s="484">
        <v>0</v>
      </c>
      <c r="CW71" s="245">
        <v>3886</v>
      </c>
      <c r="CX71" s="295">
        <f t="shared" si="36"/>
        <v>0</v>
      </c>
      <c r="CY71" s="484">
        <v>3</v>
      </c>
      <c r="CZ71" s="245">
        <v>3886</v>
      </c>
      <c r="DA71" s="295">
        <f t="shared" si="37"/>
        <v>0.77200205867215643</v>
      </c>
      <c r="DB71" s="484">
        <v>2</v>
      </c>
      <c r="DC71" s="245">
        <v>3886</v>
      </c>
      <c r="DD71" s="295">
        <f t="shared" si="38"/>
        <v>0.51466803911477099</v>
      </c>
    </row>
    <row r="72" spans="1:108" x14ac:dyDescent="0.25">
      <c r="A72" s="152">
        <v>25</v>
      </c>
      <c r="B72" s="127" t="s">
        <v>362</v>
      </c>
      <c r="C72" s="127" t="s">
        <v>339</v>
      </c>
      <c r="D72" s="482">
        <v>0</v>
      </c>
      <c r="E72" s="482">
        <v>323</v>
      </c>
      <c r="F72" s="483">
        <v>0</v>
      </c>
      <c r="G72" s="288">
        <f t="shared" si="4"/>
        <v>22</v>
      </c>
      <c r="H72" s="288">
        <v>323</v>
      </c>
      <c r="I72" s="290">
        <f t="shared" ca="1" si="5"/>
        <v>2.7244582043343653</v>
      </c>
      <c r="J72" s="481">
        <v>2</v>
      </c>
      <c r="K72" s="245">
        <v>323</v>
      </c>
      <c r="L72" s="295">
        <f t="shared" si="6"/>
        <v>6.1919504643962853</v>
      </c>
      <c r="M72" s="481">
        <v>3</v>
      </c>
      <c r="N72" s="245">
        <v>323</v>
      </c>
      <c r="O72" s="295">
        <f t="shared" si="7"/>
        <v>9.2879256965944261</v>
      </c>
      <c r="P72" s="481">
        <v>2</v>
      </c>
      <c r="Q72" s="245">
        <v>323</v>
      </c>
      <c r="R72" s="295">
        <f t="shared" si="8"/>
        <v>6.1919504643962853</v>
      </c>
      <c r="S72" s="481">
        <v>1</v>
      </c>
      <c r="T72" s="245">
        <v>323</v>
      </c>
      <c r="U72" s="295">
        <f t="shared" si="9"/>
        <v>3.0959752321981426</v>
      </c>
      <c r="V72" s="481">
        <v>0</v>
      </c>
      <c r="W72" s="245">
        <v>323</v>
      </c>
      <c r="X72" s="295">
        <f t="shared" si="10"/>
        <v>0</v>
      </c>
      <c r="Y72" s="481">
        <v>1</v>
      </c>
      <c r="Z72" s="245">
        <v>323</v>
      </c>
      <c r="AA72" s="295">
        <f t="shared" si="11"/>
        <v>3.0959752321981426</v>
      </c>
      <c r="AB72" s="481">
        <v>0</v>
      </c>
      <c r="AC72" s="245">
        <v>323</v>
      </c>
      <c r="AD72" s="295">
        <f t="shared" si="12"/>
        <v>0</v>
      </c>
      <c r="AE72" s="481">
        <v>1</v>
      </c>
      <c r="AF72" s="245">
        <v>323</v>
      </c>
      <c r="AG72" s="295">
        <f t="shared" si="13"/>
        <v>3.0959752321981426</v>
      </c>
      <c r="AH72" s="481">
        <v>0</v>
      </c>
      <c r="AI72" s="245">
        <v>323</v>
      </c>
      <c r="AJ72" s="295">
        <f t="shared" si="14"/>
        <v>0</v>
      </c>
      <c r="AK72" s="481">
        <v>0</v>
      </c>
      <c r="AL72" s="245">
        <v>323</v>
      </c>
      <c r="AM72" s="295">
        <f t="shared" si="15"/>
        <v>0</v>
      </c>
      <c r="AN72" s="481">
        <v>5</v>
      </c>
      <c r="AO72" s="245">
        <v>323</v>
      </c>
      <c r="AP72" s="295">
        <f t="shared" si="16"/>
        <v>15.479876160990711</v>
      </c>
      <c r="AQ72" s="481">
        <v>0</v>
      </c>
      <c r="AR72" s="245">
        <v>323</v>
      </c>
      <c r="AS72" s="295">
        <f t="shared" si="17"/>
        <v>0</v>
      </c>
      <c r="AT72" s="481">
        <v>1</v>
      </c>
      <c r="AU72" s="245">
        <v>323</v>
      </c>
      <c r="AV72" s="295">
        <f t="shared" si="18"/>
        <v>3.0959752321981426</v>
      </c>
      <c r="AW72" s="481">
        <v>1</v>
      </c>
      <c r="AX72" s="245">
        <v>323</v>
      </c>
      <c r="AY72" s="295">
        <f t="shared" si="19"/>
        <v>3.0959752321981426</v>
      </c>
      <c r="AZ72" s="481">
        <v>0</v>
      </c>
      <c r="BA72" s="245">
        <v>323</v>
      </c>
      <c r="BB72" s="295">
        <f t="shared" si="20"/>
        <v>0</v>
      </c>
      <c r="BC72" s="481">
        <v>0</v>
      </c>
      <c r="BD72" s="245">
        <v>323</v>
      </c>
      <c r="BE72" s="295">
        <f t="shared" si="21"/>
        <v>0</v>
      </c>
      <c r="BF72" s="481">
        <v>0</v>
      </c>
      <c r="BG72" s="245">
        <v>323</v>
      </c>
      <c r="BH72" s="295">
        <f t="shared" si="22"/>
        <v>0</v>
      </c>
      <c r="BI72" s="481">
        <v>0</v>
      </c>
      <c r="BJ72" s="245">
        <v>323</v>
      </c>
      <c r="BK72" s="295">
        <f t="shared" si="23"/>
        <v>0</v>
      </c>
      <c r="BL72" s="481">
        <v>0</v>
      </c>
      <c r="BM72" s="245">
        <v>323</v>
      </c>
      <c r="BN72" s="295">
        <f t="shared" si="24"/>
        <v>0</v>
      </c>
      <c r="BO72" s="600">
        <v>0</v>
      </c>
      <c r="BP72" s="245">
        <v>323</v>
      </c>
      <c r="BQ72" s="295">
        <f t="shared" si="25"/>
        <v>0</v>
      </c>
      <c r="BR72" s="600">
        <v>1</v>
      </c>
      <c r="BS72" s="245">
        <v>323</v>
      </c>
      <c r="BT72" s="295">
        <f t="shared" si="26"/>
        <v>3.0959752321981426</v>
      </c>
      <c r="BU72" s="484">
        <v>2</v>
      </c>
      <c r="BV72" s="245">
        <v>323</v>
      </c>
      <c r="BW72" s="295">
        <f t="shared" si="27"/>
        <v>6.1919504643962853</v>
      </c>
      <c r="BX72" s="484">
        <v>1</v>
      </c>
      <c r="BY72" s="245">
        <v>323</v>
      </c>
      <c r="BZ72" s="295">
        <f t="shared" si="28"/>
        <v>3.0959752321981426</v>
      </c>
      <c r="CA72" s="484">
        <v>1</v>
      </c>
      <c r="CB72" s="245">
        <v>323</v>
      </c>
      <c r="CC72" s="295">
        <f t="shared" si="29"/>
        <v>3.0959752321981426</v>
      </c>
      <c r="CD72" s="484">
        <v>0</v>
      </c>
      <c r="CE72" s="245">
        <v>323</v>
      </c>
      <c r="CF72" s="295">
        <f t="shared" si="30"/>
        <v>0</v>
      </c>
      <c r="CG72" s="484">
        <v>0</v>
      </c>
      <c r="CH72" s="245">
        <v>323</v>
      </c>
      <c r="CI72" s="295">
        <f t="shared" si="31"/>
        <v>0</v>
      </c>
      <c r="CJ72" s="484">
        <v>0</v>
      </c>
      <c r="CK72" s="245">
        <v>323</v>
      </c>
      <c r="CL72" s="295">
        <f t="shared" si="32"/>
        <v>0</v>
      </c>
      <c r="CM72" s="484">
        <v>0</v>
      </c>
      <c r="CN72" s="245">
        <v>323</v>
      </c>
      <c r="CO72" s="295">
        <f t="shared" si="33"/>
        <v>0</v>
      </c>
      <c r="CP72" s="484">
        <v>0</v>
      </c>
      <c r="CQ72" s="245">
        <v>323</v>
      </c>
      <c r="CR72" s="295">
        <f t="shared" si="34"/>
        <v>0</v>
      </c>
      <c r="CS72" s="484">
        <v>0</v>
      </c>
      <c r="CT72" s="245">
        <v>323</v>
      </c>
      <c r="CU72" s="295">
        <f t="shared" si="35"/>
        <v>0</v>
      </c>
      <c r="CV72" s="484">
        <v>0</v>
      </c>
      <c r="CW72" s="245">
        <v>323</v>
      </c>
      <c r="CX72" s="295">
        <f t="shared" si="36"/>
        <v>0</v>
      </c>
      <c r="CY72" s="484">
        <v>1</v>
      </c>
      <c r="CZ72" s="245">
        <v>323</v>
      </c>
      <c r="DA72" s="295">
        <f t="shared" si="37"/>
        <v>3.0959752321981426</v>
      </c>
      <c r="DB72" s="484">
        <v>0</v>
      </c>
      <c r="DC72" s="245">
        <v>323</v>
      </c>
      <c r="DD72" s="295">
        <f t="shared" si="38"/>
        <v>0</v>
      </c>
    </row>
    <row r="73" spans="1:108" x14ac:dyDescent="0.25">
      <c r="A73" s="152">
        <v>26</v>
      </c>
      <c r="B73" s="127" t="s">
        <v>363</v>
      </c>
      <c r="C73" s="127" t="s">
        <v>339</v>
      </c>
      <c r="D73" s="482">
        <v>0</v>
      </c>
      <c r="E73" s="482">
        <v>372</v>
      </c>
      <c r="F73" s="483">
        <v>0</v>
      </c>
      <c r="G73" s="288">
        <f t="shared" si="4"/>
        <v>29</v>
      </c>
      <c r="H73" s="288">
        <v>372</v>
      </c>
      <c r="I73" s="290">
        <f t="shared" ca="1" si="5"/>
        <v>3.118279569892473</v>
      </c>
      <c r="J73" s="481">
        <v>2</v>
      </c>
      <c r="K73" s="245">
        <v>372</v>
      </c>
      <c r="L73" s="295">
        <f t="shared" si="6"/>
        <v>5.3763440860215059</v>
      </c>
      <c r="M73" s="481">
        <v>1</v>
      </c>
      <c r="N73" s="245">
        <v>372</v>
      </c>
      <c r="O73" s="295">
        <f t="shared" si="7"/>
        <v>2.688172043010753</v>
      </c>
      <c r="P73" s="481">
        <v>2</v>
      </c>
      <c r="Q73" s="245">
        <v>372</v>
      </c>
      <c r="R73" s="295">
        <f t="shared" si="8"/>
        <v>5.3763440860215059</v>
      </c>
      <c r="S73" s="481">
        <v>1</v>
      </c>
      <c r="T73" s="245">
        <v>372</v>
      </c>
      <c r="U73" s="295">
        <f t="shared" si="9"/>
        <v>2.688172043010753</v>
      </c>
      <c r="V73" s="481">
        <v>0</v>
      </c>
      <c r="W73" s="245">
        <v>372</v>
      </c>
      <c r="X73" s="295">
        <f t="shared" si="10"/>
        <v>0</v>
      </c>
      <c r="Y73" s="481">
        <v>1</v>
      </c>
      <c r="Z73" s="245">
        <v>372</v>
      </c>
      <c r="AA73" s="295">
        <f t="shared" si="11"/>
        <v>2.688172043010753</v>
      </c>
      <c r="AB73" s="481">
        <v>0</v>
      </c>
      <c r="AC73" s="245">
        <v>372</v>
      </c>
      <c r="AD73" s="295">
        <f t="shared" si="12"/>
        <v>0</v>
      </c>
      <c r="AE73" s="481">
        <v>0</v>
      </c>
      <c r="AF73" s="245">
        <v>372</v>
      </c>
      <c r="AG73" s="295">
        <f t="shared" si="13"/>
        <v>0</v>
      </c>
      <c r="AH73" s="481">
        <v>2</v>
      </c>
      <c r="AI73" s="245">
        <v>372</v>
      </c>
      <c r="AJ73" s="295">
        <f t="shared" si="14"/>
        <v>5.3763440860215059</v>
      </c>
      <c r="AK73" s="481">
        <v>2</v>
      </c>
      <c r="AL73" s="245">
        <v>372</v>
      </c>
      <c r="AM73" s="295">
        <f t="shared" si="15"/>
        <v>5.3763440860215059</v>
      </c>
      <c r="AN73" s="481">
        <v>1</v>
      </c>
      <c r="AO73" s="245">
        <v>372</v>
      </c>
      <c r="AP73" s="295">
        <f t="shared" si="16"/>
        <v>2.688172043010753</v>
      </c>
      <c r="AQ73" s="481">
        <v>1</v>
      </c>
      <c r="AR73" s="245">
        <v>372</v>
      </c>
      <c r="AS73" s="295">
        <f t="shared" si="17"/>
        <v>2.688172043010753</v>
      </c>
      <c r="AT73" s="481">
        <v>0</v>
      </c>
      <c r="AU73" s="245">
        <v>372</v>
      </c>
      <c r="AV73" s="295">
        <f t="shared" si="18"/>
        <v>0</v>
      </c>
      <c r="AW73" s="481">
        <v>0</v>
      </c>
      <c r="AX73" s="245">
        <v>372</v>
      </c>
      <c r="AY73" s="295">
        <f t="shared" si="19"/>
        <v>0</v>
      </c>
      <c r="AZ73" s="481">
        <v>2</v>
      </c>
      <c r="BA73" s="245">
        <v>372</v>
      </c>
      <c r="BB73" s="295">
        <f t="shared" si="20"/>
        <v>5.3763440860215059</v>
      </c>
      <c r="BC73" s="481">
        <v>2</v>
      </c>
      <c r="BD73" s="245">
        <v>372</v>
      </c>
      <c r="BE73" s="295">
        <f t="shared" si="21"/>
        <v>5.3763440860215059</v>
      </c>
      <c r="BF73" s="481">
        <v>1</v>
      </c>
      <c r="BG73" s="245">
        <v>372</v>
      </c>
      <c r="BH73" s="295">
        <f t="shared" si="22"/>
        <v>2.688172043010753</v>
      </c>
      <c r="BI73" s="481">
        <v>0</v>
      </c>
      <c r="BJ73" s="245">
        <v>372</v>
      </c>
      <c r="BK73" s="295">
        <f t="shared" si="23"/>
        <v>0</v>
      </c>
      <c r="BL73" s="481">
        <v>0</v>
      </c>
      <c r="BM73" s="245">
        <v>372</v>
      </c>
      <c r="BN73" s="295">
        <f t="shared" si="24"/>
        <v>0</v>
      </c>
      <c r="BO73" s="600">
        <v>1</v>
      </c>
      <c r="BP73" s="245">
        <v>372</v>
      </c>
      <c r="BQ73" s="295">
        <f t="shared" si="25"/>
        <v>2.688172043010753</v>
      </c>
      <c r="BR73" s="600">
        <v>2</v>
      </c>
      <c r="BS73" s="245">
        <v>372</v>
      </c>
      <c r="BT73" s="295">
        <f t="shared" si="26"/>
        <v>5.3763440860215059</v>
      </c>
      <c r="BU73" s="484">
        <v>1</v>
      </c>
      <c r="BV73" s="245">
        <v>372</v>
      </c>
      <c r="BW73" s="295">
        <f t="shared" si="27"/>
        <v>2.688172043010753</v>
      </c>
      <c r="BX73" s="484">
        <v>7</v>
      </c>
      <c r="BY73" s="245">
        <v>372</v>
      </c>
      <c r="BZ73" s="295">
        <f t="shared" si="28"/>
        <v>18.817204301075268</v>
      </c>
      <c r="CA73" s="484">
        <v>0</v>
      </c>
      <c r="CB73" s="245">
        <v>372</v>
      </c>
      <c r="CC73" s="295">
        <f t="shared" si="29"/>
        <v>0</v>
      </c>
      <c r="CD73" s="484">
        <v>0</v>
      </c>
      <c r="CE73" s="245">
        <v>372</v>
      </c>
      <c r="CF73" s="295">
        <f t="shared" si="30"/>
        <v>0</v>
      </c>
      <c r="CG73" s="484">
        <v>0</v>
      </c>
      <c r="CH73" s="245">
        <v>372</v>
      </c>
      <c r="CI73" s="295">
        <f t="shared" si="31"/>
        <v>0</v>
      </c>
      <c r="CJ73" s="484">
        <v>0</v>
      </c>
      <c r="CK73" s="245">
        <v>372</v>
      </c>
      <c r="CL73" s="295">
        <f t="shared" si="32"/>
        <v>0</v>
      </c>
      <c r="CM73" s="484">
        <v>0</v>
      </c>
      <c r="CN73" s="245">
        <v>372</v>
      </c>
      <c r="CO73" s="295">
        <f t="shared" si="33"/>
        <v>0</v>
      </c>
      <c r="CP73" s="484">
        <v>0</v>
      </c>
      <c r="CQ73" s="245">
        <v>372</v>
      </c>
      <c r="CR73" s="295">
        <f t="shared" si="34"/>
        <v>0</v>
      </c>
      <c r="CS73" s="484">
        <v>0</v>
      </c>
      <c r="CT73" s="245">
        <v>372</v>
      </c>
      <c r="CU73" s="295">
        <f t="shared" si="35"/>
        <v>0</v>
      </c>
      <c r="CV73" s="484">
        <v>0</v>
      </c>
      <c r="CW73" s="245">
        <v>372</v>
      </c>
      <c r="CX73" s="295">
        <f t="shared" si="36"/>
        <v>0</v>
      </c>
      <c r="CY73" s="484">
        <v>0</v>
      </c>
      <c r="CZ73" s="245">
        <v>372</v>
      </c>
      <c r="DA73" s="295">
        <f t="shared" si="37"/>
        <v>0</v>
      </c>
      <c r="DB73" s="484">
        <v>0</v>
      </c>
      <c r="DC73" s="245">
        <v>372</v>
      </c>
      <c r="DD73" s="295">
        <f t="shared" si="38"/>
        <v>0</v>
      </c>
    </row>
    <row r="74" spans="1:108" x14ac:dyDescent="0.25">
      <c r="A74" s="152">
        <v>27</v>
      </c>
      <c r="B74" s="127" t="s">
        <v>364</v>
      </c>
      <c r="C74" s="127" t="s">
        <v>339</v>
      </c>
      <c r="D74" s="482">
        <v>0</v>
      </c>
      <c r="E74" s="482">
        <v>618</v>
      </c>
      <c r="F74" s="483">
        <v>0</v>
      </c>
      <c r="G74" s="288">
        <f t="shared" si="4"/>
        <v>44</v>
      </c>
      <c r="H74" s="288">
        <v>618</v>
      </c>
      <c r="I74" s="290">
        <f t="shared" ca="1" si="5"/>
        <v>2.8478964401294498</v>
      </c>
      <c r="J74" s="481">
        <v>8</v>
      </c>
      <c r="K74" s="245">
        <v>618</v>
      </c>
      <c r="L74" s="295">
        <f t="shared" si="6"/>
        <v>12.944983818770227</v>
      </c>
      <c r="M74" s="481">
        <v>5</v>
      </c>
      <c r="N74" s="245">
        <v>618</v>
      </c>
      <c r="O74" s="295">
        <f t="shared" si="7"/>
        <v>8.090614886731391</v>
      </c>
      <c r="P74" s="481">
        <v>2</v>
      </c>
      <c r="Q74" s="245">
        <v>618</v>
      </c>
      <c r="R74" s="295">
        <f t="shared" si="8"/>
        <v>3.2362459546925568</v>
      </c>
      <c r="S74" s="481">
        <v>1</v>
      </c>
      <c r="T74" s="245">
        <v>618</v>
      </c>
      <c r="U74" s="295">
        <f t="shared" si="9"/>
        <v>1.6181229773462784</v>
      </c>
      <c r="V74" s="481">
        <v>1</v>
      </c>
      <c r="W74" s="245">
        <v>618</v>
      </c>
      <c r="X74" s="295">
        <f t="shared" si="10"/>
        <v>1.6181229773462784</v>
      </c>
      <c r="Y74" s="481">
        <v>3</v>
      </c>
      <c r="Z74" s="245">
        <v>618</v>
      </c>
      <c r="AA74" s="295">
        <f t="shared" si="11"/>
        <v>4.8543689320388346</v>
      </c>
      <c r="AB74" s="481">
        <v>0</v>
      </c>
      <c r="AC74" s="245">
        <v>618</v>
      </c>
      <c r="AD74" s="295">
        <f t="shared" si="12"/>
        <v>0</v>
      </c>
      <c r="AE74" s="481">
        <v>0</v>
      </c>
      <c r="AF74" s="245">
        <v>618</v>
      </c>
      <c r="AG74" s="295">
        <f t="shared" si="13"/>
        <v>0</v>
      </c>
      <c r="AH74" s="481">
        <v>1</v>
      </c>
      <c r="AI74" s="245">
        <v>618</v>
      </c>
      <c r="AJ74" s="295">
        <f t="shared" si="14"/>
        <v>1.6181229773462784</v>
      </c>
      <c r="AK74" s="481">
        <v>1</v>
      </c>
      <c r="AL74" s="245">
        <v>618</v>
      </c>
      <c r="AM74" s="295">
        <f t="shared" si="15"/>
        <v>1.6181229773462784</v>
      </c>
      <c r="AN74" s="481">
        <v>1</v>
      </c>
      <c r="AO74" s="245">
        <v>618</v>
      </c>
      <c r="AP74" s="295">
        <f t="shared" si="16"/>
        <v>1.6181229773462784</v>
      </c>
      <c r="AQ74" s="481">
        <v>1</v>
      </c>
      <c r="AR74" s="245">
        <v>618</v>
      </c>
      <c r="AS74" s="295">
        <f t="shared" si="17"/>
        <v>1.6181229773462784</v>
      </c>
      <c r="AT74" s="481">
        <v>1</v>
      </c>
      <c r="AU74" s="245">
        <v>618</v>
      </c>
      <c r="AV74" s="295">
        <f t="shared" si="18"/>
        <v>1.6181229773462784</v>
      </c>
      <c r="AW74" s="481">
        <v>2</v>
      </c>
      <c r="AX74" s="245">
        <v>618</v>
      </c>
      <c r="AY74" s="295">
        <f t="shared" si="19"/>
        <v>3.2362459546925568</v>
      </c>
      <c r="AZ74" s="481">
        <v>2</v>
      </c>
      <c r="BA74" s="245">
        <v>618</v>
      </c>
      <c r="BB74" s="295">
        <f t="shared" si="20"/>
        <v>3.2362459546925568</v>
      </c>
      <c r="BC74" s="481">
        <v>0</v>
      </c>
      <c r="BD74" s="245">
        <v>618</v>
      </c>
      <c r="BE74" s="295">
        <f t="shared" si="21"/>
        <v>0</v>
      </c>
      <c r="BF74" s="481">
        <v>5</v>
      </c>
      <c r="BG74" s="245">
        <v>618</v>
      </c>
      <c r="BH74" s="295">
        <f t="shared" si="22"/>
        <v>8.090614886731391</v>
      </c>
      <c r="BI74" s="481">
        <v>0</v>
      </c>
      <c r="BJ74" s="245">
        <v>618</v>
      </c>
      <c r="BK74" s="295">
        <f t="shared" si="23"/>
        <v>0</v>
      </c>
      <c r="BL74" s="481">
        <v>0</v>
      </c>
      <c r="BM74" s="245">
        <v>618</v>
      </c>
      <c r="BN74" s="295">
        <f t="shared" si="24"/>
        <v>0</v>
      </c>
      <c r="BO74" s="600">
        <v>3</v>
      </c>
      <c r="BP74" s="245">
        <v>618</v>
      </c>
      <c r="BQ74" s="295">
        <f t="shared" si="25"/>
        <v>4.8543689320388346</v>
      </c>
      <c r="BR74" s="600">
        <v>2</v>
      </c>
      <c r="BS74" s="245">
        <v>618</v>
      </c>
      <c r="BT74" s="295">
        <f t="shared" si="26"/>
        <v>3.2362459546925568</v>
      </c>
      <c r="BU74" s="484">
        <v>0</v>
      </c>
      <c r="BV74" s="245">
        <v>618</v>
      </c>
      <c r="BW74" s="295">
        <f t="shared" si="27"/>
        <v>0</v>
      </c>
      <c r="BX74" s="484">
        <v>0</v>
      </c>
      <c r="BY74" s="245">
        <v>618</v>
      </c>
      <c r="BZ74" s="295">
        <f t="shared" si="28"/>
        <v>0</v>
      </c>
      <c r="CA74" s="484">
        <v>2</v>
      </c>
      <c r="CB74" s="245">
        <v>618</v>
      </c>
      <c r="CC74" s="295">
        <f t="shared" si="29"/>
        <v>3.2362459546925568</v>
      </c>
      <c r="CD74" s="484">
        <v>0</v>
      </c>
      <c r="CE74" s="245">
        <v>618</v>
      </c>
      <c r="CF74" s="295">
        <f t="shared" si="30"/>
        <v>0</v>
      </c>
      <c r="CG74" s="484">
        <v>1</v>
      </c>
      <c r="CH74" s="245">
        <v>618</v>
      </c>
      <c r="CI74" s="295">
        <f t="shared" si="31"/>
        <v>1.6181229773462784</v>
      </c>
      <c r="CJ74" s="484">
        <v>2</v>
      </c>
      <c r="CK74" s="245">
        <v>618</v>
      </c>
      <c r="CL74" s="295">
        <f t="shared" si="32"/>
        <v>3.2362459546925568</v>
      </c>
      <c r="CM74" s="484">
        <v>0</v>
      </c>
      <c r="CN74" s="245">
        <v>618</v>
      </c>
      <c r="CO74" s="295">
        <f t="shared" si="33"/>
        <v>0</v>
      </c>
      <c r="CP74" s="484">
        <v>0</v>
      </c>
      <c r="CQ74" s="245">
        <v>618</v>
      </c>
      <c r="CR74" s="295">
        <f t="shared" si="34"/>
        <v>0</v>
      </c>
      <c r="CS74" s="484">
        <v>0</v>
      </c>
      <c r="CT74" s="245">
        <v>618</v>
      </c>
      <c r="CU74" s="295">
        <f t="shared" si="35"/>
        <v>0</v>
      </c>
      <c r="CV74" s="484">
        <v>0</v>
      </c>
      <c r="CW74" s="245">
        <v>618</v>
      </c>
      <c r="CX74" s="295">
        <f t="shared" si="36"/>
        <v>0</v>
      </c>
      <c r="CY74" s="484">
        <v>0</v>
      </c>
      <c r="CZ74" s="245">
        <v>618</v>
      </c>
      <c r="DA74" s="295">
        <f t="shared" si="37"/>
        <v>0</v>
      </c>
      <c r="DB74" s="484">
        <v>0</v>
      </c>
      <c r="DC74" s="245">
        <v>618</v>
      </c>
      <c r="DD74" s="295">
        <f t="shared" si="38"/>
        <v>0</v>
      </c>
    </row>
    <row r="75" spans="1:108" x14ac:dyDescent="0.25">
      <c r="A75" s="152">
        <v>28</v>
      </c>
      <c r="B75" s="127" t="s">
        <v>365</v>
      </c>
      <c r="C75" s="127" t="s">
        <v>336</v>
      </c>
      <c r="D75" s="482">
        <v>0</v>
      </c>
      <c r="E75" s="482">
        <v>178</v>
      </c>
      <c r="F75" s="483">
        <v>0</v>
      </c>
      <c r="G75" s="288">
        <f t="shared" si="4"/>
        <v>3</v>
      </c>
      <c r="H75" s="288">
        <v>178</v>
      </c>
      <c r="I75" s="290">
        <f t="shared" ca="1" si="5"/>
        <v>0.6741573033707865</v>
      </c>
      <c r="J75" s="481">
        <v>0</v>
      </c>
      <c r="K75" s="245">
        <v>178</v>
      </c>
      <c r="L75" s="295">
        <f t="shared" si="6"/>
        <v>0</v>
      </c>
      <c r="M75" s="481">
        <v>0</v>
      </c>
      <c r="N75" s="245">
        <v>178</v>
      </c>
      <c r="O75" s="295">
        <f t="shared" si="7"/>
        <v>0</v>
      </c>
      <c r="P75" s="481">
        <v>0</v>
      </c>
      <c r="Q75" s="245">
        <v>178</v>
      </c>
      <c r="R75" s="295">
        <f t="shared" si="8"/>
        <v>0</v>
      </c>
      <c r="S75" s="481">
        <v>0</v>
      </c>
      <c r="T75" s="245">
        <v>178</v>
      </c>
      <c r="U75" s="295">
        <f t="shared" si="9"/>
        <v>0</v>
      </c>
      <c r="V75" s="481">
        <v>0</v>
      </c>
      <c r="W75" s="245">
        <v>178</v>
      </c>
      <c r="X75" s="295">
        <f t="shared" si="10"/>
        <v>0</v>
      </c>
      <c r="Y75" s="481">
        <v>0</v>
      </c>
      <c r="Z75" s="245">
        <v>178</v>
      </c>
      <c r="AA75" s="295">
        <f t="shared" si="11"/>
        <v>0</v>
      </c>
      <c r="AB75" s="481">
        <v>0</v>
      </c>
      <c r="AC75" s="245">
        <v>178</v>
      </c>
      <c r="AD75" s="295">
        <f t="shared" si="12"/>
        <v>0</v>
      </c>
      <c r="AE75" s="481">
        <v>0</v>
      </c>
      <c r="AF75" s="245">
        <v>178</v>
      </c>
      <c r="AG75" s="295">
        <f t="shared" si="13"/>
        <v>0</v>
      </c>
      <c r="AH75" s="481">
        <v>1</v>
      </c>
      <c r="AI75" s="245">
        <v>178</v>
      </c>
      <c r="AJ75" s="295">
        <f t="shared" si="14"/>
        <v>5.6179775280898872</v>
      </c>
      <c r="AK75" s="481">
        <v>0</v>
      </c>
      <c r="AL75" s="245">
        <v>178</v>
      </c>
      <c r="AM75" s="295">
        <f t="shared" si="15"/>
        <v>0</v>
      </c>
      <c r="AN75" s="481">
        <v>0</v>
      </c>
      <c r="AO75" s="245">
        <v>178</v>
      </c>
      <c r="AP75" s="295">
        <f t="shared" si="16"/>
        <v>0</v>
      </c>
      <c r="AQ75" s="481">
        <v>0</v>
      </c>
      <c r="AR75" s="245">
        <v>178</v>
      </c>
      <c r="AS75" s="295">
        <f t="shared" si="17"/>
        <v>0</v>
      </c>
      <c r="AT75" s="481">
        <v>1</v>
      </c>
      <c r="AU75" s="245">
        <v>178</v>
      </c>
      <c r="AV75" s="295">
        <f t="shared" si="18"/>
        <v>5.6179775280898872</v>
      </c>
      <c r="AW75" s="481">
        <v>1</v>
      </c>
      <c r="AX75" s="245">
        <v>178</v>
      </c>
      <c r="AY75" s="295">
        <f t="shared" si="19"/>
        <v>5.6179775280898872</v>
      </c>
      <c r="AZ75" s="481">
        <v>0</v>
      </c>
      <c r="BA75" s="245">
        <v>178</v>
      </c>
      <c r="BB75" s="295">
        <f t="shared" si="20"/>
        <v>0</v>
      </c>
      <c r="BC75" s="481">
        <v>0</v>
      </c>
      <c r="BD75" s="245">
        <v>178</v>
      </c>
      <c r="BE75" s="295">
        <f t="shared" si="21"/>
        <v>0</v>
      </c>
      <c r="BF75" s="481">
        <v>0</v>
      </c>
      <c r="BG75" s="245">
        <v>178</v>
      </c>
      <c r="BH75" s="295">
        <f t="shared" si="22"/>
        <v>0</v>
      </c>
      <c r="BI75" s="481">
        <v>0</v>
      </c>
      <c r="BJ75" s="245">
        <v>178</v>
      </c>
      <c r="BK75" s="295">
        <f t="shared" si="23"/>
        <v>0</v>
      </c>
      <c r="BL75" s="481">
        <v>0</v>
      </c>
      <c r="BM75" s="245">
        <v>178</v>
      </c>
      <c r="BN75" s="295">
        <f t="shared" si="24"/>
        <v>0</v>
      </c>
      <c r="BO75" s="600">
        <v>0</v>
      </c>
      <c r="BP75" s="245">
        <v>178</v>
      </c>
      <c r="BQ75" s="295">
        <f t="shared" si="25"/>
        <v>0</v>
      </c>
      <c r="BR75" s="600">
        <v>0</v>
      </c>
      <c r="BS75" s="245">
        <v>178</v>
      </c>
      <c r="BT75" s="295">
        <f t="shared" si="26"/>
        <v>0</v>
      </c>
      <c r="BU75" s="484">
        <v>0</v>
      </c>
      <c r="BV75" s="245">
        <v>178</v>
      </c>
      <c r="BW75" s="295">
        <f t="shared" si="27"/>
        <v>0</v>
      </c>
      <c r="BX75" s="484">
        <v>0</v>
      </c>
      <c r="BY75" s="245">
        <v>178</v>
      </c>
      <c r="BZ75" s="295">
        <f t="shared" si="28"/>
        <v>0</v>
      </c>
      <c r="CA75" s="484">
        <v>0</v>
      </c>
      <c r="CB75" s="245">
        <v>178</v>
      </c>
      <c r="CC75" s="295">
        <f t="shared" si="29"/>
        <v>0</v>
      </c>
      <c r="CD75" s="484">
        <v>0</v>
      </c>
      <c r="CE75" s="245">
        <v>178</v>
      </c>
      <c r="CF75" s="295">
        <f t="shared" si="30"/>
        <v>0</v>
      </c>
      <c r="CG75" s="484">
        <v>0</v>
      </c>
      <c r="CH75" s="245">
        <v>178</v>
      </c>
      <c r="CI75" s="295">
        <f t="shared" si="31"/>
        <v>0</v>
      </c>
      <c r="CJ75" s="484">
        <v>0</v>
      </c>
      <c r="CK75" s="245">
        <v>178</v>
      </c>
      <c r="CL75" s="295">
        <f t="shared" si="32"/>
        <v>0</v>
      </c>
      <c r="CM75" s="484">
        <v>0</v>
      </c>
      <c r="CN75" s="245">
        <v>178</v>
      </c>
      <c r="CO75" s="295">
        <f t="shared" si="33"/>
        <v>0</v>
      </c>
      <c r="CP75" s="484">
        <v>0</v>
      </c>
      <c r="CQ75" s="245">
        <v>178</v>
      </c>
      <c r="CR75" s="295">
        <f t="shared" si="34"/>
        <v>0</v>
      </c>
      <c r="CS75" s="484">
        <v>0</v>
      </c>
      <c r="CT75" s="245">
        <v>178</v>
      </c>
      <c r="CU75" s="295">
        <f t="shared" si="35"/>
        <v>0</v>
      </c>
      <c r="CV75" s="484">
        <v>0</v>
      </c>
      <c r="CW75" s="245">
        <v>178</v>
      </c>
      <c r="CX75" s="295">
        <f t="shared" si="36"/>
        <v>0</v>
      </c>
      <c r="CY75" s="484">
        <v>0</v>
      </c>
      <c r="CZ75" s="245">
        <v>178</v>
      </c>
      <c r="DA75" s="295">
        <f t="shared" si="37"/>
        <v>0</v>
      </c>
      <c r="DB75" s="484">
        <v>0</v>
      </c>
      <c r="DC75" s="245">
        <v>178</v>
      </c>
      <c r="DD75" s="295">
        <f t="shared" si="38"/>
        <v>0</v>
      </c>
    </row>
    <row r="76" spans="1:108" x14ac:dyDescent="0.25">
      <c r="A76" s="152">
        <v>29</v>
      </c>
      <c r="B76" s="127" t="s">
        <v>366</v>
      </c>
      <c r="C76" s="127" t="s">
        <v>339</v>
      </c>
      <c r="D76" s="482">
        <v>0</v>
      </c>
      <c r="E76" s="482">
        <v>267</v>
      </c>
      <c r="F76" s="483">
        <v>0</v>
      </c>
      <c r="G76" s="288">
        <f t="shared" si="4"/>
        <v>4</v>
      </c>
      <c r="H76" s="288">
        <v>267</v>
      </c>
      <c r="I76" s="290">
        <f t="shared" ca="1" si="5"/>
        <v>0.59925093632958804</v>
      </c>
      <c r="J76" s="481">
        <v>0</v>
      </c>
      <c r="K76" s="245">
        <v>267</v>
      </c>
      <c r="L76" s="295">
        <f t="shared" si="6"/>
        <v>0</v>
      </c>
      <c r="M76" s="481">
        <v>2</v>
      </c>
      <c r="N76" s="245">
        <v>267</v>
      </c>
      <c r="O76" s="295">
        <f t="shared" si="7"/>
        <v>7.4906367041198498</v>
      </c>
      <c r="P76" s="481">
        <v>0</v>
      </c>
      <c r="Q76" s="245">
        <v>267</v>
      </c>
      <c r="R76" s="295">
        <f t="shared" si="8"/>
        <v>0</v>
      </c>
      <c r="S76" s="481">
        <v>0</v>
      </c>
      <c r="T76" s="245">
        <v>267</v>
      </c>
      <c r="U76" s="295">
        <f t="shared" si="9"/>
        <v>0</v>
      </c>
      <c r="V76" s="481">
        <v>0</v>
      </c>
      <c r="W76" s="245">
        <v>267</v>
      </c>
      <c r="X76" s="295">
        <f t="shared" si="10"/>
        <v>0</v>
      </c>
      <c r="Y76" s="481">
        <v>0</v>
      </c>
      <c r="Z76" s="245">
        <v>267</v>
      </c>
      <c r="AA76" s="295">
        <f t="shared" si="11"/>
        <v>0</v>
      </c>
      <c r="AB76" s="481">
        <v>1</v>
      </c>
      <c r="AC76" s="245">
        <v>267</v>
      </c>
      <c r="AD76" s="295">
        <f t="shared" si="12"/>
        <v>3.7453183520599249</v>
      </c>
      <c r="AE76" s="481">
        <v>0</v>
      </c>
      <c r="AF76" s="245">
        <v>267</v>
      </c>
      <c r="AG76" s="295">
        <f t="shared" si="13"/>
        <v>0</v>
      </c>
      <c r="AH76" s="481">
        <v>0</v>
      </c>
      <c r="AI76" s="245">
        <v>267</v>
      </c>
      <c r="AJ76" s="295">
        <f t="shared" si="14"/>
        <v>0</v>
      </c>
      <c r="AK76" s="481">
        <v>0</v>
      </c>
      <c r="AL76" s="245">
        <v>267</v>
      </c>
      <c r="AM76" s="295">
        <f t="shared" si="15"/>
        <v>0</v>
      </c>
      <c r="AN76" s="481">
        <v>0</v>
      </c>
      <c r="AO76" s="245">
        <v>267</v>
      </c>
      <c r="AP76" s="295">
        <f t="shared" si="16"/>
        <v>0</v>
      </c>
      <c r="AQ76" s="481">
        <v>0</v>
      </c>
      <c r="AR76" s="245">
        <v>267</v>
      </c>
      <c r="AS76" s="295">
        <f t="shared" si="17"/>
        <v>0</v>
      </c>
      <c r="AT76" s="481">
        <v>0</v>
      </c>
      <c r="AU76" s="245">
        <v>267</v>
      </c>
      <c r="AV76" s="295">
        <f t="shared" si="18"/>
        <v>0</v>
      </c>
      <c r="AW76" s="481">
        <v>0</v>
      </c>
      <c r="AX76" s="245">
        <v>267</v>
      </c>
      <c r="AY76" s="295">
        <f t="shared" si="19"/>
        <v>0</v>
      </c>
      <c r="AZ76" s="481">
        <v>0</v>
      </c>
      <c r="BA76" s="245">
        <v>267</v>
      </c>
      <c r="BB76" s="295">
        <f t="shared" si="20"/>
        <v>0</v>
      </c>
      <c r="BC76" s="481">
        <v>0</v>
      </c>
      <c r="BD76" s="245">
        <v>267</v>
      </c>
      <c r="BE76" s="295">
        <f t="shared" si="21"/>
        <v>0</v>
      </c>
      <c r="BF76" s="481">
        <v>0</v>
      </c>
      <c r="BG76" s="245">
        <v>267</v>
      </c>
      <c r="BH76" s="295">
        <f t="shared" si="22"/>
        <v>0</v>
      </c>
      <c r="BI76" s="481">
        <v>0</v>
      </c>
      <c r="BJ76" s="245">
        <v>267</v>
      </c>
      <c r="BK76" s="295">
        <f t="shared" si="23"/>
        <v>0</v>
      </c>
      <c r="BL76" s="481">
        <v>0</v>
      </c>
      <c r="BM76" s="245">
        <v>267</v>
      </c>
      <c r="BN76" s="295">
        <f t="shared" si="24"/>
        <v>0</v>
      </c>
      <c r="BO76" s="600">
        <v>1</v>
      </c>
      <c r="BP76" s="245">
        <v>267</v>
      </c>
      <c r="BQ76" s="295">
        <f t="shared" si="25"/>
        <v>3.7453183520599249</v>
      </c>
      <c r="BR76" s="600">
        <v>0</v>
      </c>
      <c r="BS76" s="245">
        <v>267</v>
      </c>
      <c r="BT76" s="295">
        <f t="shared" si="26"/>
        <v>0</v>
      </c>
      <c r="BU76" s="484">
        <v>0</v>
      </c>
      <c r="BV76" s="245">
        <v>267</v>
      </c>
      <c r="BW76" s="295">
        <f t="shared" si="27"/>
        <v>0</v>
      </c>
      <c r="BX76" s="484">
        <v>0</v>
      </c>
      <c r="BY76" s="245">
        <v>267</v>
      </c>
      <c r="BZ76" s="295">
        <f t="shared" si="28"/>
        <v>0</v>
      </c>
      <c r="CA76" s="484">
        <v>0</v>
      </c>
      <c r="CB76" s="245">
        <v>267</v>
      </c>
      <c r="CC76" s="295">
        <f t="shared" si="29"/>
        <v>0</v>
      </c>
      <c r="CD76" s="484">
        <v>0</v>
      </c>
      <c r="CE76" s="245">
        <v>267</v>
      </c>
      <c r="CF76" s="295">
        <f t="shared" si="30"/>
        <v>0</v>
      </c>
      <c r="CG76" s="484">
        <v>0</v>
      </c>
      <c r="CH76" s="245">
        <v>267</v>
      </c>
      <c r="CI76" s="295">
        <f t="shared" si="31"/>
        <v>0</v>
      </c>
      <c r="CJ76" s="484">
        <v>0</v>
      </c>
      <c r="CK76" s="245">
        <v>267</v>
      </c>
      <c r="CL76" s="295">
        <f t="shared" si="32"/>
        <v>0</v>
      </c>
      <c r="CM76" s="484">
        <v>0</v>
      </c>
      <c r="CN76" s="245">
        <v>267</v>
      </c>
      <c r="CO76" s="295">
        <f t="shared" si="33"/>
        <v>0</v>
      </c>
      <c r="CP76" s="484">
        <v>0</v>
      </c>
      <c r="CQ76" s="245">
        <v>267</v>
      </c>
      <c r="CR76" s="295">
        <f t="shared" si="34"/>
        <v>0</v>
      </c>
      <c r="CS76" s="484">
        <v>0</v>
      </c>
      <c r="CT76" s="245">
        <v>267</v>
      </c>
      <c r="CU76" s="295">
        <f t="shared" si="35"/>
        <v>0</v>
      </c>
      <c r="CV76" s="484">
        <v>0</v>
      </c>
      <c r="CW76" s="245">
        <v>267</v>
      </c>
      <c r="CX76" s="295">
        <f t="shared" si="36"/>
        <v>0</v>
      </c>
      <c r="CY76" s="484">
        <v>0</v>
      </c>
      <c r="CZ76" s="245">
        <v>267</v>
      </c>
      <c r="DA76" s="295">
        <f t="shared" si="37"/>
        <v>0</v>
      </c>
      <c r="DB76" s="484">
        <v>0</v>
      </c>
      <c r="DC76" s="245">
        <v>267</v>
      </c>
      <c r="DD76" s="295">
        <f t="shared" si="38"/>
        <v>0</v>
      </c>
    </row>
    <row r="77" spans="1:108" x14ac:dyDescent="0.25">
      <c r="A77" s="152">
        <v>30</v>
      </c>
      <c r="B77" s="127" t="s">
        <v>367</v>
      </c>
      <c r="C77" s="127" t="s">
        <v>339</v>
      </c>
      <c r="D77" s="482">
        <v>0</v>
      </c>
      <c r="E77" s="482">
        <v>360</v>
      </c>
      <c r="F77" s="483">
        <v>0</v>
      </c>
      <c r="G77" s="288">
        <f t="shared" si="4"/>
        <v>20</v>
      </c>
      <c r="H77" s="288">
        <v>360</v>
      </c>
      <c r="I77" s="290">
        <f t="shared" ca="1" si="5"/>
        <v>2.2222222222222223</v>
      </c>
      <c r="J77" s="481">
        <v>0</v>
      </c>
      <c r="K77" s="245">
        <v>360</v>
      </c>
      <c r="L77" s="295">
        <f t="shared" si="6"/>
        <v>0</v>
      </c>
      <c r="M77" s="481">
        <v>0</v>
      </c>
      <c r="N77" s="245">
        <v>360</v>
      </c>
      <c r="O77" s="295">
        <f t="shared" si="7"/>
        <v>0</v>
      </c>
      <c r="P77" s="481">
        <v>2</v>
      </c>
      <c r="Q77" s="245">
        <v>360</v>
      </c>
      <c r="R77" s="295">
        <f t="shared" si="8"/>
        <v>5.5555555555555554</v>
      </c>
      <c r="S77" s="481">
        <v>0</v>
      </c>
      <c r="T77" s="245">
        <v>360</v>
      </c>
      <c r="U77" s="295">
        <f t="shared" si="9"/>
        <v>0</v>
      </c>
      <c r="V77" s="481">
        <v>1</v>
      </c>
      <c r="W77" s="245">
        <v>360</v>
      </c>
      <c r="X77" s="295">
        <f t="shared" si="10"/>
        <v>2.7777777777777777</v>
      </c>
      <c r="Y77" s="481">
        <v>1</v>
      </c>
      <c r="Z77" s="245">
        <v>360</v>
      </c>
      <c r="AA77" s="295">
        <f t="shared" si="11"/>
        <v>2.7777777777777777</v>
      </c>
      <c r="AB77" s="481">
        <v>2</v>
      </c>
      <c r="AC77" s="245">
        <v>360</v>
      </c>
      <c r="AD77" s="295">
        <f t="shared" si="12"/>
        <v>5.5555555555555554</v>
      </c>
      <c r="AE77" s="481">
        <v>0</v>
      </c>
      <c r="AF77" s="245">
        <v>360</v>
      </c>
      <c r="AG77" s="295">
        <f t="shared" si="13"/>
        <v>0</v>
      </c>
      <c r="AH77" s="481">
        <v>0</v>
      </c>
      <c r="AI77" s="245">
        <v>360</v>
      </c>
      <c r="AJ77" s="295">
        <f t="shared" si="14"/>
        <v>0</v>
      </c>
      <c r="AK77" s="481">
        <v>1</v>
      </c>
      <c r="AL77" s="245">
        <v>360</v>
      </c>
      <c r="AM77" s="295">
        <f t="shared" si="15"/>
        <v>2.7777777777777777</v>
      </c>
      <c r="AN77" s="481">
        <v>1</v>
      </c>
      <c r="AO77" s="245">
        <v>360</v>
      </c>
      <c r="AP77" s="295">
        <f t="shared" si="16"/>
        <v>2.7777777777777777</v>
      </c>
      <c r="AQ77" s="481">
        <v>1</v>
      </c>
      <c r="AR77" s="245">
        <v>360</v>
      </c>
      <c r="AS77" s="295">
        <f t="shared" si="17"/>
        <v>2.7777777777777777</v>
      </c>
      <c r="AT77" s="481">
        <v>3</v>
      </c>
      <c r="AU77" s="245">
        <v>360</v>
      </c>
      <c r="AV77" s="295">
        <f t="shared" si="18"/>
        <v>8.3333333333333339</v>
      </c>
      <c r="AW77" s="481">
        <v>3</v>
      </c>
      <c r="AX77" s="245">
        <v>360</v>
      </c>
      <c r="AY77" s="295">
        <f t="shared" si="19"/>
        <v>8.3333333333333339</v>
      </c>
      <c r="AZ77" s="481">
        <v>3</v>
      </c>
      <c r="BA77" s="245">
        <v>360</v>
      </c>
      <c r="BB77" s="295">
        <f t="shared" si="20"/>
        <v>8.3333333333333339</v>
      </c>
      <c r="BC77" s="481">
        <v>0</v>
      </c>
      <c r="BD77" s="245">
        <v>360</v>
      </c>
      <c r="BE77" s="295">
        <f t="shared" si="21"/>
        <v>0</v>
      </c>
      <c r="BF77" s="481">
        <v>0</v>
      </c>
      <c r="BG77" s="245">
        <v>360</v>
      </c>
      <c r="BH77" s="295">
        <f t="shared" si="22"/>
        <v>0</v>
      </c>
      <c r="BI77" s="481">
        <v>0</v>
      </c>
      <c r="BJ77" s="245">
        <v>360</v>
      </c>
      <c r="BK77" s="295">
        <f t="shared" si="23"/>
        <v>0</v>
      </c>
      <c r="BL77" s="481">
        <v>0</v>
      </c>
      <c r="BM77" s="245">
        <v>360</v>
      </c>
      <c r="BN77" s="295">
        <f t="shared" si="24"/>
        <v>0</v>
      </c>
      <c r="BO77" s="600">
        <v>0</v>
      </c>
      <c r="BP77" s="245">
        <v>360</v>
      </c>
      <c r="BQ77" s="295">
        <f t="shared" si="25"/>
        <v>0</v>
      </c>
      <c r="BR77" s="600">
        <v>0</v>
      </c>
      <c r="BS77" s="245">
        <v>360</v>
      </c>
      <c r="BT77" s="295">
        <f t="shared" si="26"/>
        <v>0</v>
      </c>
      <c r="BU77" s="484">
        <v>0</v>
      </c>
      <c r="BV77" s="245">
        <v>360</v>
      </c>
      <c r="BW77" s="295">
        <f t="shared" si="27"/>
        <v>0</v>
      </c>
      <c r="BX77" s="484">
        <v>1</v>
      </c>
      <c r="BY77" s="245">
        <v>360</v>
      </c>
      <c r="BZ77" s="295">
        <f t="shared" si="28"/>
        <v>2.7777777777777777</v>
      </c>
      <c r="CA77" s="484">
        <v>0</v>
      </c>
      <c r="CB77" s="245">
        <v>360</v>
      </c>
      <c r="CC77" s="295">
        <f t="shared" si="29"/>
        <v>0</v>
      </c>
      <c r="CD77" s="484">
        <v>1</v>
      </c>
      <c r="CE77" s="245">
        <v>360</v>
      </c>
      <c r="CF77" s="295">
        <f t="shared" si="30"/>
        <v>2.7777777777777777</v>
      </c>
      <c r="CG77" s="484">
        <v>0</v>
      </c>
      <c r="CH77" s="245">
        <v>360</v>
      </c>
      <c r="CI77" s="295">
        <f t="shared" si="31"/>
        <v>0</v>
      </c>
      <c r="CJ77" s="484">
        <v>0</v>
      </c>
      <c r="CK77" s="245">
        <v>360</v>
      </c>
      <c r="CL77" s="295">
        <f t="shared" si="32"/>
        <v>0</v>
      </c>
      <c r="CM77" s="484">
        <v>0</v>
      </c>
      <c r="CN77" s="245">
        <v>360</v>
      </c>
      <c r="CO77" s="295">
        <f t="shared" si="33"/>
        <v>0</v>
      </c>
      <c r="CP77" s="484">
        <v>0</v>
      </c>
      <c r="CQ77" s="245">
        <v>360</v>
      </c>
      <c r="CR77" s="295">
        <f t="shared" si="34"/>
        <v>0</v>
      </c>
      <c r="CS77" s="484">
        <v>0</v>
      </c>
      <c r="CT77" s="245">
        <v>360</v>
      </c>
      <c r="CU77" s="295">
        <f t="shared" si="35"/>
        <v>0</v>
      </c>
      <c r="CV77" s="484">
        <v>0</v>
      </c>
      <c r="CW77" s="245">
        <v>360</v>
      </c>
      <c r="CX77" s="295">
        <f t="shared" si="36"/>
        <v>0</v>
      </c>
      <c r="CY77" s="484">
        <v>0</v>
      </c>
      <c r="CZ77" s="245">
        <v>360</v>
      </c>
      <c r="DA77" s="295">
        <f t="shared" si="37"/>
        <v>0</v>
      </c>
      <c r="DB77" s="484">
        <v>0</v>
      </c>
      <c r="DC77" s="245">
        <v>360</v>
      </c>
      <c r="DD77" s="295">
        <f t="shared" si="38"/>
        <v>0</v>
      </c>
    </row>
    <row r="78" spans="1:108" x14ac:dyDescent="0.25">
      <c r="A78" s="152">
        <v>31</v>
      </c>
      <c r="B78" s="127" t="s">
        <v>368</v>
      </c>
      <c r="C78" s="127" t="s">
        <v>345</v>
      </c>
      <c r="D78" s="482">
        <v>0</v>
      </c>
      <c r="E78" s="482">
        <v>364</v>
      </c>
      <c r="F78" s="483">
        <v>0</v>
      </c>
      <c r="G78" s="288">
        <f t="shared" si="4"/>
        <v>9</v>
      </c>
      <c r="H78" s="288">
        <v>364</v>
      </c>
      <c r="I78" s="290">
        <f t="shared" ca="1" si="5"/>
        <v>0.98901098901098905</v>
      </c>
      <c r="J78" s="481">
        <v>0</v>
      </c>
      <c r="K78" s="245">
        <v>364</v>
      </c>
      <c r="L78" s="295">
        <f t="shared" si="6"/>
        <v>0</v>
      </c>
      <c r="M78" s="481">
        <v>1</v>
      </c>
      <c r="N78" s="245">
        <v>364</v>
      </c>
      <c r="O78" s="295">
        <f t="shared" si="7"/>
        <v>2.7472527472527473</v>
      </c>
      <c r="P78" s="481">
        <v>1</v>
      </c>
      <c r="Q78" s="245">
        <v>364</v>
      </c>
      <c r="R78" s="295">
        <f t="shared" si="8"/>
        <v>2.7472527472527473</v>
      </c>
      <c r="S78" s="481">
        <v>0</v>
      </c>
      <c r="T78" s="245">
        <v>364</v>
      </c>
      <c r="U78" s="295">
        <f t="shared" si="9"/>
        <v>0</v>
      </c>
      <c r="V78" s="481">
        <v>0</v>
      </c>
      <c r="W78" s="245">
        <v>364</v>
      </c>
      <c r="X78" s="295">
        <f t="shared" si="10"/>
        <v>0</v>
      </c>
      <c r="Y78" s="481">
        <v>0</v>
      </c>
      <c r="Z78" s="245">
        <v>364</v>
      </c>
      <c r="AA78" s="295">
        <f t="shared" si="11"/>
        <v>0</v>
      </c>
      <c r="AB78" s="481">
        <v>0</v>
      </c>
      <c r="AC78" s="245">
        <v>364</v>
      </c>
      <c r="AD78" s="295">
        <f t="shared" si="12"/>
        <v>0</v>
      </c>
      <c r="AE78" s="481">
        <v>1</v>
      </c>
      <c r="AF78" s="245">
        <v>364</v>
      </c>
      <c r="AG78" s="295">
        <f t="shared" si="13"/>
        <v>2.7472527472527473</v>
      </c>
      <c r="AH78" s="481">
        <v>0</v>
      </c>
      <c r="AI78" s="245">
        <v>364</v>
      </c>
      <c r="AJ78" s="295">
        <f t="shared" si="14"/>
        <v>0</v>
      </c>
      <c r="AK78" s="481">
        <v>0</v>
      </c>
      <c r="AL78" s="245">
        <v>364</v>
      </c>
      <c r="AM78" s="295">
        <f t="shared" si="15"/>
        <v>0</v>
      </c>
      <c r="AN78" s="481">
        <v>0</v>
      </c>
      <c r="AO78" s="245">
        <v>364</v>
      </c>
      <c r="AP78" s="295">
        <f t="shared" si="16"/>
        <v>0</v>
      </c>
      <c r="AQ78" s="481">
        <v>1</v>
      </c>
      <c r="AR78" s="245">
        <v>364</v>
      </c>
      <c r="AS78" s="295">
        <f t="shared" si="17"/>
        <v>2.7472527472527473</v>
      </c>
      <c r="AT78" s="481">
        <v>0</v>
      </c>
      <c r="AU78" s="245">
        <v>364</v>
      </c>
      <c r="AV78" s="295">
        <f t="shared" si="18"/>
        <v>0</v>
      </c>
      <c r="AW78" s="481">
        <v>1</v>
      </c>
      <c r="AX78" s="245">
        <v>364</v>
      </c>
      <c r="AY78" s="295">
        <f t="shared" si="19"/>
        <v>2.7472527472527473</v>
      </c>
      <c r="AZ78" s="481">
        <v>1</v>
      </c>
      <c r="BA78" s="245">
        <v>364</v>
      </c>
      <c r="BB78" s="295">
        <f t="shared" si="20"/>
        <v>2.7472527472527473</v>
      </c>
      <c r="BC78" s="481">
        <v>0</v>
      </c>
      <c r="BD78" s="245">
        <v>364</v>
      </c>
      <c r="BE78" s="295">
        <f t="shared" si="21"/>
        <v>0</v>
      </c>
      <c r="BF78" s="481">
        <v>0</v>
      </c>
      <c r="BG78" s="245">
        <v>364</v>
      </c>
      <c r="BH78" s="295">
        <f t="shared" si="22"/>
        <v>0</v>
      </c>
      <c r="BI78" s="481">
        <v>0</v>
      </c>
      <c r="BJ78" s="245">
        <v>364</v>
      </c>
      <c r="BK78" s="295">
        <f t="shared" si="23"/>
        <v>0</v>
      </c>
      <c r="BL78" s="481">
        <v>0</v>
      </c>
      <c r="BM78" s="245">
        <v>364</v>
      </c>
      <c r="BN78" s="295">
        <f t="shared" si="24"/>
        <v>0</v>
      </c>
      <c r="BO78" s="600">
        <v>0</v>
      </c>
      <c r="BP78" s="245">
        <v>364</v>
      </c>
      <c r="BQ78" s="295">
        <f t="shared" si="25"/>
        <v>0</v>
      </c>
      <c r="BR78" s="600">
        <v>0</v>
      </c>
      <c r="BS78" s="245">
        <v>364</v>
      </c>
      <c r="BT78" s="295">
        <f t="shared" si="26"/>
        <v>0</v>
      </c>
      <c r="BU78" s="484">
        <v>0</v>
      </c>
      <c r="BV78" s="245">
        <v>364</v>
      </c>
      <c r="BW78" s="295">
        <f t="shared" si="27"/>
        <v>0</v>
      </c>
      <c r="BX78" s="484">
        <v>0</v>
      </c>
      <c r="BY78" s="245">
        <v>364</v>
      </c>
      <c r="BZ78" s="295">
        <f t="shared" si="28"/>
        <v>0</v>
      </c>
      <c r="CA78" s="484">
        <v>0</v>
      </c>
      <c r="CB78" s="245">
        <v>364</v>
      </c>
      <c r="CC78" s="295">
        <f t="shared" si="29"/>
        <v>0</v>
      </c>
      <c r="CD78" s="484">
        <v>0</v>
      </c>
      <c r="CE78" s="245">
        <v>364</v>
      </c>
      <c r="CF78" s="295">
        <f t="shared" si="30"/>
        <v>0</v>
      </c>
      <c r="CG78" s="484">
        <v>0</v>
      </c>
      <c r="CH78" s="245">
        <v>364</v>
      </c>
      <c r="CI78" s="295">
        <f t="shared" si="31"/>
        <v>0</v>
      </c>
      <c r="CJ78" s="484">
        <v>0</v>
      </c>
      <c r="CK78" s="245">
        <v>364</v>
      </c>
      <c r="CL78" s="295">
        <f t="shared" si="32"/>
        <v>0</v>
      </c>
      <c r="CM78" s="484">
        <v>0</v>
      </c>
      <c r="CN78" s="245">
        <v>364</v>
      </c>
      <c r="CO78" s="295">
        <f t="shared" si="33"/>
        <v>0</v>
      </c>
      <c r="CP78" s="484">
        <v>0</v>
      </c>
      <c r="CQ78" s="245">
        <v>364</v>
      </c>
      <c r="CR78" s="295">
        <f t="shared" si="34"/>
        <v>0</v>
      </c>
      <c r="CS78" s="484">
        <v>0</v>
      </c>
      <c r="CT78" s="245">
        <v>364</v>
      </c>
      <c r="CU78" s="295">
        <f t="shared" si="35"/>
        <v>0</v>
      </c>
      <c r="CV78" s="484">
        <v>3</v>
      </c>
      <c r="CW78" s="245">
        <v>364</v>
      </c>
      <c r="CX78" s="295">
        <f t="shared" si="36"/>
        <v>8.2417582417582427</v>
      </c>
      <c r="CY78" s="484">
        <v>0</v>
      </c>
      <c r="CZ78" s="245">
        <v>364</v>
      </c>
      <c r="DA78" s="295">
        <f t="shared" si="37"/>
        <v>0</v>
      </c>
      <c r="DB78" s="484">
        <v>0</v>
      </c>
      <c r="DC78" s="245">
        <v>364</v>
      </c>
      <c r="DD78" s="295">
        <f t="shared" si="38"/>
        <v>0</v>
      </c>
    </row>
    <row r="79" spans="1:108" x14ac:dyDescent="0.25">
      <c r="A79" s="152">
        <v>32</v>
      </c>
      <c r="B79" s="127" t="s">
        <v>369</v>
      </c>
      <c r="C79" s="127" t="s">
        <v>336</v>
      </c>
      <c r="D79" s="482">
        <v>1</v>
      </c>
      <c r="E79" s="482">
        <v>591</v>
      </c>
      <c r="F79" s="483">
        <v>1.6920473773265652</v>
      </c>
      <c r="G79" s="288">
        <f t="shared" si="4"/>
        <v>27</v>
      </c>
      <c r="H79" s="288">
        <v>591</v>
      </c>
      <c r="I79" s="290">
        <f t="shared" ca="1" si="5"/>
        <v>1.8274111675126905</v>
      </c>
      <c r="J79" s="481">
        <v>0</v>
      </c>
      <c r="K79" s="245">
        <v>591</v>
      </c>
      <c r="L79" s="295">
        <f t="shared" si="6"/>
        <v>0</v>
      </c>
      <c r="M79" s="481">
        <v>2</v>
      </c>
      <c r="N79" s="245">
        <v>591</v>
      </c>
      <c r="O79" s="295">
        <f t="shared" si="7"/>
        <v>3.3840947546531304</v>
      </c>
      <c r="P79" s="481">
        <v>1</v>
      </c>
      <c r="Q79" s="245">
        <v>591</v>
      </c>
      <c r="R79" s="295">
        <f t="shared" si="8"/>
        <v>1.6920473773265652</v>
      </c>
      <c r="S79" s="481">
        <v>0</v>
      </c>
      <c r="T79" s="245">
        <v>591</v>
      </c>
      <c r="U79" s="295">
        <f t="shared" si="9"/>
        <v>0</v>
      </c>
      <c r="V79" s="481">
        <v>0</v>
      </c>
      <c r="W79" s="245">
        <v>591</v>
      </c>
      <c r="X79" s="295">
        <f t="shared" si="10"/>
        <v>0</v>
      </c>
      <c r="Y79" s="481">
        <v>3</v>
      </c>
      <c r="Z79" s="245">
        <v>591</v>
      </c>
      <c r="AA79" s="295">
        <f t="shared" si="11"/>
        <v>5.0761421319796947</v>
      </c>
      <c r="AB79" s="481">
        <v>3</v>
      </c>
      <c r="AC79" s="245">
        <v>591</v>
      </c>
      <c r="AD79" s="295">
        <f t="shared" si="12"/>
        <v>5.0761421319796947</v>
      </c>
      <c r="AE79" s="481">
        <v>0</v>
      </c>
      <c r="AF79" s="245">
        <v>591</v>
      </c>
      <c r="AG79" s="295">
        <f t="shared" si="13"/>
        <v>0</v>
      </c>
      <c r="AH79" s="481">
        <v>4</v>
      </c>
      <c r="AI79" s="245">
        <v>591</v>
      </c>
      <c r="AJ79" s="295">
        <f t="shared" si="14"/>
        <v>6.7681895093062607</v>
      </c>
      <c r="AK79" s="481">
        <v>4</v>
      </c>
      <c r="AL79" s="245">
        <v>591</v>
      </c>
      <c r="AM79" s="295">
        <f t="shared" si="15"/>
        <v>6.7681895093062607</v>
      </c>
      <c r="AN79" s="481">
        <v>0</v>
      </c>
      <c r="AO79" s="245">
        <v>591</v>
      </c>
      <c r="AP79" s="295">
        <f t="shared" si="16"/>
        <v>0</v>
      </c>
      <c r="AQ79" s="481">
        <v>0</v>
      </c>
      <c r="AR79" s="245">
        <v>591</v>
      </c>
      <c r="AS79" s="295">
        <f t="shared" si="17"/>
        <v>0</v>
      </c>
      <c r="AT79" s="481">
        <v>1</v>
      </c>
      <c r="AU79" s="245">
        <v>591</v>
      </c>
      <c r="AV79" s="295">
        <f t="shared" si="18"/>
        <v>1.6920473773265652</v>
      </c>
      <c r="AW79" s="481">
        <v>0</v>
      </c>
      <c r="AX79" s="245">
        <v>591</v>
      </c>
      <c r="AY79" s="295">
        <f t="shared" si="19"/>
        <v>0</v>
      </c>
      <c r="AZ79" s="481">
        <v>2</v>
      </c>
      <c r="BA79" s="245">
        <v>591</v>
      </c>
      <c r="BB79" s="295">
        <f t="shared" si="20"/>
        <v>3.3840947546531304</v>
      </c>
      <c r="BC79" s="481">
        <v>3</v>
      </c>
      <c r="BD79" s="245">
        <v>591</v>
      </c>
      <c r="BE79" s="295">
        <f t="shared" si="21"/>
        <v>5.0761421319796947</v>
      </c>
      <c r="BF79" s="481">
        <v>0</v>
      </c>
      <c r="BG79" s="245">
        <v>591</v>
      </c>
      <c r="BH79" s="295">
        <f t="shared" si="22"/>
        <v>0</v>
      </c>
      <c r="BI79" s="481">
        <v>0</v>
      </c>
      <c r="BJ79" s="245">
        <v>591</v>
      </c>
      <c r="BK79" s="295">
        <f t="shared" si="23"/>
        <v>0</v>
      </c>
      <c r="BL79" s="481">
        <v>0</v>
      </c>
      <c r="BM79" s="245">
        <v>591</v>
      </c>
      <c r="BN79" s="295">
        <f t="shared" si="24"/>
        <v>0</v>
      </c>
      <c r="BO79" s="600">
        <v>1</v>
      </c>
      <c r="BP79" s="245">
        <v>591</v>
      </c>
      <c r="BQ79" s="295">
        <f t="shared" si="25"/>
        <v>1.6920473773265652</v>
      </c>
      <c r="BR79" s="600">
        <v>1</v>
      </c>
      <c r="BS79" s="245">
        <v>591</v>
      </c>
      <c r="BT79" s="295">
        <f t="shared" si="26"/>
        <v>1.6920473773265652</v>
      </c>
      <c r="BU79" s="484">
        <v>0</v>
      </c>
      <c r="BV79" s="245">
        <v>591</v>
      </c>
      <c r="BW79" s="295">
        <f t="shared" si="27"/>
        <v>0</v>
      </c>
      <c r="BX79" s="484">
        <v>1</v>
      </c>
      <c r="BY79" s="245">
        <v>591</v>
      </c>
      <c r="BZ79" s="295">
        <f t="shared" si="28"/>
        <v>1.6920473773265652</v>
      </c>
      <c r="CA79" s="484">
        <v>1</v>
      </c>
      <c r="CB79" s="245">
        <v>591</v>
      </c>
      <c r="CC79" s="295">
        <f t="shared" si="29"/>
        <v>1.6920473773265652</v>
      </c>
      <c r="CD79" s="484">
        <v>0</v>
      </c>
      <c r="CE79" s="245">
        <v>591</v>
      </c>
      <c r="CF79" s="295">
        <f t="shared" si="30"/>
        <v>0</v>
      </c>
      <c r="CG79" s="484">
        <v>0</v>
      </c>
      <c r="CH79" s="245">
        <v>591</v>
      </c>
      <c r="CI79" s="295">
        <f t="shared" si="31"/>
        <v>0</v>
      </c>
      <c r="CJ79" s="484">
        <v>0</v>
      </c>
      <c r="CK79" s="245">
        <v>591</v>
      </c>
      <c r="CL79" s="295">
        <f t="shared" si="32"/>
        <v>0</v>
      </c>
      <c r="CM79" s="484">
        <v>0</v>
      </c>
      <c r="CN79" s="245">
        <v>591</v>
      </c>
      <c r="CO79" s="295">
        <f t="shared" si="33"/>
        <v>0</v>
      </c>
      <c r="CP79" s="484">
        <v>0</v>
      </c>
      <c r="CQ79" s="245">
        <v>591</v>
      </c>
      <c r="CR79" s="295">
        <f t="shared" si="34"/>
        <v>0</v>
      </c>
      <c r="CS79" s="484">
        <v>0</v>
      </c>
      <c r="CT79" s="245">
        <v>591</v>
      </c>
      <c r="CU79" s="295">
        <f t="shared" si="35"/>
        <v>0</v>
      </c>
      <c r="CV79" s="484">
        <v>0</v>
      </c>
      <c r="CW79" s="245">
        <v>591</v>
      </c>
      <c r="CX79" s="295">
        <f t="shared" si="36"/>
        <v>0</v>
      </c>
      <c r="CY79" s="484">
        <v>0</v>
      </c>
      <c r="CZ79" s="245">
        <v>591</v>
      </c>
      <c r="DA79" s="295">
        <f t="shared" si="37"/>
        <v>0</v>
      </c>
      <c r="DB79" s="484">
        <v>1</v>
      </c>
      <c r="DC79" s="245">
        <v>591</v>
      </c>
      <c r="DD79" s="295">
        <f t="shared" si="38"/>
        <v>1.6920473773265652</v>
      </c>
    </row>
    <row r="80" spans="1:108" x14ac:dyDescent="0.25">
      <c r="A80" s="152">
        <v>33</v>
      </c>
      <c r="B80" s="127" t="s">
        <v>370</v>
      </c>
      <c r="C80" s="127" t="s">
        <v>345</v>
      </c>
      <c r="D80" s="482">
        <v>0</v>
      </c>
      <c r="E80" s="482">
        <v>287</v>
      </c>
      <c r="F80" s="483">
        <v>0</v>
      </c>
      <c r="G80" s="288">
        <f t="shared" si="4"/>
        <v>15</v>
      </c>
      <c r="H80" s="288">
        <v>287</v>
      </c>
      <c r="I80" s="290">
        <f t="shared" ca="1" si="5"/>
        <v>2.0905923344947737</v>
      </c>
      <c r="J80" s="481">
        <v>0</v>
      </c>
      <c r="K80" s="245">
        <v>287</v>
      </c>
      <c r="L80" s="295">
        <f t="shared" si="6"/>
        <v>0</v>
      </c>
      <c r="M80" s="481">
        <v>0</v>
      </c>
      <c r="N80" s="245">
        <v>287</v>
      </c>
      <c r="O80" s="295">
        <f t="shared" si="7"/>
        <v>0</v>
      </c>
      <c r="P80" s="481">
        <v>0</v>
      </c>
      <c r="Q80" s="245">
        <v>287</v>
      </c>
      <c r="R80" s="295">
        <f t="shared" si="8"/>
        <v>0</v>
      </c>
      <c r="S80" s="481">
        <v>0</v>
      </c>
      <c r="T80" s="245">
        <v>287</v>
      </c>
      <c r="U80" s="295">
        <f t="shared" si="9"/>
        <v>0</v>
      </c>
      <c r="V80" s="481">
        <v>0</v>
      </c>
      <c r="W80" s="245">
        <v>287</v>
      </c>
      <c r="X80" s="295">
        <f t="shared" si="10"/>
        <v>0</v>
      </c>
      <c r="Y80" s="481">
        <v>3</v>
      </c>
      <c r="Z80" s="245">
        <v>287</v>
      </c>
      <c r="AA80" s="295">
        <f t="shared" si="11"/>
        <v>10.452961672473869</v>
      </c>
      <c r="AB80" s="481">
        <v>0</v>
      </c>
      <c r="AC80" s="245">
        <v>287</v>
      </c>
      <c r="AD80" s="295">
        <f t="shared" si="12"/>
        <v>0</v>
      </c>
      <c r="AE80" s="481">
        <v>0</v>
      </c>
      <c r="AF80" s="245">
        <v>287</v>
      </c>
      <c r="AG80" s="295">
        <f t="shared" si="13"/>
        <v>0</v>
      </c>
      <c r="AH80" s="481">
        <v>5</v>
      </c>
      <c r="AI80" s="245">
        <v>287</v>
      </c>
      <c r="AJ80" s="295">
        <f t="shared" si="14"/>
        <v>17.421602787456447</v>
      </c>
      <c r="AK80" s="481">
        <v>0</v>
      </c>
      <c r="AL80" s="245">
        <v>287</v>
      </c>
      <c r="AM80" s="295">
        <f t="shared" si="15"/>
        <v>0</v>
      </c>
      <c r="AN80" s="481">
        <v>0</v>
      </c>
      <c r="AO80" s="245">
        <v>287</v>
      </c>
      <c r="AP80" s="295">
        <f t="shared" si="16"/>
        <v>0</v>
      </c>
      <c r="AQ80" s="481">
        <v>0</v>
      </c>
      <c r="AR80" s="245">
        <v>287</v>
      </c>
      <c r="AS80" s="295">
        <f t="shared" si="17"/>
        <v>0</v>
      </c>
      <c r="AT80" s="481">
        <v>1</v>
      </c>
      <c r="AU80" s="245">
        <v>287</v>
      </c>
      <c r="AV80" s="295">
        <f t="shared" si="18"/>
        <v>3.484320557491289</v>
      </c>
      <c r="AW80" s="481">
        <v>2</v>
      </c>
      <c r="AX80" s="245">
        <v>287</v>
      </c>
      <c r="AY80" s="295">
        <f t="shared" si="19"/>
        <v>6.968641114982578</v>
      </c>
      <c r="AZ80" s="481">
        <v>0</v>
      </c>
      <c r="BA80" s="245">
        <v>287</v>
      </c>
      <c r="BB80" s="295">
        <f t="shared" si="20"/>
        <v>0</v>
      </c>
      <c r="BC80" s="481">
        <v>0</v>
      </c>
      <c r="BD80" s="245">
        <v>287</v>
      </c>
      <c r="BE80" s="295">
        <f t="shared" si="21"/>
        <v>0</v>
      </c>
      <c r="BF80" s="481">
        <v>0</v>
      </c>
      <c r="BG80" s="245">
        <v>287</v>
      </c>
      <c r="BH80" s="295">
        <f t="shared" si="22"/>
        <v>0</v>
      </c>
      <c r="BI80" s="481">
        <v>1</v>
      </c>
      <c r="BJ80" s="245">
        <v>287</v>
      </c>
      <c r="BK80" s="295">
        <f t="shared" si="23"/>
        <v>3.484320557491289</v>
      </c>
      <c r="BL80" s="481">
        <v>0</v>
      </c>
      <c r="BM80" s="245">
        <v>287</v>
      </c>
      <c r="BN80" s="295">
        <f t="shared" si="24"/>
        <v>0</v>
      </c>
      <c r="BO80" s="600">
        <v>1</v>
      </c>
      <c r="BP80" s="245">
        <v>287</v>
      </c>
      <c r="BQ80" s="295">
        <f t="shared" si="25"/>
        <v>3.484320557491289</v>
      </c>
      <c r="BR80" s="600">
        <v>1</v>
      </c>
      <c r="BS80" s="245">
        <v>287</v>
      </c>
      <c r="BT80" s="295">
        <f t="shared" si="26"/>
        <v>3.484320557491289</v>
      </c>
      <c r="BU80" s="484">
        <v>0</v>
      </c>
      <c r="BV80" s="245">
        <v>287</v>
      </c>
      <c r="BW80" s="295">
        <f t="shared" si="27"/>
        <v>0</v>
      </c>
      <c r="BX80" s="484">
        <v>0</v>
      </c>
      <c r="BY80" s="245">
        <v>287</v>
      </c>
      <c r="BZ80" s="295">
        <f t="shared" si="28"/>
        <v>0</v>
      </c>
      <c r="CA80" s="484">
        <v>1</v>
      </c>
      <c r="CB80" s="245">
        <v>287</v>
      </c>
      <c r="CC80" s="295">
        <f t="shared" si="29"/>
        <v>3.484320557491289</v>
      </c>
      <c r="CD80" s="484">
        <v>0</v>
      </c>
      <c r="CE80" s="245">
        <v>287</v>
      </c>
      <c r="CF80" s="295">
        <f t="shared" si="30"/>
        <v>0</v>
      </c>
      <c r="CG80" s="484">
        <v>0</v>
      </c>
      <c r="CH80" s="245">
        <v>287</v>
      </c>
      <c r="CI80" s="295">
        <f t="shared" si="31"/>
        <v>0</v>
      </c>
      <c r="CJ80" s="484">
        <v>0</v>
      </c>
      <c r="CK80" s="245">
        <v>287</v>
      </c>
      <c r="CL80" s="295">
        <f t="shared" si="32"/>
        <v>0</v>
      </c>
      <c r="CM80" s="484">
        <v>0</v>
      </c>
      <c r="CN80" s="245">
        <v>287</v>
      </c>
      <c r="CO80" s="295">
        <f t="shared" si="33"/>
        <v>0</v>
      </c>
      <c r="CP80" s="484">
        <v>0</v>
      </c>
      <c r="CQ80" s="245">
        <v>287</v>
      </c>
      <c r="CR80" s="295">
        <f t="shared" si="34"/>
        <v>0</v>
      </c>
      <c r="CS80" s="484">
        <v>0</v>
      </c>
      <c r="CT80" s="245">
        <v>287</v>
      </c>
      <c r="CU80" s="295">
        <f t="shared" si="35"/>
        <v>0</v>
      </c>
      <c r="CV80" s="484">
        <v>0</v>
      </c>
      <c r="CW80" s="245">
        <v>287</v>
      </c>
      <c r="CX80" s="295">
        <f t="shared" si="36"/>
        <v>0</v>
      </c>
      <c r="CY80" s="484">
        <v>0</v>
      </c>
      <c r="CZ80" s="245">
        <v>287</v>
      </c>
      <c r="DA80" s="295">
        <f t="shared" si="37"/>
        <v>0</v>
      </c>
      <c r="DB80" s="484">
        <v>0</v>
      </c>
      <c r="DC80" s="245">
        <v>287</v>
      </c>
      <c r="DD80" s="295">
        <f t="shared" si="38"/>
        <v>0</v>
      </c>
    </row>
    <row r="81" spans="1:108" x14ac:dyDescent="0.25">
      <c r="A81" s="152">
        <v>34</v>
      </c>
      <c r="B81" s="127" t="s">
        <v>371</v>
      </c>
      <c r="C81" s="127" t="s">
        <v>339</v>
      </c>
      <c r="D81" s="482">
        <v>0</v>
      </c>
      <c r="E81" s="482">
        <v>185</v>
      </c>
      <c r="F81" s="483">
        <v>0</v>
      </c>
      <c r="G81" s="288">
        <f t="shared" si="4"/>
        <v>6</v>
      </c>
      <c r="H81" s="288">
        <v>185</v>
      </c>
      <c r="I81" s="290">
        <f t="shared" ca="1" si="5"/>
        <v>1.2972972972972971</v>
      </c>
      <c r="J81" s="481">
        <v>0</v>
      </c>
      <c r="K81" s="245">
        <v>185</v>
      </c>
      <c r="L81" s="295">
        <f t="shared" si="6"/>
        <v>0</v>
      </c>
      <c r="M81" s="481">
        <v>1</v>
      </c>
      <c r="N81" s="245">
        <v>185</v>
      </c>
      <c r="O81" s="295">
        <f t="shared" si="7"/>
        <v>5.4054054054054053</v>
      </c>
      <c r="P81" s="481">
        <v>0</v>
      </c>
      <c r="Q81" s="245">
        <v>185</v>
      </c>
      <c r="R81" s="295">
        <f t="shared" si="8"/>
        <v>0</v>
      </c>
      <c r="S81" s="481">
        <v>1</v>
      </c>
      <c r="T81" s="245">
        <v>185</v>
      </c>
      <c r="U81" s="295">
        <f t="shared" si="9"/>
        <v>5.4054054054054053</v>
      </c>
      <c r="V81" s="481">
        <v>0</v>
      </c>
      <c r="W81" s="245">
        <v>185</v>
      </c>
      <c r="X81" s="295">
        <f t="shared" si="10"/>
        <v>0</v>
      </c>
      <c r="Y81" s="481">
        <v>0</v>
      </c>
      <c r="Z81" s="245">
        <v>185</v>
      </c>
      <c r="AA81" s="295">
        <f t="shared" si="11"/>
        <v>0</v>
      </c>
      <c r="AB81" s="481">
        <v>1</v>
      </c>
      <c r="AC81" s="245">
        <v>185</v>
      </c>
      <c r="AD81" s="295">
        <f t="shared" si="12"/>
        <v>5.4054054054054053</v>
      </c>
      <c r="AE81" s="481">
        <v>0</v>
      </c>
      <c r="AF81" s="245">
        <v>185</v>
      </c>
      <c r="AG81" s="295">
        <f t="shared" si="13"/>
        <v>0</v>
      </c>
      <c r="AH81" s="481">
        <v>0</v>
      </c>
      <c r="AI81" s="245">
        <v>185</v>
      </c>
      <c r="AJ81" s="295">
        <f t="shared" si="14"/>
        <v>0</v>
      </c>
      <c r="AK81" s="481">
        <v>0</v>
      </c>
      <c r="AL81" s="245">
        <v>185</v>
      </c>
      <c r="AM81" s="295">
        <f t="shared" si="15"/>
        <v>0</v>
      </c>
      <c r="AN81" s="481">
        <v>0</v>
      </c>
      <c r="AO81" s="245">
        <v>185</v>
      </c>
      <c r="AP81" s="295">
        <f t="shared" si="16"/>
        <v>0</v>
      </c>
      <c r="AQ81" s="481">
        <v>0</v>
      </c>
      <c r="AR81" s="245">
        <v>185</v>
      </c>
      <c r="AS81" s="295">
        <f t="shared" si="17"/>
        <v>0</v>
      </c>
      <c r="AT81" s="481">
        <v>0</v>
      </c>
      <c r="AU81" s="245">
        <v>185</v>
      </c>
      <c r="AV81" s="295">
        <f t="shared" si="18"/>
        <v>0</v>
      </c>
      <c r="AW81" s="481">
        <v>1</v>
      </c>
      <c r="AX81" s="245">
        <v>185</v>
      </c>
      <c r="AY81" s="295">
        <f t="shared" si="19"/>
        <v>5.4054054054054053</v>
      </c>
      <c r="AZ81" s="481">
        <v>0</v>
      </c>
      <c r="BA81" s="245">
        <v>185</v>
      </c>
      <c r="BB81" s="295">
        <f t="shared" si="20"/>
        <v>0</v>
      </c>
      <c r="BC81" s="481">
        <v>0</v>
      </c>
      <c r="BD81" s="245">
        <v>185</v>
      </c>
      <c r="BE81" s="295">
        <f t="shared" si="21"/>
        <v>0</v>
      </c>
      <c r="BF81" s="481">
        <v>0</v>
      </c>
      <c r="BG81" s="245">
        <v>185</v>
      </c>
      <c r="BH81" s="295">
        <f t="shared" si="22"/>
        <v>0</v>
      </c>
      <c r="BI81" s="481">
        <v>0</v>
      </c>
      <c r="BJ81" s="245">
        <v>185</v>
      </c>
      <c r="BK81" s="295">
        <f t="shared" si="23"/>
        <v>0</v>
      </c>
      <c r="BL81" s="481">
        <v>0</v>
      </c>
      <c r="BM81" s="245">
        <v>185</v>
      </c>
      <c r="BN81" s="295">
        <f t="shared" si="24"/>
        <v>0</v>
      </c>
      <c r="BO81" s="600">
        <v>0</v>
      </c>
      <c r="BP81" s="245">
        <v>185</v>
      </c>
      <c r="BQ81" s="295">
        <f t="shared" si="25"/>
        <v>0</v>
      </c>
      <c r="BR81" s="600">
        <v>1</v>
      </c>
      <c r="BS81" s="245">
        <v>185</v>
      </c>
      <c r="BT81" s="295">
        <f t="shared" si="26"/>
        <v>5.4054054054054053</v>
      </c>
      <c r="BU81" s="484">
        <v>0</v>
      </c>
      <c r="BV81" s="245">
        <v>185</v>
      </c>
      <c r="BW81" s="295">
        <f t="shared" si="27"/>
        <v>0</v>
      </c>
      <c r="BX81" s="484">
        <v>0</v>
      </c>
      <c r="BY81" s="245">
        <v>185</v>
      </c>
      <c r="BZ81" s="295">
        <f t="shared" si="28"/>
        <v>0</v>
      </c>
      <c r="CA81" s="484">
        <v>0</v>
      </c>
      <c r="CB81" s="245">
        <v>185</v>
      </c>
      <c r="CC81" s="295">
        <f t="shared" si="29"/>
        <v>0</v>
      </c>
      <c r="CD81" s="484">
        <v>0</v>
      </c>
      <c r="CE81" s="245">
        <v>185</v>
      </c>
      <c r="CF81" s="295">
        <f t="shared" si="30"/>
        <v>0</v>
      </c>
      <c r="CG81" s="484">
        <v>1</v>
      </c>
      <c r="CH81" s="245">
        <v>185</v>
      </c>
      <c r="CI81" s="295">
        <f t="shared" si="31"/>
        <v>5.4054054054054053</v>
      </c>
      <c r="CJ81" s="484">
        <v>0</v>
      </c>
      <c r="CK81" s="245">
        <v>185</v>
      </c>
      <c r="CL81" s="295">
        <f t="shared" si="32"/>
        <v>0</v>
      </c>
      <c r="CM81" s="484">
        <v>0</v>
      </c>
      <c r="CN81" s="245">
        <v>185</v>
      </c>
      <c r="CO81" s="295">
        <f t="shared" si="33"/>
        <v>0</v>
      </c>
      <c r="CP81" s="484">
        <v>0</v>
      </c>
      <c r="CQ81" s="245">
        <v>185</v>
      </c>
      <c r="CR81" s="295">
        <f t="shared" si="34"/>
        <v>0</v>
      </c>
      <c r="CS81" s="484">
        <v>0</v>
      </c>
      <c r="CT81" s="245">
        <v>185</v>
      </c>
      <c r="CU81" s="295">
        <f t="shared" si="35"/>
        <v>0</v>
      </c>
      <c r="CV81" s="484">
        <v>0</v>
      </c>
      <c r="CW81" s="245">
        <v>185</v>
      </c>
      <c r="CX81" s="295">
        <f t="shared" si="36"/>
        <v>0</v>
      </c>
      <c r="CY81" s="484">
        <v>0</v>
      </c>
      <c r="CZ81" s="245">
        <v>185</v>
      </c>
      <c r="DA81" s="295">
        <f t="shared" si="37"/>
        <v>0</v>
      </c>
      <c r="DB81" s="484">
        <v>0</v>
      </c>
      <c r="DC81" s="245">
        <v>185</v>
      </c>
      <c r="DD81" s="295">
        <f t="shared" si="38"/>
        <v>0</v>
      </c>
    </row>
    <row r="82" spans="1:108" x14ac:dyDescent="0.25">
      <c r="A82" s="152">
        <v>35</v>
      </c>
      <c r="B82" s="127" t="s">
        <v>372</v>
      </c>
      <c r="C82" s="127" t="s">
        <v>345</v>
      </c>
      <c r="D82" s="482">
        <v>0</v>
      </c>
      <c r="E82" s="482">
        <v>336</v>
      </c>
      <c r="F82" s="483">
        <v>0</v>
      </c>
      <c r="G82" s="288">
        <f t="shared" si="4"/>
        <v>15</v>
      </c>
      <c r="H82" s="288">
        <v>336</v>
      </c>
      <c r="I82" s="290">
        <f t="shared" ca="1" si="5"/>
        <v>1.7857142857142856</v>
      </c>
      <c r="J82" s="481">
        <v>2</v>
      </c>
      <c r="K82" s="245">
        <v>336</v>
      </c>
      <c r="L82" s="295">
        <f t="shared" si="6"/>
        <v>5.9523809523809517</v>
      </c>
      <c r="M82" s="481">
        <v>0</v>
      </c>
      <c r="N82" s="245">
        <v>336</v>
      </c>
      <c r="O82" s="295">
        <f t="shared" si="7"/>
        <v>0</v>
      </c>
      <c r="P82" s="481">
        <v>2</v>
      </c>
      <c r="Q82" s="245">
        <v>336</v>
      </c>
      <c r="R82" s="295">
        <f t="shared" si="8"/>
        <v>5.9523809523809517</v>
      </c>
      <c r="S82" s="481">
        <v>1</v>
      </c>
      <c r="T82" s="245">
        <v>336</v>
      </c>
      <c r="U82" s="295">
        <f t="shared" si="9"/>
        <v>2.9761904761904758</v>
      </c>
      <c r="V82" s="481">
        <v>0</v>
      </c>
      <c r="W82" s="245">
        <v>336</v>
      </c>
      <c r="X82" s="295">
        <f t="shared" si="10"/>
        <v>0</v>
      </c>
      <c r="Y82" s="481">
        <v>0</v>
      </c>
      <c r="Z82" s="245">
        <v>336</v>
      </c>
      <c r="AA82" s="295">
        <f t="shared" si="11"/>
        <v>0</v>
      </c>
      <c r="AB82" s="481">
        <v>0</v>
      </c>
      <c r="AC82" s="245">
        <v>336</v>
      </c>
      <c r="AD82" s="295">
        <f t="shared" si="12"/>
        <v>0</v>
      </c>
      <c r="AE82" s="481">
        <v>1</v>
      </c>
      <c r="AF82" s="245">
        <v>336</v>
      </c>
      <c r="AG82" s="295">
        <f t="shared" si="13"/>
        <v>2.9761904761904758</v>
      </c>
      <c r="AH82" s="481">
        <v>0</v>
      </c>
      <c r="AI82" s="245">
        <v>336</v>
      </c>
      <c r="AJ82" s="295">
        <f t="shared" si="14"/>
        <v>0</v>
      </c>
      <c r="AK82" s="481">
        <v>0</v>
      </c>
      <c r="AL82" s="245">
        <v>336</v>
      </c>
      <c r="AM82" s="295">
        <f t="shared" si="15"/>
        <v>0</v>
      </c>
      <c r="AN82" s="481">
        <v>0</v>
      </c>
      <c r="AO82" s="245">
        <v>336</v>
      </c>
      <c r="AP82" s="295">
        <f t="shared" si="16"/>
        <v>0</v>
      </c>
      <c r="AQ82" s="481">
        <v>0</v>
      </c>
      <c r="AR82" s="245">
        <v>336</v>
      </c>
      <c r="AS82" s="295">
        <f t="shared" si="17"/>
        <v>0</v>
      </c>
      <c r="AT82" s="481">
        <v>0</v>
      </c>
      <c r="AU82" s="245">
        <v>336</v>
      </c>
      <c r="AV82" s="295">
        <f t="shared" si="18"/>
        <v>0</v>
      </c>
      <c r="AW82" s="481">
        <v>0</v>
      </c>
      <c r="AX82" s="245">
        <v>336</v>
      </c>
      <c r="AY82" s="295">
        <f t="shared" si="19"/>
        <v>0</v>
      </c>
      <c r="AZ82" s="481">
        <v>0</v>
      </c>
      <c r="BA82" s="245">
        <v>336</v>
      </c>
      <c r="BB82" s="295">
        <f t="shared" si="20"/>
        <v>0</v>
      </c>
      <c r="BC82" s="481">
        <v>0</v>
      </c>
      <c r="BD82" s="245">
        <v>336</v>
      </c>
      <c r="BE82" s="295">
        <f t="shared" si="21"/>
        <v>0</v>
      </c>
      <c r="BF82" s="481">
        <v>1</v>
      </c>
      <c r="BG82" s="245">
        <v>336</v>
      </c>
      <c r="BH82" s="295">
        <f t="shared" si="22"/>
        <v>2.9761904761904758</v>
      </c>
      <c r="BI82" s="481">
        <v>0</v>
      </c>
      <c r="BJ82" s="245">
        <v>336</v>
      </c>
      <c r="BK82" s="295">
        <f t="shared" si="23"/>
        <v>0</v>
      </c>
      <c r="BL82" s="481">
        <v>0</v>
      </c>
      <c r="BM82" s="245">
        <v>336</v>
      </c>
      <c r="BN82" s="295">
        <f t="shared" si="24"/>
        <v>0</v>
      </c>
      <c r="BO82" s="600">
        <v>1</v>
      </c>
      <c r="BP82" s="245">
        <v>336</v>
      </c>
      <c r="BQ82" s="295">
        <f t="shared" si="25"/>
        <v>2.9761904761904758</v>
      </c>
      <c r="BR82" s="600">
        <v>2</v>
      </c>
      <c r="BS82" s="245">
        <v>336</v>
      </c>
      <c r="BT82" s="295">
        <f t="shared" si="26"/>
        <v>5.9523809523809517</v>
      </c>
      <c r="BU82" s="484">
        <v>1</v>
      </c>
      <c r="BV82" s="245">
        <v>336</v>
      </c>
      <c r="BW82" s="295">
        <f t="shared" si="27"/>
        <v>2.9761904761904758</v>
      </c>
      <c r="BX82" s="484">
        <v>2</v>
      </c>
      <c r="BY82" s="245">
        <v>336</v>
      </c>
      <c r="BZ82" s="295">
        <f t="shared" si="28"/>
        <v>5.9523809523809517</v>
      </c>
      <c r="CA82" s="484">
        <v>2</v>
      </c>
      <c r="CB82" s="245">
        <v>336</v>
      </c>
      <c r="CC82" s="295">
        <f t="shared" si="29"/>
        <v>5.9523809523809517</v>
      </c>
      <c r="CD82" s="484">
        <v>0</v>
      </c>
      <c r="CE82" s="245">
        <v>336</v>
      </c>
      <c r="CF82" s="295">
        <f t="shared" si="30"/>
        <v>0</v>
      </c>
      <c r="CG82" s="484">
        <v>0</v>
      </c>
      <c r="CH82" s="245">
        <v>336</v>
      </c>
      <c r="CI82" s="295">
        <f t="shared" si="31"/>
        <v>0</v>
      </c>
      <c r="CJ82" s="484">
        <v>0</v>
      </c>
      <c r="CK82" s="245">
        <v>336</v>
      </c>
      <c r="CL82" s="295">
        <f t="shared" si="32"/>
        <v>0</v>
      </c>
      <c r="CM82" s="484">
        <v>0</v>
      </c>
      <c r="CN82" s="245">
        <v>336</v>
      </c>
      <c r="CO82" s="295">
        <f t="shared" si="33"/>
        <v>0</v>
      </c>
      <c r="CP82" s="484">
        <v>0</v>
      </c>
      <c r="CQ82" s="245">
        <v>336</v>
      </c>
      <c r="CR82" s="295">
        <f t="shared" si="34"/>
        <v>0</v>
      </c>
      <c r="CS82" s="484">
        <v>0</v>
      </c>
      <c r="CT82" s="245">
        <v>336</v>
      </c>
      <c r="CU82" s="295">
        <f t="shared" si="35"/>
        <v>0</v>
      </c>
      <c r="CV82" s="484">
        <v>0</v>
      </c>
      <c r="CW82" s="245">
        <v>336</v>
      </c>
      <c r="CX82" s="295">
        <f t="shared" si="36"/>
        <v>0</v>
      </c>
      <c r="CY82" s="484">
        <v>0</v>
      </c>
      <c r="CZ82" s="245">
        <v>336</v>
      </c>
      <c r="DA82" s="295">
        <f t="shared" si="37"/>
        <v>0</v>
      </c>
      <c r="DB82" s="484">
        <v>0</v>
      </c>
      <c r="DC82" s="245">
        <v>336</v>
      </c>
      <c r="DD82" s="295">
        <f t="shared" si="38"/>
        <v>0</v>
      </c>
    </row>
    <row r="83" spans="1:108" x14ac:dyDescent="0.25">
      <c r="A83" s="152">
        <v>36</v>
      </c>
      <c r="B83" s="127" t="s">
        <v>373</v>
      </c>
      <c r="C83" s="127" t="s">
        <v>339</v>
      </c>
      <c r="D83" s="482">
        <v>1</v>
      </c>
      <c r="E83" s="482">
        <v>308</v>
      </c>
      <c r="F83" s="483">
        <v>3.2467532467532472</v>
      </c>
      <c r="G83" s="288">
        <f t="shared" si="4"/>
        <v>17</v>
      </c>
      <c r="H83" s="288">
        <v>308</v>
      </c>
      <c r="I83" s="290">
        <f t="shared" ca="1" si="5"/>
        <v>2.2077922077922079</v>
      </c>
      <c r="J83" s="481">
        <v>0</v>
      </c>
      <c r="K83" s="245">
        <v>308</v>
      </c>
      <c r="L83" s="295">
        <f t="shared" si="6"/>
        <v>0</v>
      </c>
      <c r="M83" s="481">
        <v>1</v>
      </c>
      <c r="N83" s="245">
        <v>308</v>
      </c>
      <c r="O83" s="295">
        <f t="shared" si="7"/>
        <v>3.2467532467532472</v>
      </c>
      <c r="P83" s="481">
        <v>0</v>
      </c>
      <c r="Q83" s="245">
        <v>308</v>
      </c>
      <c r="R83" s="295">
        <f t="shared" si="8"/>
        <v>0</v>
      </c>
      <c r="S83" s="481">
        <v>0</v>
      </c>
      <c r="T83" s="245">
        <v>308</v>
      </c>
      <c r="U83" s="295">
        <f t="shared" si="9"/>
        <v>0</v>
      </c>
      <c r="V83" s="481">
        <v>0</v>
      </c>
      <c r="W83" s="245">
        <v>308</v>
      </c>
      <c r="X83" s="295">
        <f t="shared" si="10"/>
        <v>0</v>
      </c>
      <c r="Y83" s="481">
        <v>2</v>
      </c>
      <c r="Z83" s="245">
        <v>308</v>
      </c>
      <c r="AA83" s="295">
        <f t="shared" si="11"/>
        <v>6.4935064935064943</v>
      </c>
      <c r="AB83" s="481">
        <v>1</v>
      </c>
      <c r="AC83" s="245">
        <v>308</v>
      </c>
      <c r="AD83" s="295">
        <f t="shared" si="12"/>
        <v>3.2467532467532472</v>
      </c>
      <c r="AE83" s="481">
        <v>0</v>
      </c>
      <c r="AF83" s="245">
        <v>308</v>
      </c>
      <c r="AG83" s="295">
        <f t="shared" si="13"/>
        <v>0</v>
      </c>
      <c r="AH83" s="481">
        <v>0</v>
      </c>
      <c r="AI83" s="245">
        <v>308</v>
      </c>
      <c r="AJ83" s="295">
        <f t="shared" si="14"/>
        <v>0</v>
      </c>
      <c r="AK83" s="481">
        <v>1</v>
      </c>
      <c r="AL83" s="245">
        <v>308</v>
      </c>
      <c r="AM83" s="295">
        <f t="shared" si="15"/>
        <v>3.2467532467532472</v>
      </c>
      <c r="AN83" s="481">
        <v>1</v>
      </c>
      <c r="AO83" s="245">
        <v>308</v>
      </c>
      <c r="AP83" s="295">
        <f t="shared" si="16"/>
        <v>3.2467532467532472</v>
      </c>
      <c r="AQ83" s="481">
        <v>0</v>
      </c>
      <c r="AR83" s="245">
        <v>308</v>
      </c>
      <c r="AS83" s="295">
        <f t="shared" si="17"/>
        <v>0</v>
      </c>
      <c r="AT83" s="481">
        <v>5</v>
      </c>
      <c r="AU83" s="245">
        <v>308</v>
      </c>
      <c r="AV83" s="295">
        <f t="shared" si="18"/>
        <v>16.233766233766232</v>
      </c>
      <c r="AW83" s="481">
        <v>0</v>
      </c>
      <c r="AX83" s="245">
        <v>308</v>
      </c>
      <c r="AY83" s="295">
        <f t="shared" si="19"/>
        <v>0</v>
      </c>
      <c r="AZ83" s="481">
        <v>0</v>
      </c>
      <c r="BA83" s="245">
        <v>308</v>
      </c>
      <c r="BB83" s="295">
        <f t="shared" si="20"/>
        <v>0</v>
      </c>
      <c r="BC83" s="481">
        <v>0</v>
      </c>
      <c r="BD83" s="245">
        <v>308</v>
      </c>
      <c r="BE83" s="295">
        <f t="shared" si="21"/>
        <v>0</v>
      </c>
      <c r="BF83" s="481">
        <v>0</v>
      </c>
      <c r="BG83" s="245">
        <v>308</v>
      </c>
      <c r="BH83" s="295">
        <f t="shared" si="22"/>
        <v>0</v>
      </c>
      <c r="BI83" s="481">
        <v>1</v>
      </c>
      <c r="BJ83" s="245">
        <v>308</v>
      </c>
      <c r="BK83" s="295">
        <f t="shared" si="23"/>
        <v>3.2467532467532472</v>
      </c>
      <c r="BL83" s="481">
        <v>0</v>
      </c>
      <c r="BM83" s="245">
        <v>308</v>
      </c>
      <c r="BN83" s="295">
        <f t="shared" si="24"/>
        <v>0</v>
      </c>
      <c r="BO83" s="600">
        <v>1</v>
      </c>
      <c r="BP83" s="245">
        <v>308</v>
      </c>
      <c r="BQ83" s="295">
        <f t="shared" si="25"/>
        <v>3.2467532467532472</v>
      </c>
      <c r="BR83" s="600">
        <v>0</v>
      </c>
      <c r="BS83" s="245">
        <v>308</v>
      </c>
      <c r="BT83" s="295">
        <f t="shared" si="26"/>
        <v>0</v>
      </c>
      <c r="BU83" s="484">
        <v>1</v>
      </c>
      <c r="BV83" s="245">
        <v>308</v>
      </c>
      <c r="BW83" s="295">
        <f t="shared" si="27"/>
        <v>3.2467532467532472</v>
      </c>
      <c r="BX83" s="484">
        <v>0</v>
      </c>
      <c r="BY83" s="245">
        <v>308</v>
      </c>
      <c r="BZ83" s="295">
        <f t="shared" si="28"/>
        <v>0</v>
      </c>
      <c r="CA83" s="484">
        <v>1</v>
      </c>
      <c r="CB83" s="245">
        <v>308</v>
      </c>
      <c r="CC83" s="295">
        <f t="shared" si="29"/>
        <v>3.2467532467532472</v>
      </c>
      <c r="CD83" s="484">
        <v>1</v>
      </c>
      <c r="CE83" s="245">
        <v>308</v>
      </c>
      <c r="CF83" s="295">
        <f t="shared" si="30"/>
        <v>3.2467532467532472</v>
      </c>
      <c r="CG83" s="484">
        <v>1</v>
      </c>
      <c r="CH83" s="245">
        <v>308</v>
      </c>
      <c r="CI83" s="295">
        <f t="shared" si="31"/>
        <v>3.2467532467532472</v>
      </c>
      <c r="CJ83" s="484">
        <v>0</v>
      </c>
      <c r="CK83" s="245">
        <v>308</v>
      </c>
      <c r="CL83" s="295">
        <f t="shared" si="32"/>
        <v>0</v>
      </c>
      <c r="CM83" s="484">
        <v>0</v>
      </c>
      <c r="CN83" s="245">
        <v>308</v>
      </c>
      <c r="CO83" s="295">
        <f t="shared" si="33"/>
        <v>0</v>
      </c>
      <c r="CP83" s="484">
        <v>0</v>
      </c>
      <c r="CQ83" s="245">
        <v>308</v>
      </c>
      <c r="CR83" s="295">
        <f t="shared" si="34"/>
        <v>0</v>
      </c>
      <c r="CS83" s="484">
        <v>0</v>
      </c>
      <c r="CT83" s="245">
        <v>308</v>
      </c>
      <c r="CU83" s="295">
        <f t="shared" si="35"/>
        <v>0</v>
      </c>
      <c r="CV83" s="484">
        <v>0</v>
      </c>
      <c r="CW83" s="245">
        <v>308</v>
      </c>
      <c r="CX83" s="295">
        <f t="shared" si="36"/>
        <v>0</v>
      </c>
      <c r="CY83" s="484">
        <v>0</v>
      </c>
      <c r="CZ83" s="245">
        <v>308</v>
      </c>
      <c r="DA83" s="295">
        <f t="shared" si="37"/>
        <v>0</v>
      </c>
      <c r="DB83" s="484">
        <v>1</v>
      </c>
      <c r="DC83" s="245">
        <v>308</v>
      </c>
      <c r="DD83" s="295">
        <f t="shared" si="38"/>
        <v>3.2467532467532472</v>
      </c>
    </row>
    <row r="84" spans="1:108" x14ac:dyDescent="0.25">
      <c r="A84" s="152">
        <v>37</v>
      </c>
      <c r="B84" s="127" t="s">
        <v>374</v>
      </c>
      <c r="C84" s="127" t="s">
        <v>339</v>
      </c>
      <c r="D84" s="482">
        <v>0</v>
      </c>
      <c r="E84" s="482">
        <v>281</v>
      </c>
      <c r="F84" s="483">
        <v>0</v>
      </c>
      <c r="G84" s="288">
        <f t="shared" si="4"/>
        <v>13</v>
      </c>
      <c r="H84" s="288">
        <v>281</v>
      </c>
      <c r="I84" s="290">
        <f t="shared" ca="1" si="5"/>
        <v>1.8505338078291815</v>
      </c>
      <c r="J84" s="481">
        <v>0</v>
      </c>
      <c r="K84" s="245">
        <v>281</v>
      </c>
      <c r="L84" s="295">
        <f t="shared" si="6"/>
        <v>0</v>
      </c>
      <c r="M84" s="481">
        <v>1</v>
      </c>
      <c r="N84" s="245">
        <v>281</v>
      </c>
      <c r="O84" s="295">
        <f t="shared" si="7"/>
        <v>3.5587188612099641</v>
      </c>
      <c r="P84" s="481">
        <v>0</v>
      </c>
      <c r="Q84" s="245">
        <v>281</v>
      </c>
      <c r="R84" s="295">
        <f t="shared" si="8"/>
        <v>0</v>
      </c>
      <c r="S84" s="481">
        <v>0</v>
      </c>
      <c r="T84" s="245">
        <v>281</v>
      </c>
      <c r="U84" s="295">
        <f t="shared" si="9"/>
        <v>0</v>
      </c>
      <c r="V84" s="481">
        <v>0</v>
      </c>
      <c r="W84" s="245">
        <v>281</v>
      </c>
      <c r="X84" s="295">
        <f t="shared" si="10"/>
        <v>0</v>
      </c>
      <c r="Y84" s="481">
        <v>2</v>
      </c>
      <c r="Z84" s="245">
        <v>281</v>
      </c>
      <c r="AA84" s="295">
        <f t="shared" si="11"/>
        <v>7.1174377224199281</v>
      </c>
      <c r="AB84" s="481">
        <v>2</v>
      </c>
      <c r="AC84" s="245">
        <v>281</v>
      </c>
      <c r="AD84" s="295">
        <f t="shared" si="12"/>
        <v>7.1174377224199281</v>
      </c>
      <c r="AE84" s="481">
        <v>1</v>
      </c>
      <c r="AF84" s="245">
        <v>281</v>
      </c>
      <c r="AG84" s="295">
        <f t="shared" si="13"/>
        <v>3.5587188612099641</v>
      </c>
      <c r="AH84" s="481">
        <v>0</v>
      </c>
      <c r="AI84" s="245">
        <v>281</v>
      </c>
      <c r="AJ84" s="295">
        <f t="shared" si="14"/>
        <v>0</v>
      </c>
      <c r="AK84" s="481">
        <v>0</v>
      </c>
      <c r="AL84" s="245">
        <v>281</v>
      </c>
      <c r="AM84" s="295">
        <f t="shared" si="15"/>
        <v>0</v>
      </c>
      <c r="AN84" s="481">
        <v>0</v>
      </c>
      <c r="AO84" s="245">
        <v>281</v>
      </c>
      <c r="AP84" s="295">
        <f t="shared" si="16"/>
        <v>0</v>
      </c>
      <c r="AQ84" s="481">
        <v>0</v>
      </c>
      <c r="AR84" s="245">
        <v>281</v>
      </c>
      <c r="AS84" s="295">
        <f t="shared" si="17"/>
        <v>0</v>
      </c>
      <c r="AT84" s="481">
        <v>0</v>
      </c>
      <c r="AU84" s="245">
        <v>281</v>
      </c>
      <c r="AV84" s="295">
        <f t="shared" si="18"/>
        <v>0</v>
      </c>
      <c r="AW84" s="481">
        <v>1</v>
      </c>
      <c r="AX84" s="245">
        <v>281</v>
      </c>
      <c r="AY84" s="295">
        <f t="shared" si="19"/>
        <v>3.5587188612099641</v>
      </c>
      <c r="AZ84" s="481">
        <v>1</v>
      </c>
      <c r="BA84" s="245">
        <v>281</v>
      </c>
      <c r="BB84" s="295">
        <f t="shared" si="20"/>
        <v>3.5587188612099641</v>
      </c>
      <c r="BC84" s="481">
        <v>0</v>
      </c>
      <c r="BD84" s="245">
        <v>281</v>
      </c>
      <c r="BE84" s="295">
        <f t="shared" si="21"/>
        <v>0</v>
      </c>
      <c r="BF84" s="481">
        <v>0</v>
      </c>
      <c r="BG84" s="245">
        <v>281</v>
      </c>
      <c r="BH84" s="295">
        <f t="shared" si="22"/>
        <v>0</v>
      </c>
      <c r="BI84" s="481">
        <v>0</v>
      </c>
      <c r="BJ84" s="245">
        <v>281</v>
      </c>
      <c r="BK84" s="295">
        <f t="shared" si="23"/>
        <v>0</v>
      </c>
      <c r="BL84" s="481">
        <v>0</v>
      </c>
      <c r="BM84" s="245">
        <v>281</v>
      </c>
      <c r="BN84" s="295">
        <f t="shared" si="24"/>
        <v>0</v>
      </c>
      <c r="BO84" s="600">
        <v>4</v>
      </c>
      <c r="BP84" s="245">
        <v>281</v>
      </c>
      <c r="BQ84" s="295">
        <f t="shared" si="25"/>
        <v>14.234875444839856</v>
      </c>
      <c r="BR84" s="600">
        <v>1</v>
      </c>
      <c r="BS84" s="245">
        <v>281</v>
      </c>
      <c r="BT84" s="295">
        <f t="shared" si="26"/>
        <v>3.5587188612099641</v>
      </c>
      <c r="BU84" s="484">
        <v>0</v>
      </c>
      <c r="BV84" s="245">
        <v>281</v>
      </c>
      <c r="BW84" s="295">
        <f t="shared" si="27"/>
        <v>0</v>
      </c>
      <c r="BX84" s="484">
        <v>0</v>
      </c>
      <c r="BY84" s="245">
        <v>281</v>
      </c>
      <c r="BZ84" s="295">
        <f t="shared" si="28"/>
        <v>0</v>
      </c>
      <c r="CA84" s="484">
        <v>0</v>
      </c>
      <c r="CB84" s="245">
        <v>281</v>
      </c>
      <c r="CC84" s="295">
        <f t="shared" si="29"/>
        <v>0</v>
      </c>
      <c r="CD84" s="484">
        <v>0</v>
      </c>
      <c r="CE84" s="245">
        <v>281</v>
      </c>
      <c r="CF84" s="295">
        <f t="shared" si="30"/>
        <v>0</v>
      </c>
      <c r="CG84" s="484">
        <v>0</v>
      </c>
      <c r="CH84" s="245">
        <v>281</v>
      </c>
      <c r="CI84" s="295">
        <f t="shared" si="31"/>
        <v>0</v>
      </c>
      <c r="CJ84" s="484">
        <v>0</v>
      </c>
      <c r="CK84" s="245">
        <v>281</v>
      </c>
      <c r="CL84" s="295">
        <f t="shared" si="32"/>
        <v>0</v>
      </c>
      <c r="CM84" s="484">
        <v>0</v>
      </c>
      <c r="CN84" s="245">
        <v>281</v>
      </c>
      <c r="CO84" s="295">
        <f t="shared" si="33"/>
        <v>0</v>
      </c>
      <c r="CP84" s="484">
        <v>0</v>
      </c>
      <c r="CQ84" s="245">
        <v>281</v>
      </c>
      <c r="CR84" s="295">
        <f t="shared" si="34"/>
        <v>0</v>
      </c>
      <c r="CS84" s="484">
        <v>0</v>
      </c>
      <c r="CT84" s="245">
        <v>281</v>
      </c>
      <c r="CU84" s="295">
        <f t="shared" si="35"/>
        <v>0</v>
      </c>
      <c r="CV84" s="484">
        <v>0</v>
      </c>
      <c r="CW84" s="245">
        <v>281</v>
      </c>
      <c r="CX84" s="295">
        <f t="shared" si="36"/>
        <v>0</v>
      </c>
      <c r="CY84" s="484">
        <v>0</v>
      </c>
      <c r="CZ84" s="245">
        <v>281</v>
      </c>
      <c r="DA84" s="295">
        <f t="shared" si="37"/>
        <v>0</v>
      </c>
      <c r="DB84" s="484">
        <v>0</v>
      </c>
      <c r="DC84" s="245">
        <v>281</v>
      </c>
      <c r="DD84" s="295">
        <f t="shared" si="38"/>
        <v>0</v>
      </c>
    </row>
    <row r="85" spans="1:108" x14ac:dyDescent="0.25">
      <c r="A85" s="152">
        <v>38</v>
      </c>
      <c r="B85" s="127" t="s">
        <v>375</v>
      </c>
      <c r="C85" s="127" t="s">
        <v>345</v>
      </c>
      <c r="D85" s="482">
        <v>0</v>
      </c>
      <c r="E85" s="482">
        <v>381</v>
      </c>
      <c r="F85" s="483">
        <v>0</v>
      </c>
      <c r="G85" s="288">
        <f t="shared" si="4"/>
        <v>4</v>
      </c>
      <c r="H85" s="288">
        <v>381</v>
      </c>
      <c r="I85" s="290">
        <f t="shared" ca="1" si="5"/>
        <v>0.41994750656167978</v>
      </c>
      <c r="J85" s="481">
        <v>0</v>
      </c>
      <c r="K85" s="245">
        <v>381</v>
      </c>
      <c r="L85" s="295">
        <f t="shared" si="6"/>
        <v>0</v>
      </c>
      <c r="M85" s="481">
        <v>1</v>
      </c>
      <c r="N85" s="245">
        <v>381</v>
      </c>
      <c r="O85" s="295">
        <f t="shared" si="7"/>
        <v>2.6246719160104988</v>
      </c>
      <c r="P85" s="481">
        <v>0</v>
      </c>
      <c r="Q85" s="245">
        <v>381</v>
      </c>
      <c r="R85" s="295">
        <f t="shared" si="8"/>
        <v>0</v>
      </c>
      <c r="S85" s="481">
        <v>0</v>
      </c>
      <c r="T85" s="245">
        <v>381</v>
      </c>
      <c r="U85" s="295">
        <f t="shared" si="9"/>
        <v>0</v>
      </c>
      <c r="V85" s="481">
        <v>0</v>
      </c>
      <c r="W85" s="245">
        <v>381</v>
      </c>
      <c r="X85" s="295">
        <f t="shared" si="10"/>
        <v>0</v>
      </c>
      <c r="Y85" s="481">
        <v>0</v>
      </c>
      <c r="Z85" s="245">
        <v>381</v>
      </c>
      <c r="AA85" s="295">
        <f t="shared" si="11"/>
        <v>0</v>
      </c>
      <c r="AB85" s="481">
        <v>0</v>
      </c>
      <c r="AC85" s="245">
        <v>381</v>
      </c>
      <c r="AD85" s="295">
        <f t="shared" si="12"/>
        <v>0</v>
      </c>
      <c r="AE85" s="481">
        <v>0</v>
      </c>
      <c r="AF85" s="245">
        <v>381</v>
      </c>
      <c r="AG85" s="295">
        <f t="shared" si="13"/>
        <v>0</v>
      </c>
      <c r="AH85" s="481">
        <v>0</v>
      </c>
      <c r="AI85" s="245">
        <v>381</v>
      </c>
      <c r="AJ85" s="295">
        <f t="shared" si="14"/>
        <v>0</v>
      </c>
      <c r="AK85" s="481">
        <v>0</v>
      </c>
      <c r="AL85" s="245">
        <v>381</v>
      </c>
      <c r="AM85" s="295">
        <f t="shared" si="15"/>
        <v>0</v>
      </c>
      <c r="AN85" s="481">
        <v>0</v>
      </c>
      <c r="AO85" s="245">
        <v>381</v>
      </c>
      <c r="AP85" s="295">
        <f t="shared" si="16"/>
        <v>0</v>
      </c>
      <c r="AQ85" s="481">
        <v>0</v>
      </c>
      <c r="AR85" s="245">
        <v>381</v>
      </c>
      <c r="AS85" s="295">
        <f t="shared" si="17"/>
        <v>0</v>
      </c>
      <c r="AT85" s="481">
        <v>1</v>
      </c>
      <c r="AU85" s="245">
        <v>381</v>
      </c>
      <c r="AV85" s="295">
        <f t="shared" si="18"/>
        <v>2.6246719160104988</v>
      </c>
      <c r="AW85" s="481">
        <v>0</v>
      </c>
      <c r="AX85" s="245">
        <v>381</v>
      </c>
      <c r="AY85" s="295">
        <f t="shared" si="19"/>
        <v>0</v>
      </c>
      <c r="AZ85" s="481">
        <v>0</v>
      </c>
      <c r="BA85" s="245">
        <v>381</v>
      </c>
      <c r="BB85" s="295">
        <f t="shared" si="20"/>
        <v>0</v>
      </c>
      <c r="BC85" s="481">
        <v>0</v>
      </c>
      <c r="BD85" s="245">
        <v>381</v>
      </c>
      <c r="BE85" s="295">
        <f t="shared" si="21"/>
        <v>0</v>
      </c>
      <c r="BF85" s="481">
        <v>0</v>
      </c>
      <c r="BG85" s="245">
        <v>381</v>
      </c>
      <c r="BH85" s="295">
        <f t="shared" si="22"/>
        <v>0</v>
      </c>
      <c r="BI85" s="481">
        <v>1</v>
      </c>
      <c r="BJ85" s="245">
        <v>381</v>
      </c>
      <c r="BK85" s="295">
        <f t="shared" si="23"/>
        <v>2.6246719160104988</v>
      </c>
      <c r="BL85" s="481">
        <v>0</v>
      </c>
      <c r="BM85" s="245">
        <v>381</v>
      </c>
      <c r="BN85" s="295">
        <f t="shared" si="24"/>
        <v>0</v>
      </c>
      <c r="BO85" s="600">
        <v>1</v>
      </c>
      <c r="BP85" s="245">
        <v>381</v>
      </c>
      <c r="BQ85" s="295">
        <f t="shared" si="25"/>
        <v>2.6246719160104988</v>
      </c>
      <c r="BR85" s="600">
        <v>0</v>
      </c>
      <c r="BS85" s="245">
        <v>381</v>
      </c>
      <c r="BT85" s="295">
        <f t="shared" si="26"/>
        <v>0</v>
      </c>
      <c r="BU85" s="484">
        <v>0</v>
      </c>
      <c r="BV85" s="245">
        <v>381</v>
      </c>
      <c r="BW85" s="295">
        <f t="shared" si="27"/>
        <v>0</v>
      </c>
      <c r="BX85" s="484">
        <v>0</v>
      </c>
      <c r="BY85" s="245">
        <v>381</v>
      </c>
      <c r="BZ85" s="295">
        <f t="shared" si="28"/>
        <v>0</v>
      </c>
      <c r="CA85" s="484">
        <v>0</v>
      </c>
      <c r="CB85" s="245">
        <v>381</v>
      </c>
      <c r="CC85" s="295">
        <f t="shared" si="29"/>
        <v>0</v>
      </c>
      <c r="CD85" s="484">
        <v>0</v>
      </c>
      <c r="CE85" s="245">
        <v>381</v>
      </c>
      <c r="CF85" s="295">
        <f t="shared" si="30"/>
        <v>0</v>
      </c>
      <c r="CG85" s="484">
        <v>0</v>
      </c>
      <c r="CH85" s="245">
        <v>381</v>
      </c>
      <c r="CI85" s="295">
        <f t="shared" si="31"/>
        <v>0</v>
      </c>
      <c r="CJ85" s="484">
        <v>0</v>
      </c>
      <c r="CK85" s="245">
        <v>381</v>
      </c>
      <c r="CL85" s="295">
        <f t="shared" si="32"/>
        <v>0</v>
      </c>
      <c r="CM85" s="484">
        <v>0</v>
      </c>
      <c r="CN85" s="245">
        <v>381</v>
      </c>
      <c r="CO85" s="295">
        <f t="shared" si="33"/>
        <v>0</v>
      </c>
      <c r="CP85" s="484">
        <v>0</v>
      </c>
      <c r="CQ85" s="245">
        <v>381</v>
      </c>
      <c r="CR85" s="295">
        <f t="shared" si="34"/>
        <v>0</v>
      </c>
      <c r="CS85" s="484">
        <v>0</v>
      </c>
      <c r="CT85" s="245">
        <v>381</v>
      </c>
      <c r="CU85" s="295">
        <f t="shared" si="35"/>
        <v>0</v>
      </c>
      <c r="CV85" s="484">
        <v>0</v>
      </c>
      <c r="CW85" s="245">
        <v>381</v>
      </c>
      <c r="CX85" s="295">
        <f t="shared" si="36"/>
        <v>0</v>
      </c>
      <c r="CY85" s="484">
        <v>0</v>
      </c>
      <c r="CZ85" s="245">
        <v>381</v>
      </c>
      <c r="DA85" s="295">
        <f t="shared" si="37"/>
        <v>0</v>
      </c>
      <c r="DB85" s="484">
        <v>0</v>
      </c>
      <c r="DC85" s="245">
        <v>381</v>
      </c>
      <c r="DD85" s="295">
        <f t="shared" si="38"/>
        <v>0</v>
      </c>
    </row>
    <row r="86" spans="1:108" x14ac:dyDescent="0.25">
      <c r="A86" s="152">
        <v>39</v>
      </c>
      <c r="B86" s="127" t="s">
        <v>376</v>
      </c>
      <c r="C86" s="127" t="s">
        <v>339</v>
      </c>
      <c r="D86" s="482">
        <v>0</v>
      </c>
      <c r="E86" s="482">
        <v>272</v>
      </c>
      <c r="F86" s="483">
        <v>0</v>
      </c>
      <c r="G86" s="288">
        <f t="shared" si="4"/>
        <v>8</v>
      </c>
      <c r="H86" s="288">
        <v>272</v>
      </c>
      <c r="I86" s="290">
        <f t="shared" ca="1" si="5"/>
        <v>1.1764705882352942</v>
      </c>
      <c r="J86" s="481">
        <v>0</v>
      </c>
      <c r="K86" s="245">
        <v>272</v>
      </c>
      <c r="L86" s="295">
        <f t="shared" si="6"/>
        <v>0</v>
      </c>
      <c r="M86" s="481">
        <v>1</v>
      </c>
      <c r="N86" s="245">
        <v>272</v>
      </c>
      <c r="O86" s="295">
        <f t="shared" si="7"/>
        <v>3.6764705882352939</v>
      </c>
      <c r="P86" s="481">
        <v>0</v>
      </c>
      <c r="Q86" s="245">
        <v>272</v>
      </c>
      <c r="R86" s="295">
        <f t="shared" si="8"/>
        <v>0</v>
      </c>
      <c r="S86" s="481">
        <v>0</v>
      </c>
      <c r="T86" s="245">
        <v>272</v>
      </c>
      <c r="U86" s="295">
        <f t="shared" si="9"/>
        <v>0</v>
      </c>
      <c r="V86" s="481">
        <v>0</v>
      </c>
      <c r="W86" s="245">
        <v>272</v>
      </c>
      <c r="X86" s="295">
        <f t="shared" si="10"/>
        <v>0</v>
      </c>
      <c r="Y86" s="481">
        <v>0</v>
      </c>
      <c r="Z86" s="245">
        <v>272</v>
      </c>
      <c r="AA86" s="295">
        <f t="shared" si="11"/>
        <v>0</v>
      </c>
      <c r="AB86" s="481">
        <v>0</v>
      </c>
      <c r="AC86" s="245">
        <v>272</v>
      </c>
      <c r="AD86" s="295">
        <f t="shared" si="12"/>
        <v>0</v>
      </c>
      <c r="AE86" s="481">
        <v>1</v>
      </c>
      <c r="AF86" s="245">
        <v>272</v>
      </c>
      <c r="AG86" s="295">
        <f t="shared" si="13"/>
        <v>3.6764705882352939</v>
      </c>
      <c r="AH86" s="481">
        <v>0</v>
      </c>
      <c r="AI86" s="245">
        <v>272</v>
      </c>
      <c r="AJ86" s="295">
        <f t="shared" si="14"/>
        <v>0</v>
      </c>
      <c r="AK86" s="481">
        <v>0</v>
      </c>
      <c r="AL86" s="245">
        <v>272</v>
      </c>
      <c r="AM86" s="295">
        <f t="shared" si="15"/>
        <v>0</v>
      </c>
      <c r="AN86" s="481">
        <v>0</v>
      </c>
      <c r="AO86" s="245">
        <v>272</v>
      </c>
      <c r="AP86" s="295">
        <f t="shared" si="16"/>
        <v>0</v>
      </c>
      <c r="AQ86" s="481">
        <v>0</v>
      </c>
      <c r="AR86" s="245">
        <v>272</v>
      </c>
      <c r="AS86" s="295">
        <f t="shared" si="17"/>
        <v>0</v>
      </c>
      <c r="AT86" s="481">
        <v>1</v>
      </c>
      <c r="AU86" s="245">
        <v>272</v>
      </c>
      <c r="AV86" s="295">
        <f t="shared" si="18"/>
        <v>3.6764705882352939</v>
      </c>
      <c r="AW86" s="481">
        <v>1</v>
      </c>
      <c r="AX86" s="245">
        <v>272</v>
      </c>
      <c r="AY86" s="295">
        <f t="shared" si="19"/>
        <v>3.6764705882352939</v>
      </c>
      <c r="AZ86" s="481">
        <v>1</v>
      </c>
      <c r="BA86" s="245">
        <v>272</v>
      </c>
      <c r="BB86" s="295">
        <f t="shared" si="20"/>
        <v>3.6764705882352939</v>
      </c>
      <c r="BC86" s="481">
        <v>1</v>
      </c>
      <c r="BD86" s="245">
        <v>272</v>
      </c>
      <c r="BE86" s="295">
        <f t="shared" si="21"/>
        <v>3.6764705882352939</v>
      </c>
      <c r="BF86" s="481">
        <v>0</v>
      </c>
      <c r="BG86" s="245">
        <v>272</v>
      </c>
      <c r="BH86" s="295">
        <f t="shared" si="22"/>
        <v>0</v>
      </c>
      <c r="BI86" s="481">
        <v>0</v>
      </c>
      <c r="BJ86" s="245">
        <v>272</v>
      </c>
      <c r="BK86" s="295">
        <f t="shared" si="23"/>
        <v>0</v>
      </c>
      <c r="BL86" s="481">
        <v>0</v>
      </c>
      <c r="BM86" s="245">
        <v>272</v>
      </c>
      <c r="BN86" s="295">
        <f t="shared" si="24"/>
        <v>0</v>
      </c>
      <c r="BO86" s="600">
        <v>1</v>
      </c>
      <c r="BP86" s="245">
        <v>272</v>
      </c>
      <c r="BQ86" s="295">
        <f t="shared" si="25"/>
        <v>3.6764705882352939</v>
      </c>
      <c r="BR86" s="600">
        <v>0</v>
      </c>
      <c r="BS86" s="245">
        <v>272</v>
      </c>
      <c r="BT86" s="295">
        <f t="shared" si="26"/>
        <v>0</v>
      </c>
      <c r="BU86" s="484">
        <v>0</v>
      </c>
      <c r="BV86" s="245">
        <v>272</v>
      </c>
      <c r="BW86" s="295">
        <f t="shared" si="27"/>
        <v>0</v>
      </c>
      <c r="BX86" s="484">
        <v>1</v>
      </c>
      <c r="BY86" s="245">
        <v>272</v>
      </c>
      <c r="BZ86" s="295">
        <f t="shared" si="28"/>
        <v>3.6764705882352939</v>
      </c>
      <c r="CA86" s="484">
        <v>0</v>
      </c>
      <c r="CB86" s="245">
        <v>272</v>
      </c>
      <c r="CC86" s="295">
        <f t="shared" si="29"/>
        <v>0</v>
      </c>
      <c r="CD86" s="484">
        <v>0</v>
      </c>
      <c r="CE86" s="245">
        <v>272</v>
      </c>
      <c r="CF86" s="295">
        <f t="shared" si="30"/>
        <v>0</v>
      </c>
      <c r="CG86" s="484">
        <v>0</v>
      </c>
      <c r="CH86" s="245">
        <v>272</v>
      </c>
      <c r="CI86" s="295">
        <f t="shared" si="31"/>
        <v>0</v>
      </c>
      <c r="CJ86" s="484">
        <v>0</v>
      </c>
      <c r="CK86" s="245">
        <v>272</v>
      </c>
      <c r="CL86" s="295">
        <f t="shared" si="32"/>
        <v>0</v>
      </c>
      <c r="CM86" s="484">
        <v>0</v>
      </c>
      <c r="CN86" s="245">
        <v>272</v>
      </c>
      <c r="CO86" s="295">
        <f t="shared" si="33"/>
        <v>0</v>
      </c>
      <c r="CP86" s="484">
        <v>0</v>
      </c>
      <c r="CQ86" s="245">
        <v>272</v>
      </c>
      <c r="CR86" s="295">
        <f t="shared" si="34"/>
        <v>0</v>
      </c>
      <c r="CS86" s="484">
        <v>0</v>
      </c>
      <c r="CT86" s="245">
        <v>272</v>
      </c>
      <c r="CU86" s="295">
        <f t="shared" si="35"/>
        <v>0</v>
      </c>
      <c r="CV86" s="484">
        <v>0</v>
      </c>
      <c r="CW86" s="245">
        <v>272</v>
      </c>
      <c r="CX86" s="295">
        <f t="shared" si="36"/>
        <v>0</v>
      </c>
      <c r="CY86" s="484">
        <v>1</v>
      </c>
      <c r="CZ86" s="245">
        <v>272</v>
      </c>
      <c r="DA86" s="295">
        <f t="shared" si="37"/>
        <v>3.6764705882352939</v>
      </c>
      <c r="DB86" s="484">
        <v>0</v>
      </c>
      <c r="DC86" s="245">
        <v>272</v>
      </c>
      <c r="DD86" s="295">
        <f t="shared" si="38"/>
        <v>0</v>
      </c>
    </row>
    <row r="87" spans="1:108" x14ac:dyDescent="0.25">
      <c r="A87" s="152">
        <v>40</v>
      </c>
      <c r="B87" s="127" t="s">
        <v>377</v>
      </c>
      <c r="C87" s="127" t="s">
        <v>339</v>
      </c>
      <c r="D87" s="482">
        <v>0</v>
      </c>
      <c r="E87" s="482">
        <v>730</v>
      </c>
      <c r="F87" s="483">
        <v>0</v>
      </c>
      <c r="G87" s="288">
        <f t="shared" si="4"/>
        <v>28</v>
      </c>
      <c r="H87" s="288">
        <v>730</v>
      </c>
      <c r="I87" s="290">
        <f t="shared" ca="1" si="5"/>
        <v>1.5342465753424659</v>
      </c>
      <c r="J87" s="481">
        <v>2</v>
      </c>
      <c r="K87" s="245">
        <v>730</v>
      </c>
      <c r="L87" s="295">
        <f t="shared" si="6"/>
        <v>2.7397260273972601</v>
      </c>
      <c r="M87" s="481">
        <v>0</v>
      </c>
      <c r="N87" s="245">
        <v>730</v>
      </c>
      <c r="O87" s="295">
        <f t="shared" si="7"/>
        <v>0</v>
      </c>
      <c r="P87" s="481">
        <v>1</v>
      </c>
      <c r="Q87" s="245">
        <v>730</v>
      </c>
      <c r="R87" s="295">
        <f t="shared" si="8"/>
        <v>1.3698630136986301</v>
      </c>
      <c r="S87" s="481">
        <v>0</v>
      </c>
      <c r="T87" s="245">
        <v>730</v>
      </c>
      <c r="U87" s="295">
        <f t="shared" si="9"/>
        <v>0</v>
      </c>
      <c r="V87" s="481">
        <v>0</v>
      </c>
      <c r="W87" s="245">
        <v>730</v>
      </c>
      <c r="X87" s="295">
        <f t="shared" si="10"/>
        <v>0</v>
      </c>
      <c r="Y87" s="481">
        <v>1</v>
      </c>
      <c r="Z87" s="245">
        <v>730</v>
      </c>
      <c r="AA87" s="295">
        <f t="shared" si="11"/>
        <v>1.3698630136986301</v>
      </c>
      <c r="AB87" s="481">
        <v>2</v>
      </c>
      <c r="AC87" s="245">
        <v>730</v>
      </c>
      <c r="AD87" s="295">
        <f t="shared" si="12"/>
        <v>2.7397260273972601</v>
      </c>
      <c r="AE87" s="481">
        <v>0</v>
      </c>
      <c r="AF87" s="245">
        <v>730</v>
      </c>
      <c r="AG87" s="295">
        <f t="shared" si="13"/>
        <v>0</v>
      </c>
      <c r="AH87" s="481">
        <v>0</v>
      </c>
      <c r="AI87" s="245">
        <v>730</v>
      </c>
      <c r="AJ87" s="295">
        <f t="shared" si="14"/>
        <v>0</v>
      </c>
      <c r="AK87" s="481">
        <v>0</v>
      </c>
      <c r="AL87" s="245">
        <v>730</v>
      </c>
      <c r="AM87" s="295">
        <f t="shared" si="15"/>
        <v>0</v>
      </c>
      <c r="AN87" s="481">
        <v>0</v>
      </c>
      <c r="AO87" s="245">
        <v>730</v>
      </c>
      <c r="AP87" s="295">
        <f t="shared" si="16"/>
        <v>0</v>
      </c>
      <c r="AQ87" s="481">
        <v>4</v>
      </c>
      <c r="AR87" s="245">
        <v>730</v>
      </c>
      <c r="AS87" s="295">
        <f t="shared" si="17"/>
        <v>5.4794520547945202</v>
      </c>
      <c r="AT87" s="481">
        <v>2</v>
      </c>
      <c r="AU87" s="245">
        <v>730</v>
      </c>
      <c r="AV87" s="295">
        <f t="shared" si="18"/>
        <v>2.7397260273972601</v>
      </c>
      <c r="AW87" s="481">
        <v>0</v>
      </c>
      <c r="AX87" s="245">
        <v>730</v>
      </c>
      <c r="AY87" s="295">
        <f t="shared" si="19"/>
        <v>0</v>
      </c>
      <c r="AZ87" s="481">
        <v>1</v>
      </c>
      <c r="BA87" s="245">
        <v>730</v>
      </c>
      <c r="BB87" s="295">
        <f t="shared" si="20"/>
        <v>1.3698630136986301</v>
      </c>
      <c r="BC87" s="481">
        <v>0</v>
      </c>
      <c r="BD87" s="245">
        <v>730</v>
      </c>
      <c r="BE87" s="295">
        <f t="shared" si="21"/>
        <v>0</v>
      </c>
      <c r="BF87" s="481">
        <v>2</v>
      </c>
      <c r="BG87" s="245">
        <v>730</v>
      </c>
      <c r="BH87" s="295">
        <f t="shared" si="22"/>
        <v>2.7397260273972601</v>
      </c>
      <c r="BI87" s="481">
        <v>0</v>
      </c>
      <c r="BJ87" s="245">
        <v>730</v>
      </c>
      <c r="BK87" s="295">
        <f t="shared" si="23"/>
        <v>0</v>
      </c>
      <c r="BL87" s="481">
        <v>0</v>
      </c>
      <c r="BM87" s="245">
        <v>730</v>
      </c>
      <c r="BN87" s="295">
        <f t="shared" si="24"/>
        <v>0</v>
      </c>
      <c r="BO87" s="600">
        <v>0</v>
      </c>
      <c r="BP87" s="245">
        <v>730</v>
      </c>
      <c r="BQ87" s="295">
        <f t="shared" si="25"/>
        <v>0</v>
      </c>
      <c r="BR87" s="600">
        <v>0</v>
      </c>
      <c r="BS87" s="245">
        <v>730</v>
      </c>
      <c r="BT87" s="295">
        <f t="shared" si="26"/>
        <v>0</v>
      </c>
      <c r="BU87" s="484">
        <v>0</v>
      </c>
      <c r="BV87" s="245">
        <v>730</v>
      </c>
      <c r="BW87" s="295">
        <f t="shared" si="27"/>
        <v>0</v>
      </c>
      <c r="BX87" s="484">
        <v>3</v>
      </c>
      <c r="BY87" s="245">
        <v>730</v>
      </c>
      <c r="BZ87" s="295">
        <f t="shared" si="28"/>
        <v>4.10958904109589</v>
      </c>
      <c r="CA87" s="484">
        <v>1</v>
      </c>
      <c r="CB87" s="245">
        <v>730</v>
      </c>
      <c r="CC87" s="295">
        <f t="shared" si="29"/>
        <v>1.3698630136986301</v>
      </c>
      <c r="CD87" s="484">
        <v>0</v>
      </c>
      <c r="CE87" s="245">
        <v>730</v>
      </c>
      <c r="CF87" s="295">
        <f t="shared" si="30"/>
        <v>0</v>
      </c>
      <c r="CG87" s="484">
        <v>1</v>
      </c>
      <c r="CH87" s="245">
        <v>730</v>
      </c>
      <c r="CI87" s="295">
        <f t="shared" si="31"/>
        <v>1.3698630136986301</v>
      </c>
      <c r="CJ87" s="484">
        <v>3</v>
      </c>
      <c r="CK87" s="245">
        <v>730</v>
      </c>
      <c r="CL87" s="295">
        <f t="shared" si="32"/>
        <v>4.10958904109589</v>
      </c>
      <c r="CM87" s="484">
        <v>5</v>
      </c>
      <c r="CN87" s="245">
        <v>730</v>
      </c>
      <c r="CO87" s="295">
        <f t="shared" si="33"/>
        <v>6.8493150684931505</v>
      </c>
      <c r="CP87" s="484">
        <v>0</v>
      </c>
      <c r="CQ87" s="245">
        <v>730</v>
      </c>
      <c r="CR87" s="295">
        <f t="shared" si="34"/>
        <v>0</v>
      </c>
      <c r="CS87" s="484">
        <v>0</v>
      </c>
      <c r="CT87" s="245">
        <v>730</v>
      </c>
      <c r="CU87" s="295">
        <f t="shared" si="35"/>
        <v>0</v>
      </c>
      <c r="CV87" s="484">
        <v>0</v>
      </c>
      <c r="CW87" s="245">
        <v>730</v>
      </c>
      <c r="CX87" s="295">
        <f t="shared" si="36"/>
        <v>0</v>
      </c>
      <c r="CY87" s="484">
        <v>0</v>
      </c>
      <c r="CZ87" s="245">
        <v>730</v>
      </c>
      <c r="DA87" s="295">
        <f t="shared" si="37"/>
        <v>0</v>
      </c>
      <c r="DB87" s="484">
        <v>0</v>
      </c>
      <c r="DC87" s="245">
        <v>730</v>
      </c>
      <c r="DD87" s="295">
        <f t="shared" si="38"/>
        <v>0</v>
      </c>
    </row>
    <row r="88" spans="1:108" x14ac:dyDescent="0.25">
      <c r="A88" s="152">
        <v>41</v>
      </c>
      <c r="B88" s="127" t="s">
        <v>378</v>
      </c>
      <c r="C88" s="127" t="s">
        <v>339</v>
      </c>
      <c r="D88" s="482">
        <v>0</v>
      </c>
      <c r="E88" s="482">
        <v>220</v>
      </c>
      <c r="F88" s="483">
        <v>0</v>
      </c>
      <c r="G88" s="288">
        <f t="shared" si="4"/>
        <v>7</v>
      </c>
      <c r="H88" s="288">
        <v>220</v>
      </c>
      <c r="I88" s="290">
        <f t="shared" ca="1" si="5"/>
        <v>1.2727272727272727</v>
      </c>
      <c r="J88" s="481">
        <v>0</v>
      </c>
      <c r="K88" s="245">
        <v>220</v>
      </c>
      <c r="L88" s="295">
        <f t="shared" si="6"/>
        <v>0</v>
      </c>
      <c r="M88" s="481">
        <v>1</v>
      </c>
      <c r="N88" s="245">
        <v>220</v>
      </c>
      <c r="O88" s="295">
        <f t="shared" si="7"/>
        <v>4.545454545454545</v>
      </c>
      <c r="P88" s="481">
        <v>0</v>
      </c>
      <c r="Q88" s="245">
        <v>220</v>
      </c>
      <c r="R88" s="295">
        <f t="shared" si="8"/>
        <v>0</v>
      </c>
      <c r="S88" s="481">
        <v>0</v>
      </c>
      <c r="T88" s="245">
        <v>220</v>
      </c>
      <c r="U88" s="295">
        <f t="shared" si="9"/>
        <v>0</v>
      </c>
      <c r="V88" s="481">
        <v>0</v>
      </c>
      <c r="W88" s="245">
        <v>220</v>
      </c>
      <c r="X88" s="295">
        <f t="shared" si="10"/>
        <v>0</v>
      </c>
      <c r="Y88" s="481">
        <v>0</v>
      </c>
      <c r="Z88" s="245">
        <v>220</v>
      </c>
      <c r="AA88" s="295">
        <f t="shared" si="11"/>
        <v>0</v>
      </c>
      <c r="AB88" s="481">
        <v>0</v>
      </c>
      <c r="AC88" s="245">
        <v>220</v>
      </c>
      <c r="AD88" s="295">
        <f t="shared" si="12"/>
        <v>0</v>
      </c>
      <c r="AE88" s="481">
        <v>1</v>
      </c>
      <c r="AF88" s="245">
        <v>220</v>
      </c>
      <c r="AG88" s="295">
        <f t="shared" si="13"/>
        <v>4.545454545454545</v>
      </c>
      <c r="AH88" s="481">
        <v>1</v>
      </c>
      <c r="AI88" s="245">
        <v>220</v>
      </c>
      <c r="AJ88" s="295">
        <f t="shared" si="14"/>
        <v>4.545454545454545</v>
      </c>
      <c r="AK88" s="481">
        <v>0</v>
      </c>
      <c r="AL88" s="245">
        <v>220</v>
      </c>
      <c r="AM88" s="295">
        <f t="shared" si="15"/>
        <v>0</v>
      </c>
      <c r="AN88" s="481">
        <v>0</v>
      </c>
      <c r="AO88" s="245">
        <v>220</v>
      </c>
      <c r="AP88" s="295">
        <f t="shared" si="16"/>
        <v>0</v>
      </c>
      <c r="AQ88" s="481">
        <v>1</v>
      </c>
      <c r="AR88" s="245">
        <v>220</v>
      </c>
      <c r="AS88" s="295">
        <f t="shared" si="17"/>
        <v>4.545454545454545</v>
      </c>
      <c r="AT88" s="481">
        <v>0</v>
      </c>
      <c r="AU88" s="245">
        <v>220</v>
      </c>
      <c r="AV88" s="295">
        <f t="shared" si="18"/>
        <v>0</v>
      </c>
      <c r="AW88" s="481">
        <v>0</v>
      </c>
      <c r="AX88" s="245">
        <v>220</v>
      </c>
      <c r="AY88" s="295">
        <f t="shared" si="19"/>
        <v>0</v>
      </c>
      <c r="AZ88" s="481">
        <v>0</v>
      </c>
      <c r="BA88" s="245">
        <v>220</v>
      </c>
      <c r="BB88" s="295">
        <f t="shared" si="20"/>
        <v>0</v>
      </c>
      <c r="BC88" s="481">
        <v>0</v>
      </c>
      <c r="BD88" s="245">
        <v>220</v>
      </c>
      <c r="BE88" s="295">
        <f t="shared" si="21"/>
        <v>0</v>
      </c>
      <c r="BF88" s="481">
        <v>0</v>
      </c>
      <c r="BG88" s="245">
        <v>220</v>
      </c>
      <c r="BH88" s="295">
        <f t="shared" si="22"/>
        <v>0</v>
      </c>
      <c r="BI88" s="481">
        <v>0</v>
      </c>
      <c r="BJ88" s="245">
        <v>220</v>
      </c>
      <c r="BK88" s="295">
        <f t="shared" si="23"/>
        <v>0</v>
      </c>
      <c r="BL88" s="481">
        <v>0</v>
      </c>
      <c r="BM88" s="245">
        <v>220</v>
      </c>
      <c r="BN88" s="295">
        <f t="shared" si="24"/>
        <v>0</v>
      </c>
      <c r="BO88" s="600">
        <v>2</v>
      </c>
      <c r="BP88" s="245">
        <v>220</v>
      </c>
      <c r="BQ88" s="295">
        <f t="shared" si="25"/>
        <v>9.0909090909090899</v>
      </c>
      <c r="BR88" s="600">
        <v>0</v>
      </c>
      <c r="BS88" s="245">
        <v>220</v>
      </c>
      <c r="BT88" s="295">
        <f t="shared" si="26"/>
        <v>0</v>
      </c>
      <c r="BU88" s="484">
        <v>1</v>
      </c>
      <c r="BV88" s="245">
        <v>220</v>
      </c>
      <c r="BW88" s="295">
        <f t="shared" si="27"/>
        <v>4.545454545454545</v>
      </c>
      <c r="BX88" s="484">
        <v>0</v>
      </c>
      <c r="BY88" s="245">
        <v>220</v>
      </c>
      <c r="BZ88" s="295">
        <f t="shared" si="28"/>
        <v>0</v>
      </c>
      <c r="CA88" s="484">
        <v>0</v>
      </c>
      <c r="CB88" s="245">
        <v>220</v>
      </c>
      <c r="CC88" s="295">
        <f t="shared" si="29"/>
        <v>0</v>
      </c>
      <c r="CD88" s="484">
        <v>0</v>
      </c>
      <c r="CE88" s="245">
        <v>220</v>
      </c>
      <c r="CF88" s="295">
        <f t="shared" si="30"/>
        <v>0</v>
      </c>
      <c r="CG88" s="484">
        <v>0</v>
      </c>
      <c r="CH88" s="245">
        <v>220</v>
      </c>
      <c r="CI88" s="295">
        <f t="shared" si="31"/>
        <v>0</v>
      </c>
      <c r="CJ88" s="484">
        <v>0</v>
      </c>
      <c r="CK88" s="245">
        <v>220</v>
      </c>
      <c r="CL88" s="295">
        <f t="shared" si="32"/>
        <v>0</v>
      </c>
      <c r="CM88" s="484">
        <v>0</v>
      </c>
      <c r="CN88" s="245">
        <v>220</v>
      </c>
      <c r="CO88" s="295">
        <f t="shared" si="33"/>
        <v>0</v>
      </c>
      <c r="CP88" s="484">
        <v>0</v>
      </c>
      <c r="CQ88" s="245">
        <v>220</v>
      </c>
      <c r="CR88" s="295">
        <f t="shared" si="34"/>
        <v>0</v>
      </c>
      <c r="CS88" s="484">
        <v>0</v>
      </c>
      <c r="CT88" s="245">
        <v>220</v>
      </c>
      <c r="CU88" s="295">
        <f t="shared" si="35"/>
        <v>0</v>
      </c>
      <c r="CV88" s="484">
        <v>0</v>
      </c>
      <c r="CW88" s="245">
        <v>220</v>
      </c>
      <c r="CX88" s="295">
        <f t="shared" si="36"/>
        <v>0</v>
      </c>
      <c r="CY88" s="484">
        <v>0</v>
      </c>
      <c r="CZ88" s="245">
        <v>220</v>
      </c>
      <c r="DA88" s="295">
        <f t="shared" si="37"/>
        <v>0</v>
      </c>
      <c r="DB88" s="484">
        <v>0</v>
      </c>
      <c r="DC88" s="245">
        <v>220</v>
      </c>
      <c r="DD88" s="295">
        <f t="shared" si="38"/>
        <v>0</v>
      </c>
    </row>
    <row r="89" spans="1:108" x14ac:dyDescent="0.25">
      <c r="A89" s="152">
        <v>42</v>
      </c>
      <c r="B89" s="127" t="s">
        <v>379</v>
      </c>
      <c r="C89" s="127" t="s">
        <v>345</v>
      </c>
      <c r="D89" s="482">
        <v>0</v>
      </c>
      <c r="E89" s="482">
        <v>428</v>
      </c>
      <c r="F89" s="483">
        <v>0</v>
      </c>
      <c r="G89" s="288">
        <f t="shared" si="4"/>
        <v>13</v>
      </c>
      <c r="H89" s="288">
        <v>428</v>
      </c>
      <c r="I89" s="290">
        <f t="shared" ca="1" si="5"/>
        <v>1.2149532710280375</v>
      </c>
      <c r="J89" s="481">
        <v>0</v>
      </c>
      <c r="K89" s="245">
        <v>428</v>
      </c>
      <c r="L89" s="295">
        <f t="shared" si="6"/>
        <v>0</v>
      </c>
      <c r="M89" s="481">
        <v>7</v>
      </c>
      <c r="N89" s="245">
        <v>428</v>
      </c>
      <c r="O89" s="295">
        <f t="shared" si="7"/>
        <v>16.355140186915886</v>
      </c>
      <c r="P89" s="481">
        <v>0</v>
      </c>
      <c r="Q89" s="245">
        <v>428</v>
      </c>
      <c r="R89" s="295">
        <f t="shared" si="8"/>
        <v>0</v>
      </c>
      <c r="S89" s="481">
        <v>0</v>
      </c>
      <c r="T89" s="245">
        <v>428</v>
      </c>
      <c r="U89" s="295">
        <f t="shared" si="9"/>
        <v>0</v>
      </c>
      <c r="V89" s="481">
        <v>0</v>
      </c>
      <c r="W89" s="245">
        <v>428</v>
      </c>
      <c r="X89" s="295">
        <f t="shared" si="10"/>
        <v>0</v>
      </c>
      <c r="Y89" s="481">
        <v>0</v>
      </c>
      <c r="Z89" s="245">
        <v>428</v>
      </c>
      <c r="AA89" s="295">
        <f t="shared" si="11"/>
        <v>0</v>
      </c>
      <c r="AB89" s="481">
        <v>1</v>
      </c>
      <c r="AC89" s="245">
        <v>428</v>
      </c>
      <c r="AD89" s="295">
        <f t="shared" si="12"/>
        <v>2.3364485981308412</v>
      </c>
      <c r="AE89" s="481">
        <v>0</v>
      </c>
      <c r="AF89" s="245">
        <v>428</v>
      </c>
      <c r="AG89" s="295">
        <f t="shared" si="13"/>
        <v>0</v>
      </c>
      <c r="AH89" s="481">
        <v>0</v>
      </c>
      <c r="AI89" s="245">
        <v>428</v>
      </c>
      <c r="AJ89" s="295">
        <f t="shared" si="14"/>
        <v>0</v>
      </c>
      <c r="AK89" s="481">
        <v>0</v>
      </c>
      <c r="AL89" s="245">
        <v>428</v>
      </c>
      <c r="AM89" s="295">
        <f t="shared" si="15"/>
        <v>0</v>
      </c>
      <c r="AN89" s="481">
        <v>0</v>
      </c>
      <c r="AO89" s="245">
        <v>428</v>
      </c>
      <c r="AP89" s="295">
        <f t="shared" si="16"/>
        <v>0</v>
      </c>
      <c r="AQ89" s="481">
        <v>0</v>
      </c>
      <c r="AR89" s="245">
        <v>428</v>
      </c>
      <c r="AS89" s="295">
        <f t="shared" si="17"/>
        <v>0</v>
      </c>
      <c r="AT89" s="481">
        <v>1</v>
      </c>
      <c r="AU89" s="245">
        <v>428</v>
      </c>
      <c r="AV89" s="295">
        <f t="shared" si="18"/>
        <v>2.3364485981308412</v>
      </c>
      <c r="AW89" s="481">
        <v>0</v>
      </c>
      <c r="AX89" s="245">
        <v>428</v>
      </c>
      <c r="AY89" s="295">
        <f t="shared" si="19"/>
        <v>0</v>
      </c>
      <c r="AZ89" s="481">
        <v>0</v>
      </c>
      <c r="BA89" s="245">
        <v>428</v>
      </c>
      <c r="BB89" s="295">
        <f t="shared" si="20"/>
        <v>0</v>
      </c>
      <c r="BC89" s="481">
        <v>0</v>
      </c>
      <c r="BD89" s="245">
        <v>428</v>
      </c>
      <c r="BE89" s="295">
        <f t="shared" si="21"/>
        <v>0</v>
      </c>
      <c r="BF89" s="481">
        <v>0</v>
      </c>
      <c r="BG89" s="245">
        <v>428</v>
      </c>
      <c r="BH89" s="295">
        <f t="shared" si="22"/>
        <v>0</v>
      </c>
      <c r="BI89" s="481">
        <v>0</v>
      </c>
      <c r="BJ89" s="245">
        <v>428</v>
      </c>
      <c r="BK89" s="295">
        <f t="shared" si="23"/>
        <v>0</v>
      </c>
      <c r="BL89" s="481">
        <v>0</v>
      </c>
      <c r="BM89" s="245">
        <v>428</v>
      </c>
      <c r="BN89" s="295">
        <f t="shared" si="24"/>
        <v>0</v>
      </c>
      <c r="BO89" s="600">
        <v>2</v>
      </c>
      <c r="BP89" s="245">
        <v>428</v>
      </c>
      <c r="BQ89" s="295">
        <f t="shared" si="25"/>
        <v>4.6728971962616823</v>
      </c>
      <c r="BR89" s="600">
        <v>1</v>
      </c>
      <c r="BS89" s="245">
        <v>428</v>
      </c>
      <c r="BT89" s="295">
        <f t="shared" si="26"/>
        <v>2.3364485981308412</v>
      </c>
      <c r="BU89" s="484">
        <v>0</v>
      </c>
      <c r="BV89" s="245">
        <v>428</v>
      </c>
      <c r="BW89" s="295">
        <f t="shared" si="27"/>
        <v>0</v>
      </c>
      <c r="BX89" s="484">
        <v>0</v>
      </c>
      <c r="BY89" s="245">
        <v>428</v>
      </c>
      <c r="BZ89" s="295">
        <f t="shared" si="28"/>
        <v>0</v>
      </c>
      <c r="CA89" s="484">
        <v>0</v>
      </c>
      <c r="CB89" s="245">
        <v>428</v>
      </c>
      <c r="CC89" s="295">
        <f t="shared" si="29"/>
        <v>0</v>
      </c>
      <c r="CD89" s="484">
        <v>0</v>
      </c>
      <c r="CE89" s="245">
        <v>428</v>
      </c>
      <c r="CF89" s="295">
        <f t="shared" si="30"/>
        <v>0</v>
      </c>
      <c r="CG89" s="484">
        <v>0</v>
      </c>
      <c r="CH89" s="245">
        <v>428</v>
      </c>
      <c r="CI89" s="295">
        <f t="shared" si="31"/>
        <v>0</v>
      </c>
      <c r="CJ89" s="484">
        <v>0</v>
      </c>
      <c r="CK89" s="245">
        <v>428</v>
      </c>
      <c r="CL89" s="295">
        <f t="shared" si="32"/>
        <v>0</v>
      </c>
      <c r="CM89" s="484">
        <v>1</v>
      </c>
      <c r="CN89" s="245">
        <v>428</v>
      </c>
      <c r="CO89" s="295">
        <f t="shared" si="33"/>
        <v>2.3364485981308412</v>
      </c>
      <c r="CP89" s="484">
        <v>0</v>
      </c>
      <c r="CQ89" s="245">
        <v>428</v>
      </c>
      <c r="CR89" s="295">
        <f t="shared" si="34"/>
        <v>0</v>
      </c>
      <c r="CS89" s="484">
        <v>0</v>
      </c>
      <c r="CT89" s="245">
        <v>428</v>
      </c>
      <c r="CU89" s="295">
        <f t="shared" si="35"/>
        <v>0</v>
      </c>
      <c r="CV89" s="484">
        <v>0</v>
      </c>
      <c r="CW89" s="245">
        <v>428</v>
      </c>
      <c r="CX89" s="295">
        <f t="shared" si="36"/>
        <v>0</v>
      </c>
      <c r="CY89" s="484">
        <v>0</v>
      </c>
      <c r="CZ89" s="245">
        <v>428</v>
      </c>
      <c r="DA89" s="295">
        <f t="shared" si="37"/>
        <v>0</v>
      </c>
      <c r="DB89" s="484">
        <v>0</v>
      </c>
      <c r="DC89" s="245">
        <v>428</v>
      </c>
      <c r="DD89" s="295">
        <f t="shared" si="38"/>
        <v>0</v>
      </c>
    </row>
    <row r="90" spans="1:108" x14ac:dyDescent="0.25">
      <c r="A90" s="152">
        <v>43</v>
      </c>
      <c r="B90" s="127" t="s">
        <v>380</v>
      </c>
      <c r="C90" s="127" t="s">
        <v>339</v>
      </c>
      <c r="D90" s="482">
        <v>0</v>
      </c>
      <c r="E90" s="482">
        <v>486</v>
      </c>
      <c r="F90" s="483">
        <v>0</v>
      </c>
      <c r="G90" s="288">
        <f t="shared" si="4"/>
        <v>7</v>
      </c>
      <c r="H90" s="288">
        <v>486</v>
      </c>
      <c r="I90" s="290">
        <f t="shared" ca="1" si="5"/>
        <v>0.5761316872427984</v>
      </c>
      <c r="J90" s="481">
        <v>0</v>
      </c>
      <c r="K90" s="245">
        <v>486</v>
      </c>
      <c r="L90" s="295">
        <f t="shared" si="6"/>
        <v>0</v>
      </c>
      <c r="M90" s="481">
        <v>0</v>
      </c>
      <c r="N90" s="245">
        <v>486</v>
      </c>
      <c r="O90" s="295">
        <f t="shared" si="7"/>
        <v>0</v>
      </c>
      <c r="P90" s="481">
        <v>0</v>
      </c>
      <c r="Q90" s="245">
        <v>486</v>
      </c>
      <c r="R90" s="295">
        <f t="shared" si="8"/>
        <v>0</v>
      </c>
      <c r="S90" s="481">
        <v>0</v>
      </c>
      <c r="T90" s="245">
        <v>486</v>
      </c>
      <c r="U90" s="295">
        <f t="shared" si="9"/>
        <v>0</v>
      </c>
      <c r="V90" s="481">
        <v>0</v>
      </c>
      <c r="W90" s="245">
        <v>486</v>
      </c>
      <c r="X90" s="295">
        <f t="shared" si="10"/>
        <v>0</v>
      </c>
      <c r="Y90" s="481">
        <v>0</v>
      </c>
      <c r="Z90" s="245">
        <v>486</v>
      </c>
      <c r="AA90" s="295">
        <f t="shared" si="11"/>
        <v>0</v>
      </c>
      <c r="AB90" s="481">
        <v>1</v>
      </c>
      <c r="AC90" s="245">
        <v>486</v>
      </c>
      <c r="AD90" s="295">
        <f t="shared" si="12"/>
        <v>2.0576131687242798</v>
      </c>
      <c r="AE90" s="481">
        <v>0</v>
      </c>
      <c r="AF90" s="245">
        <v>486</v>
      </c>
      <c r="AG90" s="295">
        <f t="shared" si="13"/>
        <v>0</v>
      </c>
      <c r="AH90" s="481">
        <v>2</v>
      </c>
      <c r="AI90" s="245">
        <v>486</v>
      </c>
      <c r="AJ90" s="295">
        <f t="shared" si="14"/>
        <v>4.1152263374485596</v>
      </c>
      <c r="AK90" s="481">
        <v>1</v>
      </c>
      <c r="AL90" s="245">
        <v>486</v>
      </c>
      <c r="AM90" s="295">
        <f t="shared" si="15"/>
        <v>2.0576131687242798</v>
      </c>
      <c r="AN90" s="481">
        <v>0</v>
      </c>
      <c r="AO90" s="245">
        <v>486</v>
      </c>
      <c r="AP90" s="295">
        <f t="shared" si="16"/>
        <v>0</v>
      </c>
      <c r="AQ90" s="481">
        <v>0</v>
      </c>
      <c r="AR90" s="245">
        <v>486</v>
      </c>
      <c r="AS90" s="295">
        <f t="shared" si="17"/>
        <v>0</v>
      </c>
      <c r="AT90" s="481">
        <v>0</v>
      </c>
      <c r="AU90" s="245">
        <v>486</v>
      </c>
      <c r="AV90" s="295">
        <f t="shared" si="18"/>
        <v>0</v>
      </c>
      <c r="AW90" s="481">
        <v>0</v>
      </c>
      <c r="AX90" s="245">
        <v>486</v>
      </c>
      <c r="AY90" s="295">
        <f t="shared" si="19"/>
        <v>0</v>
      </c>
      <c r="AZ90" s="481">
        <v>0</v>
      </c>
      <c r="BA90" s="245">
        <v>486</v>
      </c>
      <c r="BB90" s="295">
        <f t="shared" si="20"/>
        <v>0</v>
      </c>
      <c r="BC90" s="481">
        <v>0</v>
      </c>
      <c r="BD90" s="245">
        <v>486</v>
      </c>
      <c r="BE90" s="295">
        <f t="shared" si="21"/>
        <v>0</v>
      </c>
      <c r="BF90" s="481">
        <v>0</v>
      </c>
      <c r="BG90" s="245">
        <v>486</v>
      </c>
      <c r="BH90" s="295">
        <f t="shared" si="22"/>
        <v>0</v>
      </c>
      <c r="BI90" s="481">
        <v>1</v>
      </c>
      <c r="BJ90" s="245">
        <v>486</v>
      </c>
      <c r="BK90" s="295">
        <f t="shared" si="23"/>
        <v>2.0576131687242798</v>
      </c>
      <c r="BL90" s="481">
        <v>0</v>
      </c>
      <c r="BM90" s="245">
        <v>486</v>
      </c>
      <c r="BN90" s="295">
        <f t="shared" si="24"/>
        <v>0</v>
      </c>
      <c r="BO90" s="600">
        <v>1</v>
      </c>
      <c r="BP90" s="245">
        <v>486</v>
      </c>
      <c r="BQ90" s="295">
        <f t="shared" si="25"/>
        <v>2.0576131687242798</v>
      </c>
      <c r="BR90" s="600">
        <v>1</v>
      </c>
      <c r="BS90" s="245">
        <v>486</v>
      </c>
      <c r="BT90" s="295">
        <f t="shared" si="26"/>
        <v>2.0576131687242798</v>
      </c>
      <c r="BU90" s="484">
        <v>0</v>
      </c>
      <c r="BV90" s="245">
        <v>486</v>
      </c>
      <c r="BW90" s="295">
        <f t="shared" si="27"/>
        <v>0</v>
      </c>
      <c r="BX90" s="484">
        <v>0</v>
      </c>
      <c r="BY90" s="245">
        <v>486</v>
      </c>
      <c r="BZ90" s="295">
        <f t="shared" si="28"/>
        <v>0</v>
      </c>
      <c r="CA90" s="484">
        <v>0</v>
      </c>
      <c r="CB90" s="245">
        <v>486</v>
      </c>
      <c r="CC90" s="295">
        <f t="shared" si="29"/>
        <v>0</v>
      </c>
      <c r="CD90" s="484">
        <v>0</v>
      </c>
      <c r="CE90" s="245">
        <v>486</v>
      </c>
      <c r="CF90" s="295">
        <f t="shared" si="30"/>
        <v>0</v>
      </c>
      <c r="CG90" s="484">
        <v>0</v>
      </c>
      <c r="CH90" s="245">
        <v>486</v>
      </c>
      <c r="CI90" s="295">
        <f t="shared" si="31"/>
        <v>0</v>
      </c>
      <c r="CJ90" s="484">
        <v>0</v>
      </c>
      <c r="CK90" s="245">
        <v>486</v>
      </c>
      <c r="CL90" s="295">
        <f t="shared" si="32"/>
        <v>0</v>
      </c>
      <c r="CM90" s="484">
        <v>0</v>
      </c>
      <c r="CN90" s="245">
        <v>486</v>
      </c>
      <c r="CO90" s="295">
        <f t="shared" si="33"/>
        <v>0</v>
      </c>
      <c r="CP90" s="484">
        <v>0</v>
      </c>
      <c r="CQ90" s="245">
        <v>486</v>
      </c>
      <c r="CR90" s="295">
        <f t="shared" si="34"/>
        <v>0</v>
      </c>
      <c r="CS90" s="484">
        <v>0</v>
      </c>
      <c r="CT90" s="245">
        <v>486</v>
      </c>
      <c r="CU90" s="295">
        <f t="shared" si="35"/>
        <v>0</v>
      </c>
      <c r="CV90" s="484">
        <v>0</v>
      </c>
      <c r="CW90" s="245">
        <v>486</v>
      </c>
      <c r="CX90" s="295">
        <f t="shared" si="36"/>
        <v>0</v>
      </c>
      <c r="CY90" s="484">
        <v>0</v>
      </c>
      <c r="CZ90" s="245">
        <v>486</v>
      </c>
      <c r="DA90" s="295">
        <f t="shared" si="37"/>
        <v>0</v>
      </c>
      <c r="DB90" s="484">
        <v>0</v>
      </c>
      <c r="DC90" s="245">
        <v>486</v>
      </c>
      <c r="DD90" s="295">
        <f t="shared" si="38"/>
        <v>0</v>
      </c>
    </row>
    <row r="91" spans="1:108" x14ac:dyDescent="0.25">
      <c r="A91" s="152">
        <v>44</v>
      </c>
      <c r="B91" s="127" t="s">
        <v>381</v>
      </c>
      <c r="C91" s="127" t="s">
        <v>345</v>
      </c>
      <c r="D91" s="482">
        <v>0</v>
      </c>
      <c r="E91" s="482">
        <v>219</v>
      </c>
      <c r="F91" s="483">
        <v>0</v>
      </c>
      <c r="G91" s="288">
        <f t="shared" si="4"/>
        <v>5</v>
      </c>
      <c r="H91" s="288">
        <v>219</v>
      </c>
      <c r="I91" s="290">
        <f t="shared" ca="1" si="5"/>
        <v>0.91324200913242015</v>
      </c>
      <c r="J91" s="481">
        <v>0</v>
      </c>
      <c r="K91" s="245">
        <v>219</v>
      </c>
      <c r="L91" s="295">
        <f t="shared" si="6"/>
        <v>0</v>
      </c>
      <c r="M91" s="481">
        <v>0</v>
      </c>
      <c r="N91" s="245">
        <v>219</v>
      </c>
      <c r="O91" s="295">
        <f t="shared" si="7"/>
        <v>0</v>
      </c>
      <c r="P91" s="481">
        <v>0</v>
      </c>
      <c r="Q91" s="245">
        <v>219</v>
      </c>
      <c r="R91" s="295">
        <f t="shared" si="8"/>
        <v>0</v>
      </c>
      <c r="S91" s="481">
        <v>0</v>
      </c>
      <c r="T91" s="245">
        <v>219</v>
      </c>
      <c r="U91" s="295">
        <f t="shared" si="9"/>
        <v>0</v>
      </c>
      <c r="V91" s="481">
        <v>0</v>
      </c>
      <c r="W91" s="245">
        <v>219</v>
      </c>
      <c r="X91" s="295">
        <f t="shared" si="10"/>
        <v>0</v>
      </c>
      <c r="Y91" s="481">
        <v>0</v>
      </c>
      <c r="Z91" s="245">
        <v>219</v>
      </c>
      <c r="AA91" s="295">
        <f t="shared" si="11"/>
        <v>0</v>
      </c>
      <c r="AB91" s="481">
        <v>1</v>
      </c>
      <c r="AC91" s="245">
        <v>219</v>
      </c>
      <c r="AD91" s="295">
        <f t="shared" si="12"/>
        <v>4.5662100456620998</v>
      </c>
      <c r="AE91" s="481">
        <v>0</v>
      </c>
      <c r="AF91" s="245">
        <v>219</v>
      </c>
      <c r="AG91" s="295">
        <f t="shared" si="13"/>
        <v>0</v>
      </c>
      <c r="AH91" s="481">
        <v>1</v>
      </c>
      <c r="AI91" s="245">
        <v>219</v>
      </c>
      <c r="AJ91" s="295">
        <f t="shared" si="14"/>
        <v>4.5662100456620998</v>
      </c>
      <c r="AK91" s="481">
        <v>0</v>
      </c>
      <c r="AL91" s="245">
        <v>219</v>
      </c>
      <c r="AM91" s="295">
        <f t="shared" si="15"/>
        <v>0</v>
      </c>
      <c r="AN91" s="481">
        <v>0</v>
      </c>
      <c r="AO91" s="245">
        <v>219</v>
      </c>
      <c r="AP91" s="295">
        <f t="shared" si="16"/>
        <v>0</v>
      </c>
      <c r="AQ91" s="481">
        <v>0</v>
      </c>
      <c r="AR91" s="245">
        <v>219</v>
      </c>
      <c r="AS91" s="295">
        <f t="shared" si="17"/>
        <v>0</v>
      </c>
      <c r="AT91" s="481">
        <v>1</v>
      </c>
      <c r="AU91" s="245">
        <v>219</v>
      </c>
      <c r="AV91" s="295">
        <f t="shared" si="18"/>
        <v>4.5662100456620998</v>
      </c>
      <c r="AW91" s="481">
        <v>0</v>
      </c>
      <c r="AX91" s="245">
        <v>219</v>
      </c>
      <c r="AY91" s="295">
        <f t="shared" si="19"/>
        <v>0</v>
      </c>
      <c r="AZ91" s="481">
        <v>0</v>
      </c>
      <c r="BA91" s="245">
        <v>219</v>
      </c>
      <c r="BB91" s="295">
        <f t="shared" si="20"/>
        <v>0</v>
      </c>
      <c r="BC91" s="481">
        <v>0</v>
      </c>
      <c r="BD91" s="245">
        <v>219</v>
      </c>
      <c r="BE91" s="295">
        <f t="shared" si="21"/>
        <v>0</v>
      </c>
      <c r="BF91" s="481">
        <v>0</v>
      </c>
      <c r="BG91" s="245">
        <v>219</v>
      </c>
      <c r="BH91" s="295">
        <f t="shared" si="22"/>
        <v>0</v>
      </c>
      <c r="BI91" s="481">
        <v>0</v>
      </c>
      <c r="BJ91" s="245">
        <v>219</v>
      </c>
      <c r="BK91" s="295">
        <f t="shared" si="23"/>
        <v>0</v>
      </c>
      <c r="BL91" s="481">
        <v>0</v>
      </c>
      <c r="BM91" s="245">
        <v>219</v>
      </c>
      <c r="BN91" s="295">
        <f t="shared" si="24"/>
        <v>0</v>
      </c>
      <c r="BO91" s="600">
        <v>1</v>
      </c>
      <c r="BP91" s="245">
        <v>219</v>
      </c>
      <c r="BQ91" s="295">
        <f t="shared" si="25"/>
        <v>4.5662100456620998</v>
      </c>
      <c r="BR91" s="600">
        <v>0</v>
      </c>
      <c r="BS91" s="245">
        <v>219</v>
      </c>
      <c r="BT91" s="295">
        <f t="shared" si="26"/>
        <v>0</v>
      </c>
      <c r="BU91" s="484">
        <v>0</v>
      </c>
      <c r="BV91" s="245">
        <v>219</v>
      </c>
      <c r="BW91" s="295">
        <f t="shared" si="27"/>
        <v>0</v>
      </c>
      <c r="BX91" s="484">
        <v>1</v>
      </c>
      <c r="BY91" s="245">
        <v>219</v>
      </c>
      <c r="BZ91" s="295">
        <f t="shared" si="28"/>
        <v>4.5662100456620998</v>
      </c>
      <c r="CA91" s="484">
        <v>0</v>
      </c>
      <c r="CB91" s="245">
        <v>219</v>
      </c>
      <c r="CC91" s="295">
        <f t="shared" si="29"/>
        <v>0</v>
      </c>
      <c r="CD91" s="484">
        <v>0</v>
      </c>
      <c r="CE91" s="245">
        <v>219</v>
      </c>
      <c r="CF91" s="295">
        <f t="shared" si="30"/>
        <v>0</v>
      </c>
      <c r="CG91" s="484">
        <v>0</v>
      </c>
      <c r="CH91" s="245">
        <v>219</v>
      </c>
      <c r="CI91" s="295">
        <f t="shared" si="31"/>
        <v>0</v>
      </c>
      <c r="CJ91" s="484">
        <v>0</v>
      </c>
      <c r="CK91" s="245">
        <v>219</v>
      </c>
      <c r="CL91" s="295">
        <f t="shared" si="32"/>
        <v>0</v>
      </c>
      <c r="CM91" s="484">
        <v>0</v>
      </c>
      <c r="CN91" s="245">
        <v>219</v>
      </c>
      <c r="CO91" s="295">
        <f t="shared" si="33"/>
        <v>0</v>
      </c>
      <c r="CP91" s="484">
        <v>0</v>
      </c>
      <c r="CQ91" s="245">
        <v>219</v>
      </c>
      <c r="CR91" s="295">
        <f t="shared" si="34"/>
        <v>0</v>
      </c>
      <c r="CS91" s="484">
        <v>0</v>
      </c>
      <c r="CT91" s="245">
        <v>219</v>
      </c>
      <c r="CU91" s="295">
        <f t="shared" si="35"/>
        <v>0</v>
      </c>
      <c r="CV91" s="484">
        <v>0</v>
      </c>
      <c r="CW91" s="245">
        <v>219</v>
      </c>
      <c r="CX91" s="295">
        <f t="shared" si="36"/>
        <v>0</v>
      </c>
      <c r="CY91" s="484">
        <v>0</v>
      </c>
      <c r="CZ91" s="245">
        <v>219</v>
      </c>
      <c r="DA91" s="295">
        <f t="shared" si="37"/>
        <v>0</v>
      </c>
      <c r="DB91" s="484">
        <v>0</v>
      </c>
      <c r="DC91" s="245">
        <v>219</v>
      </c>
      <c r="DD91" s="295">
        <f t="shared" si="38"/>
        <v>0</v>
      </c>
    </row>
    <row r="92" spans="1:108" x14ac:dyDescent="0.25">
      <c r="A92" s="152">
        <v>45</v>
      </c>
      <c r="B92" s="127" t="s">
        <v>382</v>
      </c>
      <c r="C92" s="127" t="s">
        <v>339</v>
      </c>
      <c r="D92" s="482">
        <v>0</v>
      </c>
      <c r="E92" s="482">
        <v>306</v>
      </c>
      <c r="F92" s="483">
        <v>0</v>
      </c>
      <c r="G92" s="288">
        <f t="shared" si="4"/>
        <v>7</v>
      </c>
      <c r="H92" s="288">
        <v>306</v>
      </c>
      <c r="I92" s="290">
        <f t="shared" ca="1" si="5"/>
        <v>0.91503267973856217</v>
      </c>
      <c r="J92" s="481">
        <v>0</v>
      </c>
      <c r="K92" s="245">
        <v>306</v>
      </c>
      <c r="L92" s="295">
        <f t="shared" si="6"/>
        <v>0</v>
      </c>
      <c r="M92" s="481">
        <v>1</v>
      </c>
      <c r="N92" s="245">
        <v>306</v>
      </c>
      <c r="O92" s="295">
        <f t="shared" si="7"/>
        <v>3.2679738562091503</v>
      </c>
      <c r="P92" s="481">
        <v>1</v>
      </c>
      <c r="Q92" s="245">
        <v>306</v>
      </c>
      <c r="R92" s="295">
        <f t="shared" si="8"/>
        <v>3.2679738562091503</v>
      </c>
      <c r="S92" s="481">
        <v>0</v>
      </c>
      <c r="T92" s="245">
        <v>306</v>
      </c>
      <c r="U92" s="295">
        <f t="shared" si="9"/>
        <v>0</v>
      </c>
      <c r="V92" s="481">
        <v>0</v>
      </c>
      <c r="W92" s="245">
        <v>306</v>
      </c>
      <c r="X92" s="295">
        <f t="shared" si="10"/>
        <v>0</v>
      </c>
      <c r="Y92" s="481">
        <v>0</v>
      </c>
      <c r="Z92" s="245">
        <v>306</v>
      </c>
      <c r="AA92" s="295">
        <f t="shared" si="11"/>
        <v>0</v>
      </c>
      <c r="AB92" s="481">
        <v>0</v>
      </c>
      <c r="AC92" s="245">
        <v>306</v>
      </c>
      <c r="AD92" s="295">
        <f t="shared" si="12"/>
        <v>0</v>
      </c>
      <c r="AE92" s="481">
        <v>0</v>
      </c>
      <c r="AF92" s="245">
        <v>306</v>
      </c>
      <c r="AG92" s="295">
        <f t="shared" si="13"/>
        <v>0</v>
      </c>
      <c r="AH92" s="481">
        <v>0</v>
      </c>
      <c r="AI92" s="245">
        <v>306</v>
      </c>
      <c r="AJ92" s="295">
        <f t="shared" si="14"/>
        <v>0</v>
      </c>
      <c r="AK92" s="481">
        <v>1</v>
      </c>
      <c r="AL92" s="245">
        <v>306</v>
      </c>
      <c r="AM92" s="295">
        <f t="shared" si="15"/>
        <v>3.2679738562091503</v>
      </c>
      <c r="AN92" s="481">
        <v>0</v>
      </c>
      <c r="AO92" s="245">
        <v>306</v>
      </c>
      <c r="AP92" s="295">
        <f t="shared" si="16"/>
        <v>0</v>
      </c>
      <c r="AQ92" s="481">
        <v>0</v>
      </c>
      <c r="AR92" s="245">
        <v>306</v>
      </c>
      <c r="AS92" s="295">
        <f t="shared" si="17"/>
        <v>0</v>
      </c>
      <c r="AT92" s="481">
        <v>0</v>
      </c>
      <c r="AU92" s="245">
        <v>306</v>
      </c>
      <c r="AV92" s="295">
        <f t="shared" si="18"/>
        <v>0</v>
      </c>
      <c r="AW92" s="481">
        <v>0</v>
      </c>
      <c r="AX92" s="245">
        <v>306</v>
      </c>
      <c r="AY92" s="295">
        <f t="shared" si="19"/>
        <v>0</v>
      </c>
      <c r="AZ92" s="481">
        <v>1</v>
      </c>
      <c r="BA92" s="245">
        <v>306</v>
      </c>
      <c r="BB92" s="295">
        <f t="shared" si="20"/>
        <v>3.2679738562091503</v>
      </c>
      <c r="BC92" s="481">
        <v>1</v>
      </c>
      <c r="BD92" s="245">
        <v>306</v>
      </c>
      <c r="BE92" s="295">
        <f t="shared" si="21"/>
        <v>3.2679738562091503</v>
      </c>
      <c r="BF92" s="481">
        <v>1</v>
      </c>
      <c r="BG92" s="245">
        <v>306</v>
      </c>
      <c r="BH92" s="295">
        <f t="shared" si="22"/>
        <v>3.2679738562091503</v>
      </c>
      <c r="BI92" s="481">
        <v>0</v>
      </c>
      <c r="BJ92" s="245">
        <v>306</v>
      </c>
      <c r="BK92" s="295">
        <f t="shared" si="23"/>
        <v>0</v>
      </c>
      <c r="BL92" s="481">
        <v>0</v>
      </c>
      <c r="BM92" s="245">
        <v>306</v>
      </c>
      <c r="BN92" s="295">
        <f t="shared" si="24"/>
        <v>0</v>
      </c>
      <c r="BO92" s="600">
        <v>0</v>
      </c>
      <c r="BP92" s="245">
        <v>306</v>
      </c>
      <c r="BQ92" s="295">
        <f t="shared" si="25"/>
        <v>0</v>
      </c>
      <c r="BR92" s="600">
        <v>1</v>
      </c>
      <c r="BS92" s="245">
        <v>306</v>
      </c>
      <c r="BT92" s="295">
        <f t="shared" si="26"/>
        <v>3.2679738562091503</v>
      </c>
      <c r="BU92" s="484">
        <v>0</v>
      </c>
      <c r="BV92" s="245">
        <v>306</v>
      </c>
      <c r="BW92" s="295">
        <f t="shared" si="27"/>
        <v>0</v>
      </c>
      <c r="BX92" s="484">
        <v>0</v>
      </c>
      <c r="BY92" s="245">
        <v>306</v>
      </c>
      <c r="BZ92" s="295">
        <f t="shared" si="28"/>
        <v>0</v>
      </c>
      <c r="CA92" s="484">
        <v>0</v>
      </c>
      <c r="CB92" s="245">
        <v>306</v>
      </c>
      <c r="CC92" s="295">
        <f t="shared" si="29"/>
        <v>0</v>
      </c>
      <c r="CD92" s="484">
        <v>0</v>
      </c>
      <c r="CE92" s="245">
        <v>306</v>
      </c>
      <c r="CF92" s="295">
        <f t="shared" si="30"/>
        <v>0</v>
      </c>
      <c r="CG92" s="484">
        <v>0</v>
      </c>
      <c r="CH92" s="245">
        <v>306</v>
      </c>
      <c r="CI92" s="295">
        <f t="shared" si="31"/>
        <v>0</v>
      </c>
      <c r="CJ92" s="484">
        <v>0</v>
      </c>
      <c r="CK92" s="245">
        <v>306</v>
      </c>
      <c r="CL92" s="295">
        <f t="shared" si="32"/>
        <v>0</v>
      </c>
      <c r="CM92" s="484">
        <v>0</v>
      </c>
      <c r="CN92" s="245">
        <v>306</v>
      </c>
      <c r="CO92" s="295">
        <f t="shared" si="33"/>
        <v>0</v>
      </c>
      <c r="CP92" s="484">
        <v>0</v>
      </c>
      <c r="CQ92" s="245">
        <v>306</v>
      </c>
      <c r="CR92" s="295">
        <f t="shared" si="34"/>
        <v>0</v>
      </c>
      <c r="CS92" s="484">
        <v>0</v>
      </c>
      <c r="CT92" s="245">
        <v>306</v>
      </c>
      <c r="CU92" s="295">
        <f t="shared" si="35"/>
        <v>0</v>
      </c>
      <c r="CV92" s="484">
        <v>0</v>
      </c>
      <c r="CW92" s="245">
        <v>306</v>
      </c>
      <c r="CX92" s="295">
        <f t="shared" si="36"/>
        <v>0</v>
      </c>
      <c r="CY92" s="484">
        <v>0</v>
      </c>
      <c r="CZ92" s="245">
        <v>306</v>
      </c>
      <c r="DA92" s="295">
        <f t="shared" si="37"/>
        <v>0</v>
      </c>
      <c r="DB92" s="484">
        <v>0</v>
      </c>
      <c r="DC92" s="245">
        <v>306</v>
      </c>
      <c r="DD92" s="295">
        <f t="shared" si="38"/>
        <v>0</v>
      </c>
    </row>
    <row r="93" spans="1:108" x14ac:dyDescent="0.25">
      <c r="A93" s="152">
        <v>46</v>
      </c>
      <c r="B93" s="127" t="s">
        <v>383</v>
      </c>
      <c r="C93" s="127" t="s">
        <v>345</v>
      </c>
      <c r="D93" s="482">
        <v>0</v>
      </c>
      <c r="E93" s="482">
        <v>714</v>
      </c>
      <c r="F93" s="483">
        <v>0</v>
      </c>
      <c r="G93" s="288">
        <f t="shared" si="4"/>
        <v>9</v>
      </c>
      <c r="H93" s="288">
        <v>714</v>
      </c>
      <c r="I93" s="290">
        <f t="shared" ca="1" si="5"/>
        <v>0.50420168067226889</v>
      </c>
      <c r="J93" s="481">
        <v>0</v>
      </c>
      <c r="K93" s="245">
        <v>714</v>
      </c>
      <c r="L93" s="295">
        <f t="shared" si="6"/>
        <v>0</v>
      </c>
      <c r="M93" s="481">
        <v>0</v>
      </c>
      <c r="N93" s="245">
        <v>714</v>
      </c>
      <c r="O93" s="295">
        <f t="shared" si="7"/>
        <v>0</v>
      </c>
      <c r="P93" s="481">
        <v>0</v>
      </c>
      <c r="Q93" s="245">
        <v>714</v>
      </c>
      <c r="R93" s="295">
        <f t="shared" si="8"/>
        <v>0</v>
      </c>
      <c r="S93" s="481">
        <v>0</v>
      </c>
      <c r="T93" s="245">
        <v>714</v>
      </c>
      <c r="U93" s="295">
        <f t="shared" si="9"/>
        <v>0</v>
      </c>
      <c r="V93" s="481">
        <v>0</v>
      </c>
      <c r="W93" s="245">
        <v>714</v>
      </c>
      <c r="X93" s="295">
        <f t="shared" si="10"/>
        <v>0</v>
      </c>
      <c r="Y93" s="481">
        <v>2</v>
      </c>
      <c r="Z93" s="245">
        <v>714</v>
      </c>
      <c r="AA93" s="295">
        <f t="shared" si="11"/>
        <v>2.8011204481792715</v>
      </c>
      <c r="AB93" s="481">
        <v>0</v>
      </c>
      <c r="AC93" s="245">
        <v>714</v>
      </c>
      <c r="AD93" s="295">
        <f t="shared" si="12"/>
        <v>0</v>
      </c>
      <c r="AE93" s="481">
        <v>0</v>
      </c>
      <c r="AF93" s="245">
        <v>714</v>
      </c>
      <c r="AG93" s="295">
        <f t="shared" si="13"/>
        <v>0</v>
      </c>
      <c r="AH93" s="481">
        <v>0</v>
      </c>
      <c r="AI93" s="245">
        <v>714</v>
      </c>
      <c r="AJ93" s="295">
        <f t="shared" si="14"/>
        <v>0</v>
      </c>
      <c r="AK93" s="481">
        <v>0</v>
      </c>
      <c r="AL93" s="245">
        <v>714</v>
      </c>
      <c r="AM93" s="295">
        <f t="shared" si="15"/>
        <v>0</v>
      </c>
      <c r="AN93" s="481">
        <v>0</v>
      </c>
      <c r="AO93" s="245">
        <v>714</v>
      </c>
      <c r="AP93" s="295">
        <f t="shared" si="16"/>
        <v>0</v>
      </c>
      <c r="AQ93" s="481">
        <v>1</v>
      </c>
      <c r="AR93" s="245">
        <v>714</v>
      </c>
      <c r="AS93" s="295">
        <f t="shared" si="17"/>
        <v>1.4005602240896358</v>
      </c>
      <c r="AT93" s="481">
        <v>0</v>
      </c>
      <c r="AU93" s="245">
        <v>714</v>
      </c>
      <c r="AV93" s="295">
        <f t="shared" si="18"/>
        <v>0</v>
      </c>
      <c r="AW93" s="481">
        <v>0</v>
      </c>
      <c r="AX93" s="245">
        <v>714</v>
      </c>
      <c r="AY93" s="295">
        <f t="shared" si="19"/>
        <v>0</v>
      </c>
      <c r="AZ93" s="481">
        <v>1</v>
      </c>
      <c r="BA93" s="245">
        <v>714</v>
      </c>
      <c r="BB93" s="295">
        <f t="shared" si="20"/>
        <v>1.4005602240896358</v>
      </c>
      <c r="BC93" s="481">
        <v>0</v>
      </c>
      <c r="BD93" s="245">
        <v>714</v>
      </c>
      <c r="BE93" s="295">
        <f t="shared" si="21"/>
        <v>0</v>
      </c>
      <c r="BF93" s="481">
        <v>0</v>
      </c>
      <c r="BG93" s="245">
        <v>714</v>
      </c>
      <c r="BH93" s="295">
        <f t="shared" si="22"/>
        <v>0</v>
      </c>
      <c r="BI93" s="481">
        <v>0</v>
      </c>
      <c r="BJ93" s="245">
        <v>714</v>
      </c>
      <c r="BK93" s="295">
        <f t="shared" si="23"/>
        <v>0</v>
      </c>
      <c r="BL93" s="481">
        <v>1</v>
      </c>
      <c r="BM93" s="245">
        <v>714</v>
      </c>
      <c r="BN93" s="295">
        <f t="shared" si="24"/>
        <v>1.4005602240896358</v>
      </c>
      <c r="BO93" s="600">
        <v>1</v>
      </c>
      <c r="BP93" s="245">
        <v>714</v>
      </c>
      <c r="BQ93" s="295">
        <f t="shared" si="25"/>
        <v>1.4005602240896358</v>
      </c>
      <c r="BR93" s="600">
        <v>2</v>
      </c>
      <c r="BS93" s="245">
        <v>714</v>
      </c>
      <c r="BT93" s="295">
        <f t="shared" si="26"/>
        <v>2.8011204481792715</v>
      </c>
      <c r="BU93" s="484">
        <v>0</v>
      </c>
      <c r="BV93" s="245">
        <v>714</v>
      </c>
      <c r="BW93" s="295">
        <f t="shared" si="27"/>
        <v>0</v>
      </c>
      <c r="BX93" s="484">
        <v>0</v>
      </c>
      <c r="BY93" s="245">
        <v>714</v>
      </c>
      <c r="BZ93" s="295">
        <f t="shared" si="28"/>
        <v>0</v>
      </c>
      <c r="CA93" s="484">
        <v>0</v>
      </c>
      <c r="CB93" s="245">
        <v>714</v>
      </c>
      <c r="CC93" s="295">
        <f t="shared" si="29"/>
        <v>0</v>
      </c>
      <c r="CD93" s="484">
        <v>0</v>
      </c>
      <c r="CE93" s="245">
        <v>714</v>
      </c>
      <c r="CF93" s="295">
        <f t="shared" si="30"/>
        <v>0</v>
      </c>
      <c r="CG93" s="484">
        <v>0</v>
      </c>
      <c r="CH93" s="245">
        <v>714</v>
      </c>
      <c r="CI93" s="295">
        <f t="shared" si="31"/>
        <v>0</v>
      </c>
      <c r="CJ93" s="484">
        <v>0</v>
      </c>
      <c r="CK93" s="245">
        <v>714</v>
      </c>
      <c r="CL93" s="295">
        <f t="shared" si="32"/>
        <v>0</v>
      </c>
      <c r="CM93" s="484">
        <v>0</v>
      </c>
      <c r="CN93" s="245">
        <v>714</v>
      </c>
      <c r="CO93" s="295">
        <f t="shared" si="33"/>
        <v>0</v>
      </c>
      <c r="CP93" s="484">
        <v>1</v>
      </c>
      <c r="CQ93" s="245">
        <v>714</v>
      </c>
      <c r="CR93" s="295">
        <f t="shared" si="34"/>
        <v>1.4005602240896358</v>
      </c>
      <c r="CS93" s="484">
        <v>0</v>
      </c>
      <c r="CT93" s="245">
        <v>714</v>
      </c>
      <c r="CU93" s="295">
        <f t="shared" si="35"/>
        <v>0</v>
      </c>
      <c r="CV93" s="484">
        <v>0</v>
      </c>
      <c r="CW93" s="245">
        <v>714</v>
      </c>
      <c r="CX93" s="295">
        <f t="shared" si="36"/>
        <v>0</v>
      </c>
      <c r="CY93" s="484">
        <v>0</v>
      </c>
      <c r="CZ93" s="245">
        <v>714</v>
      </c>
      <c r="DA93" s="295">
        <f t="shared" si="37"/>
        <v>0</v>
      </c>
      <c r="DB93" s="484">
        <v>0</v>
      </c>
      <c r="DC93" s="245">
        <v>714</v>
      </c>
      <c r="DD93" s="295">
        <f t="shared" si="38"/>
        <v>0</v>
      </c>
    </row>
    <row r="94" spans="1:108" x14ac:dyDescent="0.25">
      <c r="A94" s="152">
        <v>47</v>
      </c>
      <c r="B94" s="127" t="s">
        <v>384</v>
      </c>
      <c r="C94" s="127" t="s">
        <v>345</v>
      </c>
      <c r="D94" s="482">
        <v>0</v>
      </c>
      <c r="E94" s="482">
        <v>355</v>
      </c>
      <c r="F94" s="483">
        <v>0</v>
      </c>
      <c r="G94" s="288">
        <f t="shared" si="4"/>
        <v>5</v>
      </c>
      <c r="H94" s="288">
        <v>355</v>
      </c>
      <c r="I94" s="290">
        <f t="shared" ca="1" si="5"/>
        <v>0.56338028169014087</v>
      </c>
      <c r="J94" s="481">
        <v>0</v>
      </c>
      <c r="K94" s="245">
        <v>355</v>
      </c>
      <c r="L94" s="295">
        <f t="shared" si="6"/>
        <v>0</v>
      </c>
      <c r="M94" s="481">
        <v>1</v>
      </c>
      <c r="N94" s="245">
        <v>355</v>
      </c>
      <c r="O94" s="295">
        <f t="shared" si="7"/>
        <v>2.8169014084507045</v>
      </c>
      <c r="P94" s="481">
        <v>0</v>
      </c>
      <c r="Q94" s="245">
        <v>355</v>
      </c>
      <c r="R94" s="295">
        <f t="shared" si="8"/>
        <v>0</v>
      </c>
      <c r="S94" s="481">
        <v>0</v>
      </c>
      <c r="T94" s="245">
        <v>355</v>
      </c>
      <c r="U94" s="295">
        <f t="shared" si="9"/>
        <v>0</v>
      </c>
      <c r="V94" s="481">
        <v>0</v>
      </c>
      <c r="W94" s="245">
        <v>355</v>
      </c>
      <c r="X94" s="295">
        <f t="shared" si="10"/>
        <v>0</v>
      </c>
      <c r="Y94" s="481">
        <v>2</v>
      </c>
      <c r="Z94" s="245">
        <v>355</v>
      </c>
      <c r="AA94" s="295">
        <f t="shared" si="11"/>
        <v>5.6338028169014089</v>
      </c>
      <c r="AB94" s="481">
        <v>0</v>
      </c>
      <c r="AC94" s="245">
        <v>355</v>
      </c>
      <c r="AD94" s="295">
        <f t="shared" si="12"/>
        <v>0</v>
      </c>
      <c r="AE94" s="481">
        <v>0</v>
      </c>
      <c r="AF94" s="245">
        <v>355</v>
      </c>
      <c r="AG94" s="295">
        <f t="shared" si="13"/>
        <v>0</v>
      </c>
      <c r="AH94" s="481">
        <v>0</v>
      </c>
      <c r="AI94" s="245">
        <v>355</v>
      </c>
      <c r="AJ94" s="295">
        <f t="shared" si="14"/>
        <v>0</v>
      </c>
      <c r="AK94" s="481">
        <v>0</v>
      </c>
      <c r="AL94" s="245">
        <v>355</v>
      </c>
      <c r="AM94" s="295">
        <f t="shared" si="15"/>
        <v>0</v>
      </c>
      <c r="AN94" s="481">
        <v>0</v>
      </c>
      <c r="AO94" s="245">
        <v>355</v>
      </c>
      <c r="AP94" s="295">
        <f t="shared" si="16"/>
        <v>0</v>
      </c>
      <c r="AQ94" s="481">
        <v>0</v>
      </c>
      <c r="AR94" s="245">
        <v>355</v>
      </c>
      <c r="AS94" s="295">
        <f t="shared" si="17"/>
        <v>0</v>
      </c>
      <c r="AT94" s="481">
        <v>0</v>
      </c>
      <c r="AU94" s="245">
        <v>355</v>
      </c>
      <c r="AV94" s="295">
        <f t="shared" si="18"/>
        <v>0</v>
      </c>
      <c r="AW94" s="481">
        <v>0</v>
      </c>
      <c r="AX94" s="245">
        <v>355</v>
      </c>
      <c r="AY94" s="295">
        <f t="shared" si="19"/>
        <v>0</v>
      </c>
      <c r="AZ94" s="481">
        <v>0</v>
      </c>
      <c r="BA94" s="245">
        <v>355</v>
      </c>
      <c r="BB94" s="295">
        <f t="shared" si="20"/>
        <v>0</v>
      </c>
      <c r="BC94" s="481">
        <v>0</v>
      </c>
      <c r="BD94" s="245">
        <v>355</v>
      </c>
      <c r="BE94" s="295">
        <f t="shared" si="21"/>
        <v>0</v>
      </c>
      <c r="BF94" s="481">
        <v>1</v>
      </c>
      <c r="BG94" s="245">
        <v>355</v>
      </c>
      <c r="BH94" s="295">
        <f t="shared" si="22"/>
        <v>2.8169014084507045</v>
      </c>
      <c r="BI94" s="481">
        <v>0</v>
      </c>
      <c r="BJ94" s="245">
        <v>355</v>
      </c>
      <c r="BK94" s="295">
        <f t="shared" si="23"/>
        <v>0</v>
      </c>
      <c r="BL94" s="481">
        <v>0</v>
      </c>
      <c r="BM94" s="245">
        <v>355</v>
      </c>
      <c r="BN94" s="295">
        <f t="shared" si="24"/>
        <v>0</v>
      </c>
      <c r="BO94" s="600">
        <v>0</v>
      </c>
      <c r="BP94" s="245">
        <v>355</v>
      </c>
      <c r="BQ94" s="295">
        <f t="shared" si="25"/>
        <v>0</v>
      </c>
      <c r="BR94" s="600">
        <v>1</v>
      </c>
      <c r="BS94" s="245">
        <v>355</v>
      </c>
      <c r="BT94" s="295">
        <f t="shared" si="26"/>
        <v>2.8169014084507045</v>
      </c>
      <c r="BU94" s="484">
        <v>0</v>
      </c>
      <c r="BV94" s="245">
        <v>355</v>
      </c>
      <c r="BW94" s="295">
        <f t="shared" si="27"/>
        <v>0</v>
      </c>
      <c r="BX94" s="484">
        <v>0</v>
      </c>
      <c r="BY94" s="245">
        <v>355</v>
      </c>
      <c r="BZ94" s="295">
        <f t="shared" si="28"/>
        <v>0</v>
      </c>
      <c r="CA94" s="484">
        <v>0</v>
      </c>
      <c r="CB94" s="245">
        <v>355</v>
      </c>
      <c r="CC94" s="295">
        <f t="shared" si="29"/>
        <v>0</v>
      </c>
      <c r="CD94" s="484">
        <v>0</v>
      </c>
      <c r="CE94" s="245">
        <v>355</v>
      </c>
      <c r="CF94" s="295">
        <f t="shared" si="30"/>
        <v>0</v>
      </c>
      <c r="CG94" s="484">
        <v>0</v>
      </c>
      <c r="CH94" s="245">
        <v>355</v>
      </c>
      <c r="CI94" s="295">
        <f t="shared" si="31"/>
        <v>0</v>
      </c>
      <c r="CJ94" s="484">
        <v>0</v>
      </c>
      <c r="CK94" s="245">
        <v>355</v>
      </c>
      <c r="CL94" s="295">
        <f t="shared" si="32"/>
        <v>0</v>
      </c>
      <c r="CM94" s="484">
        <v>0</v>
      </c>
      <c r="CN94" s="245">
        <v>355</v>
      </c>
      <c r="CO94" s="295">
        <f t="shared" si="33"/>
        <v>0</v>
      </c>
      <c r="CP94" s="484">
        <v>0</v>
      </c>
      <c r="CQ94" s="245">
        <v>355</v>
      </c>
      <c r="CR94" s="295">
        <f t="shared" si="34"/>
        <v>0</v>
      </c>
      <c r="CS94" s="484">
        <v>0</v>
      </c>
      <c r="CT94" s="245">
        <v>355</v>
      </c>
      <c r="CU94" s="295">
        <f t="shared" si="35"/>
        <v>0</v>
      </c>
      <c r="CV94" s="484">
        <v>0</v>
      </c>
      <c r="CW94" s="245">
        <v>355</v>
      </c>
      <c r="CX94" s="295">
        <f t="shared" si="36"/>
        <v>0</v>
      </c>
      <c r="CY94" s="484">
        <v>0</v>
      </c>
      <c r="CZ94" s="245">
        <v>355</v>
      </c>
      <c r="DA94" s="295">
        <f t="shared" si="37"/>
        <v>0</v>
      </c>
      <c r="DB94" s="484">
        <v>0</v>
      </c>
      <c r="DC94" s="245">
        <v>355</v>
      </c>
      <c r="DD94" s="295">
        <f t="shared" si="38"/>
        <v>0</v>
      </c>
    </row>
    <row r="95" spans="1:108" x14ac:dyDescent="0.25">
      <c r="A95" s="152">
        <v>48</v>
      </c>
      <c r="B95" s="127" t="s">
        <v>385</v>
      </c>
      <c r="C95" s="127" t="s">
        <v>339</v>
      </c>
      <c r="D95" s="482">
        <v>0</v>
      </c>
      <c r="E95" s="482">
        <v>551</v>
      </c>
      <c r="F95" s="483">
        <v>0</v>
      </c>
      <c r="G95" s="288">
        <f t="shared" si="4"/>
        <v>37</v>
      </c>
      <c r="H95" s="288">
        <v>551</v>
      </c>
      <c r="I95" s="290">
        <f t="shared" ca="1" si="5"/>
        <v>2.6860254083484572</v>
      </c>
      <c r="J95" s="481">
        <v>4</v>
      </c>
      <c r="K95" s="245">
        <v>551</v>
      </c>
      <c r="L95" s="295">
        <f t="shared" si="6"/>
        <v>7.259528130671506</v>
      </c>
      <c r="M95" s="481">
        <v>2</v>
      </c>
      <c r="N95" s="245">
        <v>551</v>
      </c>
      <c r="O95" s="295">
        <f t="shared" si="7"/>
        <v>3.629764065335753</v>
      </c>
      <c r="P95" s="481">
        <v>1</v>
      </c>
      <c r="Q95" s="245">
        <v>551</v>
      </c>
      <c r="R95" s="295">
        <f t="shared" si="8"/>
        <v>1.8148820326678765</v>
      </c>
      <c r="S95" s="481">
        <v>0</v>
      </c>
      <c r="T95" s="245">
        <v>551</v>
      </c>
      <c r="U95" s="295">
        <f t="shared" si="9"/>
        <v>0</v>
      </c>
      <c r="V95" s="481">
        <v>0</v>
      </c>
      <c r="W95" s="245">
        <v>551</v>
      </c>
      <c r="X95" s="295">
        <f t="shared" si="10"/>
        <v>0</v>
      </c>
      <c r="Y95" s="481">
        <v>0</v>
      </c>
      <c r="Z95" s="245">
        <v>551</v>
      </c>
      <c r="AA95" s="295">
        <f t="shared" si="11"/>
        <v>0</v>
      </c>
      <c r="AB95" s="481">
        <v>1</v>
      </c>
      <c r="AC95" s="245">
        <v>551</v>
      </c>
      <c r="AD95" s="295">
        <f t="shared" si="12"/>
        <v>1.8148820326678765</v>
      </c>
      <c r="AE95" s="481">
        <v>2</v>
      </c>
      <c r="AF95" s="245">
        <v>551</v>
      </c>
      <c r="AG95" s="295">
        <f t="shared" si="13"/>
        <v>3.629764065335753</v>
      </c>
      <c r="AH95" s="481">
        <v>4</v>
      </c>
      <c r="AI95" s="245">
        <v>551</v>
      </c>
      <c r="AJ95" s="295">
        <f t="shared" si="14"/>
        <v>7.259528130671506</v>
      </c>
      <c r="AK95" s="481">
        <v>0</v>
      </c>
      <c r="AL95" s="245">
        <v>551</v>
      </c>
      <c r="AM95" s="295">
        <f t="shared" si="15"/>
        <v>0</v>
      </c>
      <c r="AN95" s="481">
        <v>1</v>
      </c>
      <c r="AO95" s="245">
        <v>551</v>
      </c>
      <c r="AP95" s="295">
        <f t="shared" si="16"/>
        <v>1.8148820326678765</v>
      </c>
      <c r="AQ95" s="481">
        <v>1</v>
      </c>
      <c r="AR95" s="245">
        <v>551</v>
      </c>
      <c r="AS95" s="295">
        <f t="shared" si="17"/>
        <v>1.8148820326678765</v>
      </c>
      <c r="AT95" s="481">
        <v>2</v>
      </c>
      <c r="AU95" s="245">
        <v>551</v>
      </c>
      <c r="AV95" s="295">
        <f t="shared" si="18"/>
        <v>3.629764065335753</v>
      </c>
      <c r="AW95" s="481">
        <v>0</v>
      </c>
      <c r="AX95" s="245">
        <v>551</v>
      </c>
      <c r="AY95" s="295">
        <f t="shared" si="19"/>
        <v>0</v>
      </c>
      <c r="AZ95" s="481">
        <v>1</v>
      </c>
      <c r="BA95" s="245">
        <v>551</v>
      </c>
      <c r="BB95" s="295">
        <f t="shared" si="20"/>
        <v>1.8148820326678765</v>
      </c>
      <c r="BC95" s="481">
        <v>1</v>
      </c>
      <c r="BD95" s="245">
        <v>551</v>
      </c>
      <c r="BE95" s="295">
        <f t="shared" si="21"/>
        <v>1.8148820326678765</v>
      </c>
      <c r="BF95" s="481">
        <v>4</v>
      </c>
      <c r="BG95" s="245">
        <v>551</v>
      </c>
      <c r="BH95" s="295">
        <f t="shared" si="22"/>
        <v>7.259528130671506</v>
      </c>
      <c r="BI95" s="481">
        <v>1</v>
      </c>
      <c r="BJ95" s="245">
        <v>551</v>
      </c>
      <c r="BK95" s="295">
        <f t="shared" si="23"/>
        <v>1.8148820326678765</v>
      </c>
      <c r="BL95" s="481">
        <v>0</v>
      </c>
      <c r="BM95" s="245">
        <v>551</v>
      </c>
      <c r="BN95" s="295">
        <f t="shared" si="24"/>
        <v>0</v>
      </c>
      <c r="BO95" s="600">
        <v>2</v>
      </c>
      <c r="BP95" s="245">
        <v>551</v>
      </c>
      <c r="BQ95" s="295">
        <f t="shared" si="25"/>
        <v>3.629764065335753</v>
      </c>
      <c r="BR95" s="600">
        <v>2</v>
      </c>
      <c r="BS95" s="245">
        <v>551</v>
      </c>
      <c r="BT95" s="295">
        <f t="shared" si="26"/>
        <v>3.629764065335753</v>
      </c>
      <c r="BU95" s="484">
        <v>0</v>
      </c>
      <c r="BV95" s="245">
        <v>551</v>
      </c>
      <c r="BW95" s="295">
        <f t="shared" si="27"/>
        <v>0</v>
      </c>
      <c r="BX95" s="484">
        <v>3</v>
      </c>
      <c r="BY95" s="245">
        <v>551</v>
      </c>
      <c r="BZ95" s="295">
        <f t="shared" si="28"/>
        <v>5.4446460980036298</v>
      </c>
      <c r="CA95" s="484">
        <v>1</v>
      </c>
      <c r="CB95" s="245">
        <v>551</v>
      </c>
      <c r="CC95" s="295">
        <f t="shared" si="29"/>
        <v>1.8148820326678765</v>
      </c>
      <c r="CD95" s="484">
        <v>0</v>
      </c>
      <c r="CE95" s="245">
        <v>551</v>
      </c>
      <c r="CF95" s="295">
        <f t="shared" si="30"/>
        <v>0</v>
      </c>
      <c r="CG95" s="484">
        <v>2</v>
      </c>
      <c r="CH95" s="245">
        <v>551</v>
      </c>
      <c r="CI95" s="295">
        <f t="shared" si="31"/>
        <v>3.629764065335753</v>
      </c>
      <c r="CJ95" s="484">
        <v>0</v>
      </c>
      <c r="CK95" s="245">
        <v>551</v>
      </c>
      <c r="CL95" s="295">
        <f t="shared" si="32"/>
        <v>0</v>
      </c>
      <c r="CM95" s="484">
        <v>0</v>
      </c>
      <c r="CN95" s="245">
        <v>551</v>
      </c>
      <c r="CO95" s="295">
        <f t="shared" si="33"/>
        <v>0</v>
      </c>
      <c r="CP95" s="484">
        <v>0</v>
      </c>
      <c r="CQ95" s="245">
        <v>551</v>
      </c>
      <c r="CR95" s="295">
        <f t="shared" si="34"/>
        <v>0</v>
      </c>
      <c r="CS95" s="484">
        <v>2</v>
      </c>
      <c r="CT95" s="245">
        <v>551</v>
      </c>
      <c r="CU95" s="295">
        <f t="shared" si="35"/>
        <v>3.629764065335753</v>
      </c>
      <c r="CV95" s="484">
        <v>0</v>
      </c>
      <c r="CW95" s="245">
        <v>551</v>
      </c>
      <c r="CX95" s="295">
        <f t="shared" si="36"/>
        <v>0</v>
      </c>
      <c r="CY95" s="484">
        <v>0</v>
      </c>
      <c r="CZ95" s="245">
        <v>551</v>
      </c>
      <c r="DA95" s="295">
        <f t="shared" si="37"/>
        <v>0</v>
      </c>
      <c r="DB95" s="484">
        <v>0</v>
      </c>
      <c r="DC95" s="245">
        <v>551</v>
      </c>
      <c r="DD95" s="295">
        <f t="shared" si="38"/>
        <v>0</v>
      </c>
    </row>
    <row r="96" spans="1:108" x14ac:dyDescent="0.25">
      <c r="A96" s="152">
        <v>49</v>
      </c>
      <c r="B96" s="127" t="s">
        <v>386</v>
      </c>
      <c r="C96" s="127" t="s">
        <v>345</v>
      </c>
      <c r="D96" s="482">
        <v>0</v>
      </c>
      <c r="E96" s="482">
        <v>423</v>
      </c>
      <c r="F96" s="483">
        <v>0</v>
      </c>
      <c r="G96" s="288">
        <f t="shared" si="4"/>
        <v>6</v>
      </c>
      <c r="H96" s="288">
        <v>423</v>
      </c>
      <c r="I96" s="290">
        <f t="shared" ca="1" si="5"/>
        <v>0.56737588652482274</v>
      </c>
      <c r="J96" s="481">
        <v>0</v>
      </c>
      <c r="K96" s="245">
        <v>423</v>
      </c>
      <c r="L96" s="295">
        <f t="shared" si="6"/>
        <v>0</v>
      </c>
      <c r="M96" s="481">
        <v>0</v>
      </c>
      <c r="N96" s="245">
        <v>423</v>
      </c>
      <c r="O96" s="295">
        <f t="shared" si="7"/>
        <v>0</v>
      </c>
      <c r="P96" s="481">
        <v>0</v>
      </c>
      <c r="Q96" s="245">
        <v>423</v>
      </c>
      <c r="R96" s="295">
        <f t="shared" si="8"/>
        <v>0</v>
      </c>
      <c r="S96" s="481">
        <v>0</v>
      </c>
      <c r="T96" s="245">
        <v>423</v>
      </c>
      <c r="U96" s="295">
        <f t="shared" si="9"/>
        <v>0</v>
      </c>
      <c r="V96" s="481">
        <v>0</v>
      </c>
      <c r="W96" s="245">
        <v>423</v>
      </c>
      <c r="X96" s="295">
        <f t="shared" si="10"/>
        <v>0</v>
      </c>
      <c r="Y96" s="481">
        <v>1</v>
      </c>
      <c r="Z96" s="245">
        <v>423</v>
      </c>
      <c r="AA96" s="295">
        <f t="shared" si="11"/>
        <v>2.3640661938534278</v>
      </c>
      <c r="AB96" s="481">
        <v>0</v>
      </c>
      <c r="AC96" s="245">
        <v>423</v>
      </c>
      <c r="AD96" s="295">
        <f t="shared" si="12"/>
        <v>0</v>
      </c>
      <c r="AE96" s="481">
        <v>0</v>
      </c>
      <c r="AF96" s="245">
        <v>423</v>
      </c>
      <c r="AG96" s="295">
        <f t="shared" si="13"/>
        <v>0</v>
      </c>
      <c r="AH96" s="481">
        <v>0</v>
      </c>
      <c r="AI96" s="245">
        <v>423</v>
      </c>
      <c r="AJ96" s="295">
        <f t="shared" si="14"/>
        <v>0</v>
      </c>
      <c r="AK96" s="481">
        <v>0</v>
      </c>
      <c r="AL96" s="245">
        <v>423</v>
      </c>
      <c r="AM96" s="295">
        <f t="shared" si="15"/>
        <v>0</v>
      </c>
      <c r="AN96" s="481">
        <v>0</v>
      </c>
      <c r="AO96" s="245">
        <v>423</v>
      </c>
      <c r="AP96" s="295">
        <f t="shared" si="16"/>
        <v>0</v>
      </c>
      <c r="AQ96" s="481">
        <v>1</v>
      </c>
      <c r="AR96" s="245">
        <v>423</v>
      </c>
      <c r="AS96" s="295">
        <f t="shared" si="17"/>
        <v>2.3640661938534278</v>
      </c>
      <c r="AT96" s="481">
        <v>0</v>
      </c>
      <c r="AU96" s="245">
        <v>423</v>
      </c>
      <c r="AV96" s="295">
        <f t="shared" si="18"/>
        <v>0</v>
      </c>
      <c r="AW96" s="481">
        <v>0</v>
      </c>
      <c r="AX96" s="245">
        <v>423</v>
      </c>
      <c r="AY96" s="295">
        <f t="shared" si="19"/>
        <v>0</v>
      </c>
      <c r="AZ96" s="481">
        <v>0</v>
      </c>
      <c r="BA96" s="245">
        <v>423</v>
      </c>
      <c r="BB96" s="295">
        <f t="shared" si="20"/>
        <v>0</v>
      </c>
      <c r="BC96" s="481">
        <v>0</v>
      </c>
      <c r="BD96" s="245">
        <v>423</v>
      </c>
      <c r="BE96" s="295">
        <f t="shared" si="21"/>
        <v>0</v>
      </c>
      <c r="BF96" s="481">
        <v>0</v>
      </c>
      <c r="BG96" s="245">
        <v>423</v>
      </c>
      <c r="BH96" s="295">
        <f t="shared" si="22"/>
        <v>0</v>
      </c>
      <c r="BI96" s="481">
        <v>0</v>
      </c>
      <c r="BJ96" s="245">
        <v>423</v>
      </c>
      <c r="BK96" s="295">
        <f t="shared" si="23"/>
        <v>0</v>
      </c>
      <c r="BL96" s="481">
        <v>1</v>
      </c>
      <c r="BM96" s="245">
        <v>423</v>
      </c>
      <c r="BN96" s="295">
        <f t="shared" si="24"/>
        <v>2.3640661938534278</v>
      </c>
      <c r="BO96" s="600">
        <v>1</v>
      </c>
      <c r="BP96" s="245">
        <v>423</v>
      </c>
      <c r="BQ96" s="295">
        <f t="shared" si="25"/>
        <v>2.3640661938534278</v>
      </c>
      <c r="BR96" s="600">
        <v>1</v>
      </c>
      <c r="BS96" s="245">
        <v>423</v>
      </c>
      <c r="BT96" s="295">
        <f t="shared" si="26"/>
        <v>2.3640661938534278</v>
      </c>
      <c r="BU96" s="484">
        <v>0</v>
      </c>
      <c r="BV96" s="245">
        <v>423</v>
      </c>
      <c r="BW96" s="295">
        <f t="shared" si="27"/>
        <v>0</v>
      </c>
      <c r="BX96" s="484">
        <v>0</v>
      </c>
      <c r="BY96" s="245">
        <v>423</v>
      </c>
      <c r="BZ96" s="295">
        <f t="shared" si="28"/>
        <v>0</v>
      </c>
      <c r="CA96" s="484">
        <v>0</v>
      </c>
      <c r="CB96" s="245">
        <v>423</v>
      </c>
      <c r="CC96" s="295">
        <f t="shared" si="29"/>
        <v>0</v>
      </c>
      <c r="CD96" s="484">
        <v>0</v>
      </c>
      <c r="CE96" s="245">
        <v>423</v>
      </c>
      <c r="CF96" s="295">
        <f t="shared" si="30"/>
        <v>0</v>
      </c>
      <c r="CG96" s="484">
        <v>0</v>
      </c>
      <c r="CH96" s="245">
        <v>423</v>
      </c>
      <c r="CI96" s="295">
        <f t="shared" si="31"/>
        <v>0</v>
      </c>
      <c r="CJ96" s="484">
        <v>0</v>
      </c>
      <c r="CK96" s="245">
        <v>423</v>
      </c>
      <c r="CL96" s="295">
        <f t="shared" si="32"/>
        <v>0</v>
      </c>
      <c r="CM96" s="484">
        <v>0</v>
      </c>
      <c r="CN96" s="245">
        <v>423</v>
      </c>
      <c r="CO96" s="295">
        <f t="shared" si="33"/>
        <v>0</v>
      </c>
      <c r="CP96" s="484">
        <v>0</v>
      </c>
      <c r="CQ96" s="245">
        <v>423</v>
      </c>
      <c r="CR96" s="295">
        <f t="shared" si="34"/>
        <v>0</v>
      </c>
      <c r="CS96" s="484">
        <v>1</v>
      </c>
      <c r="CT96" s="245">
        <v>423</v>
      </c>
      <c r="CU96" s="295">
        <f t="shared" si="35"/>
        <v>2.3640661938534278</v>
      </c>
      <c r="CV96" s="484">
        <v>0</v>
      </c>
      <c r="CW96" s="245">
        <v>423</v>
      </c>
      <c r="CX96" s="295">
        <f t="shared" si="36"/>
        <v>0</v>
      </c>
      <c r="CY96" s="484">
        <v>0</v>
      </c>
      <c r="CZ96" s="245">
        <v>423</v>
      </c>
      <c r="DA96" s="295">
        <f t="shared" si="37"/>
        <v>0</v>
      </c>
      <c r="DB96" s="484">
        <v>0</v>
      </c>
      <c r="DC96" s="245">
        <v>423</v>
      </c>
      <c r="DD96" s="295">
        <f t="shared" si="38"/>
        <v>0</v>
      </c>
    </row>
    <row r="97" spans="1:108" x14ac:dyDescent="0.25">
      <c r="A97" s="152">
        <v>50</v>
      </c>
      <c r="B97" s="127" t="s">
        <v>387</v>
      </c>
      <c r="C97" s="127" t="s">
        <v>336</v>
      </c>
      <c r="D97" s="482">
        <v>0</v>
      </c>
      <c r="E97" s="482">
        <v>253</v>
      </c>
      <c r="F97" s="483">
        <v>0</v>
      </c>
      <c r="G97" s="288">
        <f t="shared" si="4"/>
        <v>6</v>
      </c>
      <c r="H97" s="288">
        <v>253</v>
      </c>
      <c r="I97" s="290">
        <f t="shared" ca="1" si="5"/>
        <v>0.9486166007905138</v>
      </c>
      <c r="J97" s="481">
        <v>0</v>
      </c>
      <c r="K97" s="245">
        <v>253</v>
      </c>
      <c r="L97" s="295">
        <f t="shared" si="6"/>
        <v>0</v>
      </c>
      <c r="M97" s="481">
        <v>0</v>
      </c>
      <c r="N97" s="245">
        <v>253</v>
      </c>
      <c r="O97" s="295">
        <f t="shared" si="7"/>
        <v>0</v>
      </c>
      <c r="P97" s="481">
        <v>0</v>
      </c>
      <c r="Q97" s="245">
        <v>253</v>
      </c>
      <c r="R97" s="295">
        <f t="shared" si="8"/>
        <v>0</v>
      </c>
      <c r="S97" s="481">
        <v>0</v>
      </c>
      <c r="T97" s="245">
        <v>253</v>
      </c>
      <c r="U97" s="295">
        <f t="shared" si="9"/>
        <v>0</v>
      </c>
      <c r="V97" s="481">
        <v>1</v>
      </c>
      <c r="W97" s="245">
        <v>253</v>
      </c>
      <c r="X97" s="295">
        <f t="shared" si="10"/>
        <v>3.9525691699604741</v>
      </c>
      <c r="Y97" s="481">
        <v>1</v>
      </c>
      <c r="Z97" s="245">
        <v>253</v>
      </c>
      <c r="AA97" s="295">
        <f t="shared" si="11"/>
        <v>3.9525691699604741</v>
      </c>
      <c r="AB97" s="481">
        <v>0</v>
      </c>
      <c r="AC97" s="245">
        <v>253</v>
      </c>
      <c r="AD97" s="295">
        <f t="shared" si="12"/>
        <v>0</v>
      </c>
      <c r="AE97" s="481">
        <v>0</v>
      </c>
      <c r="AF97" s="245">
        <v>253</v>
      </c>
      <c r="AG97" s="295">
        <f t="shared" si="13"/>
        <v>0</v>
      </c>
      <c r="AH97" s="481">
        <v>0</v>
      </c>
      <c r="AI97" s="245">
        <v>253</v>
      </c>
      <c r="AJ97" s="295">
        <f t="shared" si="14"/>
        <v>0</v>
      </c>
      <c r="AK97" s="481">
        <v>0</v>
      </c>
      <c r="AL97" s="245">
        <v>253</v>
      </c>
      <c r="AM97" s="295">
        <f t="shared" si="15"/>
        <v>0</v>
      </c>
      <c r="AN97" s="481">
        <v>1</v>
      </c>
      <c r="AO97" s="245">
        <v>253</v>
      </c>
      <c r="AP97" s="295">
        <f t="shared" si="16"/>
        <v>3.9525691699604741</v>
      </c>
      <c r="AQ97" s="481">
        <v>0</v>
      </c>
      <c r="AR97" s="245">
        <v>253</v>
      </c>
      <c r="AS97" s="295">
        <f t="shared" si="17"/>
        <v>0</v>
      </c>
      <c r="AT97" s="481">
        <v>1</v>
      </c>
      <c r="AU97" s="245">
        <v>253</v>
      </c>
      <c r="AV97" s="295">
        <f t="shared" si="18"/>
        <v>3.9525691699604741</v>
      </c>
      <c r="AW97" s="481">
        <v>0</v>
      </c>
      <c r="AX97" s="245">
        <v>253</v>
      </c>
      <c r="AY97" s="295">
        <f t="shared" si="19"/>
        <v>0</v>
      </c>
      <c r="AZ97" s="481">
        <v>1</v>
      </c>
      <c r="BA97" s="245">
        <v>253</v>
      </c>
      <c r="BB97" s="295">
        <f t="shared" si="20"/>
        <v>3.9525691699604741</v>
      </c>
      <c r="BC97" s="481">
        <v>0</v>
      </c>
      <c r="BD97" s="245">
        <v>253</v>
      </c>
      <c r="BE97" s="295">
        <f t="shared" si="21"/>
        <v>0</v>
      </c>
      <c r="BF97" s="481">
        <v>0</v>
      </c>
      <c r="BG97" s="245">
        <v>253</v>
      </c>
      <c r="BH97" s="295">
        <f t="shared" si="22"/>
        <v>0</v>
      </c>
      <c r="BI97" s="481">
        <v>0</v>
      </c>
      <c r="BJ97" s="245">
        <v>253</v>
      </c>
      <c r="BK97" s="295">
        <f t="shared" si="23"/>
        <v>0</v>
      </c>
      <c r="BL97" s="481">
        <v>0</v>
      </c>
      <c r="BM97" s="245">
        <v>253</v>
      </c>
      <c r="BN97" s="295">
        <f t="shared" si="24"/>
        <v>0</v>
      </c>
      <c r="BO97" s="600">
        <v>0</v>
      </c>
      <c r="BP97" s="245">
        <v>253</v>
      </c>
      <c r="BQ97" s="295">
        <f t="shared" si="25"/>
        <v>0</v>
      </c>
      <c r="BR97" s="600">
        <v>0</v>
      </c>
      <c r="BS97" s="245">
        <v>253</v>
      </c>
      <c r="BT97" s="295">
        <f t="shared" si="26"/>
        <v>0</v>
      </c>
      <c r="BU97" s="484">
        <v>0</v>
      </c>
      <c r="BV97" s="245">
        <v>253</v>
      </c>
      <c r="BW97" s="295">
        <f t="shared" si="27"/>
        <v>0</v>
      </c>
      <c r="BX97" s="484">
        <v>1</v>
      </c>
      <c r="BY97" s="245">
        <v>253</v>
      </c>
      <c r="BZ97" s="295">
        <f t="shared" si="28"/>
        <v>3.9525691699604741</v>
      </c>
      <c r="CA97" s="484">
        <v>0</v>
      </c>
      <c r="CB97" s="245">
        <v>253</v>
      </c>
      <c r="CC97" s="295">
        <f t="shared" si="29"/>
        <v>0</v>
      </c>
      <c r="CD97" s="484">
        <v>0</v>
      </c>
      <c r="CE97" s="245">
        <v>253</v>
      </c>
      <c r="CF97" s="295">
        <f t="shared" si="30"/>
        <v>0</v>
      </c>
      <c r="CG97" s="484">
        <v>0</v>
      </c>
      <c r="CH97" s="245">
        <v>253</v>
      </c>
      <c r="CI97" s="295">
        <f t="shared" si="31"/>
        <v>0</v>
      </c>
      <c r="CJ97" s="484">
        <v>0</v>
      </c>
      <c r="CK97" s="245">
        <v>253</v>
      </c>
      <c r="CL97" s="295">
        <f t="shared" si="32"/>
        <v>0</v>
      </c>
      <c r="CM97" s="484">
        <v>0</v>
      </c>
      <c r="CN97" s="245">
        <v>253</v>
      </c>
      <c r="CO97" s="295">
        <f t="shared" si="33"/>
        <v>0</v>
      </c>
      <c r="CP97" s="484">
        <v>0</v>
      </c>
      <c r="CQ97" s="245">
        <v>253</v>
      </c>
      <c r="CR97" s="295">
        <f t="shared" si="34"/>
        <v>0</v>
      </c>
      <c r="CS97" s="484">
        <v>0</v>
      </c>
      <c r="CT97" s="245">
        <v>253</v>
      </c>
      <c r="CU97" s="295">
        <f t="shared" si="35"/>
        <v>0</v>
      </c>
      <c r="CV97" s="484">
        <v>0</v>
      </c>
      <c r="CW97" s="245">
        <v>253</v>
      </c>
      <c r="CX97" s="295">
        <f t="shared" si="36"/>
        <v>0</v>
      </c>
      <c r="CY97" s="484">
        <v>0</v>
      </c>
      <c r="CZ97" s="245">
        <v>253</v>
      </c>
      <c r="DA97" s="295">
        <f t="shared" si="37"/>
        <v>0</v>
      </c>
      <c r="DB97" s="484">
        <v>0</v>
      </c>
      <c r="DC97" s="245">
        <v>253</v>
      </c>
      <c r="DD97" s="295">
        <f t="shared" si="38"/>
        <v>0</v>
      </c>
    </row>
    <row r="98" spans="1:108" x14ac:dyDescent="0.25">
      <c r="A98" s="152">
        <v>51</v>
      </c>
      <c r="B98" s="127" t="s">
        <v>388</v>
      </c>
      <c r="C98" s="127" t="s">
        <v>339</v>
      </c>
      <c r="D98" s="482">
        <v>0</v>
      </c>
      <c r="E98" s="482">
        <v>327</v>
      </c>
      <c r="F98" s="483">
        <v>0</v>
      </c>
      <c r="G98" s="288">
        <f t="shared" si="4"/>
        <v>14</v>
      </c>
      <c r="H98" s="288">
        <v>327</v>
      </c>
      <c r="I98" s="290">
        <f t="shared" ca="1" si="5"/>
        <v>1.7125382262996942</v>
      </c>
      <c r="J98" s="481">
        <v>0</v>
      </c>
      <c r="K98" s="245">
        <v>327</v>
      </c>
      <c r="L98" s="295">
        <f t="shared" si="6"/>
        <v>0</v>
      </c>
      <c r="M98" s="481">
        <v>1</v>
      </c>
      <c r="N98" s="245">
        <v>327</v>
      </c>
      <c r="O98" s="295">
        <f t="shared" si="7"/>
        <v>3.0581039755351682</v>
      </c>
      <c r="P98" s="481">
        <v>0</v>
      </c>
      <c r="Q98" s="245">
        <v>327</v>
      </c>
      <c r="R98" s="295">
        <f t="shared" si="8"/>
        <v>0</v>
      </c>
      <c r="S98" s="481">
        <v>0</v>
      </c>
      <c r="T98" s="245">
        <v>327</v>
      </c>
      <c r="U98" s="295">
        <f t="shared" si="9"/>
        <v>0</v>
      </c>
      <c r="V98" s="481">
        <v>0</v>
      </c>
      <c r="W98" s="245">
        <v>327</v>
      </c>
      <c r="X98" s="295">
        <f t="shared" si="10"/>
        <v>0</v>
      </c>
      <c r="Y98" s="481">
        <v>1</v>
      </c>
      <c r="Z98" s="245">
        <v>327</v>
      </c>
      <c r="AA98" s="295">
        <f t="shared" si="11"/>
        <v>3.0581039755351682</v>
      </c>
      <c r="AB98" s="481">
        <v>1</v>
      </c>
      <c r="AC98" s="245">
        <v>327</v>
      </c>
      <c r="AD98" s="295">
        <f t="shared" si="12"/>
        <v>3.0581039755351682</v>
      </c>
      <c r="AE98" s="481">
        <v>1</v>
      </c>
      <c r="AF98" s="245">
        <v>327</v>
      </c>
      <c r="AG98" s="295">
        <f t="shared" si="13"/>
        <v>3.0581039755351682</v>
      </c>
      <c r="AH98" s="481">
        <v>0</v>
      </c>
      <c r="AI98" s="245">
        <v>327</v>
      </c>
      <c r="AJ98" s="295">
        <f t="shared" si="14"/>
        <v>0</v>
      </c>
      <c r="AK98" s="481">
        <v>0</v>
      </c>
      <c r="AL98" s="245">
        <v>327</v>
      </c>
      <c r="AM98" s="295">
        <f t="shared" si="15"/>
        <v>0</v>
      </c>
      <c r="AN98" s="481">
        <v>1</v>
      </c>
      <c r="AO98" s="245">
        <v>327</v>
      </c>
      <c r="AP98" s="295">
        <f t="shared" si="16"/>
        <v>3.0581039755351682</v>
      </c>
      <c r="AQ98" s="481">
        <v>0</v>
      </c>
      <c r="AR98" s="245">
        <v>327</v>
      </c>
      <c r="AS98" s="295">
        <f t="shared" si="17"/>
        <v>0</v>
      </c>
      <c r="AT98" s="481">
        <v>0</v>
      </c>
      <c r="AU98" s="245">
        <v>327</v>
      </c>
      <c r="AV98" s="295">
        <f t="shared" si="18"/>
        <v>0</v>
      </c>
      <c r="AW98" s="481">
        <v>1</v>
      </c>
      <c r="AX98" s="245">
        <v>327</v>
      </c>
      <c r="AY98" s="295">
        <f t="shared" si="19"/>
        <v>3.0581039755351682</v>
      </c>
      <c r="AZ98" s="481">
        <v>0</v>
      </c>
      <c r="BA98" s="245">
        <v>327</v>
      </c>
      <c r="BB98" s="295">
        <f t="shared" si="20"/>
        <v>0</v>
      </c>
      <c r="BC98" s="481">
        <v>0</v>
      </c>
      <c r="BD98" s="245">
        <v>327</v>
      </c>
      <c r="BE98" s="295">
        <f t="shared" si="21"/>
        <v>0</v>
      </c>
      <c r="BF98" s="481">
        <v>4</v>
      </c>
      <c r="BG98" s="245">
        <v>327</v>
      </c>
      <c r="BH98" s="295">
        <f t="shared" si="22"/>
        <v>12.232415902140673</v>
      </c>
      <c r="BI98" s="481">
        <v>0</v>
      </c>
      <c r="BJ98" s="245">
        <v>327</v>
      </c>
      <c r="BK98" s="295">
        <f t="shared" si="23"/>
        <v>0</v>
      </c>
      <c r="BL98" s="481">
        <v>0</v>
      </c>
      <c r="BM98" s="245">
        <v>327</v>
      </c>
      <c r="BN98" s="295">
        <f t="shared" si="24"/>
        <v>0</v>
      </c>
      <c r="BO98" s="600">
        <v>0</v>
      </c>
      <c r="BP98" s="245">
        <v>327</v>
      </c>
      <c r="BQ98" s="295">
        <f t="shared" si="25"/>
        <v>0</v>
      </c>
      <c r="BR98" s="600">
        <v>1</v>
      </c>
      <c r="BS98" s="245">
        <v>327</v>
      </c>
      <c r="BT98" s="295">
        <f t="shared" si="26"/>
        <v>3.0581039755351682</v>
      </c>
      <c r="BU98" s="484">
        <v>0</v>
      </c>
      <c r="BV98" s="245">
        <v>327</v>
      </c>
      <c r="BW98" s="295">
        <f t="shared" si="27"/>
        <v>0</v>
      </c>
      <c r="BX98" s="484">
        <v>0</v>
      </c>
      <c r="BY98" s="245">
        <v>327</v>
      </c>
      <c r="BZ98" s="295">
        <f t="shared" si="28"/>
        <v>0</v>
      </c>
      <c r="CA98" s="484">
        <v>1</v>
      </c>
      <c r="CB98" s="245">
        <v>327</v>
      </c>
      <c r="CC98" s="295">
        <f t="shared" si="29"/>
        <v>3.0581039755351682</v>
      </c>
      <c r="CD98" s="484">
        <v>2</v>
      </c>
      <c r="CE98" s="245">
        <v>327</v>
      </c>
      <c r="CF98" s="295">
        <f t="shared" si="30"/>
        <v>6.1162079510703364</v>
      </c>
      <c r="CG98" s="484">
        <v>0</v>
      </c>
      <c r="CH98" s="245">
        <v>327</v>
      </c>
      <c r="CI98" s="295">
        <f t="shared" si="31"/>
        <v>0</v>
      </c>
      <c r="CJ98" s="484">
        <v>0</v>
      </c>
      <c r="CK98" s="245">
        <v>327</v>
      </c>
      <c r="CL98" s="295">
        <f t="shared" si="32"/>
        <v>0</v>
      </c>
      <c r="CM98" s="484">
        <v>0</v>
      </c>
      <c r="CN98" s="245">
        <v>327</v>
      </c>
      <c r="CO98" s="295">
        <f t="shared" si="33"/>
        <v>0</v>
      </c>
      <c r="CP98" s="484">
        <v>0</v>
      </c>
      <c r="CQ98" s="245">
        <v>327</v>
      </c>
      <c r="CR98" s="295">
        <f t="shared" si="34"/>
        <v>0</v>
      </c>
      <c r="CS98" s="484">
        <v>0</v>
      </c>
      <c r="CT98" s="245">
        <v>327</v>
      </c>
      <c r="CU98" s="295">
        <f t="shared" si="35"/>
        <v>0</v>
      </c>
      <c r="CV98" s="484">
        <v>0</v>
      </c>
      <c r="CW98" s="245">
        <v>327</v>
      </c>
      <c r="CX98" s="295">
        <f t="shared" si="36"/>
        <v>0</v>
      </c>
      <c r="CY98" s="484">
        <v>0</v>
      </c>
      <c r="CZ98" s="245">
        <v>327</v>
      </c>
      <c r="DA98" s="295">
        <f t="shared" si="37"/>
        <v>0</v>
      </c>
      <c r="DB98" s="484">
        <v>0</v>
      </c>
      <c r="DC98" s="245">
        <v>327</v>
      </c>
      <c r="DD98" s="295">
        <f t="shared" si="38"/>
        <v>0</v>
      </c>
    </row>
    <row r="99" spans="1:108" x14ac:dyDescent="0.25">
      <c r="A99" s="152">
        <v>52</v>
      </c>
      <c r="B99" s="127" t="s">
        <v>389</v>
      </c>
      <c r="C99" s="127" t="s">
        <v>336</v>
      </c>
      <c r="D99" s="482">
        <v>0</v>
      </c>
      <c r="E99" s="482">
        <v>302</v>
      </c>
      <c r="F99" s="483">
        <v>0</v>
      </c>
      <c r="G99" s="288">
        <f t="shared" si="4"/>
        <v>21</v>
      </c>
      <c r="H99" s="288">
        <v>302</v>
      </c>
      <c r="I99" s="290">
        <f t="shared" ca="1" si="5"/>
        <v>2.7814569536423841</v>
      </c>
      <c r="J99" s="481">
        <v>2</v>
      </c>
      <c r="K99" s="245">
        <v>302</v>
      </c>
      <c r="L99" s="295">
        <f t="shared" si="6"/>
        <v>6.6225165562913908</v>
      </c>
      <c r="M99" s="481">
        <v>0</v>
      </c>
      <c r="N99" s="245">
        <v>302</v>
      </c>
      <c r="O99" s="295">
        <f t="shared" si="7"/>
        <v>0</v>
      </c>
      <c r="P99" s="481">
        <v>0</v>
      </c>
      <c r="Q99" s="245">
        <v>302</v>
      </c>
      <c r="R99" s="295">
        <f t="shared" si="8"/>
        <v>0</v>
      </c>
      <c r="S99" s="481">
        <v>0</v>
      </c>
      <c r="T99" s="245">
        <v>302</v>
      </c>
      <c r="U99" s="295">
        <f t="shared" si="9"/>
        <v>0</v>
      </c>
      <c r="V99" s="481">
        <v>0</v>
      </c>
      <c r="W99" s="245">
        <v>302</v>
      </c>
      <c r="X99" s="295">
        <f t="shared" si="10"/>
        <v>0</v>
      </c>
      <c r="Y99" s="481">
        <v>1</v>
      </c>
      <c r="Z99" s="245">
        <v>302</v>
      </c>
      <c r="AA99" s="295">
        <f t="shared" si="11"/>
        <v>3.3112582781456954</v>
      </c>
      <c r="AB99" s="481">
        <v>0</v>
      </c>
      <c r="AC99" s="245">
        <v>302</v>
      </c>
      <c r="AD99" s="295">
        <f t="shared" si="12"/>
        <v>0</v>
      </c>
      <c r="AE99" s="481">
        <v>3</v>
      </c>
      <c r="AF99" s="245">
        <v>302</v>
      </c>
      <c r="AG99" s="295">
        <f t="shared" si="13"/>
        <v>9.9337748344370862</v>
      </c>
      <c r="AH99" s="481">
        <v>2</v>
      </c>
      <c r="AI99" s="245">
        <v>302</v>
      </c>
      <c r="AJ99" s="295">
        <f t="shared" si="14"/>
        <v>6.6225165562913908</v>
      </c>
      <c r="AK99" s="481">
        <v>3</v>
      </c>
      <c r="AL99" s="245">
        <v>302</v>
      </c>
      <c r="AM99" s="295">
        <f t="shared" si="15"/>
        <v>9.9337748344370862</v>
      </c>
      <c r="AN99" s="481">
        <v>0</v>
      </c>
      <c r="AO99" s="245">
        <v>302</v>
      </c>
      <c r="AP99" s="295">
        <f t="shared" si="16"/>
        <v>0</v>
      </c>
      <c r="AQ99" s="481">
        <v>2</v>
      </c>
      <c r="AR99" s="245">
        <v>302</v>
      </c>
      <c r="AS99" s="295">
        <f t="shared" si="17"/>
        <v>6.6225165562913908</v>
      </c>
      <c r="AT99" s="481">
        <v>1</v>
      </c>
      <c r="AU99" s="245">
        <v>302</v>
      </c>
      <c r="AV99" s="295">
        <f t="shared" si="18"/>
        <v>3.3112582781456954</v>
      </c>
      <c r="AW99" s="481">
        <v>1</v>
      </c>
      <c r="AX99" s="245">
        <v>302</v>
      </c>
      <c r="AY99" s="295">
        <f t="shared" si="19"/>
        <v>3.3112582781456954</v>
      </c>
      <c r="AZ99" s="481">
        <v>0</v>
      </c>
      <c r="BA99" s="245">
        <v>302</v>
      </c>
      <c r="BB99" s="295">
        <f t="shared" si="20"/>
        <v>0</v>
      </c>
      <c r="BC99" s="481">
        <v>1</v>
      </c>
      <c r="BD99" s="245">
        <v>302</v>
      </c>
      <c r="BE99" s="295">
        <f t="shared" si="21"/>
        <v>3.3112582781456954</v>
      </c>
      <c r="BF99" s="481">
        <v>2</v>
      </c>
      <c r="BG99" s="245">
        <v>302</v>
      </c>
      <c r="BH99" s="295">
        <f t="shared" si="22"/>
        <v>6.6225165562913908</v>
      </c>
      <c r="BI99" s="481">
        <v>0</v>
      </c>
      <c r="BJ99" s="245">
        <v>302</v>
      </c>
      <c r="BK99" s="295">
        <f t="shared" si="23"/>
        <v>0</v>
      </c>
      <c r="BL99" s="481">
        <v>0</v>
      </c>
      <c r="BM99" s="245">
        <v>302</v>
      </c>
      <c r="BN99" s="295">
        <f t="shared" si="24"/>
        <v>0</v>
      </c>
      <c r="BO99" s="600">
        <v>1</v>
      </c>
      <c r="BP99" s="245">
        <v>302</v>
      </c>
      <c r="BQ99" s="295">
        <f t="shared" si="25"/>
        <v>3.3112582781456954</v>
      </c>
      <c r="BR99" s="600">
        <v>0</v>
      </c>
      <c r="BS99" s="245">
        <v>302</v>
      </c>
      <c r="BT99" s="295">
        <f t="shared" si="26"/>
        <v>0</v>
      </c>
      <c r="BU99" s="484">
        <v>0</v>
      </c>
      <c r="BV99" s="245">
        <v>302</v>
      </c>
      <c r="BW99" s="295">
        <f t="shared" si="27"/>
        <v>0</v>
      </c>
      <c r="BX99" s="484">
        <v>0</v>
      </c>
      <c r="BY99" s="245">
        <v>302</v>
      </c>
      <c r="BZ99" s="295">
        <f t="shared" si="28"/>
        <v>0</v>
      </c>
      <c r="CA99" s="484">
        <v>1</v>
      </c>
      <c r="CB99" s="245">
        <v>302</v>
      </c>
      <c r="CC99" s="295">
        <f t="shared" si="29"/>
        <v>3.3112582781456954</v>
      </c>
      <c r="CD99" s="484">
        <v>0</v>
      </c>
      <c r="CE99" s="245">
        <v>302</v>
      </c>
      <c r="CF99" s="295">
        <f t="shared" si="30"/>
        <v>0</v>
      </c>
      <c r="CG99" s="484">
        <v>1</v>
      </c>
      <c r="CH99" s="245">
        <v>302</v>
      </c>
      <c r="CI99" s="295">
        <f t="shared" si="31"/>
        <v>3.3112582781456954</v>
      </c>
      <c r="CJ99" s="484">
        <v>0</v>
      </c>
      <c r="CK99" s="245">
        <v>302</v>
      </c>
      <c r="CL99" s="295">
        <f t="shared" si="32"/>
        <v>0</v>
      </c>
      <c r="CM99" s="484">
        <v>0</v>
      </c>
      <c r="CN99" s="245">
        <v>302</v>
      </c>
      <c r="CO99" s="295">
        <f t="shared" si="33"/>
        <v>0</v>
      </c>
      <c r="CP99" s="484">
        <v>0</v>
      </c>
      <c r="CQ99" s="245">
        <v>302</v>
      </c>
      <c r="CR99" s="295">
        <f t="shared" si="34"/>
        <v>0</v>
      </c>
      <c r="CS99" s="484">
        <v>0</v>
      </c>
      <c r="CT99" s="245">
        <v>302</v>
      </c>
      <c r="CU99" s="295">
        <f t="shared" si="35"/>
        <v>0</v>
      </c>
      <c r="CV99" s="484">
        <v>0</v>
      </c>
      <c r="CW99" s="245">
        <v>302</v>
      </c>
      <c r="CX99" s="295">
        <f t="shared" si="36"/>
        <v>0</v>
      </c>
      <c r="CY99" s="484">
        <v>0</v>
      </c>
      <c r="CZ99" s="245">
        <v>302</v>
      </c>
      <c r="DA99" s="295">
        <f t="shared" si="37"/>
        <v>0</v>
      </c>
      <c r="DB99" s="484">
        <v>0</v>
      </c>
      <c r="DC99" s="245">
        <v>302</v>
      </c>
      <c r="DD99" s="295">
        <f t="shared" si="38"/>
        <v>0</v>
      </c>
    </row>
    <row r="100" spans="1:108" x14ac:dyDescent="0.25">
      <c r="A100" s="152">
        <v>53</v>
      </c>
      <c r="B100" s="127" t="s">
        <v>390</v>
      </c>
      <c r="C100" s="127" t="s">
        <v>339</v>
      </c>
      <c r="D100" s="482">
        <v>1</v>
      </c>
      <c r="E100" s="482">
        <v>305</v>
      </c>
      <c r="F100" s="483">
        <v>3.278688524590164</v>
      </c>
      <c r="G100" s="288">
        <f t="shared" si="4"/>
        <v>8</v>
      </c>
      <c r="H100" s="288">
        <v>305</v>
      </c>
      <c r="I100" s="290">
        <f t="shared" ca="1" si="5"/>
        <v>1.0491803278688525</v>
      </c>
      <c r="J100" s="481">
        <v>0</v>
      </c>
      <c r="K100" s="245">
        <v>305</v>
      </c>
      <c r="L100" s="295">
        <f t="shared" si="6"/>
        <v>0</v>
      </c>
      <c r="M100" s="481">
        <v>0</v>
      </c>
      <c r="N100" s="245">
        <v>305</v>
      </c>
      <c r="O100" s="295">
        <f t="shared" si="7"/>
        <v>0</v>
      </c>
      <c r="P100" s="481">
        <v>1</v>
      </c>
      <c r="Q100" s="245">
        <v>305</v>
      </c>
      <c r="R100" s="295">
        <f t="shared" si="8"/>
        <v>3.278688524590164</v>
      </c>
      <c r="S100" s="481">
        <v>0</v>
      </c>
      <c r="T100" s="245">
        <v>305</v>
      </c>
      <c r="U100" s="295">
        <f t="shared" si="9"/>
        <v>0</v>
      </c>
      <c r="V100" s="481">
        <v>0</v>
      </c>
      <c r="W100" s="245">
        <v>305</v>
      </c>
      <c r="X100" s="295">
        <f t="shared" si="10"/>
        <v>0</v>
      </c>
      <c r="Y100" s="481">
        <v>2</v>
      </c>
      <c r="Z100" s="245">
        <v>305</v>
      </c>
      <c r="AA100" s="295">
        <f t="shared" si="11"/>
        <v>6.557377049180328</v>
      </c>
      <c r="AB100" s="481">
        <v>1</v>
      </c>
      <c r="AC100" s="245">
        <v>305</v>
      </c>
      <c r="AD100" s="295">
        <f t="shared" si="12"/>
        <v>3.278688524590164</v>
      </c>
      <c r="AE100" s="481">
        <v>0</v>
      </c>
      <c r="AF100" s="245">
        <v>305</v>
      </c>
      <c r="AG100" s="295">
        <f t="shared" si="13"/>
        <v>0</v>
      </c>
      <c r="AH100" s="481">
        <v>2</v>
      </c>
      <c r="AI100" s="245">
        <v>305</v>
      </c>
      <c r="AJ100" s="295">
        <f t="shared" si="14"/>
        <v>6.557377049180328</v>
      </c>
      <c r="AK100" s="481">
        <v>0</v>
      </c>
      <c r="AL100" s="245">
        <v>305</v>
      </c>
      <c r="AM100" s="295">
        <f t="shared" si="15"/>
        <v>0</v>
      </c>
      <c r="AN100" s="481">
        <v>0</v>
      </c>
      <c r="AO100" s="245">
        <v>305</v>
      </c>
      <c r="AP100" s="295">
        <f t="shared" si="16"/>
        <v>0</v>
      </c>
      <c r="AQ100" s="481">
        <v>0</v>
      </c>
      <c r="AR100" s="245">
        <v>305</v>
      </c>
      <c r="AS100" s="295">
        <f t="shared" si="17"/>
        <v>0</v>
      </c>
      <c r="AT100" s="481">
        <v>2</v>
      </c>
      <c r="AU100" s="245">
        <v>305</v>
      </c>
      <c r="AV100" s="295">
        <f t="shared" si="18"/>
        <v>6.557377049180328</v>
      </c>
      <c r="AW100" s="481">
        <v>0</v>
      </c>
      <c r="AX100" s="245">
        <v>305</v>
      </c>
      <c r="AY100" s="295">
        <f t="shared" si="19"/>
        <v>0</v>
      </c>
      <c r="AZ100" s="481">
        <v>0</v>
      </c>
      <c r="BA100" s="245">
        <v>305</v>
      </c>
      <c r="BB100" s="295">
        <f t="shared" si="20"/>
        <v>0</v>
      </c>
      <c r="BC100" s="481">
        <v>0</v>
      </c>
      <c r="BD100" s="245">
        <v>305</v>
      </c>
      <c r="BE100" s="295">
        <f t="shared" si="21"/>
        <v>0</v>
      </c>
      <c r="BF100" s="481">
        <v>0</v>
      </c>
      <c r="BG100" s="245">
        <v>305</v>
      </c>
      <c r="BH100" s="295">
        <f t="shared" si="22"/>
        <v>0</v>
      </c>
      <c r="BI100" s="481">
        <v>0</v>
      </c>
      <c r="BJ100" s="245">
        <v>305</v>
      </c>
      <c r="BK100" s="295">
        <f t="shared" si="23"/>
        <v>0</v>
      </c>
      <c r="BL100" s="481">
        <v>0</v>
      </c>
      <c r="BM100" s="245">
        <v>305</v>
      </c>
      <c r="BN100" s="295">
        <f t="shared" si="24"/>
        <v>0</v>
      </c>
      <c r="BO100" s="600">
        <v>0</v>
      </c>
      <c r="BP100" s="245">
        <v>305</v>
      </c>
      <c r="BQ100" s="295">
        <f t="shared" si="25"/>
        <v>0</v>
      </c>
      <c r="BR100" s="600">
        <v>0</v>
      </c>
      <c r="BS100" s="245">
        <v>305</v>
      </c>
      <c r="BT100" s="295">
        <f t="shared" si="26"/>
        <v>0</v>
      </c>
      <c r="BU100" s="484">
        <v>0</v>
      </c>
      <c r="BV100" s="245">
        <v>305</v>
      </c>
      <c r="BW100" s="295">
        <f t="shared" si="27"/>
        <v>0</v>
      </c>
      <c r="BX100" s="484">
        <v>0</v>
      </c>
      <c r="BY100" s="245">
        <v>305</v>
      </c>
      <c r="BZ100" s="295">
        <f t="shared" si="28"/>
        <v>0</v>
      </c>
      <c r="CA100" s="484">
        <v>0</v>
      </c>
      <c r="CB100" s="245">
        <v>305</v>
      </c>
      <c r="CC100" s="295">
        <f t="shared" si="29"/>
        <v>0</v>
      </c>
      <c r="CD100" s="484">
        <v>0</v>
      </c>
      <c r="CE100" s="245">
        <v>305</v>
      </c>
      <c r="CF100" s="295">
        <f t="shared" si="30"/>
        <v>0</v>
      </c>
      <c r="CG100" s="484">
        <v>0</v>
      </c>
      <c r="CH100" s="245">
        <v>305</v>
      </c>
      <c r="CI100" s="295">
        <f t="shared" si="31"/>
        <v>0</v>
      </c>
      <c r="CJ100" s="484">
        <v>0</v>
      </c>
      <c r="CK100" s="245">
        <v>305</v>
      </c>
      <c r="CL100" s="295">
        <f t="shared" si="32"/>
        <v>0</v>
      </c>
      <c r="CM100" s="484">
        <v>0</v>
      </c>
      <c r="CN100" s="245">
        <v>305</v>
      </c>
      <c r="CO100" s="295">
        <f t="shared" si="33"/>
        <v>0</v>
      </c>
      <c r="CP100" s="484">
        <v>0</v>
      </c>
      <c r="CQ100" s="245">
        <v>305</v>
      </c>
      <c r="CR100" s="295">
        <f t="shared" si="34"/>
        <v>0</v>
      </c>
      <c r="CS100" s="484">
        <v>0</v>
      </c>
      <c r="CT100" s="245">
        <v>305</v>
      </c>
      <c r="CU100" s="295">
        <f t="shared" si="35"/>
        <v>0</v>
      </c>
      <c r="CV100" s="484">
        <v>0</v>
      </c>
      <c r="CW100" s="245">
        <v>305</v>
      </c>
      <c r="CX100" s="295">
        <f t="shared" si="36"/>
        <v>0</v>
      </c>
      <c r="CY100" s="484">
        <v>0</v>
      </c>
      <c r="CZ100" s="245">
        <v>305</v>
      </c>
      <c r="DA100" s="295">
        <f t="shared" si="37"/>
        <v>0</v>
      </c>
      <c r="DB100" s="484">
        <v>1</v>
      </c>
      <c r="DC100" s="245">
        <v>305</v>
      </c>
      <c r="DD100" s="295">
        <f t="shared" si="38"/>
        <v>3.278688524590164</v>
      </c>
    </row>
    <row r="101" spans="1:108" x14ac:dyDescent="0.25">
      <c r="A101" s="152">
        <v>54</v>
      </c>
      <c r="B101" s="127" t="s">
        <v>391</v>
      </c>
      <c r="C101" s="127" t="s">
        <v>339</v>
      </c>
      <c r="D101" s="482">
        <v>0</v>
      </c>
      <c r="E101" s="482">
        <v>329</v>
      </c>
      <c r="F101" s="483">
        <v>0</v>
      </c>
      <c r="G101" s="288">
        <f t="shared" si="4"/>
        <v>18</v>
      </c>
      <c r="H101" s="288">
        <v>329</v>
      </c>
      <c r="I101" s="290">
        <f t="shared" ca="1" si="5"/>
        <v>2.188449848024316</v>
      </c>
      <c r="J101" s="481">
        <v>0</v>
      </c>
      <c r="K101" s="245">
        <v>329</v>
      </c>
      <c r="L101" s="295">
        <f t="shared" si="6"/>
        <v>0</v>
      </c>
      <c r="M101" s="481">
        <v>2</v>
      </c>
      <c r="N101" s="245">
        <v>329</v>
      </c>
      <c r="O101" s="295">
        <f t="shared" si="7"/>
        <v>6.0790273556231007</v>
      </c>
      <c r="P101" s="481">
        <v>0</v>
      </c>
      <c r="Q101" s="245">
        <v>329</v>
      </c>
      <c r="R101" s="295">
        <f t="shared" si="8"/>
        <v>0</v>
      </c>
      <c r="S101" s="481">
        <v>1</v>
      </c>
      <c r="T101" s="245">
        <v>329</v>
      </c>
      <c r="U101" s="295">
        <f t="shared" si="9"/>
        <v>3.0395136778115504</v>
      </c>
      <c r="V101" s="481">
        <v>0</v>
      </c>
      <c r="W101" s="245">
        <v>329</v>
      </c>
      <c r="X101" s="295">
        <f t="shared" si="10"/>
        <v>0</v>
      </c>
      <c r="Y101" s="481">
        <v>1</v>
      </c>
      <c r="Z101" s="245">
        <v>329</v>
      </c>
      <c r="AA101" s="295">
        <f t="shared" si="11"/>
        <v>3.0395136778115504</v>
      </c>
      <c r="AB101" s="481">
        <v>1</v>
      </c>
      <c r="AC101" s="245">
        <v>329</v>
      </c>
      <c r="AD101" s="295">
        <f t="shared" si="12"/>
        <v>3.0395136778115504</v>
      </c>
      <c r="AE101" s="481">
        <v>0</v>
      </c>
      <c r="AF101" s="245">
        <v>329</v>
      </c>
      <c r="AG101" s="295">
        <f t="shared" si="13"/>
        <v>0</v>
      </c>
      <c r="AH101" s="481">
        <v>0</v>
      </c>
      <c r="AI101" s="245">
        <v>329</v>
      </c>
      <c r="AJ101" s="295">
        <f t="shared" si="14"/>
        <v>0</v>
      </c>
      <c r="AK101" s="481">
        <v>0</v>
      </c>
      <c r="AL101" s="245">
        <v>329</v>
      </c>
      <c r="AM101" s="295">
        <f t="shared" si="15"/>
        <v>0</v>
      </c>
      <c r="AN101" s="481">
        <v>0</v>
      </c>
      <c r="AO101" s="245">
        <v>329</v>
      </c>
      <c r="AP101" s="295">
        <f t="shared" si="16"/>
        <v>0</v>
      </c>
      <c r="AQ101" s="481">
        <v>0</v>
      </c>
      <c r="AR101" s="245">
        <v>329</v>
      </c>
      <c r="AS101" s="295">
        <f t="shared" si="17"/>
        <v>0</v>
      </c>
      <c r="AT101" s="481">
        <v>0</v>
      </c>
      <c r="AU101" s="245">
        <v>329</v>
      </c>
      <c r="AV101" s="295">
        <f t="shared" si="18"/>
        <v>0</v>
      </c>
      <c r="AW101" s="481">
        <v>0</v>
      </c>
      <c r="AX101" s="245">
        <v>329</v>
      </c>
      <c r="AY101" s="295">
        <f t="shared" si="19"/>
        <v>0</v>
      </c>
      <c r="AZ101" s="481">
        <v>1</v>
      </c>
      <c r="BA101" s="245">
        <v>329</v>
      </c>
      <c r="BB101" s="295">
        <f t="shared" si="20"/>
        <v>3.0395136778115504</v>
      </c>
      <c r="BC101" s="481">
        <v>0</v>
      </c>
      <c r="BD101" s="245">
        <v>329</v>
      </c>
      <c r="BE101" s="295">
        <f t="shared" si="21"/>
        <v>0</v>
      </c>
      <c r="BF101" s="481">
        <v>1</v>
      </c>
      <c r="BG101" s="245">
        <v>329</v>
      </c>
      <c r="BH101" s="295">
        <f t="shared" si="22"/>
        <v>3.0395136778115504</v>
      </c>
      <c r="BI101" s="481">
        <v>0</v>
      </c>
      <c r="BJ101" s="245">
        <v>329</v>
      </c>
      <c r="BK101" s="295">
        <f t="shared" si="23"/>
        <v>0</v>
      </c>
      <c r="BL101" s="481">
        <v>2</v>
      </c>
      <c r="BM101" s="245">
        <v>329</v>
      </c>
      <c r="BN101" s="295">
        <f t="shared" si="24"/>
        <v>6.0790273556231007</v>
      </c>
      <c r="BO101" s="600">
        <v>2</v>
      </c>
      <c r="BP101" s="245">
        <v>329</v>
      </c>
      <c r="BQ101" s="295">
        <f t="shared" si="25"/>
        <v>6.0790273556231007</v>
      </c>
      <c r="BR101" s="600">
        <v>1</v>
      </c>
      <c r="BS101" s="245">
        <v>329</v>
      </c>
      <c r="BT101" s="295">
        <f t="shared" si="26"/>
        <v>3.0395136778115504</v>
      </c>
      <c r="BU101" s="484">
        <v>1</v>
      </c>
      <c r="BV101" s="245">
        <v>329</v>
      </c>
      <c r="BW101" s="295">
        <f t="shared" si="27"/>
        <v>3.0395136778115504</v>
      </c>
      <c r="BX101" s="484">
        <v>2</v>
      </c>
      <c r="BY101" s="245">
        <v>329</v>
      </c>
      <c r="BZ101" s="295">
        <f t="shared" si="28"/>
        <v>6.0790273556231007</v>
      </c>
      <c r="CA101" s="484">
        <v>1</v>
      </c>
      <c r="CB101" s="245">
        <v>329</v>
      </c>
      <c r="CC101" s="295">
        <f t="shared" si="29"/>
        <v>3.0395136778115504</v>
      </c>
      <c r="CD101" s="484">
        <v>0</v>
      </c>
      <c r="CE101" s="245">
        <v>329</v>
      </c>
      <c r="CF101" s="295">
        <f t="shared" si="30"/>
        <v>0</v>
      </c>
      <c r="CG101" s="484">
        <v>0</v>
      </c>
      <c r="CH101" s="245">
        <v>329</v>
      </c>
      <c r="CI101" s="295">
        <f t="shared" si="31"/>
        <v>0</v>
      </c>
      <c r="CJ101" s="484">
        <v>0</v>
      </c>
      <c r="CK101" s="245">
        <v>329</v>
      </c>
      <c r="CL101" s="295">
        <f t="shared" si="32"/>
        <v>0</v>
      </c>
      <c r="CM101" s="484">
        <v>0</v>
      </c>
      <c r="CN101" s="245">
        <v>329</v>
      </c>
      <c r="CO101" s="295">
        <f t="shared" si="33"/>
        <v>0</v>
      </c>
      <c r="CP101" s="484">
        <v>0</v>
      </c>
      <c r="CQ101" s="245">
        <v>329</v>
      </c>
      <c r="CR101" s="295">
        <f t="shared" si="34"/>
        <v>0</v>
      </c>
      <c r="CS101" s="484">
        <v>0</v>
      </c>
      <c r="CT101" s="245">
        <v>329</v>
      </c>
      <c r="CU101" s="295">
        <f t="shared" si="35"/>
        <v>0</v>
      </c>
      <c r="CV101" s="484">
        <v>2</v>
      </c>
      <c r="CW101" s="245">
        <v>329</v>
      </c>
      <c r="CX101" s="295">
        <f t="shared" si="36"/>
        <v>6.0790273556231007</v>
      </c>
      <c r="CY101" s="484">
        <v>0</v>
      </c>
      <c r="CZ101" s="245">
        <v>329</v>
      </c>
      <c r="DA101" s="295">
        <f t="shared" si="37"/>
        <v>0</v>
      </c>
      <c r="DB101" s="484">
        <v>0</v>
      </c>
      <c r="DC101" s="245">
        <v>329</v>
      </c>
      <c r="DD101" s="295">
        <f t="shared" si="38"/>
        <v>0</v>
      </c>
    </row>
    <row r="102" spans="1:108" x14ac:dyDescent="0.25">
      <c r="A102" s="152">
        <v>55</v>
      </c>
      <c r="B102" s="127" t="s">
        <v>392</v>
      </c>
      <c r="C102" s="127" t="s">
        <v>339</v>
      </c>
      <c r="D102" s="482">
        <v>2</v>
      </c>
      <c r="E102" s="482">
        <v>594</v>
      </c>
      <c r="F102" s="483">
        <v>3.3670033670033668</v>
      </c>
      <c r="G102" s="288">
        <f t="shared" si="4"/>
        <v>25</v>
      </c>
      <c r="H102" s="288">
        <v>594</v>
      </c>
      <c r="I102" s="290">
        <f t="shared" ca="1" si="5"/>
        <v>1.6835016835016834</v>
      </c>
      <c r="J102" s="481">
        <v>2</v>
      </c>
      <c r="K102" s="245">
        <v>594</v>
      </c>
      <c r="L102" s="295">
        <f t="shared" si="6"/>
        <v>3.3670033670033668</v>
      </c>
      <c r="M102" s="481">
        <v>1</v>
      </c>
      <c r="N102" s="245">
        <v>594</v>
      </c>
      <c r="O102" s="295">
        <f t="shared" si="7"/>
        <v>1.6835016835016834</v>
      </c>
      <c r="P102" s="481">
        <v>3</v>
      </c>
      <c r="Q102" s="245">
        <v>594</v>
      </c>
      <c r="R102" s="295">
        <f t="shared" si="8"/>
        <v>5.0505050505050511</v>
      </c>
      <c r="S102" s="481">
        <v>1</v>
      </c>
      <c r="T102" s="245">
        <v>594</v>
      </c>
      <c r="U102" s="295">
        <f t="shared" si="9"/>
        <v>1.6835016835016834</v>
      </c>
      <c r="V102" s="481">
        <v>0</v>
      </c>
      <c r="W102" s="245">
        <v>594</v>
      </c>
      <c r="X102" s="295">
        <f t="shared" si="10"/>
        <v>0</v>
      </c>
      <c r="Y102" s="481">
        <v>4</v>
      </c>
      <c r="Z102" s="245">
        <v>594</v>
      </c>
      <c r="AA102" s="295">
        <f t="shared" si="11"/>
        <v>6.7340067340067336</v>
      </c>
      <c r="AB102" s="481">
        <v>0</v>
      </c>
      <c r="AC102" s="245">
        <v>594</v>
      </c>
      <c r="AD102" s="295">
        <f t="shared" si="12"/>
        <v>0</v>
      </c>
      <c r="AE102" s="481">
        <v>0</v>
      </c>
      <c r="AF102" s="245">
        <v>594</v>
      </c>
      <c r="AG102" s="295">
        <f t="shared" si="13"/>
        <v>0</v>
      </c>
      <c r="AH102" s="481">
        <v>1</v>
      </c>
      <c r="AI102" s="245">
        <v>594</v>
      </c>
      <c r="AJ102" s="295">
        <f t="shared" si="14"/>
        <v>1.6835016835016834</v>
      </c>
      <c r="AK102" s="481">
        <v>1</v>
      </c>
      <c r="AL102" s="245">
        <v>594</v>
      </c>
      <c r="AM102" s="295">
        <f t="shared" si="15"/>
        <v>1.6835016835016834</v>
      </c>
      <c r="AN102" s="481">
        <v>0</v>
      </c>
      <c r="AO102" s="245">
        <v>594</v>
      </c>
      <c r="AP102" s="295">
        <f t="shared" si="16"/>
        <v>0</v>
      </c>
      <c r="AQ102" s="481">
        <v>0</v>
      </c>
      <c r="AR102" s="245">
        <v>594</v>
      </c>
      <c r="AS102" s="295">
        <f t="shared" si="17"/>
        <v>0</v>
      </c>
      <c r="AT102" s="481">
        <v>1</v>
      </c>
      <c r="AU102" s="245">
        <v>594</v>
      </c>
      <c r="AV102" s="295">
        <f t="shared" si="18"/>
        <v>1.6835016835016834</v>
      </c>
      <c r="AW102" s="481">
        <v>0</v>
      </c>
      <c r="AX102" s="245">
        <v>594</v>
      </c>
      <c r="AY102" s="295">
        <f t="shared" si="19"/>
        <v>0</v>
      </c>
      <c r="AZ102" s="481">
        <v>3</v>
      </c>
      <c r="BA102" s="245">
        <v>594</v>
      </c>
      <c r="BB102" s="295">
        <f t="shared" si="20"/>
        <v>5.0505050505050511</v>
      </c>
      <c r="BC102" s="481">
        <v>0</v>
      </c>
      <c r="BD102" s="245">
        <v>594</v>
      </c>
      <c r="BE102" s="295">
        <f t="shared" si="21"/>
        <v>0</v>
      </c>
      <c r="BF102" s="481">
        <v>0</v>
      </c>
      <c r="BG102" s="245">
        <v>594</v>
      </c>
      <c r="BH102" s="295">
        <f t="shared" si="22"/>
        <v>0</v>
      </c>
      <c r="BI102" s="481">
        <v>1</v>
      </c>
      <c r="BJ102" s="245">
        <v>594</v>
      </c>
      <c r="BK102" s="295">
        <f t="shared" si="23"/>
        <v>1.6835016835016834</v>
      </c>
      <c r="BL102" s="481">
        <v>2</v>
      </c>
      <c r="BM102" s="245">
        <v>594</v>
      </c>
      <c r="BN102" s="295">
        <f t="shared" si="24"/>
        <v>3.3670033670033668</v>
      </c>
      <c r="BO102" s="600">
        <v>1</v>
      </c>
      <c r="BP102" s="245">
        <v>594</v>
      </c>
      <c r="BQ102" s="295">
        <f t="shared" si="25"/>
        <v>1.6835016835016834</v>
      </c>
      <c r="BR102" s="600">
        <v>0</v>
      </c>
      <c r="BS102" s="245">
        <v>594</v>
      </c>
      <c r="BT102" s="295">
        <f t="shared" si="26"/>
        <v>0</v>
      </c>
      <c r="BU102" s="484">
        <v>0</v>
      </c>
      <c r="BV102" s="245">
        <v>594</v>
      </c>
      <c r="BW102" s="295">
        <f t="shared" si="27"/>
        <v>0</v>
      </c>
      <c r="BX102" s="484">
        <v>3</v>
      </c>
      <c r="BY102" s="245">
        <v>594</v>
      </c>
      <c r="BZ102" s="295">
        <f t="shared" si="28"/>
        <v>5.0505050505050511</v>
      </c>
      <c r="CA102" s="484">
        <v>1</v>
      </c>
      <c r="CB102" s="245">
        <v>594</v>
      </c>
      <c r="CC102" s="295">
        <f t="shared" si="29"/>
        <v>1.6835016835016834</v>
      </c>
      <c r="CD102" s="484">
        <v>0</v>
      </c>
      <c r="CE102" s="245">
        <v>594</v>
      </c>
      <c r="CF102" s="295">
        <f t="shared" si="30"/>
        <v>0</v>
      </c>
      <c r="CG102" s="484">
        <v>0</v>
      </c>
      <c r="CH102" s="245">
        <v>594</v>
      </c>
      <c r="CI102" s="295">
        <f t="shared" si="31"/>
        <v>0</v>
      </c>
      <c r="CJ102" s="484">
        <v>0</v>
      </c>
      <c r="CK102" s="245">
        <v>594</v>
      </c>
      <c r="CL102" s="295">
        <f t="shared" si="32"/>
        <v>0</v>
      </c>
      <c r="CM102" s="484">
        <v>0</v>
      </c>
      <c r="CN102" s="245">
        <v>594</v>
      </c>
      <c r="CO102" s="295">
        <f t="shared" si="33"/>
        <v>0</v>
      </c>
      <c r="CP102" s="484">
        <v>0</v>
      </c>
      <c r="CQ102" s="245">
        <v>594</v>
      </c>
      <c r="CR102" s="295">
        <f t="shared" si="34"/>
        <v>0</v>
      </c>
      <c r="CS102" s="484">
        <v>0</v>
      </c>
      <c r="CT102" s="245">
        <v>594</v>
      </c>
      <c r="CU102" s="295">
        <f t="shared" si="35"/>
        <v>0</v>
      </c>
      <c r="CV102" s="484">
        <v>0</v>
      </c>
      <c r="CW102" s="245">
        <v>594</v>
      </c>
      <c r="CX102" s="295">
        <f t="shared" si="36"/>
        <v>0</v>
      </c>
      <c r="CY102" s="484">
        <v>0</v>
      </c>
      <c r="CZ102" s="245">
        <v>594</v>
      </c>
      <c r="DA102" s="295">
        <f t="shared" si="37"/>
        <v>0</v>
      </c>
      <c r="DB102" s="484">
        <v>2</v>
      </c>
      <c r="DC102" s="245">
        <v>594</v>
      </c>
      <c r="DD102" s="295">
        <f t="shared" si="38"/>
        <v>3.3670033670033668</v>
      </c>
    </row>
    <row r="103" spans="1:108" x14ac:dyDescent="0.25">
      <c r="A103" s="152">
        <v>56</v>
      </c>
      <c r="B103" s="127" t="s">
        <v>393</v>
      </c>
      <c r="C103" s="127" t="s">
        <v>345</v>
      </c>
      <c r="D103" s="482">
        <v>0</v>
      </c>
      <c r="E103" s="482">
        <v>844</v>
      </c>
      <c r="F103" s="483">
        <v>0</v>
      </c>
      <c r="G103" s="288">
        <f t="shared" si="4"/>
        <v>25</v>
      </c>
      <c r="H103" s="288">
        <v>844</v>
      </c>
      <c r="I103" s="290">
        <f t="shared" ca="1" si="5"/>
        <v>1.1848341232227488</v>
      </c>
      <c r="J103" s="481">
        <v>0</v>
      </c>
      <c r="K103" s="245">
        <v>844</v>
      </c>
      <c r="L103" s="295">
        <f t="shared" si="6"/>
        <v>0</v>
      </c>
      <c r="M103" s="481">
        <v>1</v>
      </c>
      <c r="N103" s="245">
        <v>844</v>
      </c>
      <c r="O103" s="295">
        <f t="shared" si="7"/>
        <v>1.1848341232227488</v>
      </c>
      <c r="P103" s="481">
        <v>1</v>
      </c>
      <c r="Q103" s="245">
        <v>844</v>
      </c>
      <c r="R103" s="295">
        <f t="shared" si="8"/>
        <v>1.1848341232227488</v>
      </c>
      <c r="S103" s="481">
        <v>7</v>
      </c>
      <c r="T103" s="245">
        <v>844</v>
      </c>
      <c r="U103" s="295">
        <f t="shared" si="9"/>
        <v>8.2938388625592427</v>
      </c>
      <c r="V103" s="481">
        <v>0</v>
      </c>
      <c r="W103" s="245">
        <v>844</v>
      </c>
      <c r="X103" s="295">
        <f t="shared" si="10"/>
        <v>0</v>
      </c>
      <c r="Y103" s="481">
        <v>2</v>
      </c>
      <c r="Z103" s="245">
        <v>844</v>
      </c>
      <c r="AA103" s="295">
        <f t="shared" si="11"/>
        <v>2.3696682464454977</v>
      </c>
      <c r="AB103" s="481">
        <v>2</v>
      </c>
      <c r="AC103" s="245">
        <v>844</v>
      </c>
      <c r="AD103" s="295">
        <f t="shared" si="12"/>
        <v>2.3696682464454977</v>
      </c>
      <c r="AE103" s="481">
        <v>6</v>
      </c>
      <c r="AF103" s="245">
        <v>844</v>
      </c>
      <c r="AG103" s="295">
        <f t="shared" si="13"/>
        <v>7.1090047393364921</v>
      </c>
      <c r="AH103" s="481">
        <v>0</v>
      </c>
      <c r="AI103" s="245">
        <v>844</v>
      </c>
      <c r="AJ103" s="295">
        <f t="shared" si="14"/>
        <v>0</v>
      </c>
      <c r="AK103" s="481">
        <v>1</v>
      </c>
      <c r="AL103" s="245">
        <v>844</v>
      </c>
      <c r="AM103" s="295">
        <f t="shared" si="15"/>
        <v>1.1848341232227488</v>
      </c>
      <c r="AN103" s="481">
        <v>0</v>
      </c>
      <c r="AO103" s="245">
        <v>844</v>
      </c>
      <c r="AP103" s="295">
        <f t="shared" si="16"/>
        <v>0</v>
      </c>
      <c r="AQ103" s="481">
        <v>0</v>
      </c>
      <c r="AR103" s="245">
        <v>844</v>
      </c>
      <c r="AS103" s="295">
        <f t="shared" si="17"/>
        <v>0</v>
      </c>
      <c r="AT103" s="481">
        <v>2</v>
      </c>
      <c r="AU103" s="245">
        <v>844</v>
      </c>
      <c r="AV103" s="295">
        <f t="shared" si="18"/>
        <v>2.3696682464454977</v>
      </c>
      <c r="AW103" s="481">
        <v>0</v>
      </c>
      <c r="AX103" s="245">
        <v>844</v>
      </c>
      <c r="AY103" s="295">
        <f t="shared" si="19"/>
        <v>0</v>
      </c>
      <c r="AZ103" s="481">
        <v>1</v>
      </c>
      <c r="BA103" s="245">
        <v>844</v>
      </c>
      <c r="BB103" s="295">
        <f t="shared" si="20"/>
        <v>1.1848341232227488</v>
      </c>
      <c r="BC103" s="481">
        <v>0</v>
      </c>
      <c r="BD103" s="245">
        <v>844</v>
      </c>
      <c r="BE103" s="295">
        <f t="shared" si="21"/>
        <v>0</v>
      </c>
      <c r="BF103" s="481">
        <v>1</v>
      </c>
      <c r="BG103" s="245">
        <v>844</v>
      </c>
      <c r="BH103" s="295">
        <f t="shared" si="22"/>
        <v>1.1848341232227488</v>
      </c>
      <c r="BI103" s="481">
        <v>0</v>
      </c>
      <c r="BJ103" s="245">
        <v>844</v>
      </c>
      <c r="BK103" s="295">
        <f t="shared" si="23"/>
        <v>0</v>
      </c>
      <c r="BL103" s="481">
        <v>0</v>
      </c>
      <c r="BM103" s="245">
        <v>844</v>
      </c>
      <c r="BN103" s="295">
        <f t="shared" si="24"/>
        <v>0</v>
      </c>
      <c r="BO103" s="600">
        <v>0</v>
      </c>
      <c r="BP103" s="245">
        <v>844</v>
      </c>
      <c r="BQ103" s="295">
        <f t="shared" si="25"/>
        <v>0</v>
      </c>
      <c r="BR103" s="600">
        <v>1</v>
      </c>
      <c r="BS103" s="245">
        <v>844</v>
      </c>
      <c r="BT103" s="295">
        <f t="shared" si="26"/>
        <v>1.1848341232227488</v>
      </c>
      <c r="BU103" s="484">
        <v>0</v>
      </c>
      <c r="BV103" s="245">
        <v>844</v>
      </c>
      <c r="BW103" s="295">
        <f t="shared" si="27"/>
        <v>0</v>
      </c>
      <c r="BX103" s="484">
        <v>0</v>
      </c>
      <c r="BY103" s="245">
        <v>844</v>
      </c>
      <c r="BZ103" s="295">
        <f t="shared" si="28"/>
        <v>0</v>
      </c>
      <c r="CA103" s="484">
        <v>0</v>
      </c>
      <c r="CB103" s="245">
        <v>844</v>
      </c>
      <c r="CC103" s="295">
        <f t="shared" si="29"/>
        <v>0</v>
      </c>
      <c r="CD103" s="484">
        <v>0</v>
      </c>
      <c r="CE103" s="245">
        <v>844</v>
      </c>
      <c r="CF103" s="295">
        <f t="shared" si="30"/>
        <v>0</v>
      </c>
      <c r="CG103" s="484">
        <v>0</v>
      </c>
      <c r="CH103" s="245">
        <v>844</v>
      </c>
      <c r="CI103" s="295">
        <f t="shared" si="31"/>
        <v>0</v>
      </c>
      <c r="CJ103" s="484">
        <v>0</v>
      </c>
      <c r="CK103" s="245">
        <v>844</v>
      </c>
      <c r="CL103" s="295">
        <f t="shared" si="32"/>
        <v>0</v>
      </c>
      <c r="CM103" s="484">
        <v>0</v>
      </c>
      <c r="CN103" s="245">
        <v>844</v>
      </c>
      <c r="CO103" s="295">
        <f t="shared" si="33"/>
        <v>0</v>
      </c>
      <c r="CP103" s="484">
        <v>0</v>
      </c>
      <c r="CQ103" s="245">
        <v>844</v>
      </c>
      <c r="CR103" s="295">
        <f t="shared" si="34"/>
        <v>0</v>
      </c>
      <c r="CS103" s="484">
        <v>0</v>
      </c>
      <c r="CT103" s="245">
        <v>844</v>
      </c>
      <c r="CU103" s="295">
        <f t="shared" si="35"/>
        <v>0</v>
      </c>
      <c r="CV103" s="484">
        <v>0</v>
      </c>
      <c r="CW103" s="245">
        <v>844</v>
      </c>
      <c r="CX103" s="295">
        <f t="shared" si="36"/>
        <v>0</v>
      </c>
      <c r="CY103" s="484">
        <v>0</v>
      </c>
      <c r="CZ103" s="245">
        <v>844</v>
      </c>
      <c r="DA103" s="295">
        <f t="shared" si="37"/>
        <v>0</v>
      </c>
      <c r="DB103" s="484">
        <v>0</v>
      </c>
      <c r="DC103" s="245">
        <v>844</v>
      </c>
      <c r="DD103" s="295">
        <f t="shared" si="38"/>
        <v>0</v>
      </c>
    </row>
    <row r="104" spans="1:108" x14ac:dyDescent="0.25">
      <c r="A104" s="152">
        <v>57</v>
      </c>
      <c r="B104" s="127" t="s">
        <v>394</v>
      </c>
      <c r="C104" s="127" t="s">
        <v>336</v>
      </c>
      <c r="D104" s="482">
        <v>0</v>
      </c>
      <c r="E104" s="482">
        <v>373</v>
      </c>
      <c r="F104" s="483">
        <v>0</v>
      </c>
      <c r="G104" s="288">
        <f t="shared" si="4"/>
        <v>7</v>
      </c>
      <c r="H104" s="288">
        <v>373</v>
      </c>
      <c r="I104" s="290">
        <f t="shared" ca="1" si="5"/>
        <v>0.75067024128686333</v>
      </c>
      <c r="J104" s="481">
        <v>0</v>
      </c>
      <c r="K104" s="245">
        <v>373</v>
      </c>
      <c r="L104" s="295">
        <f t="shared" si="6"/>
        <v>0</v>
      </c>
      <c r="M104" s="481">
        <v>1</v>
      </c>
      <c r="N104" s="245">
        <v>373</v>
      </c>
      <c r="O104" s="295">
        <f t="shared" si="7"/>
        <v>2.6809651474530831</v>
      </c>
      <c r="P104" s="481">
        <v>0</v>
      </c>
      <c r="Q104" s="245">
        <v>373</v>
      </c>
      <c r="R104" s="295">
        <f t="shared" si="8"/>
        <v>0</v>
      </c>
      <c r="S104" s="481">
        <v>0</v>
      </c>
      <c r="T104" s="245">
        <v>373</v>
      </c>
      <c r="U104" s="295">
        <f t="shared" si="9"/>
        <v>0</v>
      </c>
      <c r="V104" s="481">
        <v>0</v>
      </c>
      <c r="W104" s="245">
        <v>373</v>
      </c>
      <c r="X104" s="295">
        <f t="shared" si="10"/>
        <v>0</v>
      </c>
      <c r="Y104" s="481">
        <v>1</v>
      </c>
      <c r="Z104" s="245">
        <v>373</v>
      </c>
      <c r="AA104" s="295">
        <f t="shared" si="11"/>
        <v>2.6809651474530831</v>
      </c>
      <c r="AB104" s="481">
        <v>0</v>
      </c>
      <c r="AC104" s="245">
        <v>373</v>
      </c>
      <c r="AD104" s="295">
        <f t="shared" si="12"/>
        <v>0</v>
      </c>
      <c r="AE104" s="481">
        <v>0</v>
      </c>
      <c r="AF104" s="245">
        <v>373</v>
      </c>
      <c r="AG104" s="295">
        <f t="shared" si="13"/>
        <v>0</v>
      </c>
      <c r="AH104" s="481">
        <v>0</v>
      </c>
      <c r="AI104" s="245">
        <v>373</v>
      </c>
      <c r="AJ104" s="295">
        <f t="shared" si="14"/>
        <v>0</v>
      </c>
      <c r="AK104" s="481">
        <v>0</v>
      </c>
      <c r="AL104" s="245">
        <v>373</v>
      </c>
      <c r="AM104" s="295">
        <f t="shared" si="15"/>
        <v>0</v>
      </c>
      <c r="AN104" s="481">
        <v>0</v>
      </c>
      <c r="AO104" s="245">
        <v>373</v>
      </c>
      <c r="AP104" s="295">
        <f t="shared" si="16"/>
        <v>0</v>
      </c>
      <c r="AQ104" s="481">
        <v>0</v>
      </c>
      <c r="AR104" s="245">
        <v>373</v>
      </c>
      <c r="AS104" s="295">
        <f t="shared" si="17"/>
        <v>0</v>
      </c>
      <c r="AT104" s="481">
        <v>0</v>
      </c>
      <c r="AU104" s="245">
        <v>373</v>
      </c>
      <c r="AV104" s="295">
        <f t="shared" si="18"/>
        <v>0</v>
      </c>
      <c r="AW104" s="481">
        <v>1</v>
      </c>
      <c r="AX104" s="245">
        <v>373</v>
      </c>
      <c r="AY104" s="295">
        <f t="shared" si="19"/>
        <v>2.6809651474530831</v>
      </c>
      <c r="AZ104" s="481">
        <v>2</v>
      </c>
      <c r="BA104" s="245">
        <v>373</v>
      </c>
      <c r="BB104" s="295">
        <f t="shared" si="20"/>
        <v>5.3619302949061662</v>
      </c>
      <c r="BC104" s="481">
        <v>1</v>
      </c>
      <c r="BD104" s="245">
        <v>373</v>
      </c>
      <c r="BE104" s="295">
        <f t="shared" si="21"/>
        <v>2.6809651474530831</v>
      </c>
      <c r="BF104" s="481">
        <v>0</v>
      </c>
      <c r="BG104" s="245">
        <v>373</v>
      </c>
      <c r="BH104" s="295">
        <f t="shared" si="22"/>
        <v>0</v>
      </c>
      <c r="BI104" s="481">
        <v>0</v>
      </c>
      <c r="BJ104" s="245">
        <v>373</v>
      </c>
      <c r="BK104" s="295">
        <f t="shared" si="23"/>
        <v>0</v>
      </c>
      <c r="BL104" s="481">
        <v>0</v>
      </c>
      <c r="BM104" s="245">
        <v>373</v>
      </c>
      <c r="BN104" s="295">
        <f t="shared" si="24"/>
        <v>0</v>
      </c>
      <c r="BO104" s="600">
        <v>0</v>
      </c>
      <c r="BP104" s="245">
        <v>373</v>
      </c>
      <c r="BQ104" s="295">
        <f t="shared" si="25"/>
        <v>0</v>
      </c>
      <c r="BR104" s="600">
        <v>0</v>
      </c>
      <c r="BS104" s="245">
        <v>373</v>
      </c>
      <c r="BT104" s="295">
        <f t="shared" si="26"/>
        <v>0</v>
      </c>
      <c r="BU104" s="484">
        <v>0</v>
      </c>
      <c r="BV104" s="245">
        <v>373</v>
      </c>
      <c r="BW104" s="295">
        <f t="shared" si="27"/>
        <v>0</v>
      </c>
      <c r="BX104" s="484">
        <v>1</v>
      </c>
      <c r="BY104" s="245">
        <v>373</v>
      </c>
      <c r="BZ104" s="295">
        <f t="shared" si="28"/>
        <v>2.6809651474530831</v>
      </c>
      <c r="CA104" s="484">
        <v>0</v>
      </c>
      <c r="CB104" s="245">
        <v>373</v>
      </c>
      <c r="CC104" s="295">
        <f t="shared" si="29"/>
        <v>0</v>
      </c>
      <c r="CD104" s="484">
        <v>0</v>
      </c>
      <c r="CE104" s="245">
        <v>373</v>
      </c>
      <c r="CF104" s="295">
        <f t="shared" si="30"/>
        <v>0</v>
      </c>
      <c r="CG104" s="484">
        <v>0</v>
      </c>
      <c r="CH104" s="245">
        <v>373</v>
      </c>
      <c r="CI104" s="295">
        <f t="shared" si="31"/>
        <v>0</v>
      </c>
      <c r="CJ104" s="484">
        <v>0</v>
      </c>
      <c r="CK104" s="245">
        <v>373</v>
      </c>
      <c r="CL104" s="295">
        <f t="shared" si="32"/>
        <v>0</v>
      </c>
      <c r="CM104" s="484">
        <v>0</v>
      </c>
      <c r="CN104" s="245">
        <v>373</v>
      </c>
      <c r="CO104" s="295">
        <f t="shared" si="33"/>
        <v>0</v>
      </c>
      <c r="CP104" s="484">
        <v>0</v>
      </c>
      <c r="CQ104" s="245">
        <v>373</v>
      </c>
      <c r="CR104" s="295">
        <f t="shared" si="34"/>
        <v>0</v>
      </c>
      <c r="CS104" s="484">
        <v>0</v>
      </c>
      <c r="CT104" s="245">
        <v>373</v>
      </c>
      <c r="CU104" s="295">
        <f t="shared" si="35"/>
        <v>0</v>
      </c>
      <c r="CV104" s="484">
        <v>0</v>
      </c>
      <c r="CW104" s="245">
        <v>373</v>
      </c>
      <c r="CX104" s="295">
        <f t="shared" si="36"/>
        <v>0</v>
      </c>
      <c r="CY104" s="484">
        <v>0</v>
      </c>
      <c r="CZ104" s="245">
        <v>373</v>
      </c>
      <c r="DA104" s="295">
        <f t="shared" si="37"/>
        <v>0</v>
      </c>
      <c r="DB104" s="484">
        <v>0</v>
      </c>
      <c r="DC104" s="245">
        <v>373</v>
      </c>
      <c r="DD104" s="295">
        <f t="shared" si="38"/>
        <v>0</v>
      </c>
    </row>
    <row r="105" spans="1:108" x14ac:dyDescent="0.25">
      <c r="A105" s="152">
        <v>58</v>
      </c>
      <c r="B105" s="127" t="s">
        <v>395</v>
      </c>
      <c r="C105" s="127" t="s">
        <v>336</v>
      </c>
      <c r="D105" s="482">
        <v>0</v>
      </c>
      <c r="E105" s="482">
        <v>3939</v>
      </c>
      <c r="F105" s="483">
        <v>0</v>
      </c>
      <c r="G105" s="288">
        <f t="shared" si="4"/>
        <v>94</v>
      </c>
      <c r="H105" s="288">
        <v>3939</v>
      </c>
      <c r="I105" s="290">
        <f t="shared" ca="1" si="5"/>
        <v>0.95455699416095452</v>
      </c>
      <c r="J105" s="481">
        <v>2</v>
      </c>
      <c r="K105" s="245">
        <v>3939</v>
      </c>
      <c r="L105" s="295">
        <f t="shared" si="6"/>
        <v>0.50774308200050777</v>
      </c>
      <c r="M105" s="481">
        <v>5</v>
      </c>
      <c r="N105" s="245">
        <v>3939</v>
      </c>
      <c r="O105" s="295">
        <f t="shared" si="7"/>
        <v>1.2693577050012694</v>
      </c>
      <c r="P105" s="481">
        <v>1</v>
      </c>
      <c r="Q105" s="245">
        <v>3939</v>
      </c>
      <c r="R105" s="295">
        <f t="shared" si="8"/>
        <v>0.25387154100025389</v>
      </c>
      <c r="S105" s="481">
        <v>7</v>
      </c>
      <c r="T105" s="245">
        <v>3939</v>
      </c>
      <c r="U105" s="295">
        <f t="shared" si="9"/>
        <v>1.7771007870017772</v>
      </c>
      <c r="V105" s="481">
        <v>0</v>
      </c>
      <c r="W105" s="245">
        <v>3939</v>
      </c>
      <c r="X105" s="295">
        <f t="shared" si="10"/>
        <v>0</v>
      </c>
      <c r="Y105" s="481">
        <v>2</v>
      </c>
      <c r="Z105" s="245">
        <v>3939</v>
      </c>
      <c r="AA105" s="295">
        <f t="shared" si="11"/>
        <v>0.50774308200050777</v>
      </c>
      <c r="AB105" s="481">
        <v>9</v>
      </c>
      <c r="AC105" s="245">
        <v>3939</v>
      </c>
      <c r="AD105" s="295">
        <f t="shared" si="12"/>
        <v>2.2848438690022852</v>
      </c>
      <c r="AE105" s="481">
        <v>3</v>
      </c>
      <c r="AF105" s="245">
        <v>3939</v>
      </c>
      <c r="AG105" s="295">
        <f t="shared" si="13"/>
        <v>0.76161462300076166</v>
      </c>
      <c r="AH105" s="481">
        <v>4</v>
      </c>
      <c r="AI105" s="245">
        <v>3939</v>
      </c>
      <c r="AJ105" s="295">
        <f t="shared" si="14"/>
        <v>1.0154861640010155</v>
      </c>
      <c r="AK105" s="481">
        <v>3</v>
      </c>
      <c r="AL105" s="245">
        <v>3939</v>
      </c>
      <c r="AM105" s="295">
        <f t="shared" si="15"/>
        <v>0.76161462300076166</v>
      </c>
      <c r="AN105" s="481">
        <v>0</v>
      </c>
      <c r="AO105" s="245">
        <v>3939</v>
      </c>
      <c r="AP105" s="295">
        <f t="shared" si="16"/>
        <v>0</v>
      </c>
      <c r="AQ105" s="481">
        <v>7</v>
      </c>
      <c r="AR105" s="245">
        <v>3939</v>
      </c>
      <c r="AS105" s="295">
        <f t="shared" si="17"/>
        <v>1.7771007870017772</v>
      </c>
      <c r="AT105" s="481">
        <v>8</v>
      </c>
      <c r="AU105" s="245">
        <v>3939</v>
      </c>
      <c r="AV105" s="295">
        <f t="shared" si="18"/>
        <v>2.0309723280020311</v>
      </c>
      <c r="AW105" s="481">
        <v>4</v>
      </c>
      <c r="AX105" s="245">
        <v>3939</v>
      </c>
      <c r="AY105" s="295">
        <f t="shared" si="19"/>
        <v>1.0154861640010155</v>
      </c>
      <c r="AZ105" s="481">
        <v>3</v>
      </c>
      <c r="BA105" s="245">
        <v>3939</v>
      </c>
      <c r="BB105" s="295">
        <f t="shared" si="20"/>
        <v>0.76161462300076166</v>
      </c>
      <c r="BC105" s="481">
        <v>6</v>
      </c>
      <c r="BD105" s="245">
        <v>3939</v>
      </c>
      <c r="BE105" s="295">
        <f t="shared" si="21"/>
        <v>1.5232292460015233</v>
      </c>
      <c r="BF105" s="481">
        <v>7</v>
      </c>
      <c r="BG105" s="245">
        <v>3939</v>
      </c>
      <c r="BH105" s="295">
        <f t="shared" si="22"/>
        <v>1.7771007870017772</v>
      </c>
      <c r="BI105" s="481">
        <v>2</v>
      </c>
      <c r="BJ105" s="245">
        <v>3939</v>
      </c>
      <c r="BK105" s="295">
        <f t="shared" si="23"/>
        <v>0.50774308200050777</v>
      </c>
      <c r="BL105" s="481">
        <v>0</v>
      </c>
      <c r="BM105" s="245">
        <v>3939</v>
      </c>
      <c r="BN105" s="295">
        <f t="shared" si="24"/>
        <v>0</v>
      </c>
      <c r="BO105" s="600">
        <v>3</v>
      </c>
      <c r="BP105" s="245">
        <v>3939</v>
      </c>
      <c r="BQ105" s="295">
        <f t="shared" si="25"/>
        <v>0.76161462300076166</v>
      </c>
      <c r="BR105" s="600">
        <v>0</v>
      </c>
      <c r="BS105" s="245">
        <v>3939</v>
      </c>
      <c r="BT105" s="295">
        <f t="shared" si="26"/>
        <v>0</v>
      </c>
      <c r="BU105" s="484">
        <v>5</v>
      </c>
      <c r="BV105" s="245">
        <v>3939</v>
      </c>
      <c r="BW105" s="295">
        <f t="shared" si="27"/>
        <v>1.2693577050012694</v>
      </c>
      <c r="BX105" s="484">
        <v>2</v>
      </c>
      <c r="BY105" s="245">
        <v>3939</v>
      </c>
      <c r="BZ105" s="295">
        <f t="shared" si="28"/>
        <v>0.50774308200050777</v>
      </c>
      <c r="CA105" s="484">
        <v>1</v>
      </c>
      <c r="CB105" s="245">
        <v>3939</v>
      </c>
      <c r="CC105" s="295">
        <f t="shared" si="29"/>
        <v>0.25387154100025389</v>
      </c>
      <c r="CD105" s="484">
        <v>0</v>
      </c>
      <c r="CE105" s="245">
        <v>3939</v>
      </c>
      <c r="CF105" s="295">
        <f t="shared" si="30"/>
        <v>0</v>
      </c>
      <c r="CG105" s="484">
        <v>1</v>
      </c>
      <c r="CH105" s="245">
        <v>3939</v>
      </c>
      <c r="CI105" s="295">
        <f t="shared" si="31"/>
        <v>0.25387154100025389</v>
      </c>
      <c r="CJ105" s="484">
        <v>2</v>
      </c>
      <c r="CK105" s="245">
        <v>3939</v>
      </c>
      <c r="CL105" s="295">
        <f t="shared" si="32"/>
        <v>0.50774308200050777</v>
      </c>
      <c r="CM105" s="484">
        <v>1</v>
      </c>
      <c r="CN105" s="245">
        <v>3939</v>
      </c>
      <c r="CO105" s="295">
        <f t="shared" si="33"/>
        <v>0.25387154100025389</v>
      </c>
      <c r="CP105" s="484">
        <v>2</v>
      </c>
      <c r="CQ105" s="245">
        <v>3939</v>
      </c>
      <c r="CR105" s="295">
        <f t="shared" si="34"/>
        <v>0.50774308200050777</v>
      </c>
      <c r="CS105" s="484">
        <v>1</v>
      </c>
      <c r="CT105" s="245">
        <v>3939</v>
      </c>
      <c r="CU105" s="295">
        <f t="shared" si="35"/>
        <v>0.25387154100025389</v>
      </c>
      <c r="CV105" s="484">
        <v>3</v>
      </c>
      <c r="CW105" s="245">
        <v>3939</v>
      </c>
      <c r="CX105" s="295">
        <f t="shared" si="36"/>
        <v>0.76161462300076166</v>
      </c>
      <c r="CY105" s="484">
        <v>3</v>
      </c>
      <c r="CZ105" s="245">
        <v>3939</v>
      </c>
      <c r="DA105" s="295">
        <f t="shared" si="37"/>
        <v>0.76161462300076166</v>
      </c>
      <c r="DB105" s="484">
        <v>0</v>
      </c>
      <c r="DC105" s="245">
        <v>3939</v>
      </c>
      <c r="DD105" s="295">
        <f t="shared" si="38"/>
        <v>0</v>
      </c>
    </row>
    <row r="106" spans="1:108" x14ac:dyDescent="0.25">
      <c r="A106" s="152">
        <v>59</v>
      </c>
      <c r="B106" s="127" t="s">
        <v>396</v>
      </c>
      <c r="C106" s="127" t="s">
        <v>336</v>
      </c>
      <c r="D106" s="482">
        <v>0</v>
      </c>
      <c r="E106" s="482">
        <v>325</v>
      </c>
      <c r="F106" s="483">
        <v>0</v>
      </c>
      <c r="G106" s="288">
        <f t="shared" si="4"/>
        <v>19</v>
      </c>
      <c r="H106" s="288">
        <v>325</v>
      </c>
      <c r="I106" s="290">
        <f t="shared" ca="1" si="5"/>
        <v>2.3384615384615386</v>
      </c>
      <c r="J106" s="481">
        <v>0</v>
      </c>
      <c r="K106" s="245">
        <v>325</v>
      </c>
      <c r="L106" s="295">
        <f t="shared" si="6"/>
        <v>0</v>
      </c>
      <c r="M106" s="481">
        <v>1</v>
      </c>
      <c r="N106" s="245">
        <v>325</v>
      </c>
      <c r="O106" s="295">
        <f t="shared" si="7"/>
        <v>3.0769230769230771</v>
      </c>
      <c r="P106" s="481">
        <v>0</v>
      </c>
      <c r="Q106" s="245">
        <v>325</v>
      </c>
      <c r="R106" s="295">
        <f t="shared" si="8"/>
        <v>0</v>
      </c>
      <c r="S106" s="481">
        <v>0</v>
      </c>
      <c r="T106" s="245">
        <v>325</v>
      </c>
      <c r="U106" s="295">
        <f t="shared" si="9"/>
        <v>0</v>
      </c>
      <c r="V106" s="481">
        <v>0</v>
      </c>
      <c r="W106" s="245">
        <v>325</v>
      </c>
      <c r="X106" s="295">
        <f t="shared" si="10"/>
        <v>0</v>
      </c>
      <c r="Y106" s="481">
        <v>1</v>
      </c>
      <c r="Z106" s="245">
        <v>325</v>
      </c>
      <c r="AA106" s="295">
        <f t="shared" si="11"/>
        <v>3.0769230769230771</v>
      </c>
      <c r="AB106" s="481">
        <v>0</v>
      </c>
      <c r="AC106" s="245">
        <v>325</v>
      </c>
      <c r="AD106" s="295">
        <f t="shared" si="12"/>
        <v>0</v>
      </c>
      <c r="AE106" s="481">
        <v>5</v>
      </c>
      <c r="AF106" s="245">
        <v>325</v>
      </c>
      <c r="AG106" s="295">
        <f t="shared" si="13"/>
        <v>15.384615384615385</v>
      </c>
      <c r="AH106" s="481">
        <v>4</v>
      </c>
      <c r="AI106" s="245">
        <v>325</v>
      </c>
      <c r="AJ106" s="295">
        <f t="shared" si="14"/>
        <v>12.307692307692308</v>
      </c>
      <c r="AK106" s="481">
        <v>2</v>
      </c>
      <c r="AL106" s="245">
        <v>325</v>
      </c>
      <c r="AM106" s="295">
        <f t="shared" si="15"/>
        <v>6.1538461538461542</v>
      </c>
      <c r="AN106" s="481">
        <v>0</v>
      </c>
      <c r="AO106" s="245">
        <v>325</v>
      </c>
      <c r="AP106" s="295">
        <f t="shared" si="16"/>
        <v>0</v>
      </c>
      <c r="AQ106" s="481">
        <v>2</v>
      </c>
      <c r="AR106" s="245">
        <v>325</v>
      </c>
      <c r="AS106" s="295">
        <f t="shared" si="17"/>
        <v>6.1538461538461542</v>
      </c>
      <c r="AT106" s="481">
        <v>0</v>
      </c>
      <c r="AU106" s="245">
        <v>325</v>
      </c>
      <c r="AV106" s="295">
        <f t="shared" si="18"/>
        <v>0</v>
      </c>
      <c r="AW106" s="481">
        <v>0</v>
      </c>
      <c r="AX106" s="245">
        <v>325</v>
      </c>
      <c r="AY106" s="295">
        <f t="shared" si="19"/>
        <v>0</v>
      </c>
      <c r="AZ106" s="481">
        <v>1</v>
      </c>
      <c r="BA106" s="245">
        <v>325</v>
      </c>
      <c r="BB106" s="295">
        <f t="shared" si="20"/>
        <v>3.0769230769230771</v>
      </c>
      <c r="BC106" s="481">
        <v>0</v>
      </c>
      <c r="BD106" s="245">
        <v>325</v>
      </c>
      <c r="BE106" s="295">
        <f t="shared" si="21"/>
        <v>0</v>
      </c>
      <c r="BF106" s="481">
        <v>0</v>
      </c>
      <c r="BG106" s="245">
        <v>325</v>
      </c>
      <c r="BH106" s="295">
        <f t="shared" si="22"/>
        <v>0</v>
      </c>
      <c r="BI106" s="481">
        <v>1</v>
      </c>
      <c r="BJ106" s="245">
        <v>325</v>
      </c>
      <c r="BK106" s="295">
        <f t="shared" si="23"/>
        <v>3.0769230769230771</v>
      </c>
      <c r="BL106" s="481">
        <v>0</v>
      </c>
      <c r="BM106" s="245">
        <v>325</v>
      </c>
      <c r="BN106" s="295">
        <f t="shared" si="24"/>
        <v>0</v>
      </c>
      <c r="BO106" s="600">
        <v>0</v>
      </c>
      <c r="BP106" s="245">
        <v>325</v>
      </c>
      <c r="BQ106" s="295">
        <f t="shared" si="25"/>
        <v>0</v>
      </c>
      <c r="BR106" s="600">
        <v>0</v>
      </c>
      <c r="BS106" s="245">
        <v>325</v>
      </c>
      <c r="BT106" s="295">
        <f t="shared" si="26"/>
        <v>0</v>
      </c>
      <c r="BU106" s="484">
        <v>0</v>
      </c>
      <c r="BV106" s="245">
        <v>325</v>
      </c>
      <c r="BW106" s="295">
        <f t="shared" si="27"/>
        <v>0</v>
      </c>
      <c r="BX106" s="484">
        <v>0</v>
      </c>
      <c r="BY106" s="245">
        <v>325</v>
      </c>
      <c r="BZ106" s="295">
        <f t="shared" si="28"/>
        <v>0</v>
      </c>
      <c r="CA106" s="484">
        <v>2</v>
      </c>
      <c r="CB106" s="245">
        <v>325</v>
      </c>
      <c r="CC106" s="295">
        <f t="shared" si="29"/>
        <v>6.1538461538461542</v>
      </c>
      <c r="CD106" s="484">
        <v>0</v>
      </c>
      <c r="CE106" s="245">
        <v>325</v>
      </c>
      <c r="CF106" s="295">
        <f t="shared" si="30"/>
        <v>0</v>
      </c>
      <c r="CG106" s="484">
        <v>0</v>
      </c>
      <c r="CH106" s="245">
        <v>325</v>
      </c>
      <c r="CI106" s="295">
        <f t="shared" si="31"/>
        <v>0</v>
      </c>
      <c r="CJ106" s="484">
        <v>0</v>
      </c>
      <c r="CK106" s="245">
        <v>325</v>
      </c>
      <c r="CL106" s="295">
        <f t="shared" si="32"/>
        <v>0</v>
      </c>
      <c r="CM106" s="484">
        <v>0</v>
      </c>
      <c r="CN106" s="245">
        <v>325</v>
      </c>
      <c r="CO106" s="295">
        <f t="shared" si="33"/>
        <v>0</v>
      </c>
      <c r="CP106" s="484">
        <v>0</v>
      </c>
      <c r="CQ106" s="245">
        <v>325</v>
      </c>
      <c r="CR106" s="295">
        <f t="shared" si="34"/>
        <v>0</v>
      </c>
      <c r="CS106" s="484">
        <v>0</v>
      </c>
      <c r="CT106" s="245">
        <v>325</v>
      </c>
      <c r="CU106" s="295">
        <f t="shared" si="35"/>
        <v>0</v>
      </c>
      <c r="CV106" s="484">
        <v>0</v>
      </c>
      <c r="CW106" s="245">
        <v>325</v>
      </c>
      <c r="CX106" s="295">
        <f t="shared" si="36"/>
        <v>0</v>
      </c>
      <c r="CY106" s="484">
        <v>0</v>
      </c>
      <c r="CZ106" s="245">
        <v>325</v>
      </c>
      <c r="DA106" s="295">
        <f t="shared" si="37"/>
        <v>0</v>
      </c>
      <c r="DB106" s="484">
        <v>0</v>
      </c>
      <c r="DC106" s="245">
        <v>325</v>
      </c>
      <c r="DD106" s="295">
        <f t="shared" si="38"/>
        <v>0</v>
      </c>
    </row>
    <row r="107" spans="1:108" x14ac:dyDescent="0.25">
      <c r="A107" s="152">
        <v>60</v>
      </c>
      <c r="B107" s="127" t="s">
        <v>397</v>
      </c>
      <c r="C107" s="127" t="s">
        <v>339</v>
      </c>
      <c r="D107" s="482">
        <v>0</v>
      </c>
      <c r="E107" s="482">
        <v>283</v>
      </c>
      <c r="F107" s="483">
        <v>0</v>
      </c>
      <c r="G107" s="288">
        <f t="shared" si="4"/>
        <v>11</v>
      </c>
      <c r="H107" s="288">
        <v>283</v>
      </c>
      <c r="I107" s="290">
        <f t="shared" ca="1" si="5"/>
        <v>1.5547703180212014</v>
      </c>
      <c r="J107" s="481">
        <v>0</v>
      </c>
      <c r="K107" s="245">
        <v>283</v>
      </c>
      <c r="L107" s="295">
        <f t="shared" si="6"/>
        <v>0</v>
      </c>
      <c r="M107" s="481">
        <v>1</v>
      </c>
      <c r="N107" s="245">
        <v>283</v>
      </c>
      <c r="O107" s="295">
        <f t="shared" si="7"/>
        <v>3.5335689045936394</v>
      </c>
      <c r="P107" s="481">
        <v>0</v>
      </c>
      <c r="Q107" s="245">
        <v>283</v>
      </c>
      <c r="R107" s="295">
        <f t="shared" si="8"/>
        <v>0</v>
      </c>
      <c r="S107" s="481">
        <v>0</v>
      </c>
      <c r="T107" s="245">
        <v>283</v>
      </c>
      <c r="U107" s="295">
        <f t="shared" si="9"/>
        <v>0</v>
      </c>
      <c r="V107" s="481">
        <v>0</v>
      </c>
      <c r="W107" s="245">
        <v>283</v>
      </c>
      <c r="X107" s="295">
        <f t="shared" si="10"/>
        <v>0</v>
      </c>
      <c r="Y107" s="481">
        <v>0</v>
      </c>
      <c r="Z107" s="245">
        <v>283</v>
      </c>
      <c r="AA107" s="295">
        <f t="shared" si="11"/>
        <v>0</v>
      </c>
      <c r="AB107" s="481">
        <v>0</v>
      </c>
      <c r="AC107" s="245">
        <v>283</v>
      </c>
      <c r="AD107" s="295">
        <f t="shared" si="12"/>
        <v>0</v>
      </c>
      <c r="AE107" s="481">
        <v>0</v>
      </c>
      <c r="AF107" s="245">
        <v>283</v>
      </c>
      <c r="AG107" s="295">
        <f t="shared" si="13"/>
        <v>0</v>
      </c>
      <c r="AH107" s="481">
        <v>0</v>
      </c>
      <c r="AI107" s="245">
        <v>283</v>
      </c>
      <c r="AJ107" s="295">
        <f t="shared" si="14"/>
        <v>0</v>
      </c>
      <c r="AK107" s="481">
        <v>0</v>
      </c>
      <c r="AL107" s="245">
        <v>283</v>
      </c>
      <c r="AM107" s="295">
        <f t="shared" si="15"/>
        <v>0</v>
      </c>
      <c r="AN107" s="481">
        <v>0</v>
      </c>
      <c r="AO107" s="245">
        <v>283</v>
      </c>
      <c r="AP107" s="295">
        <f t="shared" si="16"/>
        <v>0</v>
      </c>
      <c r="AQ107" s="481">
        <v>0</v>
      </c>
      <c r="AR107" s="245">
        <v>283</v>
      </c>
      <c r="AS107" s="295">
        <f t="shared" si="17"/>
        <v>0</v>
      </c>
      <c r="AT107" s="481">
        <v>0</v>
      </c>
      <c r="AU107" s="245">
        <v>283</v>
      </c>
      <c r="AV107" s="295">
        <f t="shared" si="18"/>
        <v>0</v>
      </c>
      <c r="AW107" s="481">
        <v>0</v>
      </c>
      <c r="AX107" s="245">
        <v>283</v>
      </c>
      <c r="AY107" s="295">
        <f t="shared" si="19"/>
        <v>0</v>
      </c>
      <c r="AZ107" s="481">
        <v>7</v>
      </c>
      <c r="BA107" s="245">
        <v>283</v>
      </c>
      <c r="BB107" s="295">
        <f t="shared" si="20"/>
        <v>24.734982332155475</v>
      </c>
      <c r="BC107" s="481">
        <v>0</v>
      </c>
      <c r="BD107" s="245">
        <v>283</v>
      </c>
      <c r="BE107" s="295">
        <f t="shared" si="21"/>
        <v>0</v>
      </c>
      <c r="BF107" s="481">
        <v>0</v>
      </c>
      <c r="BG107" s="245">
        <v>283</v>
      </c>
      <c r="BH107" s="295">
        <f t="shared" si="22"/>
        <v>0</v>
      </c>
      <c r="BI107" s="481">
        <v>0</v>
      </c>
      <c r="BJ107" s="245">
        <v>283</v>
      </c>
      <c r="BK107" s="295">
        <f t="shared" si="23"/>
        <v>0</v>
      </c>
      <c r="BL107" s="481">
        <v>0</v>
      </c>
      <c r="BM107" s="245">
        <v>283</v>
      </c>
      <c r="BN107" s="295">
        <f t="shared" si="24"/>
        <v>0</v>
      </c>
      <c r="BO107" s="600">
        <v>2</v>
      </c>
      <c r="BP107" s="245">
        <v>283</v>
      </c>
      <c r="BQ107" s="295">
        <f t="shared" si="25"/>
        <v>7.0671378091872787</v>
      </c>
      <c r="BR107" s="600">
        <v>0</v>
      </c>
      <c r="BS107" s="245">
        <v>283</v>
      </c>
      <c r="BT107" s="295">
        <f t="shared" si="26"/>
        <v>0</v>
      </c>
      <c r="BU107" s="484">
        <v>0</v>
      </c>
      <c r="BV107" s="245">
        <v>283</v>
      </c>
      <c r="BW107" s="295">
        <f t="shared" si="27"/>
        <v>0</v>
      </c>
      <c r="BX107" s="484">
        <v>0</v>
      </c>
      <c r="BY107" s="245">
        <v>283</v>
      </c>
      <c r="BZ107" s="295">
        <f t="shared" si="28"/>
        <v>0</v>
      </c>
      <c r="CA107" s="484">
        <v>1</v>
      </c>
      <c r="CB107" s="245">
        <v>283</v>
      </c>
      <c r="CC107" s="295">
        <f t="shared" si="29"/>
        <v>3.5335689045936394</v>
      </c>
      <c r="CD107" s="484">
        <v>0</v>
      </c>
      <c r="CE107" s="245">
        <v>283</v>
      </c>
      <c r="CF107" s="295">
        <f t="shared" si="30"/>
        <v>0</v>
      </c>
      <c r="CG107" s="484">
        <v>0</v>
      </c>
      <c r="CH107" s="245">
        <v>283</v>
      </c>
      <c r="CI107" s="295">
        <f t="shared" si="31"/>
        <v>0</v>
      </c>
      <c r="CJ107" s="484">
        <v>0</v>
      </c>
      <c r="CK107" s="245">
        <v>283</v>
      </c>
      <c r="CL107" s="295">
        <f t="shared" si="32"/>
        <v>0</v>
      </c>
      <c r="CM107" s="484">
        <v>0</v>
      </c>
      <c r="CN107" s="245">
        <v>283</v>
      </c>
      <c r="CO107" s="295">
        <f t="shared" si="33"/>
        <v>0</v>
      </c>
      <c r="CP107" s="484">
        <v>0</v>
      </c>
      <c r="CQ107" s="245">
        <v>283</v>
      </c>
      <c r="CR107" s="295">
        <f t="shared" si="34"/>
        <v>0</v>
      </c>
      <c r="CS107" s="484">
        <v>0</v>
      </c>
      <c r="CT107" s="245">
        <v>283</v>
      </c>
      <c r="CU107" s="295">
        <f t="shared" si="35"/>
        <v>0</v>
      </c>
      <c r="CV107" s="484">
        <v>0</v>
      </c>
      <c r="CW107" s="245">
        <v>283</v>
      </c>
      <c r="CX107" s="295">
        <f t="shared" si="36"/>
        <v>0</v>
      </c>
      <c r="CY107" s="484">
        <v>0</v>
      </c>
      <c r="CZ107" s="245">
        <v>283</v>
      </c>
      <c r="DA107" s="295">
        <f t="shared" si="37"/>
        <v>0</v>
      </c>
      <c r="DB107" s="484">
        <v>0</v>
      </c>
      <c r="DC107" s="245">
        <v>283</v>
      </c>
      <c r="DD107" s="295">
        <f t="shared" si="38"/>
        <v>0</v>
      </c>
    </row>
    <row r="108" spans="1:108" x14ac:dyDescent="0.25">
      <c r="A108" s="152">
        <v>61</v>
      </c>
      <c r="B108" s="127" t="s">
        <v>398</v>
      </c>
      <c r="C108" s="127" t="s">
        <v>336</v>
      </c>
      <c r="D108" s="482">
        <v>0</v>
      </c>
      <c r="E108" s="482">
        <v>220</v>
      </c>
      <c r="F108" s="483">
        <v>0</v>
      </c>
      <c r="G108" s="288">
        <f t="shared" si="4"/>
        <v>1</v>
      </c>
      <c r="H108" s="288">
        <v>220</v>
      </c>
      <c r="I108" s="290">
        <f t="shared" ca="1" si="5"/>
        <v>0.18181818181818182</v>
      </c>
      <c r="J108" s="481">
        <v>0</v>
      </c>
      <c r="K108" s="245">
        <v>220</v>
      </c>
      <c r="L108" s="295">
        <f t="shared" si="6"/>
        <v>0</v>
      </c>
      <c r="M108" s="481">
        <v>0</v>
      </c>
      <c r="N108" s="245">
        <v>220</v>
      </c>
      <c r="O108" s="295">
        <f t="shared" si="7"/>
        <v>0</v>
      </c>
      <c r="P108" s="481">
        <v>0</v>
      </c>
      <c r="Q108" s="245">
        <v>220</v>
      </c>
      <c r="R108" s="295">
        <f t="shared" si="8"/>
        <v>0</v>
      </c>
      <c r="S108" s="481">
        <v>0</v>
      </c>
      <c r="T108" s="245">
        <v>220</v>
      </c>
      <c r="U108" s="295">
        <f t="shared" si="9"/>
        <v>0</v>
      </c>
      <c r="V108" s="481">
        <v>0</v>
      </c>
      <c r="W108" s="245">
        <v>220</v>
      </c>
      <c r="X108" s="295">
        <f t="shared" si="10"/>
        <v>0</v>
      </c>
      <c r="Y108" s="481">
        <v>0</v>
      </c>
      <c r="Z108" s="245">
        <v>220</v>
      </c>
      <c r="AA108" s="295">
        <f t="shared" si="11"/>
        <v>0</v>
      </c>
      <c r="AB108" s="481">
        <v>0</v>
      </c>
      <c r="AC108" s="245">
        <v>220</v>
      </c>
      <c r="AD108" s="295">
        <f t="shared" si="12"/>
        <v>0</v>
      </c>
      <c r="AE108" s="481">
        <v>0</v>
      </c>
      <c r="AF108" s="245">
        <v>220</v>
      </c>
      <c r="AG108" s="295">
        <f t="shared" si="13"/>
        <v>0</v>
      </c>
      <c r="AH108" s="481">
        <v>0</v>
      </c>
      <c r="AI108" s="245">
        <v>220</v>
      </c>
      <c r="AJ108" s="295">
        <f t="shared" si="14"/>
        <v>0</v>
      </c>
      <c r="AK108" s="481">
        <v>0</v>
      </c>
      <c r="AL108" s="245">
        <v>220</v>
      </c>
      <c r="AM108" s="295">
        <f t="shared" si="15"/>
        <v>0</v>
      </c>
      <c r="AN108" s="481">
        <v>0</v>
      </c>
      <c r="AO108" s="245">
        <v>220</v>
      </c>
      <c r="AP108" s="295">
        <f t="shared" si="16"/>
        <v>0</v>
      </c>
      <c r="AQ108" s="481">
        <v>0</v>
      </c>
      <c r="AR108" s="245">
        <v>220</v>
      </c>
      <c r="AS108" s="295">
        <f t="shared" si="17"/>
        <v>0</v>
      </c>
      <c r="AT108" s="481">
        <v>0</v>
      </c>
      <c r="AU108" s="245">
        <v>220</v>
      </c>
      <c r="AV108" s="295">
        <f t="shared" si="18"/>
        <v>0</v>
      </c>
      <c r="AW108" s="481">
        <v>0</v>
      </c>
      <c r="AX108" s="245">
        <v>220</v>
      </c>
      <c r="AY108" s="295">
        <f t="shared" si="19"/>
        <v>0</v>
      </c>
      <c r="AZ108" s="481">
        <v>0</v>
      </c>
      <c r="BA108" s="245">
        <v>220</v>
      </c>
      <c r="BB108" s="295">
        <f t="shared" si="20"/>
        <v>0</v>
      </c>
      <c r="BC108" s="481">
        <v>0</v>
      </c>
      <c r="BD108" s="245">
        <v>220</v>
      </c>
      <c r="BE108" s="295">
        <f t="shared" si="21"/>
        <v>0</v>
      </c>
      <c r="BF108" s="481">
        <v>0</v>
      </c>
      <c r="BG108" s="245">
        <v>220</v>
      </c>
      <c r="BH108" s="295">
        <f t="shared" si="22"/>
        <v>0</v>
      </c>
      <c r="BI108" s="481">
        <v>0</v>
      </c>
      <c r="BJ108" s="245">
        <v>220</v>
      </c>
      <c r="BK108" s="295">
        <f t="shared" si="23"/>
        <v>0</v>
      </c>
      <c r="BL108" s="481">
        <v>0</v>
      </c>
      <c r="BM108" s="245">
        <v>220</v>
      </c>
      <c r="BN108" s="295">
        <f t="shared" si="24"/>
        <v>0</v>
      </c>
      <c r="BO108" s="600">
        <v>1</v>
      </c>
      <c r="BP108" s="245">
        <v>220</v>
      </c>
      <c r="BQ108" s="295">
        <f t="shared" si="25"/>
        <v>4.545454545454545</v>
      </c>
      <c r="BR108" s="600">
        <v>0</v>
      </c>
      <c r="BS108" s="245">
        <v>220</v>
      </c>
      <c r="BT108" s="295">
        <f t="shared" si="26"/>
        <v>0</v>
      </c>
      <c r="BU108" s="484">
        <v>0</v>
      </c>
      <c r="BV108" s="245">
        <v>220</v>
      </c>
      <c r="BW108" s="295">
        <f t="shared" si="27"/>
        <v>0</v>
      </c>
      <c r="BX108" s="484">
        <v>0</v>
      </c>
      <c r="BY108" s="245">
        <v>220</v>
      </c>
      <c r="BZ108" s="295">
        <f t="shared" si="28"/>
        <v>0</v>
      </c>
      <c r="CA108" s="484">
        <v>0</v>
      </c>
      <c r="CB108" s="245">
        <v>220</v>
      </c>
      <c r="CC108" s="295">
        <f t="shared" si="29"/>
        <v>0</v>
      </c>
      <c r="CD108" s="484">
        <v>0</v>
      </c>
      <c r="CE108" s="245">
        <v>220</v>
      </c>
      <c r="CF108" s="295">
        <f t="shared" si="30"/>
        <v>0</v>
      </c>
      <c r="CG108" s="484">
        <v>0</v>
      </c>
      <c r="CH108" s="245">
        <v>220</v>
      </c>
      <c r="CI108" s="295">
        <f t="shared" si="31"/>
        <v>0</v>
      </c>
      <c r="CJ108" s="484">
        <v>0</v>
      </c>
      <c r="CK108" s="245">
        <v>220</v>
      </c>
      <c r="CL108" s="295">
        <f t="shared" si="32"/>
        <v>0</v>
      </c>
      <c r="CM108" s="484">
        <v>0</v>
      </c>
      <c r="CN108" s="245">
        <v>220</v>
      </c>
      <c r="CO108" s="295">
        <f t="shared" si="33"/>
        <v>0</v>
      </c>
      <c r="CP108" s="484">
        <v>0</v>
      </c>
      <c r="CQ108" s="245">
        <v>220</v>
      </c>
      <c r="CR108" s="295">
        <f t="shared" si="34"/>
        <v>0</v>
      </c>
      <c r="CS108" s="484">
        <v>0</v>
      </c>
      <c r="CT108" s="245">
        <v>220</v>
      </c>
      <c r="CU108" s="295">
        <f t="shared" si="35"/>
        <v>0</v>
      </c>
      <c r="CV108" s="484">
        <v>0</v>
      </c>
      <c r="CW108" s="245">
        <v>220</v>
      </c>
      <c r="CX108" s="295">
        <f t="shared" si="36"/>
        <v>0</v>
      </c>
      <c r="CY108" s="484">
        <v>0</v>
      </c>
      <c r="CZ108" s="245">
        <v>220</v>
      </c>
      <c r="DA108" s="295">
        <f t="shared" si="37"/>
        <v>0</v>
      </c>
      <c r="DB108" s="484">
        <v>0</v>
      </c>
      <c r="DC108" s="245">
        <v>220</v>
      </c>
      <c r="DD108" s="295">
        <f t="shared" si="38"/>
        <v>0</v>
      </c>
    </row>
    <row r="109" spans="1:108" x14ac:dyDescent="0.25">
      <c r="A109" s="152">
        <v>62</v>
      </c>
      <c r="B109" s="127" t="s">
        <v>399</v>
      </c>
      <c r="C109" s="127" t="s">
        <v>339</v>
      </c>
      <c r="D109" s="482">
        <v>0</v>
      </c>
      <c r="E109" s="482">
        <v>300</v>
      </c>
      <c r="F109" s="483">
        <v>0</v>
      </c>
      <c r="G109" s="288">
        <f t="shared" si="4"/>
        <v>14</v>
      </c>
      <c r="H109" s="288">
        <v>300</v>
      </c>
      <c r="I109" s="290">
        <f t="shared" ca="1" si="5"/>
        <v>1.8666666666666669</v>
      </c>
      <c r="J109" s="481">
        <v>0</v>
      </c>
      <c r="K109" s="245">
        <v>300</v>
      </c>
      <c r="L109" s="295">
        <f t="shared" si="6"/>
        <v>0</v>
      </c>
      <c r="M109" s="481">
        <v>1</v>
      </c>
      <c r="N109" s="245">
        <v>300</v>
      </c>
      <c r="O109" s="295">
        <f t="shared" si="7"/>
        <v>3.3333333333333335</v>
      </c>
      <c r="P109" s="481">
        <v>1</v>
      </c>
      <c r="Q109" s="245">
        <v>300</v>
      </c>
      <c r="R109" s="295">
        <f t="shared" si="8"/>
        <v>3.3333333333333335</v>
      </c>
      <c r="S109" s="481">
        <v>0</v>
      </c>
      <c r="T109" s="245">
        <v>300</v>
      </c>
      <c r="U109" s="295">
        <f t="shared" si="9"/>
        <v>0</v>
      </c>
      <c r="V109" s="481">
        <v>0</v>
      </c>
      <c r="W109" s="245">
        <v>300</v>
      </c>
      <c r="X109" s="295">
        <f t="shared" si="10"/>
        <v>0</v>
      </c>
      <c r="Y109" s="481">
        <v>0</v>
      </c>
      <c r="Z109" s="245">
        <v>300</v>
      </c>
      <c r="AA109" s="295">
        <f t="shared" si="11"/>
        <v>0</v>
      </c>
      <c r="AB109" s="481">
        <v>1</v>
      </c>
      <c r="AC109" s="245">
        <v>300</v>
      </c>
      <c r="AD109" s="295">
        <f t="shared" si="12"/>
        <v>3.3333333333333335</v>
      </c>
      <c r="AE109" s="481">
        <v>1</v>
      </c>
      <c r="AF109" s="245">
        <v>300</v>
      </c>
      <c r="AG109" s="295">
        <f t="shared" si="13"/>
        <v>3.3333333333333335</v>
      </c>
      <c r="AH109" s="481">
        <v>0</v>
      </c>
      <c r="AI109" s="245">
        <v>300</v>
      </c>
      <c r="AJ109" s="295">
        <f t="shared" si="14"/>
        <v>0</v>
      </c>
      <c r="AK109" s="481">
        <v>4</v>
      </c>
      <c r="AL109" s="245">
        <v>300</v>
      </c>
      <c r="AM109" s="295">
        <f t="shared" si="15"/>
        <v>13.333333333333334</v>
      </c>
      <c r="AN109" s="481">
        <v>0</v>
      </c>
      <c r="AO109" s="245">
        <v>300</v>
      </c>
      <c r="AP109" s="295">
        <f t="shared" si="16"/>
        <v>0</v>
      </c>
      <c r="AQ109" s="481">
        <v>0</v>
      </c>
      <c r="AR109" s="245">
        <v>300</v>
      </c>
      <c r="AS109" s="295">
        <f t="shared" si="17"/>
        <v>0</v>
      </c>
      <c r="AT109" s="481">
        <v>0</v>
      </c>
      <c r="AU109" s="245">
        <v>300</v>
      </c>
      <c r="AV109" s="295">
        <f t="shared" si="18"/>
        <v>0</v>
      </c>
      <c r="AW109" s="481">
        <v>1</v>
      </c>
      <c r="AX109" s="245">
        <v>300</v>
      </c>
      <c r="AY109" s="295">
        <f t="shared" si="19"/>
        <v>3.3333333333333335</v>
      </c>
      <c r="AZ109" s="481">
        <v>2</v>
      </c>
      <c r="BA109" s="245">
        <v>300</v>
      </c>
      <c r="BB109" s="295">
        <f t="shared" si="20"/>
        <v>6.666666666666667</v>
      </c>
      <c r="BC109" s="481">
        <v>0</v>
      </c>
      <c r="BD109" s="245">
        <v>300</v>
      </c>
      <c r="BE109" s="295">
        <f t="shared" si="21"/>
        <v>0</v>
      </c>
      <c r="BF109" s="481">
        <v>0</v>
      </c>
      <c r="BG109" s="245">
        <v>300</v>
      </c>
      <c r="BH109" s="295">
        <f t="shared" si="22"/>
        <v>0</v>
      </c>
      <c r="BI109" s="481">
        <v>0</v>
      </c>
      <c r="BJ109" s="245">
        <v>300</v>
      </c>
      <c r="BK109" s="295">
        <f t="shared" si="23"/>
        <v>0</v>
      </c>
      <c r="BL109" s="481">
        <v>0</v>
      </c>
      <c r="BM109" s="245">
        <v>300</v>
      </c>
      <c r="BN109" s="295">
        <f t="shared" si="24"/>
        <v>0</v>
      </c>
      <c r="BO109" s="600">
        <v>0</v>
      </c>
      <c r="BP109" s="245">
        <v>300</v>
      </c>
      <c r="BQ109" s="295">
        <f t="shared" si="25"/>
        <v>0</v>
      </c>
      <c r="BR109" s="600">
        <v>1</v>
      </c>
      <c r="BS109" s="245">
        <v>300</v>
      </c>
      <c r="BT109" s="295">
        <f t="shared" si="26"/>
        <v>3.3333333333333335</v>
      </c>
      <c r="BU109" s="484">
        <v>0</v>
      </c>
      <c r="BV109" s="245">
        <v>300</v>
      </c>
      <c r="BW109" s="295">
        <f t="shared" si="27"/>
        <v>0</v>
      </c>
      <c r="BX109" s="484">
        <v>0</v>
      </c>
      <c r="BY109" s="245">
        <v>300</v>
      </c>
      <c r="BZ109" s="295">
        <f t="shared" si="28"/>
        <v>0</v>
      </c>
      <c r="CA109" s="484">
        <v>0</v>
      </c>
      <c r="CB109" s="245">
        <v>300</v>
      </c>
      <c r="CC109" s="295">
        <f t="shared" si="29"/>
        <v>0</v>
      </c>
      <c r="CD109" s="484">
        <v>0</v>
      </c>
      <c r="CE109" s="245">
        <v>300</v>
      </c>
      <c r="CF109" s="295">
        <f t="shared" si="30"/>
        <v>0</v>
      </c>
      <c r="CG109" s="484">
        <v>1</v>
      </c>
      <c r="CH109" s="245">
        <v>300</v>
      </c>
      <c r="CI109" s="295">
        <f t="shared" si="31"/>
        <v>3.3333333333333335</v>
      </c>
      <c r="CJ109" s="484">
        <v>1</v>
      </c>
      <c r="CK109" s="245">
        <v>300</v>
      </c>
      <c r="CL109" s="295">
        <f t="shared" si="32"/>
        <v>3.3333333333333335</v>
      </c>
      <c r="CM109" s="484">
        <v>0</v>
      </c>
      <c r="CN109" s="245">
        <v>300</v>
      </c>
      <c r="CO109" s="295">
        <f t="shared" si="33"/>
        <v>0</v>
      </c>
      <c r="CP109" s="484">
        <v>0</v>
      </c>
      <c r="CQ109" s="245">
        <v>300</v>
      </c>
      <c r="CR109" s="295">
        <f t="shared" si="34"/>
        <v>0</v>
      </c>
      <c r="CS109" s="484">
        <v>0</v>
      </c>
      <c r="CT109" s="245">
        <v>300</v>
      </c>
      <c r="CU109" s="295">
        <f t="shared" si="35"/>
        <v>0</v>
      </c>
      <c r="CV109" s="484">
        <v>0</v>
      </c>
      <c r="CW109" s="245">
        <v>300</v>
      </c>
      <c r="CX109" s="295">
        <f t="shared" si="36"/>
        <v>0</v>
      </c>
      <c r="CY109" s="484">
        <v>0</v>
      </c>
      <c r="CZ109" s="245">
        <v>300</v>
      </c>
      <c r="DA109" s="295">
        <f t="shared" si="37"/>
        <v>0</v>
      </c>
      <c r="DB109" s="484">
        <v>0</v>
      </c>
      <c r="DC109" s="245">
        <v>300</v>
      </c>
      <c r="DD109" s="295">
        <f t="shared" si="38"/>
        <v>0</v>
      </c>
    </row>
    <row r="110" spans="1:108" x14ac:dyDescent="0.25">
      <c r="A110" s="152">
        <v>63</v>
      </c>
      <c r="B110" s="127" t="s">
        <v>400</v>
      </c>
      <c r="C110" s="127" t="s">
        <v>339</v>
      </c>
      <c r="D110" s="482">
        <v>0</v>
      </c>
      <c r="E110" s="482">
        <v>195</v>
      </c>
      <c r="F110" s="483">
        <v>0</v>
      </c>
      <c r="G110" s="288">
        <f t="shared" si="4"/>
        <v>9</v>
      </c>
      <c r="H110" s="288">
        <v>195</v>
      </c>
      <c r="I110" s="290">
        <f t="shared" ca="1" si="5"/>
        <v>1.846153846153846</v>
      </c>
      <c r="J110" s="481">
        <v>0</v>
      </c>
      <c r="K110" s="245">
        <v>195</v>
      </c>
      <c r="L110" s="295">
        <f t="shared" si="6"/>
        <v>0</v>
      </c>
      <c r="M110" s="481">
        <v>0</v>
      </c>
      <c r="N110" s="245">
        <v>195</v>
      </c>
      <c r="O110" s="295">
        <f t="shared" si="7"/>
        <v>0</v>
      </c>
      <c r="P110" s="481">
        <v>0</v>
      </c>
      <c r="Q110" s="245">
        <v>195</v>
      </c>
      <c r="R110" s="295">
        <f t="shared" si="8"/>
        <v>0</v>
      </c>
      <c r="S110" s="481">
        <v>0</v>
      </c>
      <c r="T110" s="245">
        <v>195</v>
      </c>
      <c r="U110" s="295">
        <f t="shared" si="9"/>
        <v>0</v>
      </c>
      <c r="V110" s="481">
        <v>1</v>
      </c>
      <c r="W110" s="245">
        <v>195</v>
      </c>
      <c r="X110" s="295">
        <f t="shared" si="10"/>
        <v>5.1282051282051286</v>
      </c>
      <c r="Y110" s="481">
        <v>0</v>
      </c>
      <c r="Z110" s="245">
        <v>195</v>
      </c>
      <c r="AA110" s="295">
        <f t="shared" si="11"/>
        <v>0</v>
      </c>
      <c r="AB110" s="481">
        <v>0</v>
      </c>
      <c r="AC110" s="245">
        <v>195</v>
      </c>
      <c r="AD110" s="295">
        <f t="shared" si="12"/>
        <v>0</v>
      </c>
      <c r="AE110" s="481">
        <v>2</v>
      </c>
      <c r="AF110" s="245">
        <v>195</v>
      </c>
      <c r="AG110" s="295">
        <f t="shared" si="13"/>
        <v>10.256410256410257</v>
      </c>
      <c r="AH110" s="481">
        <v>1</v>
      </c>
      <c r="AI110" s="245">
        <v>195</v>
      </c>
      <c r="AJ110" s="295">
        <f t="shared" si="14"/>
        <v>5.1282051282051286</v>
      </c>
      <c r="AK110" s="481">
        <v>1</v>
      </c>
      <c r="AL110" s="245">
        <v>195</v>
      </c>
      <c r="AM110" s="295">
        <f t="shared" si="15"/>
        <v>5.1282051282051286</v>
      </c>
      <c r="AN110" s="481">
        <v>0</v>
      </c>
      <c r="AO110" s="245">
        <v>195</v>
      </c>
      <c r="AP110" s="295">
        <f t="shared" si="16"/>
        <v>0</v>
      </c>
      <c r="AQ110" s="481">
        <v>0</v>
      </c>
      <c r="AR110" s="245">
        <v>195</v>
      </c>
      <c r="AS110" s="295">
        <f t="shared" si="17"/>
        <v>0</v>
      </c>
      <c r="AT110" s="481">
        <v>0</v>
      </c>
      <c r="AU110" s="245">
        <v>195</v>
      </c>
      <c r="AV110" s="295">
        <f t="shared" si="18"/>
        <v>0</v>
      </c>
      <c r="AW110" s="481">
        <v>0</v>
      </c>
      <c r="AX110" s="245">
        <v>195</v>
      </c>
      <c r="AY110" s="295">
        <f t="shared" si="19"/>
        <v>0</v>
      </c>
      <c r="AZ110" s="481">
        <v>1</v>
      </c>
      <c r="BA110" s="245">
        <v>195</v>
      </c>
      <c r="BB110" s="295">
        <f t="shared" si="20"/>
        <v>5.1282051282051286</v>
      </c>
      <c r="BC110" s="481">
        <v>1</v>
      </c>
      <c r="BD110" s="245">
        <v>195</v>
      </c>
      <c r="BE110" s="295">
        <f t="shared" si="21"/>
        <v>5.1282051282051286</v>
      </c>
      <c r="BF110" s="481">
        <v>0</v>
      </c>
      <c r="BG110" s="245">
        <v>195</v>
      </c>
      <c r="BH110" s="295">
        <f t="shared" si="22"/>
        <v>0</v>
      </c>
      <c r="BI110" s="481">
        <v>0</v>
      </c>
      <c r="BJ110" s="245">
        <v>195</v>
      </c>
      <c r="BK110" s="295">
        <f t="shared" si="23"/>
        <v>0</v>
      </c>
      <c r="BL110" s="481">
        <v>0</v>
      </c>
      <c r="BM110" s="245">
        <v>195</v>
      </c>
      <c r="BN110" s="295">
        <f t="shared" si="24"/>
        <v>0</v>
      </c>
      <c r="BO110" s="600">
        <v>0</v>
      </c>
      <c r="BP110" s="245">
        <v>195</v>
      </c>
      <c r="BQ110" s="295">
        <f t="shared" si="25"/>
        <v>0</v>
      </c>
      <c r="BR110" s="600">
        <v>0</v>
      </c>
      <c r="BS110" s="245">
        <v>195</v>
      </c>
      <c r="BT110" s="295">
        <f t="shared" si="26"/>
        <v>0</v>
      </c>
      <c r="BU110" s="484">
        <v>1</v>
      </c>
      <c r="BV110" s="245">
        <v>195</v>
      </c>
      <c r="BW110" s="295">
        <f t="shared" si="27"/>
        <v>5.1282051282051286</v>
      </c>
      <c r="BX110" s="484">
        <v>1</v>
      </c>
      <c r="BY110" s="245">
        <v>195</v>
      </c>
      <c r="BZ110" s="295">
        <f t="shared" si="28"/>
        <v>5.1282051282051286</v>
      </c>
      <c r="CA110" s="484">
        <v>0</v>
      </c>
      <c r="CB110" s="245">
        <v>195</v>
      </c>
      <c r="CC110" s="295">
        <f t="shared" si="29"/>
        <v>0</v>
      </c>
      <c r="CD110" s="484">
        <v>0</v>
      </c>
      <c r="CE110" s="245">
        <v>195</v>
      </c>
      <c r="CF110" s="295">
        <f t="shared" si="30"/>
        <v>0</v>
      </c>
      <c r="CG110" s="484">
        <v>0</v>
      </c>
      <c r="CH110" s="245">
        <v>195</v>
      </c>
      <c r="CI110" s="295">
        <f t="shared" si="31"/>
        <v>0</v>
      </c>
      <c r="CJ110" s="484">
        <v>0</v>
      </c>
      <c r="CK110" s="245">
        <v>195</v>
      </c>
      <c r="CL110" s="295">
        <f t="shared" si="32"/>
        <v>0</v>
      </c>
      <c r="CM110" s="484">
        <v>0</v>
      </c>
      <c r="CN110" s="245">
        <v>195</v>
      </c>
      <c r="CO110" s="295">
        <f t="shared" si="33"/>
        <v>0</v>
      </c>
      <c r="CP110" s="484">
        <v>0</v>
      </c>
      <c r="CQ110" s="245">
        <v>195</v>
      </c>
      <c r="CR110" s="295">
        <f t="shared" si="34"/>
        <v>0</v>
      </c>
      <c r="CS110" s="484">
        <v>0</v>
      </c>
      <c r="CT110" s="245">
        <v>195</v>
      </c>
      <c r="CU110" s="295">
        <f t="shared" si="35"/>
        <v>0</v>
      </c>
      <c r="CV110" s="484">
        <v>0</v>
      </c>
      <c r="CW110" s="245">
        <v>195</v>
      </c>
      <c r="CX110" s="295">
        <f t="shared" si="36"/>
        <v>0</v>
      </c>
      <c r="CY110" s="484">
        <v>0</v>
      </c>
      <c r="CZ110" s="245">
        <v>195</v>
      </c>
      <c r="DA110" s="295">
        <f t="shared" si="37"/>
        <v>0</v>
      </c>
      <c r="DB110" s="484">
        <v>0</v>
      </c>
      <c r="DC110" s="245">
        <v>195</v>
      </c>
      <c r="DD110" s="295">
        <f t="shared" si="38"/>
        <v>0</v>
      </c>
    </row>
    <row r="111" spans="1:108" x14ac:dyDescent="0.25">
      <c r="A111" s="469"/>
      <c r="B111" s="470"/>
      <c r="C111" s="470"/>
      <c r="D111" s="471"/>
      <c r="E111" s="471"/>
      <c r="F111" s="472"/>
      <c r="G111" s="473"/>
      <c r="H111" s="473"/>
      <c r="I111" s="474"/>
      <c r="J111" s="475"/>
      <c r="K111" s="475"/>
      <c r="L111" s="476"/>
      <c r="M111" s="475"/>
      <c r="N111" s="475"/>
      <c r="O111" s="476"/>
      <c r="P111" s="475"/>
      <c r="Q111" s="475"/>
      <c r="R111" s="476"/>
      <c r="S111" s="475"/>
      <c r="T111" s="475"/>
      <c r="U111" s="476"/>
      <c r="V111" s="475"/>
      <c r="W111" s="475"/>
      <c r="X111" s="476"/>
      <c r="Y111" s="475"/>
      <c r="Z111" s="475"/>
      <c r="AA111" s="476"/>
      <c r="AB111" s="475"/>
      <c r="AC111" s="475"/>
      <c r="AD111" s="476"/>
      <c r="AE111" s="475"/>
      <c r="AF111" s="475"/>
      <c r="AG111" s="476"/>
      <c r="AH111" s="475"/>
      <c r="AI111" s="475"/>
      <c r="AJ111" s="476"/>
      <c r="AK111" s="475"/>
      <c r="AL111" s="475"/>
      <c r="AM111" s="476"/>
      <c r="AN111" s="475"/>
      <c r="AO111" s="475"/>
      <c r="AP111" s="476"/>
      <c r="AQ111" s="475"/>
      <c r="AR111" s="475"/>
      <c r="AS111" s="476"/>
      <c r="AT111" s="475"/>
      <c r="AU111" s="475"/>
      <c r="AV111" s="476"/>
      <c r="AW111" s="475"/>
      <c r="AX111" s="475"/>
      <c r="AY111" s="476"/>
      <c r="AZ111" s="475"/>
      <c r="BA111" s="475"/>
      <c r="BB111" s="476"/>
      <c r="BC111" s="475"/>
      <c r="BD111" s="475"/>
      <c r="BE111" s="476"/>
      <c r="BF111" s="475"/>
      <c r="BG111" s="475"/>
      <c r="BH111" s="476"/>
      <c r="BI111" s="475"/>
      <c r="BJ111" s="475"/>
      <c r="BK111" s="476"/>
      <c r="BL111" s="475"/>
      <c r="BM111" s="475"/>
      <c r="BN111" s="476"/>
      <c r="BO111" s="477"/>
      <c r="BP111" s="475"/>
      <c r="BQ111" s="476"/>
      <c r="BR111" s="477"/>
      <c r="BS111" s="475"/>
      <c r="BT111" s="476"/>
      <c r="BU111" s="477"/>
      <c r="BV111" s="475"/>
      <c r="BW111" s="476"/>
      <c r="BX111" s="477"/>
      <c r="BY111" s="475"/>
      <c r="BZ111" s="476"/>
      <c r="CA111" s="477"/>
      <c r="CB111" s="475"/>
      <c r="CC111" s="476"/>
      <c r="CD111" s="477"/>
      <c r="CE111" s="475"/>
      <c r="CF111" s="476"/>
      <c r="CG111" s="477"/>
      <c r="CH111" s="475"/>
      <c r="CI111" s="476"/>
      <c r="CJ111" s="477"/>
      <c r="CK111" s="475"/>
      <c r="CL111" s="476"/>
      <c r="CM111" s="477"/>
      <c r="CN111" s="475"/>
      <c r="CO111" s="476"/>
      <c r="CP111" s="477"/>
      <c r="CQ111" s="475"/>
      <c r="CR111" s="476"/>
      <c r="CS111" s="477"/>
      <c r="CT111" s="475"/>
      <c r="CU111" s="476"/>
      <c r="CV111" s="477"/>
      <c r="CW111" s="475"/>
      <c r="CX111" s="476"/>
    </row>
    <row r="112" spans="1:108" x14ac:dyDescent="0.25">
      <c r="F112" s="254"/>
    </row>
    <row r="113" spans="1:110" ht="18" customHeight="1" x14ac:dyDescent="0.25">
      <c r="A113" s="292" t="s">
        <v>128</v>
      </c>
      <c r="D113" s="478" t="s">
        <v>418</v>
      </c>
      <c r="E113" s="478"/>
      <c r="F113" s="478"/>
      <c r="G113" s="479"/>
      <c r="H113" s="479"/>
      <c r="I113" s="479"/>
    </row>
    <row r="114" spans="1:110" s="120" customFormat="1" ht="15" customHeight="1" x14ac:dyDescent="0.25">
      <c r="A114" s="1030" t="s">
        <v>60</v>
      </c>
      <c r="B114" s="1030" t="s">
        <v>88</v>
      </c>
      <c r="C114" s="1030" t="s">
        <v>89</v>
      </c>
      <c r="D114" s="1032">
        <v>45690</v>
      </c>
      <c r="E114" s="1033"/>
      <c r="F114" s="1034"/>
      <c r="G114" s="1028" t="s">
        <v>402</v>
      </c>
      <c r="H114" s="1035" t="s">
        <v>417</v>
      </c>
      <c r="I114" s="1036"/>
      <c r="J114" s="1037"/>
      <c r="K114" s="1028" t="s">
        <v>402</v>
      </c>
      <c r="L114" s="1024">
        <v>45658</v>
      </c>
      <c r="M114" s="1024"/>
      <c r="N114" s="1024"/>
      <c r="O114" s="320">
        <f>+L114+1</f>
        <v>45659</v>
      </c>
      <c r="P114" s="320"/>
      <c r="Q114" s="320"/>
      <c r="R114" s="1024">
        <f>+O114+1</f>
        <v>45660</v>
      </c>
      <c r="S114" s="1024"/>
      <c r="T114" s="1024"/>
      <c r="U114" s="1024">
        <f>+R114+1</f>
        <v>45661</v>
      </c>
      <c r="V114" s="1024"/>
      <c r="W114" s="1024"/>
      <c r="X114" s="1024">
        <f>+U114+1</f>
        <v>45662</v>
      </c>
      <c r="Y114" s="1024"/>
      <c r="Z114" s="1024"/>
      <c r="AA114" s="320">
        <f>+X114+1</f>
        <v>45663</v>
      </c>
      <c r="AB114" s="320"/>
      <c r="AC114" s="320"/>
      <c r="AD114" s="1024">
        <f>+AA114+1</f>
        <v>45664</v>
      </c>
      <c r="AE114" s="1024"/>
      <c r="AF114" s="1024"/>
      <c r="AG114" s="1024">
        <f>+AD114+1</f>
        <v>45665</v>
      </c>
      <c r="AH114" s="1024"/>
      <c r="AI114" s="1024"/>
      <c r="AJ114" s="1024">
        <f>+AG114+1</f>
        <v>45666</v>
      </c>
      <c r="AK114" s="1024"/>
      <c r="AL114" s="1024"/>
      <c r="AM114" s="1024">
        <f>+AJ114+1</f>
        <v>45667</v>
      </c>
      <c r="AN114" s="1024"/>
      <c r="AO114" s="1024"/>
      <c r="AP114" s="1024">
        <f>+AM114+1</f>
        <v>45668</v>
      </c>
      <c r="AQ114" s="1024"/>
      <c r="AR114" s="1024"/>
      <c r="AS114" s="1024">
        <f>+AP114+1</f>
        <v>45669</v>
      </c>
      <c r="AT114" s="1024"/>
      <c r="AU114" s="1024"/>
      <c r="AV114" s="1024">
        <f>+AS114+1</f>
        <v>45670</v>
      </c>
      <c r="AW114" s="1024"/>
      <c r="AX114" s="1024"/>
      <c r="AY114" s="1024">
        <f>+AV114+1</f>
        <v>45671</v>
      </c>
      <c r="AZ114" s="1024"/>
      <c r="BA114" s="1024"/>
      <c r="BB114" s="1024">
        <f>+AY114+1</f>
        <v>45672</v>
      </c>
      <c r="BC114" s="1024"/>
      <c r="BD114" s="1024"/>
      <c r="BE114" s="1024">
        <f>+BB114+1</f>
        <v>45673</v>
      </c>
      <c r="BF114" s="1024"/>
      <c r="BG114" s="1024"/>
      <c r="BH114" s="1024">
        <f>+BE114+1</f>
        <v>45674</v>
      </c>
      <c r="BI114" s="1024"/>
      <c r="BJ114" s="1024"/>
      <c r="BK114" s="1024">
        <f>+BH114+1</f>
        <v>45675</v>
      </c>
      <c r="BL114" s="1024"/>
      <c r="BM114" s="1024"/>
      <c r="BN114" s="1024">
        <f>+BK114+1</f>
        <v>45676</v>
      </c>
      <c r="BO114" s="1024"/>
      <c r="BP114" s="1024"/>
      <c r="BQ114" s="1024">
        <f>+BN114+1</f>
        <v>45677</v>
      </c>
      <c r="BR114" s="1024"/>
      <c r="BS114" s="1024"/>
      <c r="BT114" s="1024">
        <f>+BQ114+1</f>
        <v>45678</v>
      </c>
      <c r="BU114" s="1024"/>
      <c r="BV114" s="1024"/>
      <c r="BW114" s="1024">
        <f>+BT114+1</f>
        <v>45679</v>
      </c>
      <c r="BX114" s="1024"/>
      <c r="BY114" s="1024"/>
      <c r="BZ114" s="1024">
        <f>+BW114+1</f>
        <v>45680</v>
      </c>
      <c r="CA114" s="1024"/>
      <c r="CB114" s="1024"/>
      <c r="CC114" s="1024">
        <f>+BZ114+1</f>
        <v>45681</v>
      </c>
      <c r="CD114" s="1024"/>
      <c r="CE114" s="1024"/>
      <c r="CF114" s="1024">
        <f>+CC114+1</f>
        <v>45682</v>
      </c>
      <c r="CG114" s="1024"/>
      <c r="CH114" s="1024"/>
      <c r="CI114" s="1024">
        <f>+CF114+1</f>
        <v>45683</v>
      </c>
      <c r="CJ114" s="1024"/>
      <c r="CK114" s="1024"/>
      <c r="CL114" s="1024">
        <f>+CI114+1</f>
        <v>45684</v>
      </c>
      <c r="CM114" s="1024"/>
      <c r="CN114" s="1024"/>
      <c r="CO114" s="1024">
        <f>+CL114+1</f>
        <v>45685</v>
      </c>
      <c r="CP114" s="1024"/>
      <c r="CQ114" s="1024"/>
      <c r="CR114" s="1024">
        <f>+CO114+1</f>
        <v>45686</v>
      </c>
      <c r="CS114" s="1024"/>
      <c r="CT114" s="1024"/>
      <c r="CU114" s="1024">
        <f>+CR114+1</f>
        <v>45687</v>
      </c>
      <c r="CV114" s="1024"/>
      <c r="CW114" s="1024"/>
      <c r="CX114" s="1024">
        <f>+CU114+1</f>
        <v>45688</v>
      </c>
      <c r="CY114" s="1024"/>
      <c r="CZ114" s="1024"/>
      <c r="DA114" s="1024">
        <f>+CX114+1</f>
        <v>45689</v>
      </c>
      <c r="DB114" s="1024"/>
      <c r="DC114" s="1024"/>
      <c r="DD114" s="1024">
        <f>+DA114+1</f>
        <v>45690</v>
      </c>
      <c r="DE114" s="1024"/>
      <c r="DF114" s="1024"/>
    </row>
    <row r="115" spans="1:110" s="124" customFormat="1" ht="42.6" customHeight="1" x14ac:dyDescent="0.3">
      <c r="A115" s="1031"/>
      <c r="B115" s="1031"/>
      <c r="C115" s="1031"/>
      <c r="D115" s="121" t="s">
        <v>130</v>
      </c>
      <c r="E115" s="121" t="s">
        <v>131</v>
      </c>
      <c r="F115" s="123" t="s">
        <v>132</v>
      </c>
      <c r="G115" s="1029"/>
      <c r="H115" s="121" t="s">
        <v>130</v>
      </c>
      <c r="I115" s="121" t="s">
        <v>131</v>
      </c>
      <c r="J115" s="121" t="s">
        <v>132</v>
      </c>
      <c r="K115" s="1029"/>
      <c r="L115" s="121" t="s">
        <v>130</v>
      </c>
      <c r="M115" s="121" t="s">
        <v>131</v>
      </c>
      <c r="N115" s="123" t="s">
        <v>132</v>
      </c>
      <c r="O115" s="121" t="s">
        <v>130</v>
      </c>
      <c r="P115" s="121" t="s">
        <v>131</v>
      </c>
      <c r="Q115" s="123" t="s">
        <v>132</v>
      </c>
      <c r="R115" s="121" t="s">
        <v>130</v>
      </c>
      <c r="S115" s="121" t="s">
        <v>131</v>
      </c>
      <c r="T115" s="123" t="s">
        <v>132</v>
      </c>
      <c r="U115" s="121" t="s">
        <v>130</v>
      </c>
      <c r="V115" s="121" t="s">
        <v>131</v>
      </c>
      <c r="W115" s="123" t="s">
        <v>132</v>
      </c>
      <c r="X115" s="121" t="s">
        <v>130</v>
      </c>
      <c r="Y115" s="121" t="s">
        <v>131</v>
      </c>
      <c r="Z115" s="123" t="s">
        <v>132</v>
      </c>
      <c r="AA115" s="121" t="s">
        <v>130</v>
      </c>
      <c r="AB115" s="121" t="s">
        <v>131</v>
      </c>
      <c r="AC115" s="123" t="s">
        <v>132</v>
      </c>
      <c r="AD115" s="121" t="s">
        <v>130</v>
      </c>
      <c r="AE115" s="121" t="s">
        <v>131</v>
      </c>
      <c r="AF115" s="123" t="s">
        <v>132</v>
      </c>
      <c r="AG115" s="121" t="s">
        <v>130</v>
      </c>
      <c r="AH115" s="121" t="s">
        <v>131</v>
      </c>
      <c r="AI115" s="123" t="s">
        <v>132</v>
      </c>
      <c r="AJ115" s="121" t="s">
        <v>130</v>
      </c>
      <c r="AK115" s="121" t="s">
        <v>131</v>
      </c>
      <c r="AL115" s="123" t="s">
        <v>132</v>
      </c>
      <c r="AM115" s="121" t="s">
        <v>130</v>
      </c>
      <c r="AN115" s="121" t="s">
        <v>131</v>
      </c>
      <c r="AO115" s="123" t="s">
        <v>132</v>
      </c>
      <c r="AP115" s="121" t="s">
        <v>130</v>
      </c>
      <c r="AQ115" s="121" t="s">
        <v>131</v>
      </c>
      <c r="AR115" s="123" t="s">
        <v>132</v>
      </c>
      <c r="AS115" s="121" t="s">
        <v>130</v>
      </c>
      <c r="AT115" s="121" t="s">
        <v>131</v>
      </c>
      <c r="AU115" s="123" t="s">
        <v>132</v>
      </c>
      <c r="AV115" s="121" t="s">
        <v>130</v>
      </c>
      <c r="AW115" s="121" t="s">
        <v>131</v>
      </c>
      <c r="AX115" s="123" t="s">
        <v>132</v>
      </c>
      <c r="AY115" s="121" t="s">
        <v>130</v>
      </c>
      <c r="AZ115" s="121" t="s">
        <v>131</v>
      </c>
      <c r="BA115" s="123" t="s">
        <v>132</v>
      </c>
      <c r="BB115" s="121" t="s">
        <v>130</v>
      </c>
      <c r="BC115" s="121" t="s">
        <v>131</v>
      </c>
      <c r="BD115" s="123" t="s">
        <v>132</v>
      </c>
      <c r="BE115" s="121" t="s">
        <v>130</v>
      </c>
      <c r="BF115" s="121" t="s">
        <v>131</v>
      </c>
      <c r="BG115" s="123" t="s">
        <v>132</v>
      </c>
      <c r="BH115" s="121" t="s">
        <v>130</v>
      </c>
      <c r="BI115" s="121" t="s">
        <v>131</v>
      </c>
      <c r="BJ115" s="123" t="s">
        <v>132</v>
      </c>
      <c r="BK115" s="121" t="s">
        <v>130</v>
      </c>
      <c r="BL115" s="121" t="s">
        <v>131</v>
      </c>
      <c r="BM115" s="123" t="s">
        <v>132</v>
      </c>
      <c r="BN115" s="121" t="s">
        <v>130</v>
      </c>
      <c r="BO115" s="121" t="s">
        <v>131</v>
      </c>
      <c r="BP115" s="123" t="s">
        <v>132</v>
      </c>
      <c r="BQ115" s="121" t="s">
        <v>130</v>
      </c>
      <c r="BR115" s="121" t="s">
        <v>131</v>
      </c>
      <c r="BS115" s="123" t="s">
        <v>132</v>
      </c>
      <c r="BT115" s="121" t="s">
        <v>130</v>
      </c>
      <c r="BU115" s="121" t="s">
        <v>131</v>
      </c>
      <c r="BV115" s="123" t="s">
        <v>132</v>
      </c>
      <c r="BW115" s="121" t="s">
        <v>130</v>
      </c>
      <c r="BX115" s="121" t="s">
        <v>131</v>
      </c>
      <c r="BY115" s="123" t="s">
        <v>132</v>
      </c>
      <c r="BZ115" s="121" t="s">
        <v>130</v>
      </c>
      <c r="CA115" s="121" t="s">
        <v>131</v>
      </c>
      <c r="CB115" s="123" t="s">
        <v>132</v>
      </c>
      <c r="CC115" s="121" t="s">
        <v>130</v>
      </c>
      <c r="CD115" s="121" t="s">
        <v>131</v>
      </c>
      <c r="CE115" s="123" t="s">
        <v>132</v>
      </c>
      <c r="CF115" s="121" t="s">
        <v>130</v>
      </c>
      <c r="CG115" s="121" t="s">
        <v>131</v>
      </c>
      <c r="CH115" s="123" t="s">
        <v>132</v>
      </c>
      <c r="CI115" s="121" t="s">
        <v>130</v>
      </c>
      <c r="CJ115" s="121" t="s">
        <v>131</v>
      </c>
      <c r="CK115" s="123" t="s">
        <v>132</v>
      </c>
      <c r="CL115" s="121" t="s">
        <v>130</v>
      </c>
      <c r="CM115" s="121" t="s">
        <v>131</v>
      </c>
      <c r="CN115" s="123" t="s">
        <v>132</v>
      </c>
      <c r="CO115" s="121" t="s">
        <v>130</v>
      </c>
      <c r="CP115" s="121" t="s">
        <v>131</v>
      </c>
      <c r="CQ115" s="123" t="s">
        <v>132</v>
      </c>
      <c r="CR115" s="121" t="s">
        <v>130</v>
      </c>
      <c r="CS115" s="121" t="s">
        <v>131</v>
      </c>
      <c r="CT115" s="123" t="s">
        <v>132</v>
      </c>
      <c r="CU115" s="121" t="s">
        <v>130</v>
      </c>
      <c r="CV115" s="121" t="s">
        <v>131</v>
      </c>
      <c r="CW115" s="123" t="s">
        <v>132</v>
      </c>
      <c r="CX115" s="121" t="s">
        <v>130</v>
      </c>
      <c r="CY115" s="121" t="s">
        <v>131</v>
      </c>
      <c r="CZ115" s="123" t="s">
        <v>132</v>
      </c>
      <c r="DA115" s="121" t="s">
        <v>130</v>
      </c>
      <c r="DB115" s="121" t="s">
        <v>131</v>
      </c>
      <c r="DC115" s="123" t="s">
        <v>132</v>
      </c>
      <c r="DD115" s="121" t="s">
        <v>130</v>
      </c>
      <c r="DE115" s="121" t="s">
        <v>131</v>
      </c>
      <c r="DF115" s="123" t="s">
        <v>132</v>
      </c>
    </row>
    <row r="116" spans="1:110" x14ac:dyDescent="0.25">
      <c r="A116" s="281"/>
      <c r="B116" s="145" t="s">
        <v>93</v>
      </c>
      <c r="C116" s="146"/>
      <c r="D116" s="235">
        <f>+SUM(D117:D179)</f>
        <v>10</v>
      </c>
      <c r="E116" s="235">
        <f>+SUM(E117:E179)</f>
        <v>10</v>
      </c>
      <c r="F116" s="534">
        <f>+D116/$E$116</f>
        <v>1</v>
      </c>
      <c r="G116" s="255" t="str">
        <f>IF(F116&lt;79.21%,"Không đạt","Đạt")</f>
        <v>Đạt</v>
      </c>
      <c r="H116" s="237">
        <f>+SUM(H117:H179)</f>
        <v>893</v>
      </c>
      <c r="I116" s="237">
        <f>+SUM(I117:I179)</f>
        <v>957</v>
      </c>
      <c r="J116" s="238">
        <f>+H116/I116</f>
        <v>0.93312434691745039</v>
      </c>
      <c r="K116" s="255" t="str">
        <f>IF(J116&lt;79.21%,"Không đạt","Đạt")</f>
        <v>Đạt</v>
      </c>
      <c r="L116" s="235">
        <f>+SUM(L117:L179)</f>
        <v>46</v>
      </c>
      <c r="M116" s="235">
        <f>+SUM(M117:M179)</f>
        <v>50</v>
      </c>
      <c r="N116" s="236">
        <f>+L116/M116</f>
        <v>0.92</v>
      </c>
      <c r="O116" s="235">
        <f>+SUM(O117:O179)</f>
        <v>48</v>
      </c>
      <c r="P116" s="235">
        <f>+SUM(P117:P179)</f>
        <v>53</v>
      </c>
      <c r="Q116" s="236">
        <f>+O116/P116</f>
        <v>0.90566037735849059</v>
      </c>
      <c r="R116" s="235">
        <f>+SUM(R117:R179)</f>
        <v>38</v>
      </c>
      <c r="S116" s="235">
        <f>+SUM(S117:S179)</f>
        <v>40</v>
      </c>
      <c r="T116" s="236">
        <f>+R116/S116</f>
        <v>0.95</v>
      </c>
      <c r="U116" s="235">
        <f>+SUM(U117:U179)</f>
        <v>27</v>
      </c>
      <c r="V116" s="235">
        <f>+SUM(V117:V179)</f>
        <v>27</v>
      </c>
      <c r="W116" s="236">
        <f>+U116/V116</f>
        <v>1</v>
      </c>
      <c r="X116" s="235">
        <f>+SUM(X117:X179)</f>
        <v>6</v>
      </c>
      <c r="Y116" s="235">
        <f>+SUM(Y117:Y179)</f>
        <v>6</v>
      </c>
      <c r="Z116" s="236">
        <f>+X116/Y116</f>
        <v>1</v>
      </c>
      <c r="AA116" s="235">
        <f>+SUM(AA117:AA179)</f>
        <v>53</v>
      </c>
      <c r="AB116" s="235">
        <f>+SUM(AB117:AB179)</f>
        <v>57</v>
      </c>
      <c r="AC116" s="236">
        <f>+AA116/AB116</f>
        <v>0.92982456140350878</v>
      </c>
      <c r="AD116" s="235">
        <f>+SUM(AD117:AD179)</f>
        <v>48</v>
      </c>
      <c r="AE116" s="235">
        <f>+SUM(AE117:AE179)</f>
        <v>50</v>
      </c>
      <c r="AF116" s="236">
        <f>+AD116/AE116</f>
        <v>0.96</v>
      </c>
      <c r="AG116" s="235">
        <f>+SUM(AG117:AG179)</f>
        <v>41</v>
      </c>
      <c r="AH116" s="235">
        <f>+SUM(AH117:AH179)</f>
        <v>43</v>
      </c>
      <c r="AI116" s="236">
        <f>+AG116/AH116</f>
        <v>0.95348837209302328</v>
      </c>
      <c r="AJ116" s="235">
        <f>+SUM(AJ117:AJ179)</f>
        <v>52</v>
      </c>
      <c r="AK116" s="235">
        <f>+SUM(AK117:AK179)</f>
        <v>54</v>
      </c>
      <c r="AL116" s="236">
        <f>+AJ116/AK116</f>
        <v>0.96296296296296291</v>
      </c>
      <c r="AM116" s="235">
        <f>+SUM(AM117:AM179)</f>
        <v>39</v>
      </c>
      <c r="AN116" s="235">
        <f>+SUM(AN117:AN179)</f>
        <v>41</v>
      </c>
      <c r="AO116" s="236">
        <f>+AM116/AN116</f>
        <v>0.95121951219512191</v>
      </c>
      <c r="AP116" s="235">
        <f>+SUM(AP117:AP179)</f>
        <v>20</v>
      </c>
      <c r="AQ116" s="235">
        <f>+SUM(AQ117:AQ179)</f>
        <v>20</v>
      </c>
      <c r="AR116" s="236">
        <f>+AP116/AQ116</f>
        <v>1</v>
      </c>
      <c r="AS116" s="235">
        <f>+SUM(AS117:AS179)</f>
        <v>31</v>
      </c>
      <c r="AT116" s="235">
        <f>+SUM(AT117:AT179)</f>
        <v>37</v>
      </c>
      <c r="AU116" s="236">
        <f>+AS116/AT116</f>
        <v>0.83783783783783783</v>
      </c>
      <c r="AV116" s="235">
        <f>+SUM(AV117:AV179)</f>
        <v>52</v>
      </c>
      <c r="AW116" s="235">
        <f>+SUM(AW117:AW179)</f>
        <v>58</v>
      </c>
      <c r="AX116" s="236">
        <f>+AV116/AW116</f>
        <v>0.89655172413793105</v>
      </c>
      <c r="AY116" s="235">
        <f>+SUM(AY117:AY179)</f>
        <v>31</v>
      </c>
      <c r="AZ116" s="235">
        <f>+SUM(AZ117:AZ179)</f>
        <v>33</v>
      </c>
      <c r="BA116" s="236">
        <f>+AY116/AZ116</f>
        <v>0.93939393939393945</v>
      </c>
      <c r="BB116" s="235">
        <f>+SUM(BB117:BB179)</f>
        <v>49</v>
      </c>
      <c r="BC116" s="235">
        <f>+SUM(BC117:BC179)</f>
        <v>52</v>
      </c>
      <c r="BD116" s="236">
        <f>+BB116/BC116</f>
        <v>0.94230769230769229</v>
      </c>
      <c r="BE116" s="235">
        <f>+SUM(BE117:BE179)</f>
        <v>35</v>
      </c>
      <c r="BF116" s="235">
        <f>+SUM(BF117:BF179)</f>
        <v>35</v>
      </c>
      <c r="BG116" s="236">
        <f>+BE116/BF116</f>
        <v>1</v>
      </c>
      <c r="BH116" s="235">
        <f>+SUM(BH117:BH179)</f>
        <v>32</v>
      </c>
      <c r="BI116" s="235">
        <f>+SUM(BI117:BI179)</f>
        <v>39</v>
      </c>
      <c r="BJ116" s="236">
        <f>+BH116/BI116</f>
        <v>0.82051282051282048</v>
      </c>
      <c r="BK116" s="235">
        <f>+SUM(BK117:BK179)</f>
        <v>7</v>
      </c>
      <c r="BL116" s="235">
        <f>+SUM(BL117:BL179)</f>
        <v>8</v>
      </c>
      <c r="BM116" s="236">
        <f>+BK116/BL116</f>
        <v>0.875</v>
      </c>
      <c r="BN116" s="235">
        <f>+SUM(BN117:BN179)</f>
        <v>13</v>
      </c>
      <c r="BO116" s="235">
        <f>+SUM(BO117:BO179)</f>
        <v>14</v>
      </c>
      <c r="BP116" s="236">
        <f>+BN116/BO116</f>
        <v>0.9285714285714286</v>
      </c>
      <c r="BQ116" s="235">
        <f>+SUM(BQ117:BQ179)</f>
        <v>56</v>
      </c>
      <c r="BR116" s="235">
        <f>+SUM(BR117:BR179)</f>
        <v>59</v>
      </c>
      <c r="BS116" s="236">
        <f>+BQ116/BR116</f>
        <v>0.94915254237288138</v>
      </c>
      <c r="BT116" s="235">
        <f>+SUM(BT117:BT179)</f>
        <v>30</v>
      </c>
      <c r="BU116" s="235">
        <f>+SUM(BU117:BU179)</f>
        <v>31</v>
      </c>
      <c r="BV116" s="236">
        <f>+BT116/BU116</f>
        <v>0.967741935483871</v>
      </c>
      <c r="BW116" s="235">
        <f>+SUM(BW117:BW179)</f>
        <v>21</v>
      </c>
      <c r="BX116" s="235">
        <f>+SUM(BX117:BX179)</f>
        <v>22</v>
      </c>
      <c r="BY116" s="236">
        <f>+BW116/BX116</f>
        <v>0.95454545454545459</v>
      </c>
      <c r="BZ116" s="235">
        <f>+SUM(BZ117:BZ179)</f>
        <v>43</v>
      </c>
      <c r="CA116" s="235">
        <f>+SUM(CA117:CA179)</f>
        <v>45</v>
      </c>
      <c r="CB116" s="236">
        <f>+BZ116/CA116</f>
        <v>0.9555555555555556</v>
      </c>
      <c r="CC116" s="235">
        <f>+SUM(CC117:CC179)</f>
        <v>29</v>
      </c>
      <c r="CD116" s="235">
        <f>+SUM(CD117:CD179)</f>
        <v>31</v>
      </c>
      <c r="CE116" s="236">
        <f>+CC116/CD116</f>
        <v>0.93548387096774188</v>
      </c>
      <c r="CF116" s="235">
        <f>+SUM(CF117:CF179)</f>
        <v>2</v>
      </c>
      <c r="CG116" s="235">
        <f>+SUM(CG117:CG179)</f>
        <v>2</v>
      </c>
      <c r="CH116" s="236">
        <f>+CF116/CG116</f>
        <v>1</v>
      </c>
      <c r="CI116" s="235">
        <f>+SUM(CI117:CI179)</f>
        <v>11</v>
      </c>
      <c r="CJ116" s="235">
        <f>+SUM(CJ117:CJ179)</f>
        <v>13</v>
      </c>
      <c r="CK116" s="236">
        <f>+CI116/CJ116</f>
        <v>0.84615384615384615</v>
      </c>
      <c r="CL116" s="235">
        <f>+SUM(CL117:CL179)</f>
        <v>10</v>
      </c>
      <c r="CM116" s="235">
        <f>+SUM(CM117:CM179)</f>
        <v>11</v>
      </c>
      <c r="CN116" s="236">
        <f>+CL116/CM116</f>
        <v>0.90909090909090906</v>
      </c>
      <c r="CO116" s="235">
        <f>+SUM(CO117:CO179)</f>
        <v>8</v>
      </c>
      <c r="CP116" s="235">
        <f>+SUM(CP117:CP179)</f>
        <v>8</v>
      </c>
      <c r="CQ116" s="236">
        <f>+CO116/CP116</f>
        <v>1</v>
      </c>
      <c r="CR116" s="235">
        <f>+SUM(CR117:CR179)</f>
        <v>2</v>
      </c>
      <c r="CS116" s="235">
        <f>+SUM(CS117:CS179)</f>
        <v>2</v>
      </c>
      <c r="CT116" s="236">
        <f>+CR116/CS116</f>
        <v>1</v>
      </c>
      <c r="CU116" s="235">
        <f>+SUM(CU117:CU179)</f>
        <v>7</v>
      </c>
      <c r="CV116" s="235">
        <f>+SUM(CV117:CV179)</f>
        <v>7</v>
      </c>
      <c r="CW116" s="236">
        <f>+CU116/CV116</f>
        <v>1</v>
      </c>
      <c r="CX116" s="235">
        <f>+SUM(CX117:CX179)</f>
        <v>6</v>
      </c>
      <c r="CY116" s="235">
        <f>+SUM(CY117:CY179)</f>
        <v>9</v>
      </c>
      <c r="CZ116" s="236">
        <f>+CX116/CY116</f>
        <v>0.66666666666666663</v>
      </c>
      <c r="DA116" s="235">
        <f>+SUM(DA117:DA179)</f>
        <v>8</v>
      </c>
      <c r="DB116" s="235">
        <f>+SUM(DB117:DB179)</f>
        <v>8</v>
      </c>
      <c r="DC116" s="236">
        <f>+DA116/DB116</f>
        <v>1</v>
      </c>
      <c r="DD116" s="235">
        <f>+SUM(DD117:DD179)</f>
        <v>10</v>
      </c>
      <c r="DE116" s="235">
        <f>+SUM(DE117:DE179)</f>
        <v>10</v>
      </c>
      <c r="DF116" s="236">
        <f>+DD116/DE116</f>
        <v>1</v>
      </c>
    </row>
    <row r="117" spans="1:110" ht="15" customHeight="1" x14ac:dyDescent="0.25">
      <c r="A117" s="152">
        <v>1</v>
      </c>
      <c r="B117" s="127" t="s">
        <v>335</v>
      </c>
      <c r="C117" s="127" t="s">
        <v>336</v>
      </c>
      <c r="D117" s="480">
        <v>0</v>
      </c>
      <c r="E117" s="480">
        <v>0</v>
      </c>
      <c r="F117" s="257" t="str">
        <f>IFERROR(D117/E117,"-")</f>
        <v>-</v>
      </c>
      <c r="G117" s="258" t="str">
        <f t="shared" ref="G117:G179" si="39">IF(F117&lt;79.21%,"Không đạt","Đạt")</f>
        <v>Đạt</v>
      </c>
      <c r="H117" s="259">
        <f>+SUM(L117,O117,R117,U117,X117,AA117,AD117,AG117,AJ117,AM117,AP117,AS117,AV117,AY117,BB117,BE117,BH117,BK117,BN117,BQ117,BT117,BW117,BZ117,CC117,CF117,CI117,CL117,CO117,CR117,CU117,CX117)</f>
        <v>8</v>
      </c>
      <c r="I117" s="259">
        <f t="shared" ref="I117:I179" si="40">+SUM(M117,P117,S117,V117,Y117,AB117,AE117,AH117,AK117,AN117,AQ117,AT117,AW117,AZ117,BC117,BF117,BI117,BL117,BO117,BR117,BU117,BX117,CA117,CD117,CG117,CJ117,CM117,CP117,CS117,CV117,CY117)</f>
        <v>8</v>
      </c>
      <c r="J117" s="293">
        <f>+IF(I117=0,"",H117/I117)</f>
        <v>1</v>
      </c>
      <c r="K117" s="258" t="str">
        <f t="shared" ref="K117:K179" si="41">IF(J117&lt;79.21%,"Không đạt","Đạt")</f>
        <v>Đạt</v>
      </c>
      <c r="L117" s="256">
        <v>0</v>
      </c>
      <c r="M117" s="256">
        <v>0</v>
      </c>
      <c r="N117" s="257" t="str">
        <f>+IF(M117=0,"",L117/M117)</f>
        <v/>
      </c>
      <c r="O117" s="256">
        <v>1</v>
      </c>
      <c r="P117" s="256">
        <v>1</v>
      </c>
      <c r="Q117" s="257">
        <f t="shared" ref="Q117:Q179" si="42">+IF(P117=0,"",O117/P117)</f>
        <v>1</v>
      </c>
      <c r="R117" s="256">
        <v>0</v>
      </c>
      <c r="S117" s="256">
        <v>0</v>
      </c>
      <c r="T117" s="257" t="str">
        <f>+IF(S117=0,"",R117/S117)</f>
        <v/>
      </c>
      <c r="U117" s="256">
        <v>0</v>
      </c>
      <c r="V117" s="256">
        <v>0</v>
      </c>
      <c r="W117" s="257" t="str">
        <f>+IF(V117=0,"",U117/V117)</f>
        <v/>
      </c>
      <c r="X117" s="256">
        <v>0</v>
      </c>
      <c r="Y117" s="256">
        <v>0</v>
      </c>
      <c r="Z117" s="257" t="str">
        <f>+IF(Y117=0,"",X117/Y117)</f>
        <v/>
      </c>
      <c r="AA117" s="256">
        <v>0</v>
      </c>
      <c r="AB117" s="256">
        <v>0</v>
      </c>
      <c r="AC117" s="257" t="str">
        <f t="shared" ref="AC117:AC179" si="43">+IF(AB117=0,"",AA117/AB117)</f>
        <v/>
      </c>
      <c r="AD117" s="256">
        <v>0</v>
      </c>
      <c r="AE117" s="256">
        <v>0</v>
      </c>
      <c r="AF117" s="257" t="str">
        <f>+IF(AE117=0,"",AD117/AE117)</f>
        <v/>
      </c>
      <c r="AG117" s="256">
        <v>0</v>
      </c>
      <c r="AH117" s="256">
        <v>0</v>
      </c>
      <c r="AI117" s="257" t="str">
        <f>+IF(AH117=0,"",AG117/AH117)</f>
        <v/>
      </c>
      <c r="AJ117" s="256">
        <v>1</v>
      </c>
      <c r="AK117" s="256">
        <v>1</v>
      </c>
      <c r="AL117" s="257">
        <f>+IF(AK117=0,"",AJ117/AK117)</f>
        <v>1</v>
      </c>
      <c r="AM117" s="256">
        <v>2</v>
      </c>
      <c r="AN117" s="256">
        <v>2</v>
      </c>
      <c r="AO117" s="257">
        <v>0</v>
      </c>
      <c r="AP117" s="256">
        <v>0</v>
      </c>
      <c r="AQ117" s="256">
        <v>0</v>
      </c>
      <c r="AR117" s="257" t="str">
        <f>+IF(AQ117=0,"",AP117/AQ117)</f>
        <v/>
      </c>
      <c r="AS117" s="256">
        <v>1</v>
      </c>
      <c r="AT117" s="256">
        <v>1</v>
      </c>
      <c r="AU117" s="257">
        <f>+IF(AT117=0,"",AS117/AT117)</f>
        <v>1</v>
      </c>
      <c r="AV117" s="521">
        <v>0</v>
      </c>
      <c r="AW117" s="521">
        <v>0</v>
      </c>
      <c r="AX117" s="257" t="str">
        <f>+IF(AW117=0,"",AV117/AW117)</f>
        <v/>
      </c>
      <c r="AY117" s="521">
        <v>0</v>
      </c>
      <c r="AZ117" s="521">
        <v>0</v>
      </c>
      <c r="BA117" s="257" t="str">
        <f>+IF(AZ117=0,"",AY117/AZ117)</f>
        <v/>
      </c>
      <c r="BB117" s="521">
        <v>1</v>
      </c>
      <c r="BC117" s="521">
        <v>1</v>
      </c>
      <c r="BD117" s="257">
        <f>+IF(BC117=0,"",BB117/BC117)</f>
        <v>1</v>
      </c>
      <c r="BE117" s="521">
        <v>0</v>
      </c>
      <c r="BF117" s="521">
        <v>0</v>
      </c>
      <c r="BG117" s="257" t="str">
        <f>+IF(BF117=0,"",BE117/BF117)</f>
        <v/>
      </c>
      <c r="BH117" s="521">
        <v>0</v>
      </c>
      <c r="BI117" s="521">
        <v>0</v>
      </c>
      <c r="BJ117" s="257" t="str">
        <f>+IF(BI117=0,"",BH117/BI117)</f>
        <v/>
      </c>
      <c r="BK117" s="521">
        <v>0</v>
      </c>
      <c r="BL117" s="521">
        <v>0</v>
      </c>
      <c r="BM117" s="257" t="str">
        <f>+IF(BL117=0,"",BK117/BL117)</f>
        <v/>
      </c>
      <c r="BN117" s="521">
        <v>0</v>
      </c>
      <c r="BO117" s="521">
        <v>0</v>
      </c>
      <c r="BP117" s="257" t="str">
        <f>+IF(BO117=0,"",BN117/BO117)</f>
        <v/>
      </c>
      <c r="BQ117" s="521">
        <v>1</v>
      </c>
      <c r="BR117" s="521">
        <v>1</v>
      </c>
      <c r="BS117" s="257">
        <f>+IF(BR117=0,"",BQ117/BR117)</f>
        <v>1</v>
      </c>
      <c r="BT117" s="521">
        <v>0</v>
      </c>
      <c r="BU117" s="521">
        <v>0</v>
      </c>
      <c r="BV117" s="257" t="str">
        <f>+IF(BU117=0,"",BT117/BU117)</f>
        <v/>
      </c>
      <c r="BW117" s="521">
        <v>0</v>
      </c>
      <c r="BX117" s="521">
        <v>0</v>
      </c>
      <c r="BY117" s="257" t="str">
        <f>+IF(BX117=0,"",BW117/BX117)</f>
        <v/>
      </c>
      <c r="BZ117" s="521">
        <v>1</v>
      </c>
      <c r="CA117" s="521">
        <v>1</v>
      </c>
      <c r="CB117" s="257">
        <f>+IF(CA117=0,"",BZ117/CA117)</f>
        <v>1</v>
      </c>
      <c r="CC117" s="521">
        <v>0</v>
      </c>
      <c r="CD117" s="521">
        <v>0</v>
      </c>
      <c r="CE117" s="257" t="str">
        <f>+IF(CD117=0,"",CC117/CD117)</f>
        <v/>
      </c>
      <c r="CF117" s="521">
        <v>0</v>
      </c>
      <c r="CG117" s="521">
        <v>0</v>
      </c>
      <c r="CH117" s="257" t="str">
        <f>+IF(CG117=0,"",CF117/CG117)</f>
        <v/>
      </c>
      <c r="CI117" s="256">
        <v>0</v>
      </c>
      <c r="CJ117" s="256">
        <v>0</v>
      </c>
      <c r="CK117" s="257" t="str">
        <f>+IF(CJ117=0,"",CI117/CJ117)</f>
        <v/>
      </c>
      <c r="CL117" s="256">
        <v>0</v>
      </c>
      <c r="CM117" s="256">
        <v>0</v>
      </c>
      <c r="CN117" s="257" t="str">
        <f>+IF(CM117=0,"",CL117/CM117)</f>
        <v/>
      </c>
      <c r="CO117" s="256">
        <v>0</v>
      </c>
      <c r="CP117" s="256">
        <v>0</v>
      </c>
      <c r="CQ117" s="257" t="str">
        <f>+IF(CP117=0,"",CO117/CP117)</f>
        <v/>
      </c>
      <c r="CR117" s="256">
        <v>0</v>
      </c>
      <c r="CS117" s="256">
        <v>0</v>
      </c>
      <c r="CT117" s="257" t="str">
        <f>+IF(CS117=0,"",CR117/CS117)</f>
        <v/>
      </c>
      <c r="CU117" s="256">
        <v>0</v>
      </c>
      <c r="CV117" s="256">
        <v>0</v>
      </c>
      <c r="CW117" s="257" t="str">
        <f>+IF(CV117=0,"",CU117/CV117)</f>
        <v/>
      </c>
      <c r="CX117" s="256">
        <v>0</v>
      </c>
      <c r="CY117" s="256">
        <v>0</v>
      </c>
      <c r="CZ117" s="257" t="str">
        <f>+IF(CY117=0,"",CX117/CY117)</f>
        <v/>
      </c>
      <c r="DA117" s="256">
        <v>0</v>
      </c>
      <c r="DB117" s="256">
        <v>0</v>
      </c>
      <c r="DC117" s="257" t="str">
        <f>+IF(DB117=0,"",DA117/DB117)</f>
        <v/>
      </c>
      <c r="DD117" s="256">
        <v>0</v>
      </c>
      <c r="DE117" s="256">
        <v>0</v>
      </c>
      <c r="DF117" s="257" t="str">
        <f>+IF(DE117=0,"",DD117/DE117)</f>
        <v/>
      </c>
    </row>
    <row r="118" spans="1:110" ht="15" customHeight="1" x14ac:dyDescent="0.25">
      <c r="A118" s="152">
        <v>2</v>
      </c>
      <c r="B118" s="127" t="s">
        <v>337</v>
      </c>
      <c r="C118" s="127" t="s">
        <v>336</v>
      </c>
      <c r="D118" s="480">
        <v>0</v>
      </c>
      <c r="E118" s="480">
        <v>0</v>
      </c>
      <c r="F118" s="257" t="str">
        <f t="shared" ref="F118:F179" si="44">IFERROR(D118/E118,"-")</f>
        <v>-</v>
      </c>
      <c r="G118" s="258" t="str">
        <f t="shared" si="39"/>
        <v>Đạt</v>
      </c>
      <c r="H118" s="259">
        <f t="shared" ref="H118:H179" si="45">+SUM(L118,O118,R118,U118,X118,AA118,AD118,AG118,AJ118,AM118,AP118,AS118,AV118,AY118,BB118,BE118,BH118,BK118,BN118,BQ118,BT118,BW118,BZ118,CC118,CF118,CI118,CL118,CO118,CR118,CU118,CX118)</f>
        <v>27</v>
      </c>
      <c r="I118" s="259">
        <f>+SUM(M118,P118,S118,V118,Y118,AB118,AE118,AH118,AK118,AN118,AQ118,AT118,AW118,AZ118,BC118,BF118,BI118,BL118,BO118,BR118,BU118,BX118,CA118,CD118,CG118,CJ118,CM118,CP118,CS118,CV118,CY118)</f>
        <v>30</v>
      </c>
      <c r="J118" s="293">
        <f t="shared" ref="J118:J179" si="46">+IF(I118=0,"",H118/I118)</f>
        <v>0.9</v>
      </c>
      <c r="K118" s="258" t="str">
        <f t="shared" si="41"/>
        <v>Đạt</v>
      </c>
      <c r="L118" s="256">
        <v>0</v>
      </c>
      <c r="M118" s="256">
        <v>0</v>
      </c>
      <c r="N118" s="257" t="str">
        <f t="shared" ref="N118:N179" si="47">+IF(M118=0,"",L118/M118)</f>
        <v/>
      </c>
      <c r="O118" s="256">
        <v>0</v>
      </c>
      <c r="P118" s="256">
        <v>0</v>
      </c>
      <c r="Q118" s="257" t="str">
        <f t="shared" si="42"/>
        <v/>
      </c>
      <c r="R118" s="256">
        <v>2</v>
      </c>
      <c r="S118" s="256">
        <v>2</v>
      </c>
      <c r="T118" s="257">
        <f t="shared" ref="T118:T179" si="48">+IF(S118=0,"",R118/S118)</f>
        <v>1</v>
      </c>
      <c r="U118" s="256">
        <v>1</v>
      </c>
      <c r="V118" s="256">
        <v>1</v>
      </c>
      <c r="W118" s="257">
        <f t="shared" ref="W118:W179" si="49">+IF(V118=0,"",U118/V118)</f>
        <v>1</v>
      </c>
      <c r="X118" s="256">
        <v>0</v>
      </c>
      <c r="Y118" s="256">
        <v>0</v>
      </c>
      <c r="Z118" s="257" t="str">
        <f t="shared" ref="Z118:Z179" si="50">+IF(Y118=0,"",X118/Y118)</f>
        <v/>
      </c>
      <c r="AA118" s="256">
        <v>0</v>
      </c>
      <c r="AB118" s="256">
        <v>0</v>
      </c>
      <c r="AC118" s="257" t="str">
        <f t="shared" si="43"/>
        <v/>
      </c>
      <c r="AD118" s="256">
        <v>0</v>
      </c>
      <c r="AE118" s="256">
        <v>0</v>
      </c>
      <c r="AF118" s="257" t="str">
        <f t="shared" ref="AF118:AF179" si="51">+IF(AE118=0,"",AD118/AE118)</f>
        <v/>
      </c>
      <c r="AG118" s="256">
        <v>1</v>
      </c>
      <c r="AH118" s="256">
        <v>1</v>
      </c>
      <c r="AI118" s="257">
        <f t="shared" ref="AI118:AI179" si="52">+IF(AH118=0,"",AG118/AH118)</f>
        <v>1</v>
      </c>
      <c r="AJ118" s="256">
        <v>3</v>
      </c>
      <c r="AK118" s="256">
        <v>3</v>
      </c>
      <c r="AL118" s="257">
        <f t="shared" ref="AL118:AL179" si="53">+IF(AK118=0,"",AJ118/AK118)</f>
        <v>1</v>
      </c>
      <c r="AM118" s="256">
        <v>2</v>
      </c>
      <c r="AN118" s="256">
        <v>2</v>
      </c>
      <c r="AO118" s="257">
        <v>1</v>
      </c>
      <c r="AP118" s="256">
        <v>1</v>
      </c>
      <c r="AQ118" s="256">
        <v>1</v>
      </c>
      <c r="AR118" s="257">
        <f t="shared" ref="AR118:AR179" si="54">+IF(AQ118=0,"",AP118/AQ118)</f>
        <v>1</v>
      </c>
      <c r="AS118" s="256">
        <v>1</v>
      </c>
      <c r="AT118" s="256">
        <v>1</v>
      </c>
      <c r="AU118" s="257">
        <f t="shared" ref="AU118:AU179" si="55">+IF(AT118=0,"",AS118/AT118)</f>
        <v>1</v>
      </c>
      <c r="AV118" s="521">
        <v>4</v>
      </c>
      <c r="AW118" s="521">
        <v>5</v>
      </c>
      <c r="AX118" s="257">
        <f>+IF(AW118=0,"",AV118/AW118)</f>
        <v>0.8</v>
      </c>
      <c r="AY118" s="521">
        <v>3</v>
      </c>
      <c r="AZ118" s="521">
        <v>3</v>
      </c>
      <c r="BA118" s="257">
        <f t="shared" ref="BA118:BA179" si="56">+IF(AZ118=0,"",AY118/AZ118)</f>
        <v>1</v>
      </c>
      <c r="BB118" s="521">
        <v>1</v>
      </c>
      <c r="BC118" s="521">
        <v>1</v>
      </c>
      <c r="BD118" s="257">
        <f t="shared" ref="BD118:BD179" si="57">+IF(BC118=0,"",BB118/BC118)</f>
        <v>1</v>
      </c>
      <c r="BE118" s="521">
        <v>2</v>
      </c>
      <c r="BF118" s="521">
        <v>2</v>
      </c>
      <c r="BG118" s="257">
        <f t="shared" ref="BG118:BG179" si="58">+IF(BF118=0,"",BE118/BF118)</f>
        <v>1</v>
      </c>
      <c r="BH118" s="521">
        <v>0</v>
      </c>
      <c r="BI118" s="521">
        <v>1</v>
      </c>
      <c r="BJ118" s="257">
        <f t="shared" ref="BJ118:BJ179" si="59">+IF(BI118=0,"",BH118/BI118)</f>
        <v>0</v>
      </c>
      <c r="BK118" s="521">
        <v>0</v>
      </c>
      <c r="BL118" s="521">
        <v>0</v>
      </c>
      <c r="BM118" s="257" t="str">
        <f t="shared" ref="BM118:BM179" si="60">+IF(BL118=0,"",BK118/BL118)</f>
        <v/>
      </c>
      <c r="BN118" s="521">
        <v>0</v>
      </c>
      <c r="BO118" s="521">
        <v>0</v>
      </c>
      <c r="BP118" s="257" t="str">
        <f t="shared" ref="BP118:BP179" si="61">+IF(BO118=0,"",BN118/BO118)</f>
        <v/>
      </c>
      <c r="BQ118" s="521">
        <v>1</v>
      </c>
      <c r="BR118" s="521">
        <v>1</v>
      </c>
      <c r="BS118" s="257">
        <f t="shared" ref="BS118:BS179" si="62">+IF(BR118=0,"",BQ118/BR118)</f>
        <v>1</v>
      </c>
      <c r="BT118" s="521">
        <v>0</v>
      </c>
      <c r="BU118" s="521">
        <v>0</v>
      </c>
      <c r="BV118" s="257" t="str">
        <f t="shared" ref="BV118:BV179" si="63">+IF(BU118=0,"",BT118/BU118)</f>
        <v/>
      </c>
      <c r="BW118" s="521">
        <v>1</v>
      </c>
      <c r="BX118" s="521">
        <v>2</v>
      </c>
      <c r="BY118" s="257">
        <f t="shared" ref="BY118:BY179" si="64">+IF(BX118=0,"",BW118/BX118)</f>
        <v>0.5</v>
      </c>
      <c r="BZ118" s="521">
        <v>1</v>
      </c>
      <c r="CA118" s="521">
        <v>1</v>
      </c>
      <c r="CB118" s="257">
        <f t="shared" ref="CB118:CB179" si="65">+IF(CA118=0,"",BZ118/CA118)</f>
        <v>1</v>
      </c>
      <c r="CC118" s="521">
        <v>1</v>
      </c>
      <c r="CD118" s="521">
        <v>1</v>
      </c>
      <c r="CE118" s="257">
        <f t="shared" ref="CE118:CE179" si="66">+IF(CD118=0,"",CC118/CD118)</f>
        <v>1</v>
      </c>
      <c r="CF118" s="521">
        <v>0</v>
      </c>
      <c r="CG118" s="521">
        <v>0</v>
      </c>
      <c r="CH118" s="257" t="str">
        <f t="shared" ref="CH118:CH179" si="67">+IF(CG118=0,"",CF118/CG118)</f>
        <v/>
      </c>
      <c r="CI118" s="256">
        <v>0</v>
      </c>
      <c r="CJ118" s="256">
        <v>0</v>
      </c>
      <c r="CK118" s="257" t="str">
        <f t="shared" ref="CK118:CK179" si="68">+IF(CJ118=0,"",CI118/CJ118)</f>
        <v/>
      </c>
      <c r="CL118" s="256">
        <v>0</v>
      </c>
      <c r="CM118" s="256">
        <v>0</v>
      </c>
      <c r="CN118" s="257" t="str">
        <f t="shared" ref="CN118:CN179" si="69">+IF(CM118=0,"",CL118/CM118)</f>
        <v/>
      </c>
      <c r="CO118" s="256">
        <v>0</v>
      </c>
      <c r="CP118" s="256">
        <v>0</v>
      </c>
      <c r="CQ118" s="257" t="str">
        <f t="shared" ref="CQ118:CQ179" si="70">+IF(CP118=0,"",CO118/CP118)</f>
        <v/>
      </c>
      <c r="CR118" s="256">
        <v>1</v>
      </c>
      <c r="CS118" s="256">
        <v>1</v>
      </c>
      <c r="CT118" s="257">
        <f t="shared" ref="CT118:CT179" si="71">+IF(CS118=0,"",CR118/CS118)</f>
        <v>1</v>
      </c>
      <c r="CU118" s="256">
        <v>1</v>
      </c>
      <c r="CV118" s="256">
        <v>1</v>
      </c>
      <c r="CW118" s="257">
        <f t="shared" ref="CW118:CW179" si="72">+IF(CV118=0,"",CU118/CV118)</f>
        <v>1</v>
      </c>
      <c r="CX118" s="256">
        <v>0</v>
      </c>
      <c r="CY118" s="256">
        <v>0</v>
      </c>
      <c r="CZ118" s="257" t="str">
        <f t="shared" ref="CZ118:CZ179" si="73">+IF(CY118=0,"",CX118/CY118)</f>
        <v/>
      </c>
      <c r="DA118" s="256">
        <v>0</v>
      </c>
      <c r="DB118" s="256">
        <v>0</v>
      </c>
      <c r="DC118" s="257" t="str">
        <f t="shared" ref="DC118:DC179" si="74">+IF(DB118=0,"",DA118/DB118)</f>
        <v/>
      </c>
      <c r="DD118" s="256">
        <v>0</v>
      </c>
      <c r="DE118" s="256">
        <v>0</v>
      </c>
      <c r="DF118" s="257" t="str">
        <f t="shared" ref="DF118:DF179" si="75">+IF(DE118=0,"",DD118/DE118)</f>
        <v/>
      </c>
    </row>
    <row r="119" spans="1:110" ht="15" customHeight="1" x14ac:dyDescent="0.25">
      <c r="A119" s="152">
        <v>3</v>
      </c>
      <c r="B119" s="127" t="s">
        <v>338</v>
      </c>
      <c r="C119" s="127" t="s">
        <v>339</v>
      </c>
      <c r="D119" s="480">
        <v>2</v>
      </c>
      <c r="E119" s="480">
        <v>2</v>
      </c>
      <c r="F119" s="257">
        <f t="shared" si="44"/>
        <v>1</v>
      </c>
      <c r="G119" s="258" t="str">
        <f t="shared" si="39"/>
        <v>Đạt</v>
      </c>
      <c r="H119" s="259">
        <f t="shared" si="45"/>
        <v>12</v>
      </c>
      <c r="I119" s="259">
        <f t="shared" si="40"/>
        <v>12</v>
      </c>
      <c r="J119" s="293">
        <f t="shared" si="46"/>
        <v>1</v>
      </c>
      <c r="K119" s="258" t="str">
        <f t="shared" si="41"/>
        <v>Đạt</v>
      </c>
      <c r="L119" s="256">
        <v>0</v>
      </c>
      <c r="M119" s="256">
        <v>0</v>
      </c>
      <c r="N119" s="257" t="str">
        <f t="shared" si="47"/>
        <v/>
      </c>
      <c r="O119" s="256">
        <v>1</v>
      </c>
      <c r="P119" s="256">
        <v>1</v>
      </c>
      <c r="Q119" s="257">
        <f t="shared" si="42"/>
        <v>1</v>
      </c>
      <c r="R119" s="256">
        <v>3</v>
      </c>
      <c r="S119" s="256">
        <v>3</v>
      </c>
      <c r="T119" s="257">
        <f t="shared" si="48"/>
        <v>1</v>
      </c>
      <c r="U119" s="256">
        <v>0</v>
      </c>
      <c r="V119" s="256">
        <v>0</v>
      </c>
      <c r="W119" s="257" t="str">
        <f t="shared" si="49"/>
        <v/>
      </c>
      <c r="X119" s="256">
        <v>0</v>
      </c>
      <c r="Y119" s="256">
        <v>0</v>
      </c>
      <c r="Z119" s="257" t="str">
        <f t="shared" si="50"/>
        <v/>
      </c>
      <c r="AA119" s="256">
        <v>0</v>
      </c>
      <c r="AB119" s="256">
        <v>0</v>
      </c>
      <c r="AC119" s="257" t="str">
        <f t="shared" si="43"/>
        <v/>
      </c>
      <c r="AD119" s="256">
        <v>1</v>
      </c>
      <c r="AE119" s="256">
        <v>1</v>
      </c>
      <c r="AF119" s="257">
        <f t="shared" si="51"/>
        <v>1</v>
      </c>
      <c r="AG119" s="256">
        <v>1</v>
      </c>
      <c r="AH119" s="256">
        <v>1</v>
      </c>
      <c r="AI119" s="257">
        <f t="shared" si="52"/>
        <v>1</v>
      </c>
      <c r="AJ119" s="256">
        <v>0</v>
      </c>
      <c r="AK119" s="256">
        <v>0</v>
      </c>
      <c r="AL119" s="257" t="str">
        <f t="shared" si="53"/>
        <v/>
      </c>
      <c r="AM119" s="256">
        <v>0</v>
      </c>
      <c r="AN119" s="256">
        <v>0</v>
      </c>
      <c r="AO119" s="257">
        <v>0</v>
      </c>
      <c r="AP119" s="256">
        <v>0</v>
      </c>
      <c r="AQ119" s="256">
        <v>0</v>
      </c>
      <c r="AR119" s="257" t="str">
        <f t="shared" si="54"/>
        <v/>
      </c>
      <c r="AS119" s="256">
        <v>0</v>
      </c>
      <c r="AT119" s="256">
        <v>0</v>
      </c>
      <c r="AU119" s="257" t="str">
        <f t="shared" si="55"/>
        <v/>
      </c>
      <c r="AV119" s="521">
        <v>1</v>
      </c>
      <c r="AW119" s="521">
        <v>1</v>
      </c>
      <c r="AX119" s="257">
        <f t="shared" ref="AX119:AX179" si="76">+IF(AW119=0,"",AV119/AW119)</f>
        <v>1</v>
      </c>
      <c r="AY119" s="521">
        <v>0</v>
      </c>
      <c r="AZ119" s="521">
        <v>0</v>
      </c>
      <c r="BA119" s="257" t="str">
        <f t="shared" si="56"/>
        <v/>
      </c>
      <c r="BB119" s="521">
        <v>0</v>
      </c>
      <c r="BC119" s="521">
        <v>0</v>
      </c>
      <c r="BD119" s="257" t="str">
        <f t="shared" si="57"/>
        <v/>
      </c>
      <c r="BE119" s="521">
        <v>0</v>
      </c>
      <c r="BF119" s="521">
        <v>0</v>
      </c>
      <c r="BG119" s="257" t="str">
        <f t="shared" si="58"/>
        <v/>
      </c>
      <c r="BH119" s="521">
        <v>0</v>
      </c>
      <c r="BI119" s="521">
        <v>0</v>
      </c>
      <c r="BJ119" s="257" t="str">
        <f t="shared" si="59"/>
        <v/>
      </c>
      <c r="BK119" s="521">
        <v>0</v>
      </c>
      <c r="BL119" s="521">
        <v>0</v>
      </c>
      <c r="BM119" s="257" t="str">
        <f t="shared" si="60"/>
        <v/>
      </c>
      <c r="BN119" s="521">
        <v>0</v>
      </c>
      <c r="BO119" s="521">
        <v>0</v>
      </c>
      <c r="BP119" s="257" t="str">
        <f t="shared" si="61"/>
        <v/>
      </c>
      <c r="BQ119" s="521">
        <v>1</v>
      </c>
      <c r="BR119" s="521">
        <v>1</v>
      </c>
      <c r="BS119" s="257">
        <f t="shared" si="62"/>
        <v>1</v>
      </c>
      <c r="BT119" s="521">
        <v>1</v>
      </c>
      <c r="BU119" s="521">
        <v>1</v>
      </c>
      <c r="BV119" s="257">
        <f t="shared" si="63"/>
        <v>1</v>
      </c>
      <c r="BW119" s="521">
        <v>0</v>
      </c>
      <c r="BX119" s="521">
        <v>0</v>
      </c>
      <c r="BY119" s="257" t="str">
        <f t="shared" si="64"/>
        <v/>
      </c>
      <c r="BZ119" s="521">
        <v>2</v>
      </c>
      <c r="CA119" s="521">
        <v>2</v>
      </c>
      <c r="CB119" s="257">
        <f t="shared" si="65"/>
        <v>1</v>
      </c>
      <c r="CC119" s="521">
        <v>0</v>
      </c>
      <c r="CD119" s="521">
        <v>0</v>
      </c>
      <c r="CE119" s="257" t="str">
        <f t="shared" si="66"/>
        <v/>
      </c>
      <c r="CF119" s="521">
        <v>0</v>
      </c>
      <c r="CG119" s="521">
        <v>0</v>
      </c>
      <c r="CH119" s="257" t="str">
        <f t="shared" si="67"/>
        <v/>
      </c>
      <c r="CI119" s="256">
        <v>1</v>
      </c>
      <c r="CJ119" s="256">
        <v>1</v>
      </c>
      <c r="CK119" s="257">
        <f t="shared" si="68"/>
        <v>1</v>
      </c>
      <c r="CL119" s="256">
        <v>0</v>
      </c>
      <c r="CM119" s="256">
        <v>0</v>
      </c>
      <c r="CN119" s="257" t="str">
        <f t="shared" si="69"/>
        <v/>
      </c>
      <c r="CO119" s="256">
        <v>0</v>
      </c>
      <c r="CP119" s="256">
        <v>0</v>
      </c>
      <c r="CQ119" s="257" t="str">
        <f t="shared" si="70"/>
        <v/>
      </c>
      <c r="CR119" s="256">
        <v>0</v>
      </c>
      <c r="CS119" s="256">
        <v>0</v>
      </c>
      <c r="CT119" s="257" t="str">
        <f t="shared" si="71"/>
        <v/>
      </c>
      <c r="CU119" s="256">
        <v>0</v>
      </c>
      <c r="CV119" s="256">
        <v>0</v>
      </c>
      <c r="CW119" s="257" t="str">
        <f t="shared" si="72"/>
        <v/>
      </c>
      <c r="CX119" s="256">
        <v>0</v>
      </c>
      <c r="CY119" s="256">
        <v>0</v>
      </c>
      <c r="CZ119" s="257" t="str">
        <f t="shared" si="73"/>
        <v/>
      </c>
      <c r="DA119" s="256">
        <v>0</v>
      </c>
      <c r="DB119" s="256">
        <v>0</v>
      </c>
      <c r="DC119" s="257" t="str">
        <f t="shared" si="74"/>
        <v/>
      </c>
      <c r="DD119" s="256">
        <v>2</v>
      </c>
      <c r="DE119" s="256">
        <v>2</v>
      </c>
      <c r="DF119" s="257">
        <f t="shared" si="75"/>
        <v>1</v>
      </c>
    </row>
    <row r="120" spans="1:110" x14ac:dyDescent="0.25">
      <c r="A120" s="152">
        <v>4</v>
      </c>
      <c r="B120" s="127" t="s">
        <v>340</v>
      </c>
      <c r="C120" s="127" t="s">
        <v>339</v>
      </c>
      <c r="D120" s="480">
        <v>0</v>
      </c>
      <c r="E120" s="480">
        <v>0</v>
      </c>
      <c r="F120" s="257" t="str">
        <f t="shared" si="44"/>
        <v>-</v>
      </c>
      <c r="G120" s="258" t="str">
        <f t="shared" si="39"/>
        <v>Đạt</v>
      </c>
      <c r="H120" s="259">
        <f t="shared" si="45"/>
        <v>3</v>
      </c>
      <c r="I120" s="259">
        <f t="shared" si="40"/>
        <v>3</v>
      </c>
      <c r="J120" s="293">
        <f t="shared" si="46"/>
        <v>1</v>
      </c>
      <c r="K120" s="258" t="str">
        <f t="shared" si="41"/>
        <v>Đạt</v>
      </c>
      <c r="L120" s="256">
        <v>0</v>
      </c>
      <c r="M120" s="256">
        <v>0</v>
      </c>
      <c r="N120" s="257" t="str">
        <f t="shared" si="47"/>
        <v/>
      </c>
      <c r="O120" s="256">
        <v>1</v>
      </c>
      <c r="P120" s="256">
        <v>1</v>
      </c>
      <c r="Q120" s="257">
        <f t="shared" si="42"/>
        <v>1</v>
      </c>
      <c r="R120" s="256">
        <v>0</v>
      </c>
      <c r="S120" s="256">
        <v>0</v>
      </c>
      <c r="T120" s="257" t="str">
        <f t="shared" si="48"/>
        <v/>
      </c>
      <c r="U120" s="256">
        <v>0</v>
      </c>
      <c r="V120" s="256">
        <v>0</v>
      </c>
      <c r="W120" s="257" t="str">
        <f t="shared" si="49"/>
        <v/>
      </c>
      <c r="X120" s="256">
        <v>0</v>
      </c>
      <c r="Y120" s="256">
        <v>0</v>
      </c>
      <c r="Z120" s="257" t="str">
        <f t="shared" si="50"/>
        <v/>
      </c>
      <c r="AA120" s="256">
        <v>2</v>
      </c>
      <c r="AB120" s="256">
        <v>2</v>
      </c>
      <c r="AC120" s="257">
        <f t="shared" si="43"/>
        <v>1</v>
      </c>
      <c r="AD120" s="256">
        <v>0</v>
      </c>
      <c r="AE120" s="256">
        <v>0</v>
      </c>
      <c r="AF120" s="257" t="str">
        <f t="shared" si="51"/>
        <v/>
      </c>
      <c r="AG120" s="256">
        <v>0</v>
      </c>
      <c r="AH120" s="256">
        <v>0</v>
      </c>
      <c r="AI120" s="257" t="str">
        <f t="shared" si="52"/>
        <v/>
      </c>
      <c r="AJ120" s="256">
        <v>0</v>
      </c>
      <c r="AK120" s="256">
        <v>0</v>
      </c>
      <c r="AL120" s="257" t="str">
        <f t="shared" si="53"/>
        <v/>
      </c>
      <c r="AM120" s="256">
        <v>0</v>
      </c>
      <c r="AN120" s="256">
        <v>0</v>
      </c>
      <c r="AO120" s="257">
        <v>0</v>
      </c>
      <c r="AP120" s="256">
        <v>0</v>
      </c>
      <c r="AQ120" s="256">
        <v>0</v>
      </c>
      <c r="AR120" s="257" t="str">
        <f t="shared" si="54"/>
        <v/>
      </c>
      <c r="AS120" s="256">
        <v>0</v>
      </c>
      <c r="AT120" s="256">
        <v>0</v>
      </c>
      <c r="AU120" s="257" t="str">
        <f t="shared" si="55"/>
        <v/>
      </c>
      <c r="AV120" s="521">
        <v>0</v>
      </c>
      <c r="AW120" s="521">
        <v>0</v>
      </c>
      <c r="AX120" s="257" t="str">
        <f t="shared" si="76"/>
        <v/>
      </c>
      <c r="AY120" s="521">
        <v>0</v>
      </c>
      <c r="AZ120" s="521">
        <v>0</v>
      </c>
      <c r="BA120" s="257" t="str">
        <f t="shared" si="56"/>
        <v/>
      </c>
      <c r="BB120" s="521">
        <v>0</v>
      </c>
      <c r="BC120" s="521">
        <v>0</v>
      </c>
      <c r="BD120" s="257" t="str">
        <f t="shared" si="57"/>
        <v/>
      </c>
      <c r="BE120" s="521">
        <v>0</v>
      </c>
      <c r="BF120" s="521">
        <v>0</v>
      </c>
      <c r="BG120" s="257" t="str">
        <f t="shared" si="58"/>
        <v/>
      </c>
      <c r="BH120" s="521">
        <v>0</v>
      </c>
      <c r="BI120" s="521">
        <v>0</v>
      </c>
      <c r="BJ120" s="257" t="str">
        <f t="shared" si="59"/>
        <v/>
      </c>
      <c r="BK120" s="521">
        <v>0</v>
      </c>
      <c r="BL120" s="521">
        <v>0</v>
      </c>
      <c r="BM120" s="257" t="str">
        <f t="shared" si="60"/>
        <v/>
      </c>
      <c r="BN120" s="521">
        <v>0</v>
      </c>
      <c r="BO120" s="521">
        <v>0</v>
      </c>
      <c r="BP120" s="257" t="str">
        <f t="shared" si="61"/>
        <v/>
      </c>
      <c r="BQ120" s="521">
        <v>0</v>
      </c>
      <c r="BR120" s="521">
        <v>0</v>
      </c>
      <c r="BS120" s="257" t="str">
        <f t="shared" si="62"/>
        <v/>
      </c>
      <c r="BT120" s="521">
        <v>0</v>
      </c>
      <c r="BU120" s="521">
        <v>0</v>
      </c>
      <c r="BV120" s="257" t="str">
        <f t="shared" si="63"/>
        <v/>
      </c>
      <c r="BW120" s="521">
        <v>0</v>
      </c>
      <c r="BX120" s="521">
        <v>0</v>
      </c>
      <c r="BY120" s="257" t="str">
        <f t="shared" si="64"/>
        <v/>
      </c>
      <c r="BZ120" s="521">
        <v>0</v>
      </c>
      <c r="CA120" s="521">
        <v>0</v>
      </c>
      <c r="CB120" s="257" t="str">
        <f t="shared" si="65"/>
        <v/>
      </c>
      <c r="CC120" s="521">
        <v>0</v>
      </c>
      <c r="CD120" s="521">
        <v>0</v>
      </c>
      <c r="CE120" s="257" t="str">
        <f t="shared" si="66"/>
        <v/>
      </c>
      <c r="CF120" s="521">
        <v>0</v>
      </c>
      <c r="CG120" s="521">
        <v>0</v>
      </c>
      <c r="CH120" s="257" t="str">
        <f t="shared" si="67"/>
        <v/>
      </c>
      <c r="CI120" s="256">
        <v>0</v>
      </c>
      <c r="CJ120" s="256">
        <v>0</v>
      </c>
      <c r="CK120" s="257" t="str">
        <f t="shared" si="68"/>
        <v/>
      </c>
      <c r="CL120" s="256">
        <v>0</v>
      </c>
      <c r="CM120" s="256">
        <v>0</v>
      </c>
      <c r="CN120" s="257" t="str">
        <f t="shared" si="69"/>
        <v/>
      </c>
      <c r="CO120" s="256">
        <v>0</v>
      </c>
      <c r="CP120" s="256">
        <v>0</v>
      </c>
      <c r="CQ120" s="257" t="str">
        <f t="shared" si="70"/>
        <v/>
      </c>
      <c r="CR120" s="256">
        <v>0</v>
      </c>
      <c r="CS120" s="256">
        <v>0</v>
      </c>
      <c r="CT120" s="257" t="str">
        <f t="shared" si="71"/>
        <v/>
      </c>
      <c r="CU120" s="256">
        <v>0</v>
      </c>
      <c r="CV120" s="256">
        <v>0</v>
      </c>
      <c r="CW120" s="257" t="str">
        <f t="shared" si="72"/>
        <v/>
      </c>
      <c r="CX120" s="256">
        <v>0</v>
      </c>
      <c r="CY120" s="256">
        <v>0</v>
      </c>
      <c r="CZ120" s="257" t="str">
        <f t="shared" si="73"/>
        <v/>
      </c>
      <c r="DA120" s="256">
        <v>0</v>
      </c>
      <c r="DB120" s="256">
        <v>0</v>
      </c>
      <c r="DC120" s="257" t="str">
        <f t="shared" si="74"/>
        <v/>
      </c>
      <c r="DD120" s="256">
        <v>0</v>
      </c>
      <c r="DE120" s="256">
        <v>0</v>
      </c>
      <c r="DF120" s="257" t="str">
        <f t="shared" si="75"/>
        <v/>
      </c>
    </row>
    <row r="121" spans="1:110" ht="15" customHeight="1" x14ac:dyDescent="0.25">
      <c r="A121" s="152">
        <v>5</v>
      </c>
      <c r="B121" s="127" t="s">
        <v>341</v>
      </c>
      <c r="C121" s="127" t="s">
        <v>336</v>
      </c>
      <c r="D121" s="480">
        <v>0</v>
      </c>
      <c r="E121" s="480">
        <v>0</v>
      </c>
      <c r="F121" s="257" t="str">
        <f t="shared" si="44"/>
        <v>-</v>
      </c>
      <c r="G121" s="258" t="str">
        <f t="shared" si="39"/>
        <v>Đạt</v>
      </c>
      <c r="H121" s="259">
        <f t="shared" si="45"/>
        <v>4</v>
      </c>
      <c r="I121" s="259">
        <f t="shared" si="40"/>
        <v>5</v>
      </c>
      <c r="J121" s="293">
        <f t="shared" si="46"/>
        <v>0.8</v>
      </c>
      <c r="K121" s="258" t="str">
        <f t="shared" si="41"/>
        <v>Đạt</v>
      </c>
      <c r="L121" s="256">
        <v>0</v>
      </c>
      <c r="M121" s="256">
        <v>0</v>
      </c>
      <c r="N121" s="257" t="str">
        <f t="shared" si="47"/>
        <v/>
      </c>
      <c r="O121" s="256">
        <v>0</v>
      </c>
      <c r="P121" s="256">
        <v>0</v>
      </c>
      <c r="Q121" s="257" t="str">
        <f t="shared" si="42"/>
        <v/>
      </c>
      <c r="R121" s="256">
        <v>0</v>
      </c>
      <c r="S121" s="256">
        <v>1</v>
      </c>
      <c r="T121" s="257">
        <f t="shared" si="48"/>
        <v>0</v>
      </c>
      <c r="U121" s="256">
        <v>0</v>
      </c>
      <c r="V121" s="256">
        <v>0</v>
      </c>
      <c r="W121" s="257" t="str">
        <f t="shared" si="49"/>
        <v/>
      </c>
      <c r="X121" s="256">
        <v>1</v>
      </c>
      <c r="Y121" s="256">
        <v>1</v>
      </c>
      <c r="Z121" s="257">
        <f t="shared" si="50"/>
        <v>1</v>
      </c>
      <c r="AA121" s="256">
        <v>0</v>
      </c>
      <c r="AB121" s="256">
        <v>0</v>
      </c>
      <c r="AC121" s="257" t="str">
        <f t="shared" si="43"/>
        <v/>
      </c>
      <c r="AD121" s="256">
        <v>0</v>
      </c>
      <c r="AE121" s="256">
        <v>0</v>
      </c>
      <c r="AF121" s="257" t="str">
        <f t="shared" si="51"/>
        <v/>
      </c>
      <c r="AG121" s="256">
        <v>0</v>
      </c>
      <c r="AH121" s="256">
        <v>0</v>
      </c>
      <c r="AI121" s="257" t="str">
        <f t="shared" si="52"/>
        <v/>
      </c>
      <c r="AJ121" s="256">
        <v>0</v>
      </c>
      <c r="AK121" s="256">
        <v>0</v>
      </c>
      <c r="AL121" s="257" t="str">
        <f t="shared" si="53"/>
        <v/>
      </c>
      <c r="AM121" s="256">
        <v>1</v>
      </c>
      <c r="AN121" s="256">
        <v>1</v>
      </c>
      <c r="AO121" s="257">
        <v>0</v>
      </c>
      <c r="AP121" s="256">
        <v>0</v>
      </c>
      <c r="AQ121" s="256">
        <v>0</v>
      </c>
      <c r="AR121" s="257" t="str">
        <f t="shared" si="54"/>
        <v/>
      </c>
      <c r="AS121" s="256">
        <v>0</v>
      </c>
      <c r="AT121" s="256">
        <v>0</v>
      </c>
      <c r="AU121" s="257" t="str">
        <f t="shared" si="55"/>
        <v/>
      </c>
      <c r="AV121" s="521">
        <v>0</v>
      </c>
      <c r="AW121" s="521">
        <v>0</v>
      </c>
      <c r="AX121" s="257" t="str">
        <f t="shared" si="76"/>
        <v/>
      </c>
      <c r="AY121" s="521">
        <v>0</v>
      </c>
      <c r="AZ121" s="521">
        <v>0</v>
      </c>
      <c r="BA121" s="257" t="str">
        <f t="shared" si="56"/>
        <v/>
      </c>
      <c r="BB121" s="521">
        <v>0</v>
      </c>
      <c r="BC121" s="521">
        <v>0</v>
      </c>
      <c r="BD121" s="257" t="str">
        <f t="shared" si="57"/>
        <v/>
      </c>
      <c r="BE121" s="521">
        <v>0</v>
      </c>
      <c r="BF121" s="521">
        <v>0</v>
      </c>
      <c r="BG121" s="257" t="str">
        <f t="shared" si="58"/>
        <v/>
      </c>
      <c r="BH121" s="521">
        <v>0</v>
      </c>
      <c r="BI121" s="521">
        <v>0</v>
      </c>
      <c r="BJ121" s="257" t="str">
        <f t="shared" si="59"/>
        <v/>
      </c>
      <c r="BK121" s="521">
        <v>0</v>
      </c>
      <c r="BL121" s="521">
        <v>0</v>
      </c>
      <c r="BM121" s="257" t="str">
        <f t="shared" si="60"/>
        <v/>
      </c>
      <c r="BN121" s="521">
        <v>0</v>
      </c>
      <c r="BO121" s="521">
        <v>0</v>
      </c>
      <c r="BP121" s="257" t="str">
        <f t="shared" si="61"/>
        <v/>
      </c>
      <c r="BQ121" s="521">
        <v>0</v>
      </c>
      <c r="BR121" s="521">
        <v>0</v>
      </c>
      <c r="BS121" s="257" t="str">
        <f t="shared" si="62"/>
        <v/>
      </c>
      <c r="BT121" s="521">
        <v>0</v>
      </c>
      <c r="BU121" s="521">
        <v>0</v>
      </c>
      <c r="BV121" s="257" t="str">
        <f t="shared" si="63"/>
        <v/>
      </c>
      <c r="BW121" s="521">
        <v>0</v>
      </c>
      <c r="BX121" s="521">
        <v>0</v>
      </c>
      <c r="BY121" s="257" t="str">
        <f t="shared" si="64"/>
        <v/>
      </c>
      <c r="BZ121" s="521">
        <v>0</v>
      </c>
      <c r="CA121" s="521">
        <v>0</v>
      </c>
      <c r="CB121" s="257" t="str">
        <f t="shared" si="65"/>
        <v/>
      </c>
      <c r="CC121" s="521">
        <v>2</v>
      </c>
      <c r="CD121" s="521">
        <v>2</v>
      </c>
      <c r="CE121" s="257">
        <f t="shared" si="66"/>
        <v>1</v>
      </c>
      <c r="CF121" s="521">
        <v>0</v>
      </c>
      <c r="CG121" s="521">
        <v>0</v>
      </c>
      <c r="CH121" s="257" t="str">
        <f t="shared" si="67"/>
        <v/>
      </c>
      <c r="CI121" s="256">
        <v>0</v>
      </c>
      <c r="CJ121" s="256">
        <v>0</v>
      </c>
      <c r="CK121" s="257" t="str">
        <f t="shared" si="68"/>
        <v/>
      </c>
      <c r="CL121" s="256">
        <v>0</v>
      </c>
      <c r="CM121" s="256">
        <v>0</v>
      </c>
      <c r="CN121" s="257" t="str">
        <f t="shared" si="69"/>
        <v/>
      </c>
      <c r="CO121" s="256">
        <v>0</v>
      </c>
      <c r="CP121" s="256">
        <v>0</v>
      </c>
      <c r="CQ121" s="257" t="str">
        <f t="shared" si="70"/>
        <v/>
      </c>
      <c r="CR121" s="256">
        <v>0</v>
      </c>
      <c r="CS121" s="256">
        <v>0</v>
      </c>
      <c r="CT121" s="257" t="str">
        <f t="shared" si="71"/>
        <v/>
      </c>
      <c r="CU121" s="256">
        <v>0</v>
      </c>
      <c r="CV121" s="256">
        <v>0</v>
      </c>
      <c r="CW121" s="257" t="str">
        <f t="shared" si="72"/>
        <v/>
      </c>
      <c r="CX121" s="256">
        <v>0</v>
      </c>
      <c r="CY121" s="256">
        <v>0</v>
      </c>
      <c r="CZ121" s="257" t="str">
        <f t="shared" si="73"/>
        <v/>
      </c>
      <c r="DA121" s="256">
        <v>0</v>
      </c>
      <c r="DB121" s="256">
        <v>0</v>
      </c>
      <c r="DC121" s="257" t="str">
        <f t="shared" si="74"/>
        <v/>
      </c>
      <c r="DD121" s="256">
        <v>0</v>
      </c>
      <c r="DE121" s="256">
        <v>0</v>
      </c>
      <c r="DF121" s="257" t="str">
        <f t="shared" si="75"/>
        <v/>
      </c>
    </row>
    <row r="122" spans="1:110" ht="15" customHeight="1" x14ac:dyDescent="0.25">
      <c r="A122" s="152">
        <v>6</v>
      </c>
      <c r="B122" s="127" t="s">
        <v>342</v>
      </c>
      <c r="C122" s="127" t="s">
        <v>339</v>
      </c>
      <c r="D122" s="480">
        <v>0</v>
      </c>
      <c r="E122" s="480">
        <v>0</v>
      </c>
      <c r="F122" s="257" t="str">
        <f t="shared" si="44"/>
        <v>-</v>
      </c>
      <c r="G122" s="258" t="str">
        <f t="shared" si="39"/>
        <v>Đạt</v>
      </c>
      <c r="H122" s="259">
        <f t="shared" si="45"/>
        <v>24</v>
      </c>
      <c r="I122" s="259">
        <f t="shared" si="40"/>
        <v>24</v>
      </c>
      <c r="J122" s="293">
        <f t="shared" si="46"/>
        <v>1</v>
      </c>
      <c r="K122" s="258" t="str">
        <f t="shared" si="41"/>
        <v>Đạt</v>
      </c>
      <c r="L122" s="256">
        <v>2</v>
      </c>
      <c r="M122" s="256">
        <v>2</v>
      </c>
      <c r="N122" s="257">
        <f t="shared" si="47"/>
        <v>1</v>
      </c>
      <c r="O122" s="256">
        <v>1</v>
      </c>
      <c r="P122" s="256">
        <v>1</v>
      </c>
      <c r="Q122" s="257">
        <f t="shared" si="42"/>
        <v>1</v>
      </c>
      <c r="R122" s="256">
        <v>0</v>
      </c>
      <c r="S122" s="256">
        <v>0</v>
      </c>
      <c r="T122" s="257" t="str">
        <f t="shared" si="48"/>
        <v/>
      </c>
      <c r="U122" s="256">
        <v>0</v>
      </c>
      <c r="V122" s="256">
        <v>0</v>
      </c>
      <c r="W122" s="257" t="str">
        <f t="shared" si="49"/>
        <v/>
      </c>
      <c r="X122" s="256">
        <v>0</v>
      </c>
      <c r="Y122" s="256">
        <v>0</v>
      </c>
      <c r="Z122" s="257" t="str">
        <f t="shared" si="50"/>
        <v/>
      </c>
      <c r="AA122" s="256">
        <v>1</v>
      </c>
      <c r="AB122" s="256">
        <v>1</v>
      </c>
      <c r="AC122" s="257">
        <f t="shared" si="43"/>
        <v>1</v>
      </c>
      <c r="AD122" s="256">
        <v>1</v>
      </c>
      <c r="AE122" s="256">
        <v>1</v>
      </c>
      <c r="AF122" s="257">
        <f t="shared" si="51"/>
        <v>1</v>
      </c>
      <c r="AG122" s="256">
        <v>1</v>
      </c>
      <c r="AH122" s="256">
        <v>1</v>
      </c>
      <c r="AI122" s="257">
        <f t="shared" si="52"/>
        <v>1</v>
      </c>
      <c r="AJ122" s="256">
        <v>3</v>
      </c>
      <c r="AK122" s="256">
        <v>3</v>
      </c>
      <c r="AL122" s="257">
        <f t="shared" si="53"/>
        <v>1</v>
      </c>
      <c r="AM122" s="256">
        <v>1</v>
      </c>
      <c r="AN122" s="256">
        <v>1</v>
      </c>
      <c r="AO122" s="257">
        <v>1</v>
      </c>
      <c r="AP122" s="256">
        <v>1</v>
      </c>
      <c r="AQ122" s="256">
        <v>1</v>
      </c>
      <c r="AR122" s="257">
        <f t="shared" si="54"/>
        <v>1</v>
      </c>
      <c r="AS122" s="256">
        <v>0</v>
      </c>
      <c r="AT122" s="256">
        <v>0</v>
      </c>
      <c r="AU122" s="257" t="str">
        <f t="shared" si="55"/>
        <v/>
      </c>
      <c r="AV122" s="521">
        <v>3</v>
      </c>
      <c r="AW122" s="521">
        <v>3</v>
      </c>
      <c r="AX122" s="257">
        <f t="shared" si="76"/>
        <v>1</v>
      </c>
      <c r="AY122" s="521">
        <v>0</v>
      </c>
      <c r="AZ122" s="521">
        <v>0</v>
      </c>
      <c r="BA122" s="257" t="str">
        <f t="shared" si="56"/>
        <v/>
      </c>
      <c r="BB122" s="521">
        <v>0</v>
      </c>
      <c r="BC122" s="521">
        <v>0</v>
      </c>
      <c r="BD122" s="257" t="str">
        <f t="shared" si="57"/>
        <v/>
      </c>
      <c r="BE122" s="521">
        <v>1</v>
      </c>
      <c r="BF122" s="521">
        <v>1</v>
      </c>
      <c r="BG122" s="257">
        <f t="shared" si="58"/>
        <v>1</v>
      </c>
      <c r="BH122" s="521">
        <v>1</v>
      </c>
      <c r="BI122" s="521">
        <v>1</v>
      </c>
      <c r="BJ122" s="257">
        <f t="shared" si="59"/>
        <v>1</v>
      </c>
      <c r="BK122" s="521">
        <v>1</v>
      </c>
      <c r="BL122" s="521">
        <v>1</v>
      </c>
      <c r="BM122" s="257">
        <f t="shared" si="60"/>
        <v>1</v>
      </c>
      <c r="BN122" s="521">
        <v>0</v>
      </c>
      <c r="BO122" s="521">
        <v>0</v>
      </c>
      <c r="BP122" s="257" t="str">
        <f t="shared" si="61"/>
        <v/>
      </c>
      <c r="BQ122" s="521">
        <v>1</v>
      </c>
      <c r="BR122" s="521">
        <v>1</v>
      </c>
      <c r="BS122" s="257">
        <f t="shared" si="62"/>
        <v>1</v>
      </c>
      <c r="BT122" s="521">
        <v>2</v>
      </c>
      <c r="BU122" s="521">
        <v>2</v>
      </c>
      <c r="BV122" s="257">
        <f t="shared" si="63"/>
        <v>1</v>
      </c>
      <c r="BW122" s="521">
        <v>0</v>
      </c>
      <c r="BX122" s="521">
        <v>0</v>
      </c>
      <c r="BY122" s="257" t="str">
        <f t="shared" si="64"/>
        <v/>
      </c>
      <c r="BZ122" s="521">
        <v>1</v>
      </c>
      <c r="CA122" s="521">
        <v>1</v>
      </c>
      <c r="CB122" s="257">
        <f t="shared" si="65"/>
        <v>1</v>
      </c>
      <c r="CC122" s="521">
        <v>2</v>
      </c>
      <c r="CD122" s="521">
        <v>2</v>
      </c>
      <c r="CE122" s="257">
        <f t="shared" si="66"/>
        <v>1</v>
      </c>
      <c r="CF122" s="521">
        <v>0</v>
      </c>
      <c r="CG122" s="521">
        <v>0</v>
      </c>
      <c r="CH122" s="257" t="str">
        <f t="shared" si="67"/>
        <v/>
      </c>
      <c r="CI122" s="256">
        <v>0</v>
      </c>
      <c r="CJ122" s="256">
        <v>0</v>
      </c>
      <c r="CK122" s="257" t="str">
        <f t="shared" si="68"/>
        <v/>
      </c>
      <c r="CL122" s="256">
        <v>1</v>
      </c>
      <c r="CM122" s="256">
        <v>1</v>
      </c>
      <c r="CN122" s="257">
        <f t="shared" si="69"/>
        <v>1</v>
      </c>
      <c r="CO122" s="256">
        <v>0</v>
      </c>
      <c r="CP122" s="256">
        <v>0</v>
      </c>
      <c r="CQ122" s="257" t="str">
        <f t="shared" si="70"/>
        <v/>
      </c>
      <c r="CR122" s="256">
        <v>0</v>
      </c>
      <c r="CS122" s="256">
        <v>0</v>
      </c>
      <c r="CT122" s="257" t="str">
        <f t="shared" si="71"/>
        <v/>
      </c>
      <c r="CU122" s="256">
        <v>0</v>
      </c>
      <c r="CV122" s="256">
        <v>0</v>
      </c>
      <c r="CW122" s="257" t="str">
        <f t="shared" si="72"/>
        <v/>
      </c>
      <c r="CX122" s="256">
        <v>0</v>
      </c>
      <c r="CY122" s="256">
        <v>0</v>
      </c>
      <c r="CZ122" s="257" t="str">
        <f t="shared" si="73"/>
        <v/>
      </c>
      <c r="DA122" s="256">
        <v>0</v>
      </c>
      <c r="DB122" s="256">
        <v>0</v>
      </c>
      <c r="DC122" s="257" t="str">
        <f t="shared" si="74"/>
        <v/>
      </c>
      <c r="DD122" s="256">
        <v>0</v>
      </c>
      <c r="DE122" s="256">
        <v>0</v>
      </c>
      <c r="DF122" s="257" t="str">
        <f t="shared" si="75"/>
        <v/>
      </c>
    </row>
    <row r="123" spans="1:110" ht="15" customHeight="1" x14ac:dyDescent="0.25">
      <c r="A123" s="152">
        <v>7</v>
      </c>
      <c r="B123" s="127" t="s">
        <v>343</v>
      </c>
      <c r="C123" s="127" t="s">
        <v>336</v>
      </c>
      <c r="D123" s="480">
        <v>0</v>
      </c>
      <c r="E123" s="480">
        <v>0</v>
      </c>
      <c r="F123" s="257" t="str">
        <f t="shared" si="44"/>
        <v>-</v>
      </c>
      <c r="G123" s="258" t="str">
        <f t="shared" si="39"/>
        <v>Đạt</v>
      </c>
      <c r="H123" s="259">
        <f t="shared" si="45"/>
        <v>3</v>
      </c>
      <c r="I123" s="259">
        <f t="shared" si="40"/>
        <v>3</v>
      </c>
      <c r="J123" s="293">
        <f t="shared" si="46"/>
        <v>1</v>
      </c>
      <c r="K123" s="258" t="str">
        <f t="shared" si="41"/>
        <v>Đạt</v>
      </c>
      <c r="L123" s="256">
        <v>0</v>
      </c>
      <c r="M123" s="256">
        <v>0</v>
      </c>
      <c r="N123" s="257" t="str">
        <f t="shared" si="47"/>
        <v/>
      </c>
      <c r="O123" s="256">
        <v>0</v>
      </c>
      <c r="P123" s="256">
        <v>0</v>
      </c>
      <c r="Q123" s="257" t="str">
        <f t="shared" si="42"/>
        <v/>
      </c>
      <c r="R123" s="256">
        <v>0</v>
      </c>
      <c r="S123" s="256">
        <v>0</v>
      </c>
      <c r="T123" s="257" t="str">
        <f t="shared" si="48"/>
        <v/>
      </c>
      <c r="U123" s="256">
        <v>0</v>
      </c>
      <c r="V123" s="256">
        <v>0</v>
      </c>
      <c r="W123" s="257" t="str">
        <f t="shared" si="49"/>
        <v/>
      </c>
      <c r="X123" s="256">
        <v>0</v>
      </c>
      <c r="Y123" s="256">
        <v>0</v>
      </c>
      <c r="Z123" s="257" t="str">
        <f t="shared" si="50"/>
        <v/>
      </c>
      <c r="AA123" s="256">
        <v>1</v>
      </c>
      <c r="AB123" s="256">
        <v>1</v>
      </c>
      <c r="AC123" s="257">
        <f t="shared" si="43"/>
        <v>1</v>
      </c>
      <c r="AD123" s="256">
        <v>0</v>
      </c>
      <c r="AE123" s="256">
        <v>0</v>
      </c>
      <c r="AF123" s="257" t="str">
        <f t="shared" si="51"/>
        <v/>
      </c>
      <c r="AG123" s="256">
        <v>0</v>
      </c>
      <c r="AH123" s="256">
        <v>0</v>
      </c>
      <c r="AI123" s="257" t="str">
        <f t="shared" si="52"/>
        <v/>
      </c>
      <c r="AJ123" s="256">
        <v>0</v>
      </c>
      <c r="AK123" s="256">
        <v>0</v>
      </c>
      <c r="AL123" s="257" t="str">
        <f t="shared" si="53"/>
        <v/>
      </c>
      <c r="AM123" s="256">
        <v>0</v>
      </c>
      <c r="AN123" s="256">
        <v>0</v>
      </c>
      <c r="AO123" s="257">
        <v>0</v>
      </c>
      <c r="AP123" s="256">
        <v>0</v>
      </c>
      <c r="AQ123" s="256">
        <v>0</v>
      </c>
      <c r="AR123" s="257" t="str">
        <f t="shared" si="54"/>
        <v/>
      </c>
      <c r="AS123" s="256">
        <v>2</v>
      </c>
      <c r="AT123" s="256">
        <v>2</v>
      </c>
      <c r="AU123" s="257">
        <f t="shared" si="55"/>
        <v>1</v>
      </c>
      <c r="AV123" s="521">
        <v>0</v>
      </c>
      <c r="AW123" s="521">
        <v>0</v>
      </c>
      <c r="AX123" s="257" t="str">
        <f t="shared" si="76"/>
        <v/>
      </c>
      <c r="AY123" s="521">
        <v>0</v>
      </c>
      <c r="AZ123" s="521">
        <v>0</v>
      </c>
      <c r="BA123" s="257" t="str">
        <f t="shared" si="56"/>
        <v/>
      </c>
      <c r="BB123" s="521">
        <v>0</v>
      </c>
      <c r="BC123" s="521">
        <v>0</v>
      </c>
      <c r="BD123" s="257" t="str">
        <f t="shared" si="57"/>
        <v/>
      </c>
      <c r="BE123" s="521">
        <v>0</v>
      </c>
      <c r="BF123" s="521">
        <v>0</v>
      </c>
      <c r="BG123" s="257" t="str">
        <f t="shared" si="58"/>
        <v/>
      </c>
      <c r="BH123" s="521">
        <v>0</v>
      </c>
      <c r="BI123" s="521">
        <v>0</v>
      </c>
      <c r="BJ123" s="257" t="str">
        <f t="shared" si="59"/>
        <v/>
      </c>
      <c r="BK123" s="521">
        <v>0</v>
      </c>
      <c r="BL123" s="521">
        <v>0</v>
      </c>
      <c r="BM123" s="257" t="str">
        <f t="shared" si="60"/>
        <v/>
      </c>
      <c r="BN123" s="521">
        <v>0</v>
      </c>
      <c r="BO123" s="521">
        <v>0</v>
      </c>
      <c r="BP123" s="257" t="str">
        <f t="shared" si="61"/>
        <v/>
      </c>
      <c r="BQ123" s="521">
        <v>0</v>
      </c>
      <c r="BR123" s="521">
        <v>0</v>
      </c>
      <c r="BS123" s="257" t="str">
        <f t="shared" si="62"/>
        <v/>
      </c>
      <c r="BT123" s="521">
        <v>0</v>
      </c>
      <c r="BU123" s="521">
        <v>0</v>
      </c>
      <c r="BV123" s="257" t="str">
        <f t="shared" si="63"/>
        <v/>
      </c>
      <c r="BW123" s="521">
        <v>0</v>
      </c>
      <c r="BX123" s="521">
        <v>0</v>
      </c>
      <c r="BY123" s="257" t="str">
        <f t="shared" si="64"/>
        <v/>
      </c>
      <c r="BZ123" s="521">
        <v>0</v>
      </c>
      <c r="CA123" s="521">
        <v>0</v>
      </c>
      <c r="CB123" s="257" t="str">
        <f t="shared" si="65"/>
        <v/>
      </c>
      <c r="CC123" s="521">
        <v>0</v>
      </c>
      <c r="CD123" s="521">
        <v>0</v>
      </c>
      <c r="CE123" s="257" t="str">
        <f t="shared" si="66"/>
        <v/>
      </c>
      <c r="CF123" s="521">
        <v>0</v>
      </c>
      <c r="CG123" s="521">
        <v>0</v>
      </c>
      <c r="CH123" s="257" t="str">
        <f t="shared" si="67"/>
        <v/>
      </c>
      <c r="CI123" s="256">
        <v>0</v>
      </c>
      <c r="CJ123" s="256">
        <v>0</v>
      </c>
      <c r="CK123" s="257" t="str">
        <f t="shared" si="68"/>
        <v/>
      </c>
      <c r="CL123" s="256">
        <v>0</v>
      </c>
      <c r="CM123" s="256">
        <v>0</v>
      </c>
      <c r="CN123" s="257" t="str">
        <f t="shared" si="69"/>
        <v/>
      </c>
      <c r="CO123" s="256">
        <v>0</v>
      </c>
      <c r="CP123" s="256">
        <v>0</v>
      </c>
      <c r="CQ123" s="257" t="str">
        <f t="shared" si="70"/>
        <v/>
      </c>
      <c r="CR123" s="256">
        <v>0</v>
      </c>
      <c r="CS123" s="256">
        <v>0</v>
      </c>
      <c r="CT123" s="257" t="str">
        <f t="shared" si="71"/>
        <v/>
      </c>
      <c r="CU123" s="256">
        <v>0</v>
      </c>
      <c r="CV123" s="256">
        <v>0</v>
      </c>
      <c r="CW123" s="257" t="str">
        <f t="shared" si="72"/>
        <v/>
      </c>
      <c r="CX123" s="256">
        <v>0</v>
      </c>
      <c r="CY123" s="256">
        <v>0</v>
      </c>
      <c r="CZ123" s="257" t="str">
        <f t="shared" si="73"/>
        <v/>
      </c>
      <c r="DA123" s="256">
        <v>0</v>
      </c>
      <c r="DB123" s="256">
        <v>0</v>
      </c>
      <c r="DC123" s="257" t="str">
        <f t="shared" si="74"/>
        <v/>
      </c>
      <c r="DD123" s="256">
        <v>0</v>
      </c>
      <c r="DE123" s="256">
        <v>0</v>
      </c>
      <c r="DF123" s="257" t="str">
        <f t="shared" si="75"/>
        <v/>
      </c>
    </row>
    <row r="124" spans="1:110" ht="15" customHeight="1" x14ac:dyDescent="0.25">
      <c r="A124" s="152">
        <v>8</v>
      </c>
      <c r="B124" s="127" t="s">
        <v>344</v>
      </c>
      <c r="C124" s="127" t="s">
        <v>345</v>
      </c>
      <c r="D124" s="480">
        <v>0</v>
      </c>
      <c r="E124" s="480">
        <v>0</v>
      </c>
      <c r="F124" s="257" t="str">
        <f t="shared" si="44"/>
        <v>-</v>
      </c>
      <c r="G124" s="258" t="str">
        <f t="shared" si="39"/>
        <v>Đạt</v>
      </c>
      <c r="H124" s="259">
        <f t="shared" si="45"/>
        <v>11</v>
      </c>
      <c r="I124" s="259">
        <f t="shared" si="40"/>
        <v>14</v>
      </c>
      <c r="J124" s="293">
        <f t="shared" si="46"/>
        <v>0.7857142857142857</v>
      </c>
      <c r="K124" s="258" t="str">
        <f t="shared" si="41"/>
        <v>Không đạt</v>
      </c>
      <c r="L124" s="256">
        <v>0</v>
      </c>
      <c r="M124" s="256">
        <v>0</v>
      </c>
      <c r="N124" s="257" t="str">
        <f t="shared" si="47"/>
        <v/>
      </c>
      <c r="O124" s="256">
        <v>0</v>
      </c>
      <c r="P124" s="256">
        <v>0</v>
      </c>
      <c r="Q124" s="257" t="str">
        <f t="shared" si="42"/>
        <v/>
      </c>
      <c r="R124" s="256">
        <v>0</v>
      </c>
      <c r="S124" s="256">
        <v>0</v>
      </c>
      <c r="T124" s="257" t="str">
        <f t="shared" si="48"/>
        <v/>
      </c>
      <c r="U124" s="256">
        <v>0</v>
      </c>
      <c r="V124" s="256">
        <v>0</v>
      </c>
      <c r="W124" s="257" t="str">
        <f t="shared" si="49"/>
        <v/>
      </c>
      <c r="X124" s="256">
        <v>0</v>
      </c>
      <c r="Y124" s="256">
        <v>0</v>
      </c>
      <c r="Z124" s="257" t="str">
        <f t="shared" si="50"/>
        <v/>
      </c>
      <c r="AA124" s="256">
        <v>1</v>
      </c>
      <c r="AB124" s="256">
        <v>1</v>
      </c>
      <c r="AC124" s="257">
        <f t="shared" si="43"/>
        <v>1</v>
      </c>
      <c r="AD124" s="256">
        <v>1</v>
      </c>
      <c r="AE124" s="256">
        <v>1</v>
      </c>
      <c r="AF124" s="257">
        <f t="shared" si="51"/>
        <v>1</v>
      </c>
      <c r="AG124" s="256">
        <v>2</v>
      </c>
      <c r="AH124" s="256">
        <v>2</v>
      </c>
      <c r="AI124" s="257">
        <f t="shared" si="52"/>
        <v>1</v>
      </c>
      <c r="AJ124" s="256">
        <v>3</v>
      </c>
      <c r="AK124" s="256">
        <v>3</v>
      </c>
      <c r="AL124" s="257">
        <f t="shared" si="53"/>
        <v>1</v>
      </c>
      <c r="AM124" s="256">
        <v>1</v>
      </c>
      <c r="AN124" s="256">
        <v>1</v>
      </c>
      <c r="AO124" s="257">
        <v>0</v>
      </c>
      <c r="AP124" s="256">
        <v>0</v>
      </c>
      <c r="AQ124" s="256">
        <v>0</v>
      </c>
      <c r="AR124" s="257" t="str">
        <f t="shared" si="54"/>
        <v/>
      </c>
      <c r="AS124" s="256">
        <v>0</v>
      </c>
      <c r="AT124" s="256">
        <v>3</v>
      </c>
      <c r="AU124" s="257">
        <f t="shared" si="55"/>
        <v>0</v>
      </c>
      <c r="AV124" s="521">
        <v>1</v>
      </c>
      <c r="AW124" s="521">
        <v>1</v>
      </c>
      <c r="AX124" s="257">
        <f t="shared" si="76"/>
        <v>1</v>
      </c>
      <c r="AY124" s="521">
        <v>1</v>
      </c>
      <c r="AZ124" s="521">
        <v>1</v>
      </c>
      <c r="BA124" s="257">
        <f t="shared" si="56"/>
        <v>1</v>
      </c>
      <c r="BB124" s="521">
        <v>1</v>
      </c>
      <c r="BC124" s="521">
        <v>1</v>
      </c>
      <c r="BD124" s="257">
        <f t="shared" si="57"/>
        <v>1</v>
      </c>
      <c r="BE124" s="521">
        <v>0</v>
      </c>
      <c r="BF124" s="521">
        <v>0</v>
      </c>
      <c r="BG124" s="257" t="str">
        <f t="shared" si="58"/>
        <v/>
      </c>
      <c r="BH124" s="521">
        <v>0</v>
      </c>
      <c r="BI124" s="521">
        <v>0</v>
      </c>
      <c r="BJ124" s="257" t="str">
        <f t="shared" si="59"/>
        <v/>
      </c>
      <c r="BK124" s="521">
        <v>0</v>
      </c>
      <c r="BL124" s="521">
        <v>0</v>
      </c>
      <c r="BM124" s="257" t="str">
        <f t="shared" si="60"/>
        <v/>
      </c>
      <c r="BN124" s="521">
        <v>0</v>
      </c>
      <c r="BO124" s="521">
        <v>0</v>
      </c>
      <c r="BP124" s="257" t="str">
        <f t="shared" si="61"/>
        <v/>
      </c>
      <c r="BQ124" s="521">
        <v>0</v>
      </c>
      <c r="BR124" s="521">
        <v>0</v>
      </c>
      <c r="BS124" s="257" t="str">
        <f t="shared" si="62"/>
        <v/>
      </c>
      <c r="BT124" s="521">
        <v>0</v>
      </c>
      <c r="BU124" s="521">
        <v>0</v>
      </c>
      <c r="BV124" s="257" t="str">
        <f t="shared" si="63"/>
        <v/>
      </c>
      <c r="BW124" s="521">
        <v>0</v>
      </c>
      <c r="BX124" s="521">
        <v>0</v>
      </c>
      <c r="BY124" s="257" t="str">
        <f t="shared" si="64"/>
        <v/>
      </c>
      <c r="BZ124" s="521">
        <v>0</v>
      </c>
      <c r="CA124" s="521">
        <v>0</v>
      </c>
      <c r="CB124" s="257" t="str">
        <f t="shared" si="65"/>
        <v/>
      </c>
      <c r="CC124" s="521">
        <v>0</v>
      </c>
      <c r="CD124" s="521">
        <v>0</v>
      </c>
      <c r="CE124" s="257" t="str">
        <f t="shared" si="66"/>
        <v/>
      </c>
      <c r="CF124" s="521">
        <v>0</v>
      </c>
      <c r="CG124" s="521">
        <v>0</v>
      </c>
      <c r="CH124" s="257" t="str">
        <f t="shared" si="67"/>
        <v/>
      </c>
      <c r="CI124" s="256">
        <v>0</v>
      </c>
      <c r="CJ124" s="256">
        <v>0</v>
      </c>
      <c r="CK124" s="257" t="str">
        <f t="shared" si="68"/>
        <v/>
      </c>
      <c r="CL124" s="256">
        <v>0</v>
      </c>
      <c r="CM124" s="256">
        <v>0</v>
      </c>
      <c r="CN124" s="257" t="str">
        <f t="shared" si="69"/>
        <v/>
      </c>
      <c r="CO124" s="256">
        <v>0</v>
      </c>
      <c r="CP124" s="256">
        <v>0</v>
      </c>
      <c r="CQ124" s="257" t="str">
        <f t="shared" si="70"/>
        <v/>
      </c>
      <c r="CR124" s="256">
        <v>0</v>
      </c>
      <c r="CS124" s="256">
        <v>0</v>
      </c>
      <c r="CT124" s="257" t="str">
        <f t="shared" si="71"/>
        <v/>
      </c>
      <c r="CU124" s="256">
        <v>0</v>
      </c>
      <c r="CV124" s="256">
        <v>0</v>
      </c>
      <c r="CW124" s="257" t="str">
        <f t="shared" si="72"/>
        <v/>
      </c>
      <c r="CX124" s="256">
        <v>0</v>
      </c>
      <c r="CY124" s="256">
        <v>0</v>
      </c>
      <c r="CZ124" s="257" t="str">
        <f t="shared" si="73"/>
        <v/>
      </c>
      <c r="DA124" s="256">
        <v>0</v>
      </c>
      <c r="DB124" s="256">
        <v>0</v>
      </c>
      <c r="DC124" s="257" t="str">
        <f t="shared" si="74"/>
        <v/>
      </c>
      <c r="DD124" s="256">
        <v>0</v>
      </c>
      <c r="DE124" s="256">
        <v>0</v>
      </c>
      <c r="DF124" s="257" t="str">
        <f t="shared" si="75"/>
        <v/>
      </c>
    </row>
    <row r="125" spans="1:110" ht="15" customHeight="1" x14ac:dyDescent="0.25">
      <c r="A125" s="152">
        <v>9</v>
      </c>
      <c r="B125" s="127" t="s">
        <v>346</v>
      </c>
      <c r="C125" s="127" t="s">
        <v>336</v>
      </c>
      <c r="D125" s="480">
        <v>0</v>
      </c>
      <c r="E125" s="480">
        <v>0</v>
      </c>
      <c r="F125" s="257" t="str">
        <f t="shared" si="44"/>
        <v>-</v>
      </c>
      <c r="G125" s="258" t="str">
        <f t="shared" si="39"/>
        <v>Đạt</v>
      </c>
      <c r="H125" s="259">
        <f t="shared" si="45"/>
        <v>18</v>
      </c>
      <c r="I125" s="259">
        <f t="shared" si="40"/>
        <v>20</v>
      </c>
      <c r="J125" s="293">
        <f t="shared" si="46"/>
        <v>0.9</v>
      </c>
      <c r="K125" s="258" t="str">
        <f t="shared" si="41"/>
        <v>Đạt</v>
      </c>
      <c r="L125" s="256">
        <v>3</v>
      </c>
      <c r="M125" s="256">
        <v>3</v>
      </c>
      <c r="N125" s="257">
        <f t="shared" si="47"/>
        <v>1</v>
      </c>
      <c r="O125" s="256">
        <v>1</v>
      </c>
      <c r="P125" s="256">
        <v>1</v>
      </c>
      <c r="Q125" s="257">
        <f t="shared" si="42"/>
        <v>1</v>
      </c>
      <c r="R125" s="256">
        <v>0</v>
      </c>
      <c r="S125" s="256">
        <v>0</v>
      </c>
      <c r="T125" s="257" t="str">
        <f t="shared" si="48"/>
        <v/>
      </c>
      <c r="U125" s="256">
        <v>1</v>
      </c>
      <c r="V125" s="256">
        <v>1</v>
      </c>
      <c r="W125" s="257">
        <f t="shared" si="49"/>
        <v>1</v>
      </c>
      <c r="X125" s="256">
        <v>0</v>
      </c>
      <c r="Y125" s="256">
        <v>0</v>
      </c>
      <c r="Z125" s="257" t="str">
        <f t="shared" si="50"/>
        <v/>
      </c>
      <c r="AA125" s="256">
        <v>1</v>
      </c>
      <c r="AB125" s="256">
        <v>1</v>
      </c>
      <c r="AC125" s="257">
        <f t="shared" si="43"/>
        <v>1</v>
      </c>
      <c r="AD125" s="256">
        <v>1</v>
      </c>
      <c r="AE125" s="256">
        <v>2</v>
      </c>
      <c r="AF125" s="257">
        <f t="shared" si="51"/>
        <v>0.5</v>
      </c>
      <c r="AG125" s="256">
        <v>1</v>
      </c>
      <c r="AH125" s="256">
        <v>1</v>
      </c>
      <c r="AI125" s="257">
        <f t="shared" si="52"/>
        <v>1</v>
      </c>
      <c r="AJ125" s="256">
        <v>1</v>
      </c>
      <c r="AK125" s="256">
        <v>1</v>
      </c>
      <c r="AL125" s="257">
        <f t="shared" si="53"/>
        <v>1</v>
      </c>
      <c r="AM125" s="256">
        <v>0</v>
      </c>
      <c r="AN125" s="256">
        <v>1</v>
      </c>
      <c r="AO125" s="257">
        <v>1</v>
      </c>
      <c r="AP125" s="256">
        <v>1</v>
      </c>
      <c r="AQ125" s="256">
        <v>1</v>
      </c>
      <c r="AR125" s="257">
        <f t="shared" si="54"/>
        <v>1</v>
      </c>
      <c r="AS125" s="256">
        <v>1</v>
      </c>
      <c r="AT125" s="256">
        <v>1</v>
      </c>
      <c r="AU125" s="257">
        <f t="shared" si="55"/>
        <v>1</v>
      </c>
      <c r="AV125" s="521">
        <v>2</v>
      </c>
      <c r="AW125" s="521">
        <v>2</v>
      </c>
      <c r="AX125" s="257">
        <f t="shared" si="76"/>
        <v>1</v>
      </c>
      <c r="AY125" s="521">
        <v>1</v>
      </c>
      <c r="AZ125" s="521">
        <v>1</v>
      </c>
      <c r="BA125" s="257">
        <f t="shared" si="56"/>
        <v>1</v>
      </c>
      <c r="BB125" s="521">
        <v>1</v>
      </c>
      <c r="BC125" s="521">
        <v>1</v>
      </c>
      <c r="BD125" s="257">
        <f t="shared" si="57"/>
        <v>1</v>
      </c>
      <c r="BE125" s="521">
        <v>0</v>
      </c>
      <c r="BF125" s="521">
        <v>0</v>
      </c>
      <c r="BG125" s="257" t="str">
        <f t="shared" si="58"/>
        <v/>
      </c>
      <c r="BH125" s="521">
        <v>0</v>
      </c>
      <c r="BI125" s="521">
        <v>0</v>
      </c>
      <c r="BJ125" s="257" t="str">
        <f t="shared" si="59"/>
        <v/>
      </c>
      <c r="BK125" s="521">
        <v>0</v>
      </c>
      <c r="BL125" s="521">
        <v>0</v>
      </c>
      <c r="BM125" s="257" t="str">
        <f t="shared" si="60"/>
        <v/>
      </c>
      <c r="BN125" s="521">
        <v>0</v>
      </c>
      <c r="BO125" s="521">
        <v>0</v>
      </c>
      <c r="BP125" s="257" t="str">
        <f t="shared" si="61"/>
        <v/>
      </c>
      <c r="BQ125" s="521">
        <v>1</v>
      </c>
      <c r="BR125" s="521">
        <v>1</v>
      </c>
      <c r="BS125" s="257">
        <f t="shared" si="62"/>
        <v>1</v>
      </c>
      <c r="BT125" s="521">
        <v>0</v>
      </c>
      <c r="BU125" s="521">
        <v>0</v>
      </c>
      <c r="BV125" s="257" t="str">
        <f t="shared" si="63"/>
        <v/>
      </c>
      <c r="BW125" s="521">
        <v>0</v>
      </c>
      <c r="BX125" s="521">
        <v>0</v>
      </c>
      <c r="BY125" s="257" t="str">
        <f t="shared" si="64"/>
        <v/>
      </c>
      <c r="BZ125" s="521">
        <v>0</v>
      </c>
      <c r="CA125" s="521">
        <v>0</v>
      </c>
      <c r="CB125" s="257" t="str">
        <f t="shared" si="65"/>
        <v/>
      </c>
      <c r="CC125" s="521">
        <v>2</v>
      </c>
      <c r="CD125" s="521">
        <v>2</v>
      </c>
      <c r="CE125" s="257">
        <f t="shared" si="66"/>
        <v>1</v>
      </c>
      <c r="CF125" s="521">
        <v>0</v>
      </c>
      <c r="CG125" s="521">
        <v>0</v>
      </c>
      <c r="CH125" s="257" t="str">
        <f t="shared" si="67"/>
        <v/>
      </c>
      <c r="CI125" s="256">
        <v>0</v>
      </c>
      <c r="CJ125" s="256">
        <v>0</v>
      </c>
      <c r="CK125" s="257" t="str">
        <f t="shared" si="68"/>
        <v/>
      </c>
      <c r="CL125" s="256">
        <v>0</v>
      </c>
      <c r="CM125" s="256">
        <v>0</v>
      </c>
      <c r="CN125" s="257" t="str">
        <f t="shared" si="69"/>
        <v/>
      </c>
      <c r="CO125" s="256">
        <v>0</v>
      </c>
      <c r="CP125" s="256">
        <v>0</v>
      </c>
      <c r="CQ125" s="257" t="str">
        <f t="shared" si="70"/>
        <v/>
      </c>
      <c r="CR125" s="256">
        <v>0</v>
      </c>
      <c r="CS125" s="256">
        <v>0</v>
      </c>
      <c r="CT125" s="257" t="str">
        <f t="shared" si="71"/>
        <v/>
      </c>
      <c r="CU125" s="256">
        <v>0</v>
      </c>
      <c r="CV125" s="256">
        <v>0</v>
      </c>
      <c r="CW125" s="257" t="str">
        <f t="shared" si="72"/>
        <v/>
      </c>
      <c r="CX125" s="256">
        <v>0</v>
      </c>
      <c r="CY125" s="256">
        <v>0</v>
      </c>
      <c r="CZ125" s="257" t="str">
        <f t="shared" si="73"/>
        <v/>
      </c>
      <c r="DA125" s="256">
        <v>0</v>
      </c>
      <c r="DB125" s="256">
        <v>0</v>
      </c>
      <c r="DC125" s="257" t="str">
        <f t="shared" si="74"/>
        <v/>
      </c>
      <c r="DD125" s="256">
        <v>0</v>
      </c>
      <c r="DE125" s="256">
        <v>0</v>
      </c>
      <c r="DF125" s="257" t="str">
        <f t="shared" si="75"/>
        <v/>
      </c>
    </row>
    <row r="126" spans="1:110" ht="15" customHeight="1" x14ac:dyDescent="0.25">
      <c r="A126" s="152">
        <v>10</v>
      </c>
      <c r="B126" s="127" t="s">
        <v>347</v>
      </c>
      <c r="C126" s="127" t="s">
        <v>336</v>
      </c>
      <c r="D126" s="480">
        <v>0</v>
      </c>
      <c r="E126" s="480">
        <v>0</v>
      </c>
      <c r="F126" s="257" t="str">
        <f t="shared" si="44"/>
        <v>-</v>
      </c>
      <c r="G126" s="258" t="str">
        <f t="shared" si="39"/>
        <v>Đạt</v>
      </c>
      <c r="H126" s="259">
        <f t="shared" si="45"/>
        <v>16</v>
      </c>
      <c r="I126" s="259">
        <f t="shared" si="40"/>
        <v>17</v>
      </c>
      <c r="J126" s="293">
        <f t="shared" si="46"/>
        <v>0.94117647058823528</v>
      </c>
      <c r="K126" s="258" t="str">
        <f t="shared" si="41"/>
        <v>Đạt</v>
      </c>
      <c r="L126" s="256">
        <v>4</v>
      </c>
      <c r="M126" s="256">
        <v>4</v>
      </c>
      <c r="N126" s="257">
        <f t="shared" si="47"/>
        <v>1</v>
      </c>
      <c r="O126" s="256">
        <v>1</v>
      </c>
      <c r="P126" s="256">
        <v>1</v>
      </c>
      <c r="Q126" s="257">
        <f t="shared" si="42"/>
        <v>1</v>
      </c>
      <c r="R126" s="256">
        <v>0</v>
      </c>
      <c r="S126" s="256">
        <v>0</v>
      </c>
      <c r="T126" s="257" t="str">
        <f t="shared" si="48"/>
        <v/>
      </c>
      <c r="U126" s="256">
        <v>0</v>
      </c>
      <c r="V126" s="256">
        <v>0</v>
      </c>
      <c r="W126" s="257" t="str">
        <f t="shared" si="49"/>
        <v/>
      </c>
      <c r="X126" s="256">
        <v>0</v>
      </c>
      <c r="Y126" s="256">
        <v>0</v>
      </c>
      <c r="Z126" s="257" t="str">
        <f t="shared" si="50"/>
        <v/>
      </c>
      <c r="AA126" s="256">
        <v>0</v>
      </c>
      <c r="AB126" s="256">
        <v>0</v>
      </c>
      <c r="AC126" s="257" t="str">
        <f t="shared" si="43"/>
        <v/>
      </c>
      <c r="AD126" s="256">
        <v>0</v>
      </c>
      <c r="AE126" s="256">
        <v>0</v>
      </c>
      <c r="AF126" s="257" t="str">
        <f t="shared" si="51"/>
        <v/>
      </c>
      <c r="AG126" s="256">
        <v>0</v>
      </c>
      <c r="AH126" s="256">
        <v>0</v>
      </c>
      <c r="AI126" s="257" t="str">
        <f t="shared" si="52"/>
        <v/>
      </c>
      <c r="AJ126" s="256">
        <v>1</v>
      </c>
      <c r="AK126" s="256">
        <v>1</v>
      </c>
      <c r="AL126" s="257">
        <f t="shared" si="53"/>
        <v>1</v>
      </c>
      <c r="AM126" s="256">
        <v>0</v>
      </c>
      <c r="AN126" s="256">
        <v>0</v>
      </c>
      <c r="AO126" s="257">
        <v>0</v>
      </c>
      <c r="AP126" s="256">
        <v>0</v>
      </c>
      <c r="AQ126" s="256">
        <v>0</v>
      </c>
      <c r="AR126" s="257" t="str">
        <f t="shared" si="54"/>
        <v/>
      </c>
      <c r="AS126" s="256">
        <v>1</v>
      </c>
      <c r="AT126" s="256">
        <v>1</v>
      </c>
      <c r="AU126" s="257">
        <f t="shared" si="55"/>
        <v>1</v>
      </c>
      <c r="AV126" s="521">
        <v>1</v>
      </c>
      <c r="AW126" s="521">
        <v>2</v>
      </c>
      <c r="AX126" s="257">
        <f t="shared" si="76"/>
        <v>0.5</v>
      </c>
      <c r="AY126" s="521">
        <v>0</v>
      </c>
      <c r="AZ126" s="521">
        <v>0</v>
      </c>
      <c r="BA126" s="257" t="str">
        <f t="shared" si="56"/>
        <v/>
      </c>
      <c r="BB126" s="521">
        <v>2</v>
      </c>
      <c r="BC126" s="521">
        <v>2</v>
      </c>
      <c r="BD126" s="257">
        <f t="shared" si="57"/>
        <v>1</v>
      </c>
      <c r="BE126" s="521">
        <v>2</v>
      </c>
      <c r="BF126" s="521">
        <v>2</v>
      </c>
      <c r="BG126" s="257">
        <f t="shared" si="58"/>
        <v>1</v>
      </c>
      <c r="BH126" s="521">
        <v>1</v>
      </c>
      <c r="BI126" s="521">
        <v>1</v>
      </c>
      <c r="BJ126" s="257">
        <f t="shared" si="59"/>
        <v>1</v>
      </c>
      <c r="BK126" s="521">
        <v>0</v>
      </c>
      <c r="BL126" s="521">
        <v>0</v>
      </c>
      <c r="BM126" s="257" t="str">
        <f t="shared" si="60"/>
        <v/>
      </c>
      <c r="BN126" s="521">
        <v>0</v>
      </c>
      <c r="BO126" s="521">
        <v>0</v>
      </c>
      <c r="BP126" s="257" t="str">
        <f t="shared" si="61"/>
        <v/>
      </c>
      <c r="BQ126" s="521">
        <v>2</v>
      </c>
      <c r="BR126" s="521">
        <v>2</v>
      </c>
      <c r="BS126" s="257">
        <f t="shared" si="62"/>
        <v>1</v>
      </c>
      <c r="BT126" s="521">
        <v>0</v>
      </c>
      <c r="BU126" s="521">
        <v>0</v>
      </c>
      <c r="BV126" s="257" t="str">
        <f t="shared" si="63"/>
        <v/>
      </c>
      <c r="BW126" s="521">
        <v>0</v>
      </c>
      <c r="BX126" s="521">
        <v>0</v>
      </c>
      <c r="BY126" s="257" t="str">
        <f t="shared" si="64"/>
        <v/>
      </c>
      <c r="BZ126" s="521">
        <v>1</v>
      </c>
      <c r="CA126" s="521">
        <v>1</v>
      </c>
      <c r="CB126" s="257">
        <f t="shared" si="65"/>
        <v>1</v>
      </c>
      <c r="CC126" s="521">
        <v>0</v>
      </c>
      <c r="CD126" s="521">
        <v>0</v>
      </c>
      <c r="CE126" s="257" t="str">
        <f t="shared" si="66"/>
        <v/>
      </c>
      <c r="CF126" s="521">
        <v>0</v>
      </c>
      <c r="CG126" s="521">
        <v>0</v>
      </c>
      <c r="CH126" s="257" t="str">
        <f t="shared" si="67"/>
        <v/>
      </c>
      <c r="CI126" s="256">
        <v>0</v>
      </c>
      <c r="CJ126" s="256">
        <v>0</v>
      </c>
      <c r="CK126" s="257" t="str">
        <f t="shared" si="68"/>
        <v/>
      </c>
      <c r="CL126" s="256">
        <v>0</v>
      </c>
      <c r="CM126" s="256">
        <v>0</v>
      </c>
      <c r="CN126" s="257" t="str">
        <f t="shared" si="69"/>
        <v/>
      </c>
      <c r="CO126" s="256">
        <v>0</v>
      </c>
      <c r="CP126" s="256">
        <v>0</v>
      </c>
      <c r="CQ126" s="257" t="str">
        <f t="shared" si="70"/>
        <v/>
      </c>
      <c r="CR126" s="256">
        <v>0</v>
      </c>
      <c r="CS126" s="256">
        <v>0</v>
      </c>
      <c r="CT126" s="257" t="str">
        <f t="shared" si="71"/>
        <v/>
      </c>
      <c r="CU126" s="256">
        <v>0</v>
      </c>
      <c r="CV126" s="256">
        <v>0</v>
      </c>
      <c r="CW126" s="257" t="str">
        <f t="shared" si="72"/>
        <v/>
      </c>
      <c r="CX126" s="256">
        <v>0</v>
      </c>
      <c r="CY126" s="256">
        <v>0</v>
      </c>
      <c r="CZ126" s="257" t="str">
        <f t="shared" si="73"/>
        <v/>
      </c>
      <c r="DA126" s="256">
        <v>0</v>
      </c>
      <c r="DB126" s="256">
        <v>0</v>
      </c>
      <c r="DC126" s="257" t="str">
        <f t="shared" si="74"/>
        <v/>
      </c>
      <c r="DD126" s="256">
        <v>0</v>
      </c>
      <c r="DE126" s="256">
        <v>0</v>
      </c>
      <c r="DF126" s="257" t="str">
        <f t="shared" si="75"/>
        <v/>
      </c>
    </row>
    <row r="127" spans="1:110" ht="15" customHeight="1" x14ac:dyDescent="0.25">
      <c r="A127" s="152">
        <v>11</v>
      </c>
      <c r="B127" s="127" t="s">
        <v>348</v>
      </c>
      <c r="C127" s="127" t="s">
        <v>345</v>
      </c>
      <c r="D127" s="480">
        <v>0</v>
      </c>
      <c r="E127" s="480">
        <v>0</v>
      </c>
      <c r="F127" s="257" t="str">
        <f t="shared" si="44"/>
        <v>-</v>
      </c>
      <c r="G127" s="258" t="str">
        <f t="shared" si="39"/>
        <v>Đạt</v>
      </c>
      <c r="H127" s="259">
        <f t="shared" si="45"/>
        <v>20</v>
      </c>
      <c r="I127" s="259">
        <f t="shared" si="40"/>
        <v>21</v>
      </c>
      <c r="J127" s="293">
        <f t="shared" si="46"/>
        <v>0.95238095238095233</v>
      </c>
      <c r="K127" s="258" t="str">
        <f t="shared" si="41"/>
        <v>Đạt</v>
      </c>
      <c r="L127" s="256">
        <v>2</v>
      </c>
      <c r="M127" s="256">
        <v>2</v>
      </c>
      <c r="N127" s="257">
        <f t="shared" si="47"/>
        <v>1</v>
      </c>
      <c r="O127" s="256">
        <v>0</v>
      </c>
      <c r="P127" s="256">
        <v>0</v>
      </c>
      <c r="Q127" s="257" t="str">
        <f t="shared" si="42"/>
        <v/>
      </c>
      <c r="R127" s="256">
        <v>1</v>
      </c>
      <c r="S127" s="256">
        <v>1</v>
      </c>
      <c r="T127" s="257">
        <f t="shared" si="48"/>
        <v>1</v>
      </c>
      <c r="U127" s="256">
        <v>0</v>
      </c>
      <c r="V127" s="256">
        <v>0</v>
      </c>
      <c r="W127" s="257" t="str">
        <f t="shared" si="49"/>
        <v/>
      </c>
      <c r="X127" s="256">
        <v>0</v>
      </c>
      <c r="Y127" s="256">
        <v>0</v>
      </c>
      <c r="Z127" s="257" t="str">
        <f t="shared" si="50"/>
        <v/>
      </c>
      <c r="AA127" s="256">
        <v>2</v>
      </c>
      <c r="AB127" s="256">
        <v>2</v>
      </c>
      <c r="AC127" s="257">
        <f t="shared" si="43"/>
        <v>1</v>
      </c>
      <c r="AD127" s="256">
        <v>0</v>
      </c>
      <c r="AE127" s="256">
        <v>0</v>
      </c>
      <c r="AF127" s="257" t="str">
        <f t="shared" si="51"/>
        <v/>
      </c>
      <c r="AG127" s="256">
        <v>0</v>
      </c>
      <c r="AH127" s="256">
        <v>0</v>
      </c>
      <c r="AI127" s="257" t="str">
        <f t="shared" si="52"/>
        <v/>
      </c>
      <c r="AJ127" s="256">
        <v>0</v>
      </c>
      <c r="AK127" s="256">
        <v>0</v>
      </c>
      <c r="AL127" s="257" t="str">
        <f t="shared" si="53"/>
        <v/>
      </c>
      <c r="AM127" s="256">
        <v>3</v>
      </c>
      <c r="AN127" s="256">
        <v>3</v>
      </c>
      <c r="AO127" s="257">
        <v>0</v>
      </c>
      <c r="AP127" s="256">
        <v>0</v>
      </c>
      <c r="AQ127" s="256">
        <v>0</v>
      </c>
      <c r="AR127" s="257" t="str">
        <f t="shared" si="54"/>
        <v/>
      </c>
      <c r="AS127" s="256">
        <v>0</v>
      </c>
      <c r="AT127" s="256">
        <v>1</v>
      </c>
      <c r="AU127" s="257">
        <f t="shared" si="55"/>
        <v>0</v>
      </c>
      <c r="AV127" s="521">
        <v>2</v>
      </c>
      <c r="AW127" s="521">
        <v>2</v>
      </c>
      <c r="AX127" s="257">
        <f t="shared" si="76"/>
        <v>1</v>
      </c>
      <c r="AY127" s="521">
        <v>0</v>
      </c>
      <c r="AZ127" s="521">
        <v>0</v>
      </c>
      <c r="BA127" s="257" t="str">
        <f t="shared" si="56"/>
        <v/>
      </c>
      <c r="BB127" s="521">
        <v>0</v>
      </c>
      <c r="BC127" s="521">
        <v>0</v>
      </c>
      <c r="BD127" s="257" t="str">
        <f t="shared" si="57"/>
        <v/>
      </c>
      <c r="BE127" s="521">
        <v>2</v>
      </c>
      <c r="BF127" s="521">
        <v>2</v>
      </c>
      <c r="BG127" s="257">
        <f t="shared" si="58"/>
        <v>1</v>
      </c>
      <c r="BH127" s="521">
        <v>0</v>
      </c>
      <c r="BI127" s="521">
        <v>0</v>
      </c>
      <c r="BJ127" s="257" t="str">
        <f t="shared" si="59"/>
        <v/>
      </c>
      <c r="BK127" s="521">
        <v>0</v>
      </c>
      <c r="BL127" s="521">
        <v>0</v>
      </c>
      <c r="BM127" s="257" t="str">
        <f t="shared" si="60"/>
        <v/>
      </c>
      <c r="BN127" s="521">
        <v>0</v>
      </c>
      <c r="BO127" s="521">
        <v>0</v>
      </c>
      <c r="BP127" s="257" t="str">
        <f t="shared" si="61"/>
        <v/>
      </c>
      <c r="BQ127" s="521">
        <v>2</v>
      </c>
      <c r="BR127" s="521">
        <v>2</v>
      </c>
      <c r="BS127" s="257">
        <f t="shared" si="62"/>
        <v>1</v>
      </c>
      <c r="BT127" s="521">
        <v>2</v>
      </c>
      <c r="BU127" s="521">
        <v>2</v>
      </c>
      <c r="BV127" s="257">
        <f t="shared" si="63"/>
        <v>1</v>
      </c>
      <c r="BW127" s="521">
        <v>1</v>
      </c>
      <c r="BX127" s="521">
        <v>1</v>
      </c>
      <c r="BY127" s="257">
        <f t="shared" si="64"/>
        <v>1</v>
      </c>
      <c r="BZ127" s="521">
        <v>1</v>
      </c>
      <c r="CA127" s="521">
        <v>1</v>
      </c>
      <c r="CB127" s="257">
        <f t="shared" si="65"/>
        <v>1</v>
      </c>
      <c r="CC127" s="521">
        <v>2</v>
      </c>
      <c r="CD127" s="521">
        <v>2</v>
      </c>
      <c r="CE127" s="257">
        <f t="shared" si="66"/>
        <v>1</v>
      </c>
      <c r="CF127" s="521">
        <v>0</v>
      </c>
      <c r="CG127" s="521">
        <v>0</v>
      </c>
      <c r="CH127" s="257" t="str">
        <f t="shared" si="67"/>
        <v/>
      </c>
      <c r="CI127" s="256">
        <v>0</v>
      </c>
      <c r="CJ127" s="256">
        <v>0</v>
      </c>
      <c r="CK127" s="257" t="str">
        <f t="shared" si="68"/>
        <v/>
      </c>
      <c r="CL127" s="256">
        <v>0</v>
      </c>
      <c r="CM127" s="256">
        <v>0</v>
      </c>
      <c r="CN127" s="257" t="str">
        <f t="shared" si="69"/>
        <v/>
      </c>
      <c r="CO127" s="256">
        <v>0</v>
      </c>
      <c r="CP127" s="256">
        <v>0</v>
      </c>
      <c r="CQ127" s="257" t="str">
        <f t="shared" si="70"/>
        <v/>
      </c>
      <c r="CR127" s="256">
        <v>0</v>
      </c>
      <c r="CS127" s="256">
        <v>0</v>
      </c>
      <c r="CT127" s="257" t="str">
        <f t="shared" si="71"/>
        <v/>
      </c>
      <c r="CU127" s="256">
        <v>0</v>
      </c>
      <c r="CV127" s="256">
        <v>0</v>
      </c>
      <c r="CW127" s="257" t="str">
        <f t="shared" si="72"/>
        <v/>
      </c>
      <c r="CX127" s="256">
        <v>0</v>
      </c>
      <c r="CY127" s="256">
        <v>0</v>
      </c>
      <c r="CZ127" s="257" t="str">
        <f t="shared" si="73"/>
        <v/>
      </c>
      <c r="DA127" s="256">
        <v>0</v>
      </c>
      <c r="DB127" s="256">
        <v>0</v>
      </c>
      <c r="DC127" s="257" t="str">
        <f t="shared" si="74"/>
        <v/>
      </c>
      <c r="DD127" s="256">
        <v>0</v>
      </c>
      <c r="DE127" s="256">
        <v>0</v>
      </c>
      <c r="DF127" s="257" t="str">
        <f t="shared" si="75"/>
        <v/>
      </c>
    </row>
    <row r="128" spans="1:110" ht="15" customHeight="1" x14ac:dyDescent="0.25">
      <c r="A128" s="152">
        <v>12</v>
      </c>
      <c r="B128" s="127" t="s">
        <v>349</v>
      </c>
      <c r="C128" s="127" t="s">
        <v>336</v>
      </c>
      <c r="D128" s="480">
        <v>0</v>
      </c>
      <c r="E128" s="480">
        <v>0</v>
      </c>
      <c r="F128" s="257" t="str">
        <f t="shared" si="44"/>
        <v>-</v>
      </c>
      <c r="G128" s="258" t="str">
        <f t="shared" si="39"/>
        <v>Đạt</v>
      </c>
      <c r="H128" s="259">
        <f t="shared" si="45"/>
        <v>3</v>
      </c>
      <c r="I128" s="259">
        <f t="shared" si="40"/>
        <v>3</v>
      </c>
      <c r="J128" s="293">
        <f t="shared" si="46"/>
        <v>1</v>
      </c>
      <c r="K128" s="258" t="str">
        <f t="shared" si="41"/>
        <v>Đạt</v>
      </c>
      <c r="L128" s="256">
        <v>0</v>
      </c>
      <c r="M128" s="256">
        <v>0</v>
      </c>
      <c r="N128" s="257" t="str">
        <f t="shared" si="47"/>
        <v/>
      </c>
      <c r="O128" s="256">
        <v>1</v>
      </c>
      <c r="P128" s="256">
        <v>1</v>
      </c>
      <c r="Q128" s="257">
        <f t="shared" si="42"/>
        <v>1</v>
      </c>
      <c r="R128" s="256">
        <v>1</v>
      </c>
      <c r="S128" s="256">
        <v>1</v>
      </c>
      <c r="T128" s="257">
        <f t="shared" si="48"/>
        <v>1</v>
      </c>
      <c r="U128" s="256">
        <v>0</v>
      </c>
      <c r="V128" s="256">
        <v>0</v>
      </c>
      <c r="W128" s="257" t="str">
        <f t="shared" si="49"/>
        <v/>
      </c>
      <c r="X128" s="256">
        <v>0</v>
      </c>
      <c r="Y128" s="256">
        <v>0</v>
      </c>
      <c r="Z128" s="257" t="str">
        <f t="shared" si="50"/>
        <v/>
      </c>
      <c r="AA128" s="256">
        <v>0</v>
      </c>
      <c r="AB128" s="256">
        <v>0</v>
      </c>
      <c r="AC128" s="257" t="str">
        <f t="shared" si="43"/>
        <v/>
      </c>
      <c r="AD128" s="256">
        <v>0</v>
      </c>
      <c r="AE128" s="256">
        <v>0</v>
      </c>
      <c r="AF128" s="257" t="str">
        <f t="shared" si="51"/>
        <v/>
      </c>
      <c r="AG128" s="256">
        <v>0</v>
      </c>
      <c r="AH128" s="256">
        <v>0</v>
      </c>
      <c r="AI128" s="257" t="str">
        <f t="shared" si="52"/>
        <v/>
      </c>
      <c r="AJ128" s="256">
        <v>0</v>
      </c>
      <c r="AK128" s="256">
        <v>0</v>
      </c>
      <c r="AL128" s="257" t="str">
        <f t="shared" si="53"/>
        <v/>
      </c>
      <c r="AM128" s="256">
        <v>0</v>
      </c>
      <c r="AN128" s="256">
        <v>0</v>
      </c>
      <c r="AO128" s="257">
        <v>0</v>
      </c>
      <c r="AP128" s="256">
        <v>0</v>
      </c>
      <c r="AQ128" s="256">
        <v>0</v>
      </c>
      <c r="AR128" s="257" t="str">
        <f t="shared" si="54"/>
        <v/>
      </c>
      <c r="AS128" s="256">
        <v>0</v>
      </c>
      <c r="AT128" s="256">
        <v>0</v>
      </c>
      <c r="AU128" s="257" t="str">
        <f t="shared" si="55"/>
        <v/>
      </c>
      <c r="AV128" s="521">
        <v>0</v>
      </c>
      <c r="AW128" s="521">
        <v>0</v>
      </c>
      <c r="AX128" s="257" t="str">
        <f t="shared" si="76"/>
        <v/>
      </c>
      <c r="AY128" s="521">
        <v>0</v>
      </c>
      <c r="AZ128" s="521">
        <v>0</v>
      </c>
      <c r="BA128" s="257" t="str">
        <f t="shared" si="56"/>
        <v/>
      </c>
      <c r="BB128" s="521">
        <v>0</v>
      </c>
      <c r="BC128" s="521">
        <v>0</v>
      </c>
      <c r="BD128" s="257" t="str">
        <f t="shared" si="57"/>
        <v/>
      </c>
      <c r="BE128" s="521">
        <v>0</v>
      </c>
      <c r="BF128" s="521">
        <v>0</v>
      </c>
      <c r="BG128" s="257" t="str">
        <f t="shared" si="58"/>
        <v/>
      </c>
      <c r="BH128" s="521">
        <v>0</v>
      </c>
      <c r="BI128" s="521">
        <v>0</v>
      </c>
      <c r="BJ128" s="257" t="str">
        <f t="shared" si="59"/>
        <v/>
      </c>
      <c r="BK128" s="521">
        <v>0</v>
      </c>
      <c r="BL128" s="521">
        <v>0</v>
      </c>
      <c r="BM128" s="257" t="str">
        <f t="shared" si="60"/>
        <v/>
      </c>
      <c r="BN128" s="521">
        <v>0</v>
      </c>
      <c r="BO128" s="521">
        <v>0</v>
      </c>
      <c r="BP128" s="257" t="str">
        <f t="shared" si="61"/>
        <v/>
      </c>
      <c r="BQ128" s="521">
        <v>0</v>
      </c>
      <c r="BR128" s="521">
        <v>0</v>
      </c>
      <c r="BS128" s="257" t="str">
        <f t="shared" si="62"/>
        <v/>
      </c>
      <c r="BT128" s="521">
        <v>1</v>
      </c>
      <c r="BU128" s="521">
        <v>1</v>
      </c>
      <c r="BV128" s="257">
        <f t="shared" si="63"/>
        <v>1</v>
      </c>
      <c r="BW128" s="521">
        <v>0</v>
      </c>
      <c r="BX128" s="521">
        <v>0</v>
      </c>
      <c r="BY128" s="257" t="str">
        <f t="shared" si="64"/>
        <v/>
      </c>
      <c r="BZ128" s="521">
        <v>0</v>
      </c>
      <c r="CA128" s="521">
        <v>0</v>
      </c>
      <c r="CB128" s="257" t="str">
        <f t="shared" si="65"/>
        <v/>
      </c>
      <c r="CC128" s="521">
        <v>0</v>
      </c>
      <c r="CD128" s="521">
        <v>0</v>
      </c>
      <c r="CE128" s="257" t="str">
        <f t="shared" si="66"/>
        <v/>
      </c>
      <c r="CF128" s="521">
        <v>0</v>
      </c>
      <c r="CG128" s="521">
        <v>0</v>
      </c>
      <c r="CH128" s="257" t="str">
        <f t="shared" si="67"/>
        <v/>
      </c>
      <c r="CI128" s="256">
        <v>0</v>
      </c>
      <c r="CJ128" s="256">
        <v>0</v>
      </c>
      <c r="CK128" s="257" t="str">
        <f t="shared" si="68"/>
        <v/>
      </c>
      <c r="CL128" s="256">
        <v>0</v>
      </c>
      <c r="CM128" s="256">
        <v>0</v>
      </c>
      <c r="CN128" s="257" t="str">
        <f t="shared" si="69"/>
        <v/>
      </c>
      <c r="CO128" s="256">
        <v>0</v>
      </c>
      <c r="CP128" s="256">
        <v>0</v>
      </c>
      <c r="CQ128" s="257" t="str">
        <f t="shared" si="70"/>
        <v/>
      </c>
      <c r="CR128" s="256">
        <v>0</v>
      </c>
      <c r="CS128" s="256">
        <v>0</v>
      </c>
      <c r="CT128" s="257" t="str">
        <f t="shared" si="71"/>
        <v/>
      </c>
      <c r="CU128" s="256">
        <v>0</v>
      </c>
      <c r="CV128" s="256">
        <v>0</v>
      </c>
      <c r="CW128" s="257" t="str">
        <f t="shared" si="72"/>
        <v/>
      </c>
      <c r="CX128" s="256">
        <v>0</v>
      </c>
      <c r="CY128" s="256">
        <v>0</v>
      </c>
      <c r="CZ128" s="257" t="str">
        <f t="shared" si="73"/>
        <v/>
      </c>
      <c r="DA128" s="256">
        <v>0</v>
      </c>
      <c r="DB128" s="256">
        <v>0</v>
      </c>
      <c r="DC128" s="257" t="str">
        <f t="shared" si="74"/>
        <v/>
      </c>
      <c r="DD128" s="256">
        <v>0</v>
      </c>
      <c r="DE128" s="256">
        <v>0</v>
      </c>
      <c r="DF128" s="257" t="str">
        <f t="shared" si="75"/>
        <v/>
      </c>
    </row>
    <row r="129" spans="1:110" ht="15" customHeight="1" x14ac:dyDescent="0.25">
      <c r="A129" s="152">
        <v>13</v>
      </c>
      <c r="B129" s="127" t="s">
        <v>350</v>
      </c>
      <c r="C129" s="127" t="s">
        <v>336</v>
      </c>
      <c r="D129" s="480">
        <v>0</v>
      </c>
      <c r="E129" s="480">
        <v>0</v>
      </c>
      <c r="F129" s="257" t="str">
        <f t="shared" si="44"/>
        <v>-</v>
      </c>
      <c r="G129" s="258" t="str">
        <f t="shared" si="39"/>
        <v>Đạt</v>
      </c>
      <c r="H129" s="259">
        <f t="shared" si="45"/>
        <v>16</v>
      </c>
      <c r="I129" s="259">
        <f t="shared" si="40"/>
        <v>19</v>
      </c>
      <c r="J129" s="293">
        <f t="shared" si="46"/>
        <v>0.84210526315789469</v>
      </c>
      <c r="K129" s="258" t="str">
        <f t="shared" si="41"/>
        <v>Đạt</v>
      </c>
      <c r="L129" s="256">
        <v>0</v>
      </c>
      <c r="M129" s="256">
        <v>0</v>
      </c>
      <c r="N129" s="257" t="str">
        <f t="shared" si="47"/>
        <v/>
      </c>
      <c r="O129" s="256">
        <v>2</v>
      </c>
      <c r="P129" s="256">
        <v>5</v>
      </c>
      <c r="Q129" s="257">
        <f t="shared" si="42"/>
        <v>0.4</v>
      </c>
      <c r="R129" s="256">
        <v>0</v>
      </c>
      <c r="S129" s="256">
        <v>0</v>
      </c>
      <c r="T129" s="257" t="str">
        <f t="shared" si="48"/>
        <v/>
      </c>
      <c r="U129" s="256">
        <v>1</v>
      </c>
      <c r="V129" s="256">
        <v>1</v>
      </c>
      <c r="W129" s="257">
        <f t="shared" si="49"/>
        <v>1</v>
      </c>
      <c r="X129" s="256">
        <v>0</v>
      </c>
      <c r="Y129" s="256">
        <v>0</v>
      </c>
      <c r="Z129" s="257" t="str">
        <f t="shared" si="50"/>
        <v/>
      </c>
      <c r="AA129" s="256">
        <v>0</v>
      </c>
      <c r="AB129" s="256">
        <v>0</v>
      </c>
      <c r="AC129" s="257" t="str">
        <f t="shared" si="43"/>
        <v/>
      </c>
      <c r="AD129" s="256">
        <v>1</v>
      </c>
      <c r="AE129" s="256">
        <v>1</v>
      </c>
      <c r="AF129" s="257">
        <f t="shared" si="51"/>
        <v>1</v>
      </c>
      <c r="AG129" s="256">
        <v>2</v>
      </c>
      <c r="AH129" s="256">
        <v>2</v>
      </c>
      <c r="AI129" s="257">
        <f t="shared" si="52"/>
        <v>1</v>
      </c>
      <c r="AJ129" s="256">
        <v>1</v>
      </c>
      <c r="AK129" s="256">
        <v>1</v>
      </c>
      <c r="AL129" s="257">
        <f t="shared" si="53"/>
        <v>1</v>
      </c>
      <c r="AM129" s="256">
        <v>1</v>
      </c>
      <c r="AN129" s="256">
        <v>1</v>
      </c>
      <c r="AO129" s="257">
        <v>0</v>
      </c>
      <c r="AP129" s="256">
        <v>0</v>
      </c>
      <c r="AQ129" s="256">
        <v>0</v>
      </c>
      <c r="AR129" s="257" t="str">
        <f t="shared" si="54"/>
        <v/>
      </c>
      <c r="AS129" s="256">
        <v>0</v>
      </c>
      <c r="AT129" s="256">
        <v>0</v>
      </c>
      <c r="AU129" s="257" t="str">
        <f t="shared" si="55"/>
        <v/>
      </c>
      <c r="AV129" s="521">
        <v>0</v>
      </c>
      <c r="AW129" s="521">
        <v>0</v>
      </c>
      <c r="AX129" s="257" t="str">
        <f t="shared" si="76"/>
        <v/>
      </c>
      <c r="AY129" s="521">
        <v>0</v>
      </c>
      <c r="AZ129" s="521">
        <v>0</v>
      </c>
      <c r="BA129" s="257" t="str">
        <f t="shared" si="56"/>
        <v/>
      </c>
      <c r="BB129" s="521">
        <v>2</v>
      </c>
      <c r="BC129" s="521">
        <v>2</v>
      </c>
      <c r="BD129" s="257">
        <f t="shared" si="57"/>
        <v>1</v>
      </c>
      <c r="BE129" s="521">
        <v>2</v>
      </c>
      <c r="BF129" s="521">
        <v>2</v>
      </c>
      <c r="BG129" s="257">
        <f t="shared" si="58"/>
        <v>1</v>
      </c>
      <c r="BH129" s="521">
        <v>1</v>
      </c>
      <c r="BI129" s="521">
        <v>1</v>
      </c>
      <c r="BJ129" s="257">
        <f t="shared" si="59"/>
        <v>1</v>
      </c>
      <c r="BK129" s="521">
        <v>0</v>
      </c>
      <c r="BL129" s="521">
        <v>0</v>
      </c>
      <c r="BM129" s="257" t="str">
        <f t="shared" si="60"/>
        <v/>
      </c>
      <c r="BN129" s="521">
        <v>0</v>
      </c>
      <c r="BO129" s="521">
        <v>0</v>
      </c>
      <c r="BP129" s="257" t="str">
        <f t="shared" si="61"/>
        <v/>
      </c>
      <c r="BQ129" s="521">
        <v>0</v>
      </c>
      <c r="BR129" s="521">
        <v>0</v>
      </c>
      <c r="BS129" s="257" t="str">
        <f t="shared" si="62"/>
        <v/>
      </c>
      <c r="BT129" s="521">
        <v>0</v>
      </c>
      <c r="BU129" s="521">
        <v>0</v>
      </c>
      <c r="BV129" s="257" t="str">
        <f t="shared" si="63"/>
        <v/>
      </c>
      <c r="BW129" s="521">
        <v>0</v>
      </c>
      <c r="BX129" s="521">
        <v>0</v>
      </c>
      <c r="BY129" s="257" t="str">
        <f t="shared" si="64"/>
        <v/>
      </c>
      <c r="BZ129" s="521">
        <v>2</v>
      </c>
      <c r="CA129" s="521">
        <v>2</v>
      </c>
      <c r="CB129" s="257">
        <f t="shared" si="65"/>
        <v>1</v>
      </c>
      <c r="CC129" s="521">
        <v>0</v>
      </c>
      <c r="CD129" s="521">
        <v>0</v>
      </c>
      <c r="CE129" s="257" t="str">
        <f t="shared" si="66"/>
        <v/>
      </c>
      <c r="CF129" s="521">
        <v>0</v>
      </c>
      <c r="CG129" s="521">
        <v>0</v>
      </c>
      <c r="CH129" s="257" t="str">
        <f t="shared" si="67"/>
        <v/>
      </c>
      <c r="CI129" s="256">
        <v>0</v>
      </c>
      <c r="CJ129" s="256">
        <v>0</v>
      </c>
      <c r="CK129" s="257" t="str">
        <f t="shared" si="68"/>
        <v/>
      </c>
      <c r="CL129" s="256">
        <v>1</v>
      </c>
      <c r="CM129" s="256">
        <v>1</v>
      </c>
      <c r="CN129" s="257">
        <f t="shared" si="69"/>
        <v>1</v>
      </c>
      <c r="CO129" s="256">
        <v>0</v>
      </c>
      <c r="CP129" s="256">
        <v>0</v>
      </c>
      <c r="CQ129" s="257" t="str">
        <f t="shared" si="70"/>
        <v/>
      </c>
      <c r="CR129" s="256">
        <v>0</v>
      </c>
      <c r="CS129" s="256">
        <v>0</v>
      </c>
      <c r="CT129" s="257" t="str">
        <f t="shared" si="71"/>
        <v/>
      </c>
      <c r="CU129" s="256">
        <v>0</v>
      </c>
      <c r="CV129" s="256">
        <v>0</v>
      </c>
      <c r="CW129" s="257" t="str">
        <f t="shared" si="72"/>
        <v/>
      </c>
      <c r="CX129" s="256">
        <v>0</v>
      </c>
      <c r="CY129" s="256">
        <v>0</v>
      </c>
      <c r="CZ129" s="257" t="str">
        <f t="shared" si="73"/>
        <v/>
      </c>
      <c r="DA129" s="256">
        <v>0</v>
      </c>
      <c r="DB129" s="256">
        <v>0</v>
      </c>
      <c r="DC129" s="257" t="str">
        <f t="shared" si="74"/>
        <v/>
      </c>
      <c r="DD129" s="256">
        <v>0</v>
      </c>
      <c r="DE129" s="256">
        <v>0</v>
      </c>
      <c r="DF129" s="257" t="str">
        <f t="shared" si="75"/>
        <v/>
      </c>
    </row>
    <row r="130" spans="1:110" ht="15" customHeight="1" x14ac:dyDescent="0.25">
      <c r="A130" s="152">
        <v>14</v>
      </c>
      <c r="B130" s="127" t="s">
        <v>351</v>
      </c>
      <c r="C130" s="127" t="s">
        <v>339</v>
      </c>
      <c r="D130" s="480">
        <v>0</v>
      </c>
      <c r="E130" s="480">
        <v>0</v>
      </c>
      <c r="F130" s="257" t="str">
        <f t="shared" si="44"/>
        <v>-</v>
      </c>
      <c r="G130" s="258" t="str">
        <f t="shared" si="39"/>
        <v>Đạt</v>
      </c>
      <c r="H130" s="259">
        <f t="shared" si="45"/>
        <v>9</v>
      </c>
      <c r="I130" s="259">
        <f t="shared" si="40"/>
        <v>9</v>
      </c>
      <c r="J130" s="293">
        <f t="shared" si="46"/>
        <v>1</v>
      </c>
      <c r="K130" s="258" t="str">
        <f t="shared" si="41"/>
        <v>Đạt</v>
      </c>
      <c r="L130" s="256">
        <v>0</v>
      </c>
      <c r="M130" s="256">
        <v>0</v>
      </c>
      <c r="N130" s="257" t="str">
        <f t="shared" si="47"/>
        <v/>
      </c>
      <c r="O130" s="256">
        <v>0</v>
      </c>
      <c r="P130" s="256">
        <v>0</v>
      </c>
      <c r="Q130" s="257" t="str">
        <f t="shared" si="42"/>
        <v/>
      </c>
      <c r="R130" s="256">
        <v>1</v>
      </c>
      <c r="S130" s="256">
        <v>1</v>
      </c>
      <c r="T130" s="257">
        <f t="shared" si="48"/>
        <v>1</v>
      </c>
      <c r="U130" s="256">
        <v>0</v>
      </c>
      <c r="V130" s="256">
        <v>0</v>
      </c>
      <c r="W130" s="257" t="str">
        <f t="shared" si="49"/>
        <v/>
      </c>
      <c r="X130" s="256">
        <v>0</v>
      </c>
      <c r="Y130" s="256">
        <v>0</v>
      </c>
      <c r="Z130" s="257" t="str">
        <f t="shared" si="50"/>
        <v/>
      </c>
      <c r="AA130" s="256">
        <v>3</v>
      </c>
      <c r="AB130" s="256">
        <v>3</v>
      </c>
      <c r="AC130" s="257">
        <f t="shared" si="43"/>
        <v>1</v>
      </c>
      <c r="AD130" s="256">
        <v>0</v>
      </c>
      <c r="AE130" s="256">
        <v>0</v>
      </c>
      <c r="AF130" s="257" t="str">
        <f t="shared" si="51"/>
        <v/>
      </c>
      <c r="AG130" s="256">
        <v>0</v>
      </c>
      <c r="AH130" s="256">
        <v>0</v>
      </c>
      <c r="AI130" s="257" t="str">
        <f t="shared" si="52"/>
        <v/>
      </c>
      <c r="AJ130" s="256">
        <v>0</v>
      </c>
      <c r="AK130" s="256">
        <v>0</v>
      </c>
      <c r="AL130" s="257" t="str">
        <f t="shared" si="53"/>
        <v/>
      </c>
      <c r="AM130" s="256">
        <v>0</v>
      </c>
      <c r="AN130" s="256">
        <v>0</v>
      </c>
      <c r="AO130" s="257">
        <v>0</v>
      </c>
      <c r="AP130" s="256">
        <v>0</v>
      </c>
      <c r="AQ130" s="256">
        <v>0</v>
      </c>
      <c r="AR130" s="257" t="str">
        <f t="shared" si="54"/>
        <v/>
      </c>
      <c r="AS130" s="256">
        <v>1</v>
      </c>
      <c r="AT130" s="256">
        <v>1</v>
      </c>
      <c r="AU130" s="257">
        <f t="shared" si="55"/>
        <v>1</v>
      </c>
      <c r="AV130" s="521">
        <v>0</v>
      </c>
      <c r="AW130" s="521">
        <v>0</v>
      </c>
      <c r="AX130" s="257" t="str">
        <f t="shared" si="76"/>
        <v/>
      </c>
      <c r="AY130" s="521">
        <v>1</v>
      </c>
      <c r="AZ130" s="521">
        <v>1</v>
      </c>
      <c r="BA130" s="257">
        <f t="shared" si="56"/>
        <v>1</v>
      </c>
      <c r="BB130" s="521">
        <v>0</v>
      </c>
      <c r="BC130" s="521">
        <v>0</v>
      </c>
      <c r="BD130" s="257" t="str">
        <f t="shared" si="57"/>
        <v/>
      </c>
      <c r="BE130" s="521">
        <v>0</v>
      </c>
      <c r="BF130" s="521">
        <v>0</v>
      </c>
      <c r="BG130" s="257" t="str">
        <f t="shared" si="58"/>
        <v/>
      </c>
      <c r="BH130" s="521">
        <v>1</v>
      </c>
      <c r="BI130" s="521">
        <v>1</v>
      </c>
      <c r="BJ130" s="257">
        <f t="shared" si="59"/>
        <v>1</v>
      </c>
      <c r="BK130" s="521">
        <v>1</v>
      </c>
      <c r="BL130" s="521">
        <v>1</v>
      </c>
      <c r="BM130" s="257">
        <f t="shared" si="60"/>
        <v>1</v>
      </c>
      <c r="BN130" s="521">
        <v>0</v>
      </c>
      <c r="BO130" s="521">
        <v>0</v>
      </c>
      <c r="BP130" s="257" t="str">
        <f t="shared" si="61"/>
        <v/>
      </c>
      <c r="BQ130" s="521">
        <v>1</v>
      </c>
      <c r="BR130" s="521">
        <v>1</v>
      </c>
      <c r="BS130" s="257">
        <f t="shared" si="62"/>
        <v>1</v>
      </c>
      <c r="BT130" s="521">
        <v>0</v>
      </c>
      <c r="BU130" s="521">
        <v>0</v>
      </c>
      <c r="BV130" s="257" t="str">
        <f t="shared" si="63"/>
        <v/>
      </c>
      <c r="BW130" s="521">
        <v>0</v>
      </c>
      <c r="BX130" s="521">
        <v>0</v>
      </c>
      <c r="BY130" s="257" t="str">
        <f t="shared" si="64"/>
        <v/>
      </c>
      <c r="BZ130" s="521">
        <v>0</v>
      </c>
      <c r="CA130" s="521">
        <v>0</v>
      </c>
      <c r="CB130" s="257" t="str">
        <f t="shared" si="65"/>
        <v/>
      </c>
      <c r="CC130" s="521">
        <v>0</v>
      </c>
      <c r="CD130" s="521">
        <v>0</v>
      </c>
      <c r="CE130" s="257" t="str">
        <f t="shared" si="66"/>
        <v/>
      </c>
      <c r="CF130" s="521">
        <v>0</v>
      </c>
      <c r="CG130" s="521">
        <v>0</v>
      </c>
      <c r="CH130" s="257" t="str">
        <f t="shared" si="67"/>
        <v/>
      </c>
      <c r="CI130" s="256">
        <v>0</v>
      </c>
      <c r="CJ130" s="256">
        <v>0</v>
      </c>
      <c r="CK130" s="257" t="str">
        <f t="shared" si="68"/>
        <v/>
      </c>
      <c r="CL130" s="256">
        <v>0</v>
      </c>
      <c r="CM130" s="256">
        <v>0</v>
      </c>
      <c r="CN130" s="257" t="str">
        <f t="shared" si="69"/>
        <v/>
      </c>
      <c r="CO130" s="256">
        <v>0</v>
      </c>
      <c r="CP130" s="256">
        <v>0</v>
      </c>
      <c r="CQ130" s="257" t="str">
        <f t="shared" si="70"/>
        <v/>
      </c>
      <c r="CR130" s="256">
        <v>0</v>
      </c>
      <c r="CS130" s="256">
        <v>0</v>
      </c>
      <c r="CT130" s="257" t="str">
        <f t="shared" si="71"/>
        <v/>
      </c>
      <c r="CU130" s="256">
        <v>0</v>
      </c>
      <c r="CV130" s="256">
        <v>0</v>
      </c>
      <c r="CW130" s="257" t="str">
        <f t="shared" si="72"/>
        <v/>
      </c>
      <c r="CX130" s="256">
        <v>0</v>
      </c>
      <c r="CY130" s="256">
        <v>0</v>
      </c>
      <c r="CZ130" s="257" t="str">
        <f t="shared" si="73"/>
        <v/>
      </c>
      <c r="DA130" s="256">
        <v>0</v>
      </c>
      <c r="DB130" s="256">
        <v>0</v>
      </c>
      <c r="DC130" s="257" t="str">
        <f t="shared" si="74"/>
        <v/>
      </c>
      <c r="DD130" s="256">
        <v>0</v>
      </c>
      <c r="DE130" s="256">
        <v>0</v>
      </c>
      <c r="DF130" s="257" t="str">
        <f t="shared" si="75"/>
        <v/>
      </c>
    </row>
    <row r="131" spans="1:110" ht="15" customHeight="1" x14ac:dyDescent="0.25">
      <c r="A131" s="152">
        <v>15</v>
      </c>
      <c r="B131" s="127" t="s">
        <v>352</v>
      </c>
      <c r="C131" s="127" t="s">
        <v>345</v>
      </c>
      <c r="D131" s="480">
        <v>0</v>
      </c>
      <c r="E131" s="480">
        <v>0</v>
      </c>
      <c r="F131" s="257" t="str">
        <f t="shared" si="44"/>
        <v>-</v>
      </c>
      <c r="G131" s="258" t="str">
        <f t="shared" si="39"/>
        <v>Đạt</v>
      </c>
      <c r="H131" s="259">
        <f t="shared" si="45"/>
        <v>21</v>
      </c>
      <c r="I131" s="259">
        <f t="shared" si="40"/>
        <v>22</v>
      </c>
      <c r="J131" s="293">
        <f t="shared" si="46"/>
        <v>0.95454545454545459</v>
      </c>
      <c r="K131" s="258" t="str">
        <f t="shared" si="41"/>
        <v>Đạt</v>
      </c>
      <c r="L131" s="256">
        <v>4</v>
      </c>
      <c r="M131" s="256">
        <v>4</v>
      </c>
      <c r="N131" s="257">
        <f t="shared" si="47"/>
        <v>1</v>
      </c>
      <c r="O131" s="256">
        <v>1</v>
      </c>
      <c r="P131" s="256">
        <v>1</v>
      </c>
      <c r="Q131" s="257">
        <f t="shared" si="42"/>
        <v>1</v>
      </c>
      <c r="R131" s="256">
        <v>1</v>
      </c>
      <c r="S131" s="256">
        <v>1</v>
      </c>
      <c r="T131" s="257">
        <f t="shared" si="48"/>
        <v>1</v>
      </c>
      <c r="U131" s="256">
        <v>1</v>
      </c>
      <c r="V131" s="256">
        <v>1</v>
      </c>
      <c r="W131" s="257">
        <f t="shared" si="49"/>
        <v>1</v>
      </c>
      <c r="X131" s="256">
        <v>0</v>
      </c>
      <c r="Y131" s="256">
        <v>0</v>
      </c>
      <c r="Z131" s="257" t="str">
        <f t="shared" si="50"/>
        <v/>
      </c>
      <c r="AA131" s="256">
        <v>1</v>
      </c>
      <c r="AB131" s="256">
        <v>1</v>
      </c>
      <c r="AC131" s="257">
        <f t="shared" si="43"/>
        <v>1</v>
      </c>
      <c r="AD131" s="256">
        <v>1</v>
      </c>
      <c r="AE131" s="256">
        <v>1</v>
      </c>
      <c r="AF131" s="257">
        <f t="shared" si="51"/>
        <v>1</v>
      </c>
      <c r="AG131" s="256">
        <v>1</v>
      </c>
      <c r="AH131" s="256">
        <v>1</v>
      </c>
      <c r="AI131" s="257">
        <f t="shared" si="52"/>
        <v>1</v>
      </c>
      <c r="AJ131" s="256">
        <v>2</v>
      </c>
      <c r="AK131" s="256">
        <v>2</v>
      </c>
      <c r="AL131" s="257">
        <f t="shared" si="53"/>
        <v>1</v>
      </c>
      <c r="AM131" s="256">
        <v>0</v>
      </c>
      <c r="AN131" s="256">
        <v>0</v>
      </c>
      <c r="AO131" s="257">
        <v>0</v>
      </c>
      <c r="AP131" s="256">
        <v>0</v>
      </c>
      <c r="AQ131" s="256">
        <v>0</v>
      </c>
      <c r="AR131" s="257" t="str">
        <f t="shared" si="54"/>
        <v/>
      </c>
      <c r="AS131" s="256">
        <v>1</v>
      </c>
      <c r="AT131" s="256">
        <v>1</v>
      </c>
      <c r="AU131" s="257">
        <f t="shared" si="55"/>
        <v>1</v>
      </c>
      <c r="AV131" s="521">
        <v>1</v>
      </c>
      <c r="AW131" s="521">
        <v>1</v>
      </c>
      <c r="AX131" s="257">
        <f t="shared" si="76"/>
        <v>1</v>
      </c>
      <c r="AY131" s="521">
        <v>1</v>
      </c>
      <c r="AZ131" s="521">
        <v>1</v>
      </c>
      <c r="BA131" s="257">
        <f t="shared" si="56"/>
        <v>1</v>
      </c>
      <c r="BB131" s="521">
        <v>0</v>
      </c>
      <c r="BC131" s="521">
        <v>0</v>
      </c>
      <c r="BD131" s="257" t="str">
        <f t="shared" si="57"/>
        <v/>
      </c>
      <c r="BE131" s="521">
        <v>0</v>
      </c>
      <c r="BF131" s="521">
        <v>0</v>
      </c>
      <c r="BG131" s="257" t="str">
        <f t="shared" si="58"/>
        <v/>
      </c>
      <c r="BH131" s="521">
        <v>0</v>
      </c>
      <c r="BI131" s="521">
        <v>1</v>
      </c>
      <c r="BJ131" s="257">
        <f t="shared" si="59"/>
        <v>0</v>
      </c>
      <c r="BK131" s="521">
        <v>0</v>
      </c>
      <c r="BL131" s="521">
        <v>0</v>
      </c>
      <c r="BM131" s="257" t="str">
        <f t="shared" si="60"/>
        <v/>
      </c>
      <c r="BN131" s="521">
        <v>0</v>
      </c>
      <c r="BO131" s="521">
        <v>0</v>
      </c>
      <c r="BP131" s="257" t="str">
        <f t="shared" si="61"/>
        <v/>
      </c>
      <c r="BQ131" s="521">
        <v>3</v>
      </c>
      <c r="BR131" s="521">
        <v>3</v>
      </c>
      <c r="BS131" s="257">
        <f t="shared" si="62"/>
        <v>1</v>
      </c>
      <c r="BT131" s="521">
        <v>1</v>
      </c>
      <c r="BU131" s="521">
        <v>1</v>
      </c>
      <c r="BV131" s="257">
        <f t="shared" si="63"/>
        <v>1</v>
      </c>
      <c r="BW131" s="521">
        <v>0</v>
      </c>
      <c r="BX131" s="521">
        <v>0</v>
      </c>
      <c r="BY131" s="257" t="str">
        <f t="shared" si="64"/>
        <v/>
      </c>
      <c r="BZ131" s="521">
        <v>0</v>
      </c>
      <c r="CA131" s="521">
        <v>0</v>
      </c>
      <c r="CB131" s="257" t="str">
        <f t="shared" si="65"/>
        <v/>
      </c>
      <c r="CC131" s="521">
        <v>0</v>
      </c>
      <c r="CD131" s="521">
        <v>0</v>
      </c>
      <c r="CE131" s="257" t="str">
        <f t="shared" si="66"/>
        <v/>
      </c>
      <c r="CF131" s="521">
        <v>0</v>
      </c>
      <c r="CG131" s="521">
        <v>0</v>
      </c>
      <c r="CH131" s="257" t="str">
        <f t="shared" si="67"/>
        <v/>
      </c>
      <c r="CI131" s="256">
        <v>0</v>
      </c>
      <c r="CJ131" s="256">
        <v>0</v>
      </c>
      <c r="CK131" s="257" t="str">
        <f t="shared" si="68"/>
        <v/>
      </c>
      <c r="CL131" s="256">
        <v>0</v>
      </c>
      <c r="CM131" s="256">
        <v>0</v>
      </c>
      <c r="CN131" s="257" t="str">
        <f t="shared" si="69"/>
        <v/>
      </c>
      <c r="CO131" s="256">
        <v>1</v>
      </c>
      <c r="CP131" s="256">
        <v>1</v>
      </c>
      <c r="CQ131" s="257">
        <f t="shared" si="70"/>
        <v>1</v>
      </c>
      <c r="CR131" s="256">
        <v>0</v>
      </c>
      <c r="CS131" s="256">
        <v>0</v>
      </c>
      <c r="CT131" s="257" t="str">
        <f t="shared" si="71"/>
        <v/>
      </c>
      <c r="CU131" s="256">
        <v>0</v>
      </c>
      <c r="CV131" s="256">
        <v>0</v>
      </c>
      <c r="CW131" s="257" t="str">
        <f t="shared" si="72"/>
        <v/>
      </c>
      <c r="CX131" s="256">
        <v>1</v>
      </c>
      <c r="CY131" s="256">
        <v>1</v>
      </c>
      <c r="CZ131" s="257">
        <f t="shared" si="73"/>
        <v>1</v>
      </c>
      <c r="DA131" s="256">
        <v>0</v>
      </c>
      <c r="DB131" s="256">
        <v>0</v>
      </c>
      <c r="DC131" s="257" t="str">
        <f t="shared" si="74"/>
        <v/>
      </c>
      <c r="DD131" s="256">
        <v>0</v>
      </c>
      <c r="DE131" s="256">
        <v>0</v>
      </c>
      <c r="DF131" s="257" t="str">
        <f t="shared" si="75"/>
        <v/>
      </c>
    </row>
    <row r="132" spans="1:110" x14ac:dyDescent="0.25">
      <c r="A132" s="152">
        <v>16</v>
      </c>
      <c r="B132" s="127" t="s">
        <v>353</v>
      </c>
      <c r="C132" s="127" t="s">
        <v>345</v>
      </c>
      <c r="D132" s="480">
        <v>1</v>
      </c>
      <c r="E132" s="480">
        <v>1</v>
      </c>
      <c r="F132" s="257">
        <f t="shared" si="44"/>
        <v>1</v>
      </c>
      <c r="G132" s="258" t="str">
        <f t="shared" si="39"/>
        <v>Đạt</v>
      </c>
      <c r="H132" s="259">
        <f t="shared" si="45"/>
        <v>3</v>
      </c>
      <c r="I132" s="259">
        <f t="shared" si="40"/>
        <v>3</v>
      </c>
      <c r="J132" s="293">
        <f t="shared" si="46"/>
        <v>1</v>
      </c>
      <c r="K132" s="258" t="str">
        <f t="shared" si="41"/>
        <v>Đạt</v>
      </c>
      <c r="L132" s="256">
        <v>0</v>
      </c>
      <c r="M132" s="256">
        <v>0</v>
      </c>
      <c r="N132" s="257" t="str">
        <f t="shared" si="47"/>
        <v/>
      </c>
      <c r="O132" s="256">
        <v>0</v>
      </c>
      <c r="P132" s="256">
        <v>0</v>
      </c>
      <c r="Q132" s="257" t="str">
        <f t="shared" si="42"/>
        <v/>
      </c>
      <c r="R132" s="256">
        <v>2</v>
      </c>
      <c r="S132" s="256">
        <v>2</v>
      </c>
      <c r="T132" s="257">
        <f t="shared" si="48"/>
        <v>1</v>
      </c>
      <c r="U132" s="256">
        <v>0</v>
      </c>
      <c r="V132" s="256">
        <v>0</v>
      </c>
      <c r="W132" s="257" t="str">
        <f t="shared" si="49"/>
        <v/>
      </c>
      <c r="X132" s="256">
        <v>0</v>
      </c>
      <c r="Y132" s="256">
        <v>0</v>
      </c>
      <c r="Z132" s="257" t="str">
        <f t="shared" si="50"/>
        <v/>
      </c>
      <c r="AA132" s="256">
        <v>0</v>
      </c>
      <c r="AB132" s="256">
        <v>0</v>
      </c>
      <c r="AC132" s="257" t="str">
        <f t="shared" si="43"/>
        <v/>
      </c>
      <c r="AD132" s="256">
        <v>0</v>
      </c>
      <c r="AE132" s="256">
        <v>0</v>
      </c>
      <c r="AF132" s="257" t="str">
        <f t="shared" si="51"/>
        <v/>
      </c>
      <c r="AG132" s="256">
        <v>0</v>
      </c>
      <c r="AH132" s="256">
        <v>0</v>
      </c>
      <c r="AI132" s="257" t="str">
        <f t="shared" si="52"/>
        <v/>
      </c>
      <c r="AJ132" s="256">
        <v>0</v>
      </c>
      <c r="AK132" s="256">
        <v>0</v>
      </c>
      <c r="AL132" s="257" t="str">
        <f t="shared" si="53"/>
        <v/>
      </c>
      <c r="AM132" s="256">
        <v>0</v>
      </c>
      <c r="AN132" s="256">
        <v>0</v>
      </c>
      <c r="AO132" s="257">
        <v>0</v>
      </c>
      <c r="AP132" s="256">
        <v>0</v>
      </c>
      <c r="AQ132" s="256">
        <v>0</v>
      </c>
      <c r="AR132" s="257" t="str">
        <f t="shared" si="54"/>
        <v/>
      </c>
      <c r="AS132" s="256">
        <v>0</v>
      </c>
      <c r="AT132" s="256">
        <v>0</v>
      </c>
      <c r="AU132" s="257" t="str">
        <f t="shared" si="55"/>
        <v/>
      </c>
      <c r="AV132" s="521">
        <v>0</v>
      </c>
      <c r="AW132" s="521">
        <v>0</v>
      </c>
      <c r="AX132" s="257" t="str">
        <f t="shared" si="76"/>
        <v/>
      </c>
      <c r="AY132" s="521">
        <v>0</v>
      </c>
      <c r="AZ132" s="521">
        <v>0</v>
      </c>
      <c r="BA132" s="257" t="str">
        <f t="shared" si="56"/>
        <v/>
      </c>
      <c r="BB132" s="521">
        <v>0</v>
      </c>
      <c r="BC132" s="521">
        <v>0</v>
      </c>
      <c r="BD132" s="257" t="str">
        <f t="shared" si="57"/>
        <v/>
      </c>
      <c r="BE132" s="521">
        <v>0</v>
      </c>
      <c r="BF132" s="521">
        <v>0</v>
      </c>
      <c r="BG132" s="257" t="str">
        <f t="shared" si="58"/>
        <v/>
      </c>
      <c r="BH132" s="521">
        <v>0</v>
      </c>
      <c r="BI132" s="521">
        <v>0</v>
      </c>
      <c r="BJ132" s="257" t="str">
        <f t="shared" si="59"/>
        <v/>
      </c>
      <c r="BK132" s="521">
        <v>0</v>
      </c>
      <c r="BL132" s="521">
        <v>0</v>
      </c>
      <c r="BM132" s="257" t="str">
        <f t="shared" si="60"/>
        <v/>
      </c>
      <c r="BN132" s="521">
        <v>0</v>
      </c>
      <c r="BO132" s="521">
        <v>0</v>
      </c>
      <c r="BP132" s="257" t="str">
        <f t="shared" si="61"/>
        <v/>
      </c>
      <c r="BQ132" s="521">
        <v>0</v>
      </c>
      <c r="BR132" s="521">
        <v>0</v>
      </c>
      <c r="BS132" s="257" t="str">
        <f t="shared" si="62"/>
        <v/>
      </c>
      <c r="BT132" s="521">
        <v>0</v>
      </c>
      <c r="BU132" s="521">
        <v>0</v>
      </c>
      <c r="BV132" s="257" t="str">
        <f t="shared" si="63"/>
        <v/>
      </c>
      <c r="BW132" s="521">
        <v>0</v>
      </c>
      <c r="BX132" s="521">
        <v>0</v>
      </c>
      <c r="BY132" s="257" t="str">
        <f t="shared" si="64"/>
        <v/>
      </c>
      <c r="BZ132" s="521">
        <v>1</v>
      </c>
      <c r="CA132" s="521">
        <v>1</v>
      </c>
      <c r="CB132" s="257">
        <f t="shared" si="65"/>
        <v>1</v>
      </c>
      <c r="CC132" s="521">
        <v>0</v>
      </c>
      <c r="CD132" s="521">
        <v>0</v>
      </c>
      <c r="CE132" s="257" t="str">
        <f t="shared" si="66"/>
        <v/>
      </c>
      <c r="CF132" s="521">
        <v>0</v>
      </c>
      <c r="CG132" s="521">
        <v>0</v>
      </c>
      <c r="CH132" s="257" t="str">
        <f t="shared" si="67"/>
        <v/>
      </c>
      <c r="CI132" s="256">
        <v>0</v>
      </c>
      <c r="CJ132" s="256">
        <v>0</v>
      </c>
      <c r="CK132" s="257" t="str">
        <f t="shared" si="68"/>
        <v/>
      </c>
      <c r="CL132" s="256">
        <v>0</v>
      </c>
      <c r="CM132" s="256">
        <v>0</v>
      </c>
      <c r="CN132" s="257" t="str">
        <f t="shared" si="69"/>
        <v/>
      </c>
      <c r="CO132" s="256">
        <v>0</v>
      </c>
      <c r="CP132" s="256">
        <v>0</v>
      </c>
      <c r="CQ132" s="257" t="str">
        <f t="shared" si="70"/>
        <v/>
      </c>
      <c r="CR132" s="256">
        <v>0</v>
      </c>
      <c r="CS132" s="256">
        <v>0</v>
      </c>
      <c r="CT132" s="257" t="str">
        <f t="shared" si="71"/>
        <v/>
      </c>
      <c r="CU132" s="256">
        <v>0</v>
      </c>
      <c r="CV132" s="256">
        <v>0</v>
      </c>
      <c r="CW132" s="257" t="str">
        <f t="shared" si="72"/>
        <v/>
      </c>
      <c r="CX132" s="256">
        <v>0</v>
      </c>
      <c r="CY132" s="256">
        <v>0</v>
      </c>
      <c r="CZ132" s="257" t="str">
        <f t="shared" si="73"/>
        <v/>
      </c>
      <c r="DA132" s="256">
        <v>0</v>
      </c>
      <c r="DB132" s="256">
        <v>0</v>
      </c>
      <c r="DC132" s="257" t="str">
        <f t="shared" si="74"/>
        <v/>
      </c>
      <c r="DD132" s="256">
        <v>1</v>
      </c>
      <c r="DE132" s="256">
        <v>1</v>
      </c>
      <c r="DF132" s="257">
        <f t="shared" si="75"/>
        <v>1</v>
      </c>
    </row>
    <row r="133" spans="1:110" x14ac:dyDescent="0.25">
      <c r="A133" s="152">
        <v>17</v>
      </c>
      <c r="B133" s="127" t="s">
        <v>354</v>
      </c>
      <c r="C133" s="127" t="s">
        <v>345</v>
      </c>
      <c r="D133" s="480">
        <v>0</v>
      </c>
      <c r="E133" s="480">
        <v>0</v>
      </c>
      <c r="F133" s="257" t="str">
        <f t="shared" si="44"/>
        <v>-</v>
      </c>
      <c r="G133" s="258" t="str">
        <f t="shared" si="39"/>
        <v>Đạt</v>
      </c>
      <c r="H133" s="259">
        <f t="shared" si="45"/>
        <v>10</v>
      </c>
      <c r="I133" s="259">
        <f t="shared" si="40"/>
        <v>10</v>
      </c>
      <c r="J133" s="293">
        <f t="shared" si="46"/>
        <v>1</v>
      </c>
      <c r="K133" s="258" t="str">
        <f t="shared" si="41"/>
        <v>Đạt</v>
      </c>
      <c r="L133" s="256">
        <v>0</v>
      </c>
      <c r="M133" s="256">
        <v>0</v>
      </c>
      <c r="N133" s="257" t="str">
        <f t="shared" si="47"/>
        <v/>
      </c>
      <c r="O133" s="256">
        <v>0</v>
      </c>
      <c r="P133" s="256">
        <v>0</v>
      </c>
      <c r="Q133" s="257" t="str">
        <f t="shared" si="42"/>
        <v/>
      </c>
      <c r="R133" s="256">
        <v>0</v>
      </c>
      <c r="S133" s="256">
        <v>0</v>
      </c>
      <c r="T133" s="257" t="str">
        <f t="shared" si="48"/>
        <v/>
      </c>
      <c r="U133" s="256">
        <v>0</v>
      </c>
      <c r="V133" s="256">
        <v>0</v>
      </c>
      <c r="W133" s="257" t="str">
        <f t="shared" si="49"/>
        <v/>
      </c>
      <c r="X133" s="256">
        <v>0</v>
      </c>
      <c r="Y133" s="256">
        <v>0</v>
      </c>
      <c r="Z133" s="257" t="str">
        <f t="shared" si="50"/>
        <v/>
      </c>
      <c r="AA133" s="256">
        <v>3</v>
      </c>
      <c r="AB133" s="256">
        <v>3</v>
      </c>
      <c r="AC133" s="257">
        <f t="shared" si="43"/>
        <v>1</v>
      </c>
      <c r="AD133" s="256">
        <v>0</v>
      </c>
      <c r="AE133" s="256">
        <v>0</v>
      </c>
      <c r="AF133" s="257" t="str">
        <f t="shared" si="51"/>
        <v/>
      </c>
      <c r="AG133" s="256">
        <v>0</v>
      </c>
      <c r="AH133" s="256">
        <v>0</v>
      </c>
      <c r="AI133" s="257" t="str">
        <f t="shared" si="52"/>
        <v/>
      </c>
      <c r="AJ133" s="256">
        <v>1</v>
      </c>
      <c r="AK133" s="256">
        <v>1</v>
      </c>
      <c r="AL133" s="257">
        <f t="shared" si="53"/>
        <v>1</v>
      </c>
      <c r="AM133" s="256">
        <v>0</v>
      </c>
      <c r="AN133" s="256">
        <v>0</v>
      </c>
      <c r="AO133" s="257">
        <v>0</v>
      </c>
      <c r="AP133" s="256">
        <v>0</v>
      </c>
      <c r="AQ133" s="256">
        <v>0</v>
      </c>
      <c r="AR133" s="257" t="str">
        <f t="shared" si="54"/>
        <v/>
      </c>
      <c r="AS133" s="256">
        <v>0</v>
      </c>
      <c r="AT133" s="256">
        <v>0</v>
      </c>
      <c r="AU133" s="257" t="str">
        <f t="shared" si="55"/>
        <v/>
      </c>
      <c r="AV133" s="521">
        <v>0</v>
      </c>
      <c r="AW133" s="521">
        <v>0</v>
      </c>
      <c r="AX133" s="257" t="str">
        <f t="shared" si="76"/>
        <v/>
      </c>
      <c r="AY133" s="521">
        <v>1</v>
      </c>
      <c r="AZ133" s="521">
        <v>1</v>
      </c>
      <c r="BA133" s="257">
        <f t="shared" si="56"/>
        <v>1</v>
      </c>
      <c r="BB133" s="521">
        <v>0</v>
      </c>
      <c r="BC133" s="521">
        <v>0</v>
      </c>
      <c r="BD133" s="257" t="str">
        <f t="shared" si="57"/>
        <v/>
      </c>
      <c r="BE133" s="521">
        <v>0</v>
      </c>
      <c r="BF133" s="521">
        <v>0</v>
      </c>
      <c r="BG133" s="257" t="str">
        <f t="shared" si="58"/>
        <v/>
      </c>
      <c r="BH133" s="521">
        <v>0</v>
      </c>
      <c r="BI133" s="521">
        <v>0</v>
      </c>
      <c r="BJ133" s="257" t="str">
        <f t="shared" si="59"/>
        <v/>
      </c>
      <c r="BK133" s="521">
        <v>0</v>
      </c>
      <c r="BL133" s="521">
        <v>0</v>
      </c>
      <c r="BM133" s="257" t="str">
        <f t="shared" si="60"/>
        <v/>
      </c>
      <c r="BN133" s="521">
        <v>0</v>
      </c>
      <c r="BO133" s="521">
        <v>0</v>
      </c>
      <c r="BP133" s="257" t="str">
        <f t="shared" si="61"/>
        <v/>
      </c>
      <c r="BQ133" s="521">
        <v>1</v>
      </c>
      <c r="BR133" s="521">
        <v>1</v>
      </c>
      <c r="BS133" s="257">
        <f t="shared" si="62"/>
        <v>1</v>
      </c>
      <c r="BT133" s="521">
        <v>0</v>
      </c>
      <c r="BU133" s="521">
        <v>0</v>
      </c>
      <c r="BV133" s="257" t="str">
        <f t="shared" si="63"/>
        <v/>
      </c>
      <c r="BW133" s="521">
        <v>1</v>
      </c>
      <c r="BX133" s="521">
        <v>1</v>
      </c>
      <c r="BY133" s="257">
        <f t="shared" si="64"/>
        <v>1</v>
      </c>
      <c r="BZ133" s="521">
        <v>0</v>
      </c>
      <c r="CA133" s="521">
        <v>0</v>
      </c>
      <c r="CB133" s="257" t="str">
        <f t="shared" si="65"/>
        <v/>
      </c>
      <c r="CC133" s="521">
        <v>1</v>
      </c>
      <c r="CD133" s="521">
        <v>1</v>
      </c>
      <c r="CE133" s="257">
        <f t="shared" si="66"/>
        <v>1</v>
      </c>
      <c r="CF133" s="521">
        <v>0</v>
      </c>
      <c r="CG133" s="521">
        <v>0</v>
      </c>
      <c r="CH133" s="257" t="str">
        <f t="shared" si="67"/>
        <v/>
      </c>
      <c r="CI133" s="256">
        <v>0</v>
      </c>
      <c r="CJ133" s="256">
        <v>0</v>
      </c>
      <c r="CK133" s="257" t="str">
        <f t="shared" si="68"/>
        <v/>
      </c>
      <c r="CL133" s="256">
        <v>0</v>
      </c>
      <c r="CM133" s="256">
        <v>0</v>
      </c>
      <c r="CN133" s="257" t="str">
        <f t="shared" si="69"/>
        <v/>
      </c>
      <c r="CO133" s="256">
        <v>0</v>
      </c>
      <c r="CP133" s="256">
        <v>0</v>
      </c>
      <c r="CQ133" s="257" t="str">
        <f t="shared" si="70"/>
        <v/>
      </c>
      <c r="CR133" s="256">
        <v>0</v>
      </c>
      <c r="CS133" s="256">
        <v>0</v>
      </c>
      <c r="CT133" s="257" t="str">
        <f t="shared" si="71"/>
        <v/>
      </c>
      <c r="CU133" s="256">
        <v>2</v>
      </c>
      <c r="CV133" s="256">
        <v>2</v>
      </c>
      <c r="CW133" s="257">
        <f t="shared" si="72"/>
        <v>1</v>
      </c>
      <c r="CX133" s="256">
        <v>0</v>
      </c>
      <c r="CY133" s="256">
        <v>0</v>
      </c>
      <c r="CZ133" s="257" t="str">
        <f t="shared" si="73"/>
        <v/>
      </c>
      <c r="DA133" s="256">
        <v>0</v>
      </c>
      <c r="DB133" s="256">
        <v>0</v>
      </c>
      <c r="DC133" s="257" t="str">
        <f t="shared" si="74"/>
        <v/>
      </c>
      <c r="DD133" s="256">
        <v>0</v>
      </c>
      <c r="DE133" s="256">
        <v>0</v>
      </c>
      <c r="DF133" s="257" t="str">
        <f t="shared" si="75"/>
        <v/>
      </c>
    </row>
    <row r="134" spans="1:110" ht="15" customHeight="1" x14ac:dyDescent="0.25">
      <c r="A134" s="152">
        <v>18</v>
      </c>
      <c r="B134" s="127" t="s">
        <v>355</v>
      </c>
      <c r="C134" s="127" t="s">
        <v>339</v>
      </c>
      <c r="D134" s="480">
        <v>0</v>
      </c>
      <c r="E134" s="480">
        <v>0</v>
      </c>
      <c r="F134" s="257" t="str">
        <f t="shared" si="44"/>
        <v>-</v>
      </c>
      <c r="G134" s="258" t="str">
        <f t="shared" si="39"/>
        <v>Đạt</v>
      </c>
      <c r="H134" s="259">
        <f t="shared" si="45"/>
        <v>2</v>
      </c>
      <c r="I134" s="259">
        <f t="shared" si="40"/>
        <v>2</v>
      </c>
      <c r="J134" s="293">
        <f t="shared" si="46"/>
        <v>1</v>
      </c>
      <c r="K134" s="258" t="str">
        <f t="shared" si="41"/>
        <v>Đạt</v>
      </c>
      <c r="L134" s="256">
        <v>0</v>
      </c>
      <c r="M134" s="256">
        <v>0</v>
      </c>
      <c r="N134" s="257" t="str">
        <f t="shared" si="47"/>
        <v/>
      </c>
      <c r="O134" s="256">
        <v>0</v>
      </c>
      <c r="P134" s="256">
        <v>0</v>
      </c>
      <c r="Q134" s="257" t="str">
        <f t="shared" si="42"/>
        <v/>
      </c>
      <c r="R134" s="256">
        <v>0</v>
      </c>
      <c r="S134" s="256">
        <v>0</v>
      </c>
      <c r="T134" s="257" t="str">
        <f t="shared" si="48"/>
        <v/>
      </c>
      <c r="U134" s="256">
        <v>0</v>
      </c>
      <c r="V134" s="256">
        <v>0</v>
      </c>
      <c r="W134" s="257" t="str">
        <f t="shared" si="49"/>
        <v/>
      </c>
      <c r="X134" s="256">
        <v>0</v>
      </c>
      <c r="Y134" s="256">
        <v>0</v>
      </c>
      <c r="Z134" s="257" t="str">
        <f t="shared" si="50"/>
        <v/>
      </c>
      <c r="AA134" s="256">
        <v>0</v>
      </c>
      <c r="AB134" s="256">
        <v>0</v>
      </c>
      <c r="AC134" s="257" t="str">
        <f t="shared" si="43"/>
        <v/>
      </c>
      <c r="AD134" s="256">
        <v>0</v>
      </c>
      <c r="AE134" s="256">
        <v>0</v>
      </c>
      <c r="AF134" s="257" t="str">
        <f t="shared" si="51"/>
        <v/>
      </c>
      <c r="AG134" s="256">
        <v>0</v>
      </c>
      <c r="AH134" s="256">
        <v>0</v>
      </c>
      <c r="AI134" s="257" t="str">
        <f t="shared" si="52"/>
        <v/>
      </c>
      <c r="AJ134" s="256">
        <v>0</v>
      </c>
      <c r="AK134" s="256">
        <v>0</v>
      </c>
      <c r="AL134" s="257" t="str">
        <f t="shared" si="53"/>
        <v/>
      </c>
      <c r="AM134" s="256">
        <v>0</v>
      </c>
      <c r="AN134" s="256">
        <v>0</v>
      </c>
      <c r="AO134" s="257">
        <v>0</v>
      </c>
      <c r="AP134" s="256">
        <v>0</v>
      </c>
      <c r="AQ134" s="256">
        <v>0</v>
      </c>
      <c r="AR134" s="257" t="str">
        <f t="shared" si="54"/>
        <v/>
      </c>
      <c r="AS134" s="256">
        <v>1</v>
      </c>
      <c r="AT134" s="256">
        <v>1</v>
      </c>
      <c r="AU134" s="257">
        <f t="shared" si="55"/>
        <v>1</v>
      </c>
      <c r="AV134" s="521">
        <v>0</v>
      </c>
      <c r="AW134" s="521">
        <v>0</v>
      </c>
      <c r="AX134" s="257" t="str">
        <f t="shared" si="76"/>
        <v/>
      </c>
      <c r="AY134" s="521">
        <v>1</v>
      </c>
      <c r="AZ134" s="521">
        <v>1</v>
      </c>
      <c r="BA134" s="257">
        <f t="shared" si="56"/>
        <v>1</v>
      </c>
      <c r="BB134" s="521">
        <v>0</v>
      </c>
      <c r="BC134" s="521">
        <v>0</v>
      </c>
      <c r="BD134" s="257" t="str">
        <f t="shared" si="57"/>
        <v/>
      </c>
      <c r="BE134" s="521">
        <v>0</v>
      </c>
      <c r="BF134" s="521">
        <v>0</v>
      </c>
      <c r="BG134" s="257" t="str">
        <f t="shared" si="58"/>
        <v/>
      </c>
      <c r="BH134" s="521">
        <v>0</v>
      </c>
      <c r="BI134" s="521">
        <v>0</v>
      </c>
      <c r="BJ134" s="257" t="str">
        <f t="shared" si="59"/>
        <v/>
      </c>
      <c r="BK134" s="521">
        <v>0</v>
      </c>
      <c r="BL134" s="521">
        <v>0</v>
      </c>
      <c r="BM134" s="257" t="str">
        <f t="shared" si="60"/>
        <v/>
      </c>
      <c r="BN134" s="521">
        <v>0</v>
      </c>
      <c r="BO134" s="521">
        <v>0</v>
      </c>
      <c r="BP134" s="257" t="str">
        <f t="shared" si="61"/>
        <v/>
      </c>
      <c r="BQ134" s="521">
        <v>0</v>
      </c>
      <c r="BR134" s="521">
        <v>0</v>
      </c>
      <c r="BS134" s="257" t="str">
        <f t="shared" si="62"/>
        <v/>
      </c>
      <c r="BT134" s="521">
        <v>0</v>
      </c>
      <c r="BU134" s="521">
        <v>0</v>
      </c>
      <c r="BV134" s="257" t="str">
        <f t="shared" si="63"/>
        <v/>
      </c>
      <c r="BW134" s="521">
        <v>0</v>
      </c>
      <c r="BX134" s="521">
        <v>0</v>
      </c>
      <c r="BY134" s="257" t="str">
        <f t="shared" si="64"/>
        <v/>
      </c>
      <c r="BZ134" s="521">
        <v>0</v>
      </c>
      <c r="CA134" s="521">
        <v>0</v>
      </c>
      <c r="CB134" s="257" t="str">
        <f t="shared" si="65"/>
        <v/>
      </c>
      <c r="CC134" s="521">
        <v>0</v>
      </c>
      <c r="CD134" s="521">
        <v>0</v>
      </c>
      <c r="CE134" s="257" t="str">
        <f t="shared" si="66"/>
        <v/>
      </c>
      <c r="CF134" s="521">
        <v>0</v>
      </c>
      <c r="CG134" s="521">
        <v>0</v>
      </c>
      <c r="CH134" s="257" t="str">
        <f t="shared" si="67"/>
        <v/>
      </c>
      <c r="CI134" s="256">
        <v>0</v>
      </c>
      <c r="CJ134" s="256">
        <v>0</v>
      </c>
      <c r="CK134" s="257" t="str">
        <f t="shared" si="68"/>
        <v/>
      </c>
      <c r="CL134" s="256">
        <v>0</v>
      </c>
      <c r="CM134" s="256">
        <v>0</v>
      </c>
      <c r="CN134" s="257" t="str">
        <f t="shared" si="69"/>
        <v/>
      </c>
      <c r="CO134" s="256">
        <v>0</v>
      </c>
      <c r="CP134" s="256">
        <v>0</v>
      </c>
      <c r="CQ134" s="257" t="str">
        <f t="shared" si="70"/>
        <v/>
      </c>
      <c r="CR134" s="256">
        <v>0</v>
      </c>
      <c r="CS134" s="256">
        <v>0</v>
      </c>
      <c r="CT134" s="257" t="str">
        <f t="shared" si="71"/>
        <v/>
      </c>
      <c r="CU134" s="256">
        <v>0</v>
      </c>
      <c r="CV134" s="256">
        <v>0</v>
      </c>
      <c r="CW134" s="257" t="str">
        <f t="shared" si="72"/>
        <v/>
      </c>
      <c r="CX134" s="256">
        <v>0</v>
      </c>
      <c r="CY134" s="256">
        <v>0</v>
      </c>
      <c r="CZ134" s="257" t="str">
        <f t="shared" si="73"/>
        <v/>
      </c>
      <c r="DA134" s="256">
        <v>0</v>
      </c>
      <c r="DB134" s="256">
        <v>0</v>
      </c>
      <c r="DC134" s="257" t="str">
        <f t="shared" si="74"/>
        <v/>
      </c>
      <c r="DD134" s="256">
        <v>0</v>
      </c>
      <c r="DE134" s="256">
        <v>0</v>
      </c>
      <c r="DF134" s="257" t="str">
        <f t="shared" si="75"/>
        <v/>
      </c>
    </row>
    <row r="135" spans="1:110" ht="15" customHeight="1" x14ac:dyDescent="0.25">
      <c r="A135" s="152">
        <v>19</v>
      </c>
      <c r="B135" s="127" t="s">
        <v>356</v>
      </c>
      <c r="C135" s="127" t="s">
        <v>336</v>
      </c>
      <c r="D135" s="480">
        <v>0</v>
      </c>
      <c r="E135" s="480">
        <v>0</v>
      </c>
      <c r="F135" s="257" t="str">
        <f t="shared" si="44"/>
        <v>-</v>
      </c>
      <c r="G135" s="258" t="str">
        <f t="shared" si="39"/>
        <v>Đạt</v>
      </c>
      <c r="H135" s="259">
        <f t="shared" si="45"/>
        <v>24</v>
      </c>
      <c r="I135" s="259">
        <f t="shared" si="40"/>
        <v>25</v>
      </c>
      <c r="J135" s="293">
        <f t="shared" si="46"/>
        <v>0.96</v>
      </c>
      <c r="K135" s="258" t="str">
        <f t="shared" si="41"/>
        <v>Đạt</v>
      </c>
      <c r="L135" s="256">
        <v>3</v>
      </c>
      <c r="M135" s="256">
        <v>3</v>
      </c>
      <c r="N135" s="257">
        <f t="shared" si="47"/>
        <v>1</v>
      </c>
      <c r="O135" s="256">
        <v>1</v>
      </c>
      <c r="P135" s="256">
        <v>1</v>
      </c>
      <c r="Q135" s="257">
        <f t="shared" si="42"/>
        <v>1</v>
      </c>
      <c r="R135" s="256">
        <v>1</v>
      </c>
      <c r="S135" s="256">
        <v>1</v>
      </c>
      <c r="T135" s="257">
        <f t="shared" si="48"/>
        <v>1</v>
      </c>
      <c r="U135" s="256">
        <v>0</v>
      </c>
      <c r="V135" s="256">
        <v>0</v>
      </c>
      <c r="W135" s="257" t="str">
        <f t="shared" si="49"/>
        <v/>
      </c>
      <c r="X135" s="256">
        <v>0</v>
      </c>
      <c r="Y135" s="256">
        <v>0</v>
      </c>
      <c r="Z135" s="257" t="str">
        <f t="shared" si="50"/>
        <v/>
      </c>
      <c r="AA135" s="256">
        <v>0</v>
      </c>
      <c r="AB135" s="256">
        <v>0</v>
      </c>
      <c r="AC135" s="257" t="str">
        <f t="shared" si="43"/>
        <v/>
      </c>
      <c r="AD135" s="256">
        <v>0</v>
      </c>
      <c r="AE135" s="256">
        <v>0</v>
      </c>
      <c r="AF135" s="257" t="str">
        <f t="shared" si="51"/>
        <v/>
      </c>
      <c r="AG135" s="256">
        <v>1</v>
      </c>
      <c r="AH135" s="256">
        <v>1</v>
      </c>
      <c r="AI135" s="257">
        <f t="shared" si="52"/>
        <v>1</v>
      </c>
      <c r="AJ135" s="256">
        <v>2</v>
      </c>
      <c r="AK135" s="256">
        <v>2</v>
      </c>
      <c r="AL135" s="257">
        <f t="shared" si="53"/>
        <v>1</v>
      </c>
      <c r="AM135" s="256">
        <v>1</v>
      </c>
      <c r="AN135" s="256">
        <v>1</v>
      </c>
      <c r="AO135" s="257">
        <v>0</v>
      </c>
      <c r="AP135" s="256">
        <v>0</v>
      </c>
      <c r="AQ135" s="256">
        <v>0</v>
      </c>
      <c r="AR135" s="257" t="str">
        <f t="shared" si="54"/>
        <v/>
      </c>
      <c r="AS135" s="256">
        <v>0</v>
      </c>
      <c r="AT135" s="256">
        <v>1</v>
      </c>
      <c r="AU135" s="257">
        <f t="shared" si="55"/>
        <v>0</v>
      </c>
      <c r="AV135" s="521">
        <v>1</v>
      </c>
      <c r="AW135" s="521">
        <v>1</v>
      </c>
      <c r="AX135" s="257">
        <f t="shared" si="76"/>
        <v>1</v>
      </c>
      <c r="AY135" s="521">
        <v>2</v>
      </c>
      <c r="AZ135" s="521">
        <v>2</v>
      </c>
      <c r="BA135" s="257">
        <f t="shared" si="56"/>
        <v>1</v>
      </c>
      <c r="BB135" s="521">
        <v>2</v>
      </c>
      <c r="BC135" s="521">
        <v>2</v>
      </c>
      <c r="BD135" s="257">
        <f t="shared" si="57"/>
        <v>1</v>
      </c>
      <c r="BE135" s="521">
        <v>1</v>
      </c>
      <c r="BF135" s="521">
        <v>1</v>
      </c>
      <c r="BG135" s="257">
        <f t="shared" si="58"/>
        <v>1</v>
      </c>
      <c r="BH135" s="521">
        <v>1</v>
      </c>
      <c r="BI135" s="521">
        <v>1</v>
      </c>
      <c r="BJ135" s="257">
        <f t="shared" si="59"/>
        <v>1</v>
      </c>
      <c r="BK135" s="521">
        <v>0</v>
      </c>
      <c r="BL135" s="521">
        <v>0</v>
      </c>
      <c r="BM135" s="257" t="str">
        <f t="shared" si="60"/>
        <v/>
      </c>
      <c r="BN135" s="521">
        <v>3</v>
      </c>
      <c r="BO135" s="521">
        <v>3</v>
      </c>
      <c r="BP135" s="257">
        <f t="shared" si="61"/>
        <v>1</v>
      </c>
      <c r="BQ135" s="521">
        <v>1</v>
      </c>
      <c r="BR135" s="521">
        <v>1</v>
      </c>
      <c r="BS135" s="257">
        <f t="shared" si="62"/>
        <v>1</v>
      </c>
      <c r="BT135" s="521">
        <v>1</v>
      </c>
      <c r="BU135" s="521">
        <v>1</v>
      </c>
      <c r="BV135" s="257">
        <f t="shared" si="63"/>
        <v>1</v>
      </c>
      <c r="BW135" s="521">
        <v>0</v>
      </c>
      <c r="BX135" s="521">
        <v>0</v>
      </c>
      <c r="BY135" s="257" t="str">
        <f t="shared" si="64"/>
        <v/>
      </c>
      <c r="BZ135" s="521">
        <v>1</v>
      </c>
      <c r="CA135" s="521">
        <v>1</v>
      </c>
      <c r="CB135" s="257">
        <f t="shared" si="65"/>
        <v>1</v>
      </c>
      <c r="CC135" s="521">
        <v>2</v>
      </c>
      <c r="CD135" s="521">
        <v>2</v>
      </c>
      <c r="CE135" s="257">
        <f t="shared" si="66"/>
        <v>1</v>
      </c>
      <c r="CF135" s="521">
        <v>0</v>
      </c>
      <c r="CG135" s="521">
        <v>0</v>
      </c>
      <c r="CH135" s="257" t="str">
        <f t="shared" si="67"/>
        <v/>
      </c>
      <c r="CI135" s="256">
        <v>0</v>
      </c>
      <c r="CJ135" s="256">
        <v>0</v>
      </c>
      <c r="CK135" s="257" t="str">
        <f t="shared" si="68"/>
        <v/>
      </c>
      <c r="CL135" s="256">
        <v>0</v>
      </c>
      <c r="CM135" s="256">
        <v>0</v>
      </c>
      <c r="CN135" s="257" t="str">
        <f t="shared" si="69"/>
        <v/>
      </c>
      <c r="CO135" s="256">
        <v>0</v>
      </c>
      <c r="CP135" s="256">
        <v>0</v>
      </c>
      <c r="CQ135" s="257" t="str">
        <f t="shared" si="70"/>
        <v/>
      </c>
      <c r="CR135" s="256">
        <v>0</v>
      </c>
      <c r="CS135" s="256">
        <v>0</v>
      </c>
      <c r="CT135" s="257" t="str">
        <f t="shared" si="71"/>
        <v/>
      </c>
      <c r="CU135" s="256">
        <v>0</v>
      </c>
      <c r="CV135" s="256">
        <v>0</v>
      </c>
      <c r="CW135" s="257" t="str">
        <f t="shared" si="72"/>
        <v/>
      </c>
      <c r="CX135" s="256">
        <v>0</v>
      </c>
      <c r="CY135" s="256">
        <v>0</v>
      </c>
      <c r="CZ135" s="257" t="str">
        <f t="shared" si="73"/>
        <v/>
      </c>
      <c r="DA135" s="256">
        <v>0</v>
      </c>
      <c r="DB135" s="256">
        <v>0</v>
      </c>
      <c r="DC135" s="257" t="str">
        <f t="shared" si="74"/>
        <v/>
      </c>
      <c r="DD135" s="256">
        <v>0</v>
      </c>
      <c r="DE135" s="256">
        <v>0</v>
      </c>
      <c r="DF135" s="257" t="str">
        <f t="shared" si="75"/>
        <v/>
      </c>
    </row>
    <row r="136" spans="1:110" ht="15" customHeight="1" x14ac:dyDescent="0.25">
      <c r="A136" s="152">
        <v>20</v>
      </c>
      <c r="B136" s="127" t="s">
        <v>357</v>
      </c>
      <c r="C136" s="127" t="s">
        <v>336</v>
      </c>
      <c r="D136" s="480">
        <v>0</v>
      </c>
      <c r="E136" s="480">
        <v>0</v>
      </c>
      <c r="F136" s="257" t="str">
        <f t="shared" si="44"/>
        <v>-</v>
      </c>
      <c r="G136" s="258" t="str">
        <f t="shared" si="39"/>
        <v>Đạt</v>
      </c>
      <c r="H136" s="259">
        <f t="shared" si="45"/>
        <v>7</v>
      </c>
      <c r="I136" s="259">
        <f t="shared" si="40"/>
        <v>7</v>
      </c>
      <c r="J136" s="293">
        <f t="shared" si="46"/>
        <v>1</v>
      </c>
      <c r="K136" s="258" t="str">
        <f t="shared" si="41"/>
        <v>Đạt</v>
      </c>
      <c r="L136" s="256">
        <v>0</v>
      </c>
      <c r="M136" s="256">
        <v>0</v>
      </c>
      <c r="N136" s="257" t="str">
        <f t="shared" si="47"/>
        <v/>
      </c>
      <c r="O136" s="256">
        <v>0</v>
      </c>
      <c r="P136" s="256">
        <v>0</v>
      </c>
      <c r="Q136" s="257" t="str">
        <f t="shared" si="42"/>
        <v/>
      </c>
      <c r="R136" s="256">
        <v>0</v>
      </c>
      <c r="S136" s="256">
        <v>0</v>
      </c>
      <c r="T136" s="257" t="str">
        <f t="shared" si="48"/>
        <v/>
      </c>
      <c r="U136" s="256">
        <v>0</v>
      </c>
      <c r="V136" s="256">
        <v>0</v>
      </c>
      <c r="W136" s="257" t="str">
        <f t="shared" si="49"/>
        <v/>
      </c>
      <c r="X136" s="256">
        <v>0</v>
      </c>
      <c r="Y136" s="256">
        <v>0</v>
      </c>
      <c r="Z136" s="257" t="str">
        <f t="shared" si="50"/>
        <v/>
      </c>
      <c r="AA136" s="256">
        <v>0</v>
      </c>
      <c r="AB136" s="256">
        <v>0</v>
      </c>
      <c r="AC136" s="257" t="str">
        <f t="shared" si="43"/>
        <v/>
      </c>
      <c r="AD136" s="256">
        <v>0</v>
      </c>
      <c r="AE136" s="256">
        <v>0</v>
      </c>
      <c r="AF136" s="257" t="str">
        <f t="shared" si="51"/>
        <v/>
      </c>
      <c r="AG136" s="256">
        <v>0</v>
      </c>
      <c r="AH136" s="256">
        <v>0</v>
      </c>
      <c r="AI136" s="257" t="str">
        <f t="shared" si="52"/>
        <v/>
      </c>
      <c r="AJ136" s="256">
        <v>0</v>
      </c>
      <c r="AK136" s="256">
        <v>0</v>
      </c>
      <c r="AL136" s="257" t="str">
        <f t="shared" si="53"/>
        <v/>
      </c>
      <c r="AM136" s="256">
        <v>1</v>
      </c>
      <c r="AN136" s="256">
        <v>1</v>
      </c>
      <c r="AO136" s="257">
        <v>0</v>
      </c>
      <c r="AP136" s="256">
        <v>0</v>
      </c>
      <c r="AQ136" s="256">
        <v>0</v>
      </c>
      <c r="AR136" s="257" t="str">
        <f t="shared" si="54"/>
        <v/>
      </c>
      <c r="AS136" s="256">
        <v>0</v>
      </c>
      <c r="AT136" s="256">
        <v>0</v>
      </c>
      <c r="AU136" s="257" t="str">
        <f t="shared" si="55"/>
        <v/>
      </c>
      <c r="AV136" s="521">
        <v>1</v>
      </c>
      <c r="AW136" s="521">
        <v>1</v>
      </c>
      <c r="AX136" s="257">
        <f t="shared" si="76"/>
        <v>1</v>
      </c>
      <c r="AY136" s="521">
        <v>0</v>
      </c>
      <c r="AZ136" s="521">
        <v>0</v>
      </c>
      <c r="BA136" s="257" t="str">
        <f t="shared" si="56"/>
        <v/>
      </c>
      <c r="BB136" s="521">
        <v>2</v>
      </c>
      <c r="BC136" s="521">
        <v>2</v>
      </c>
      <c r="BD136" s="257">
        <f t="shared" si="57"/>
        <v>1</v>
      </c>
      <c r="BE136" s="521">
        <v>3</v>
      </c>
      <c r="BF136" s="521">
        <v>3</v>
      </c>
      <c r="BG136" s="257">
        <f t="shared" si="58"/>
        <v>1</v>
      </c>
      <c r="BH136" s="521">
        <v>0</v>
      </c>
      <c r="BI136" s="521">
        <v>0</v>
      </c>
      <c r="BJ136" s="257" t="str">
        <f t="shared" si="59"/>
        <v/>
      </c>
      <c r="BK136" s="521">
        <v>0</v>
      </c>
      <c r="BL136" s="521">
        <v>0</v>
      </c>
      <c r="BM136" s="257" t="str">
        <f t="shared" si="60"/>
        <v/>
      </c>
      <c r="BN136" s="521">
        <v>0</v>
      </c>
      <c r="BO136" s="521">
        <v>0</v>
      </c>
      <c r="BP136" s="257" t="str">
        <f t="shared" si="61"/>
        <v/>
      </c>
      <c r="BQ136" s="521">
        <v>0</v>
      </c>
      <c r="BR136" s="521">
        <v>0</v>
      </c>
      <c r="BS136" s="257" t="str">
        <f t="shared" si="62"/>
        <v/>
      </c>
      <c r="BT136" s="521">
        <v>0</v>
      </c>
      <c r="BU136" s="521">
        <v>0</v>
      </c>
      <c r="BV136" s="257" t="str">
        <f t="shared" si="63"/>
        <v/>
      </c>
      <c r="BW136" s="521">
        <v>0</v>
      </c>
      <c r="BX136" s="521">
        <v>0</v>
      </c>
      <c r="BY136" s="257" t="str">
        <f t="shared" si="64"/>
        <v/>
      </c>
      <c r="BZ136" s="521">
        <v>0</v>
      </c>
      <c r="CA136" s="521">
        <v>0</v>
      </c>
      <c r="CB136" s="257" t="str">
        <f t="shared" si="65"/>
        <v/>
      </c>
      <c r="CC136" s="521">
        <v>0</v>
      </c>
      <c r="CD136" s="521">
        <v>0</v>
      </c>
      <c r="CE136" s="257" t="str">
        <f t="shared" si="66"/>
        <v/>
      </c>
      <c r="CF136" s="521">
        <v>0</v>
      </c>
      <c r="CG136" s="521">
        <v>0</v>
      </c>
      <c r="CH136" s="257" t="str">
        <f t="shared" si="67"/>
        <v/>
      </c>
      <c r="CI136" s="256">
        <v>0</v>
      </c>
      <c r="CJ136" s="256">
        <v>0</v>
      </c>
      <c r="CK136" s="257" t="str">
        <f t="shared" si="68"/>
        <v/>
      </c>
      <c r="CL136" s="256">
        <v>0</v>
      </c>
      <c r="CM136" s="256">
        <v>0</v>
      </c>
      <c r="CN136" s="257" t="str">
        <f t="shared" si="69"/>
        <v/>
      </c>
      <c r="CO136" s="256">
        <v>0</v>
      </c>
      <c r="CP136" s="256">
        <v>0</v>
      </c>
      <c r="CQ136" s="257" t="str">
        <f t="shared" si="70"/>
        <v/>
      </c>
      <c r="CR136" s="256">
        <v>0</v>
      </c>
      <c r="CS136" s="256">
        <v>0</v>
      </c>
      <c r="CT136" s="257" t="str">
        <f t="shared" si="71"/>
        <v/>
      </c>
      <c r="CU136" s="256">
        <v>0</v>
      </c>
      <c r="CV136" s="256">
        <v>0</v>
      </c>
      <c r="CW136" s="257" t="str">
        <f t="shared" si="72"/>
        <v/>
      </c>
      <c r="CX136" s="256">
        <v>0</v>
      </c>
      <c r="CY136" s="256">
        <v>0</v>
      </c>
      <c r="CZ136" s="257" t="str">
        <f t="shared" si="73"/>
        <v/>
      </c>
      <c r="DA136" s="256">
        <v>0</v>
      </c>
      <c r="DB136" s="256">
        <v>0</v>
      </c>
      <c r="DC136" s="257" t="str">
        <f t="shared" si="74"/>
        <v/>
      </c>
      <c r="DD136" s="256">
        <v>0</v>
      </c>
      <c r="DE136" s="256">
        <v>0</v>
      </c>
      <c r="DF136" s="257" t="str">
        <f t="shared" si="75"/>
        <v/>
      </c>
    </row>
    <row r="137" spans="1:110" ht="15" customHeight="1" x14ac:dyDescent="0.25">
      <c r="A137" s="152">
        <v>21</v>
      </c>
      <c r="B137" s="127" t="s">
        <v>358</v>
      </c>
      <c r="C137" s="127" t="s">
        <v>345</v>
      </c>
      <c r="D137" s="480">
        <v>0</v>
      </c>
      <c r="E137" s="480">
        <v>0</v>
      </c>
      <c r="F137" s="257" t="str">
        <f t="shared" si="44"/>
        <v>-</v>
      </c>
      <c r="G137" s="258" t="str">
        <f t="shared" si="39"/>
        <v>Đạt</v>
      </c>
      <c r="H137" s="259">
        <f t="shared" si="45"/>
        <v>11</v>
      </c>
      <c r="I137" s="259">
        <f t="shared" si="40"/>
        <v>12</v>
      </c>
      <c r="J137" s="293">
        <f t="shared" si="46"/>
        <v>0.91666666666666663</v>
      </c>
      <c r="K137" s="258" t="str">
        <f t="shared" si="41"/>
        <v>Đạt</v>
      </c>
      <c r="L137" s="256">
        <v>0</v>
      </c>
      <c r="M137" s="256">
        <v>0</v>
      </c>
      <c r="N137" s="257" t="str">
        <f t="shared" si="47"/>
        <v/>
      </c>
      <c r="O137" s="256">
        <v>1</v>
      </c>
      <c r="P137" s="256">
        <v>1</v>
      </c>
      <c r="Q137" s="257">
        <f t="shared" si="42"/>
        <v>1</v>
      </c>
      <c r="R137" s="256">
        <v>0</v>
      </c>
      <c r="S137" s="256">
        <v>0</v>
      </c>
      <c r="T137" s="257" t="str">
        <f t="shared" si="48"/>
        <v/>
      </c>
      <c r="U137" s="256">
        <v>0</v>
      </c>
      <c r="V137" s="256">
        <v>0</v>
      </c>
      <c r="W137" s="257" t="str">
        <f t="shared" si="49"/>
        <v/>
      </c>
      <c r="X137" s="256">
        <v>0</v>
      </c>
      <c r="Y137" s="256">
        <v>0</v>
      </c>
      <c r="Z137" s="257" t="str">
        <f t="shared" si="50"/>
        <v/>
      </c>
      <c r="AA137" s="256">
        <v>1</v>
      </c>
      <c r="AB137" s="256">
        <v>1</v>
      </c>
      <c r="AC137" s="257">
        <f t="shared" si="43"/>
        <v>1</v>
      </c>
      <c r="AD137" s="256">
        <v>1</v>
      </c>
      <c r="AE137" s="256">
        <v>1</v>
      </c>
      <c r="AF137" s="257">
        <f t="shared" si="51"/>
        <v>1</v>
      </c>
      <c r="AG137" s="256">
        <v>0</v>
      </c>
      <c r="AH137" s="256">
        <v>0</v>
      </c>
      <c r="AI137" s="257" t="str">
        <f t="shared" si="52"/>
        <v/>
      </c>
      <c r="AJ137" s="256">
        <v>1</v>
      </c>
      <c r="AK137" s="256">
        <v>1</v>
      </c>
      <c r="AL137" s="257">
        <f t="shared" si="53"/>
        <v>1</v>
      </c>
      <c r="AM137" s="256">
        <v>0</v>
      </c>
      <c r="AN137" s="256">
        <v>0</v>
      </c>
      <c r="AO137" s="257">
        <v>0</v>
      </c>
      <c r="AP137" s="256">
        <v>0</v>
      </c>
      <c r="AQ137" s="256">
        <v>0</v>
      </c>
      <c r="AR137" s="257" t="str">
        <f t="shared" si="54"/>
        <v/>
      </c>
      <c r="AS137" s="256">
        <v>0</v>
      </c>
      <c r="AT137" s="256">
        <v>0</v>
      </c>
      <c r="AU137" s="257" t="str">
        <f t="shared" si="55"/>
        <v/>
      </c>
      <c r="AV137" s="521">
        <v>1</v>
      </c>
      <c r="AW137" s="521">
        <v>1</v>
      </c>
      <c r="AX137" s="257">
        <f t="shared" si="76"/>
        <v>1</v>
      </c>
      <c r="AY137" s="521">
        <v>0</v>
      </c>
      <c r="AZ137" s="521">
        <v>0</v>
      </c>
      <c r="BA137" s="257" t="str">
        <f t="shared" si="56"/>
        <v/>
      </c>
      <c r="BB137" s="521">
        <v>1</v>
      </c>
      <c r="BC137" s="521">
        <v>1</v>
      </c>
      <c r="BD137" s="257">
        <f t="shared" si="57"/>
        <v>1</v>
      </c>
      <c r="BE137" s="521">
        <v>1</v>
      </c>
      <c r="BF137" s="521">
        <v>1</v>
      </c>
      <c r="BG137" s="257">
        <f t="shared" si="58"/>
        <v>1</v>
      </c>
      <c r="BH137" s="521">
        <v>1</v>
      </c>
      <c r="BI137" s="521">
        <v>1</v>
      </c>
      <c r="BJ137" s="257">
        <f t="shared" si="59"/>
        <v>1</v>
      </c>
      <c r="BK137" s="521">
        <v>0</v>
      </c>
      <c r="BL137" s="521">
        <v>0</v>
      </c>
      <c r="BM137" s="257" t="str">
        <f t="shared" si="60"/>
        <v/>
      </c>
      <c r="BN137" s="521">
        <v>1</v>
      </c>
      <c r="BO137" s="521">
        <v>1</v>
      </c>
      <c r="BP137" s="257">
        <f t="shared" si="61"/>
        <v>1</v>
      </c>
      <c r="BQ137" s="521">
        <v>0</v>
      </c>
      <c r="BR137" s="521">
        <v>0</v>
      </c>
      <c r="BS137" s="257" t="str">
        <f t="shared" si="62"/>
        <v/>
      </c>
      <c r="BT137" s="521">
        <v>0</v>
      </c>
      <c r="BU137" s="521">
        <v>0</v>
      </c>
      <c r="BV137" s="257" t="str">
        <f t="shared" si="63"/>
        <v/>
      </c>
      <c r="BW137" s="521">
        <v>1</v>
      </c>
      <c r="BX137" s="521">
        <v>1</v>
      </c>
      <c r="BY137" s="257">
        <f t="shared" si="64"/>
        <v>1</v>
      </c>
      <c r="BZ137" s="521">
        <v>1</v>
      </c>
      <c r="CA137" s="521">
        <v>1</v>
      </c>
      <c r="CB137" s="257">
        <f t="shared" si="65"/>
        <v>1</v>
      </c>
      <c r="CC137" s="521">
        <v>0</v>
      </c>
      <c r="CD137" s="521">
        <v>0</v>
      </c>
      <c r="CE137" s="257" t="str">
        <f t="shared" si="66"/>
        <v/>
      </c>
      <c r="CF137" s="521">
        <v>0</v>
      </c>
      <c r="CG137" s="521">
        <v>0</v>
      </c>
      <c r="CH137" s="257" t="str">
        <f t="shared" si="67"/>
        <v/>
      </c>
      <c r="CI137" s="256">
        <v>0</v>
      </c>
      <c r="CJ137" s="256">
        <v>1</v>
      </c>
      <c r="CK137" s="257">
        <f t="shared" si="68"/>
        <v>0</v>
      </c>
      <c r="CL137" s="256">
        <v>0</v>
      </c>
      <c r="CM137" s="256">
        <v>0</v>
      </c>
      <c r="CN137" s="257" t="str">
        <f t="shared" si="69"/>
        <v/>
      </c>
      <c r="CO137" s="256">
        <v>0</v>
      </c>
      <c r="CP137" s="256">
        <v>0</v>
      </c>
      <c r="CQ137" s="257" t="str">
        <f t="shared" si="70"/>
        <v/>
      </c>
      <c r="CR137" s="256">
        <v>0</v>
      </c>
      <c r="CS137" s="256">
        <v>0</v>
      </c>
      <c r="CT137" s="257" t="str">
        <f t="shared" si="71"/>
        <v/>
      </c>
      <c r="CU137" s="256">
        <v>0</v>
      </c>
      <c r="CV137" s="256">
        <v>0</v>
      </c>
      <c r="CW137" s="257" t="str">
        <f t="shared" si="72"/>
        <v/>
      </c>
      <c r="CX137" s="256">
        <v>0</v>
      </c>
      <c r="CY137" s="256">
        <v>0</v>
      </c>
      <c r="CZ137" s="257" t="str">
        <f t="shared" si="73"/>
        <v/>
      </c>
      <c r="DA137" s="256">
        <v>0</v>
      </c>
      <c r="DB137" s="256">
        <v>0</v>
      </c>
      <c r="DC137" s="257" t="str">
        <f t="shared" si="74"/>
        <v/>
      </c>
      <c r="DD137" s="256">
        <v>0</v>
      </c>
      <c r="DE137" s="256">
        <v>0</v>
      </c>
      <c r="DF137" s="257" t="str">
        <f t="shared" si="75"/>
        <v/>
      </c>
    </row>
    <row r="138" spans="1:110" ht="15" customHeight="1" x14ac:dyDescent="0.25">
      <c r="A138" s="152">
        <v>22</v>
      </c>
      <c r="B138" s="127" t="s">
        <v>359</v>
      </c>
      <c r="C138" s="127" t="s">
        <v>339</v>
      </c>
      <c r="D138" s="480">
        <v>0</v>
      </c>
      <c r="E138" s="480">
        <v>0</v>
      </c>
      <c r="F138" s="257" t="str">
        <f t="shared" si="44"/>
        <v>-</v>
      </c>
      <c r="G138" s="258" t="str">
        <f t="shared" si="39"/>
        <v>Đạt</v>
      </c>
      <c r="H138" s="259">
        <f t="shared" si="45"/>
        <v>2</v>
      </c>
      <c r="I138" s="259">
        <f t="shared" si="40"/>
        <v>4</v>
      </c>
      <c r="J138" s="293">
        <f t="shared" si="46"/>
        <v>0.5</v>
      </c>
      <c r="K138" s="258" t="str">
        <f t="shared" si="41"/>
        <v>Không đạt</v>
      </c>
      <c r="L138" s="256">
        <v>0</v>
      </c>
      <c r="M138" s="256">
        <v>0</v>
      </c>
      <c r="N138" s="257" t="str">
        <f t="shared" si="47"/>
        <v/>
      </c>
      <c r="O138" s="256">
        <v>1</v>
      </c>
      <c r="P138" s="256">
        <v>1</v>
      </c>
      <c r="Q138" s="257">
        <f t="shared" si="42"/>
        <v>1</v>
      </c>
      <c r="R138" s="256">
        <v>0</v>
      </c>
      <c r="S138" s="256">
        <v>0</v>
      </c>
      <c r="T138" s="257" t="str">
        <f t="shared" si="48"/>
        <v/>
      </c>
      <c r="U138" s="256">
        <v>0</v>
      </c>
      <c r="V138" s="256">
        <v>0</v>
      </c>
      <c r="W138" s="257" t="str">
        <f t="shared" si="49"/>
        <v/>
      </c>
      <c r="X138" s="256">
        <v>0</v>
      </c>
      <c r="Y138" s="256">
        <v>0</v>
      </c>
      <c r="Z138" s="257" t="str">
        <f t="shared" si="50"/>
        <v/>
      </c>
      <c r="AA138" s="256">
        <v>0</v>
      </c>
      <c r="AB138" s="256">
        <v>0</v>
      </c>
      <c r="AC138" s="257" t="str">
        <f t="shared" si="43"/>
        <v/>
      </c>
      <c r="AD138" s="256">
        <v>0</v>
      </c>
      <c r="AE138" s="256">
        <v>0</v>
      </c>
      <c r="AF138" s="257" t="str">
        <f t="shared" si="51"/>
        <v/>
      </c>
      <c r="AG138" s="256">
        <v>0</v>
      </c>
      <c r="AH138" s="256">
        <v>1</v>
      </c>
      <c r="AI138" s="257">
        <f t="shared" si="52"/>
        <v>0</v>
      </c>
      <c r="AJ138" s="256">
        <v>0</v>
      </c>
      <c r="AK138" s="256">
        <v>0</v>
      </c>
      <c r="AL138" s="257" t="str">
        <f t="shared" si="53"/>
        <v/>
      </c>
      <c r="AM138" s="256">
        <v>0</v>
      </c>
      <c r="AN138" s="256">
        <v>0</v>
      </c>
      <c r="AO138" s="257">
        <v>0</v>
      </c>
      <c r="AP138" s="256">
        <v>0</v>
      </c>
      <c r="AQ138" s="256">
        <v>0</v>
      </c>
      <c r="AR138" s="257" t="str">
        <f t="shared" si="54"/>
        <v/>
      </c>
      <c r="AS138" s="256">
        <v>0</v>
      </c>
      <c r="AT138" s="256">
        <v>0</v>
      </c>
      <c r="AU138" s="257" t="str">
        <f t="shared" si="55"/>
        <v/>
      </c>
      <c r="AV138" s="521">
        <v>0</v>
      </c>
      <c r="AW138" s="521">
        <v>0</v>
      </c>
      <c r="AX138" s="257" t="str">
        <f t="shared" si="76"/>
        <v/>
      </c>
      <c r="AY138" s="521">
        <v>0</v>
      </c>
      <c r="AZ138" s="521">
        <v>0</v>
      </c>
      <c r="BA138" s="257" t="str">
        <f t="shared" si="56"/>
        <v/>
      </c>
      <c r="BB138" s="521">
        <v>0</v>
      </c>
      <c r="BC138" s="521">
        <v>0</v>
      </c>
      <c r="BD138" s="257" t="str">
        <f t="shared" si="57"/>
        <v/>
      </c>
      <c r="BE138" s="521">
        <v>0</v>
      </c>
      <c r="BF138" s="521">
        <v>0</v>
      </c>
      <c r="BG138" s="257" t="str">
        <f t="shared" si="58"/>
        <v/>
      </c>
      <c r="BH138" s="521">
        <v>0</v>
      </c>
      <c r="BI138" s="521">
        <v>0</v>
      </c>
      <c r="BJ138" s="257" t="str">
        <f t="shared" si="59"/>
        <v/>
      </c>
      <c r="BK138" s="521">
        <v>0</v>
      </c>
      <c r="BL138" s="521">
        <v>0</v>
      </c>
      <c r="BM138" s="257" t="str">
        <f t="shared" si="60"/>
        <v/>
      </c>
      <c r="BN138" s="521">
        <v>0</v>
      </c>
      <c r="BO138" s="521">
        <v>0</v>
      </c>
      <c r="BP138" s="257" t="str">
        <f t="shared" si="61"/>
        <v/>
      </c>
      <c r="BQ138" s="521">
        <v>1</v>
      </c>
      <c r="BR138" s="521">
        <v>2</v>
      </c>
      <c r="BS138" s="257">
        <f t="shared" si="62"/>
        <v>0.5</v>
      </c>
      <c r="BT138" s="521">
        <v>0</v>
      </c>
      <c r="BU138" s="521">
        <v>0</v>
      </c>
      <c r="BV138" s="257" t="str">
        <f t="shared" si="63"/>
        <v/>
      </c>
      <c r="BW138" s="521">
        <v>0</v>
      </c>
      <c r="BX138" s="521">
        <v>0</v>
      </c>
      <c r="BY138" s="257" t="str">
        <f t="shared" si="64"/>
        <v/>
      </c>
      <c r="BZ138" s="521">
        <v>0</v>
      </c>
      <c r="CA138" s="521">
        <v>0</v>
      </c>
      <c r="CB138" s="257" t="str">
        <f t="shared" si="65"/>
        <v/>
      </c>
      <c r="CC138" s="521">
        <v>0</v>
      </c>
      <c r="CD138" s="521">
        <v>0</v>
      </c>
      <c r="CE138" s="257" t="str">
        <f t="shared" si="66"/>
        <v/>
      </c>
      <c r="CF138" s="521">
        <v>0</v>
      </c>
      <c r="CG138" s="521">
        <v>0</v>
      </c>
      <c r="CH138" s="257" t="str">
        <f t="shared" si="67"/>
        <v/>
      </c>
      <c r="CI138" s="256">
        <v>0</v>
      </c>
      <c r="CJ138" s="256">
        <v>0</v>
      </c>
      <c r="CK138" s="257" t="str">
        <f t="shared" si="68"/>
        <v/>
      </c>
      <c r="CL138" s="256">
        <v>0</v>
      </c>
      <c r="CM138" s="256">
        <v>0</v>
      </c>
      <c r="CN138" s="257" t="str">
        <f t="shared" si="69"/>
        <v/>
      </c>
      <c r="CO138" s="256">
        <v>0</v>
      </c>
      <c r="CP138" s="256">
        <v>0</v>
      </c>
      <c r="CQ138" s="257" t="str">
        <f t="shared" si="70"/>
        <v/>
      </c>
      <c r="CR138" s="256">
        <v>0</v>
      </c>
      <c r="CS138" s="256">
        <v>0</v>
      </c>
      <c r="CT138" s="257" t="str">
        <f t="shared" si="71"/>
        <v/>
      </c>
      <c r="CU138" s="256">
        <v>0</v>
      </c>
      <c r="CV138" s="256">
        <v>0</v>
      </c>
      <c r="CW138" s="257" t="str">
        <f t="shared" si="72"/>
        <v/>
      </c>
      <c r="CX138" s="256">
        <v>0</v>
      </c>
      <c r="CY138" s="256">
        <v>0</v>
      </c>
      <c r="CZ138" s="257" t="str">
        <f t="shared" si="73"/>
        <v/>
      </c>
      <c r="DA138" s="256">
        <v>0</v>
      </c>
      <c r="DB138" s="256">
        <v>0</v>
      </c>
      <c r="DC138" s="257" t="str">
        <f t="shared" si="74"/>
        <v/>
      </c>
      <c r="DD138" s="256">
        <v>0</v>
      </c>
      <c r="DE138" s="256">
        <v>0</v>
      </c>
      <c r="DF138" s="257" t="str">
        <f t="shared" si="75"/>
        <v/>
      </c>
    </row>
    <row r="139" spans="1:110" ht="15" customHeight="1" x14ac:dyDescent="0.25">
      <c r="A139" s="152">
        <v>23</v>
      </c>
      <c r="B139" s="127" t="s">
        <v>360</v>
      </c>
      <c r="C139" s="127" t="s">
        <v>339</v>
      </c>
      <c r="D139" s="480">
        <v>1</v>
      </c>
      <c r="E139" s="480">
        <v>1</v>
      </c>
      <c r="F139" s="257">
        <f t="shared" si="44"/>
        <v>1</v>
      </c>
      <c r="G139" s="258" t="str">
        <f t="shared" si="39"/>
        <v>Đạt</v>
      </c>
      <c r="H139" s="259">
        <f t="shared" si="45"/>
        <v>11</v>
      </c>
      <c r="I139" s="259">
        <f t="shared" si="40"/>
        <v>13</v>
      </c>
      <c r="J139" s="293">
        <f t="shared" si="46"/>
        <v>0.84615384615384615</v>
      </c>
      <c r="K139" s="258" t="str">
        <f t="shared" si="41"/>
        <v>Đạt</v>
      </c>
      <c r="L139" s="256">
        <v>6</v>
      </c>
      <c r="M139" s="256">
        <v>6</v>
      </c>
      <c r="N139" s="257">
        <f t="shared" si="47"/>
        <v>1</v>
      </c>
      <c r="O139" s="256">
        <v>0</v>
      </c>
      <c r="P139" s="256">
        <v>1</v>
      </c>
      <c r="Q139" s="257">
        <f t="shared" si="42"/>
        <v>0</v>
      </c>
      <c r="R139" s="256">
        <v>0</v>
      </c>
      <c r="S139" s="256">
        <v>0</v>
      </c>
      <c r="T139" s="257" t="str">
        <f t="shared" si="48"/>
        <v/>
      </c>
      <c r="U139" s="256">
        <v>0</v>
      </c>
      <c r="V139" s="256">
        <v>0</v>
      </c>
      <c r="W139" s="257" t="str">
        <f t="shared" si="49"/>
        <v/>
      </c>
      <c r="X139" s="256">
        <v>0</v>
      </c>
      <c r="Y139" s="256">
        <v>0</v>
      </c>
      <c r="Z139" s="257" t="str">
        <f t="shared" si="50"/>
        <v/>
      </c>
      <c r="AA139" s="256">
        <v>0</v>
      </c>
      <c r="AB139" s="256">
        <v>0</v>
      </c>
      <c r="AC139" s="257" t="str">
        <f t="shared" si="43"/>
        <v/>
      </c>
      <c r="AD139" s="256">
        <v>2</v>
      </c>
      <c r="AE139" s="256">
        <v>2</v>
      </c>
      <c r="AF139" s="257">
        <f t="shared" si="51"/>
        <v>1</v>
      </c>
      <c r="AG139" s="256">
        <v>0</v>
      </c>
      <c r="AH139" s="256">
        <v>0</v>
      </c>
      <c r="AI139" s="257" t="str">
        <f t="shared" si="52"/>
        <v/>
      </c>
      <c r="AJ139" s="256">
        <v>0</v>
      </c>
      <c r="AK139" s="256">
        <v>0</v>
      </c>
      <c r="AL139" s="257" t="str">
        <f t="shared" si="53"/>
        <v/>
      </c>
      <c r="AM139" s="256">
        <v>0</v>
      </c>
      <c r="AN139" s="256">
        <v>0</v>
      </c>
      <c r="AO139" s="257">
        <v>0</v>
      </c>
      <c r="AP139" s="256">
        <v>0</v>
      </c>
      <c r="AQ139" s="256">
        <v>0</v>
      </c>
      <c r="AR139" s="257" t="str">
        <f t="shared" si="54"/>
        <v/>
      </c>
      <c r="AS139" s="256">
        <v>0</v>
      </c>
      <c r="AT139" s="256">
        <v>0</v>
      </c>
      <c r="AU139" s="257" t="str">
        <f t="shared" si="55"/>
        <v/>
      </c>
      <c r="AV139" s="521">
        <v>0</v>
      </c>
      <c r="AW139" s="521">
        <v>0</v>
      </c>
      <c r="AX139" s="257" t="str">
        <f t="shared" si="76"/>
        <v/>
      </c>
      <c r="AY139" s="521">
        <v>0</v>
      </c>
      <c r="AZ139" s="521">
        <v>0</v>
      </c>
      <c r="BA139" s="257" t="str">
        <f t="shared" si="56"/>
        <v/>
      </c>
      <c r="BB139" s="521">
        <v>0</v>
      </c>
      <c r="BC139" s="521">
        <v>0</v>
      </c>
      <c r="BD139" s="257" t="str">
        <f t="shared" si="57"/>
        <v/>
      </c>
      <c r="BE139" s="521">
        <v>0</v>
      </c>
      <c r="BF139" s="521">
        <v>0</v>
      </c>
      <c r="BG139" s="257" t="str">
        <f t="shared" si="58"/>
        <v/>
      </c>
      <c r="BH139" s="521">
        <v>0</v>
      </c>
      <c r="BI139" s="521">
        <v>0</v>
      </c>
      <c r="BJ139" s="257" t="str">
        <f t="shared" si="59"/>
        <v/>
      </c>
      <c r="BK139" s="521">
        <v>0</v>
      </c>
      <c r="BL139" s="521">
        <v>0</v>
      </c>
      <c r="BM139" s="257" t="str">
        <f t="shared" si="60"/>
        <v/>
      </c>
      <c r="BN139" s="521">
        <v>0</v>
      </c>
      <c r="BO139" s="521">
        <v>0</v>
      </c>
      <c r="BP139" s="257" t="str">
        <f t="shared" si="61"/>
        <v/>
      </c>
      <c r="BQ139" s="521">
        <v>1</v>
      </c>
      <c r="BR139" s="521">
        <v>1</v>
      </c>
      <c r="BS139" s="257">
        <f t="shared" si="62"/>
        <v>1</v>
      </c>
      <c r="BT139" s="521">
        <v>0</v>
      </c>
      <c r="BU139" s="521">
        <v>0</v>
      </c>
      <c r="BV139" s="257" t="str">
        <f t="shared" si="63"/>
        <v/>
      </c>
      <c r="BW139" s="521">
        <v>0</v>
      </c>
      <c r="BX139" s="521">
        <v>0</v>
      </c>
      <c r="BY139" s="257" t="str">
        <f t="shared" si="64"/>
        <v/>
      </c>
      <c r="BZ139" s="521">
        <v>2</v>
      </c>
      <c r="CA139" s="521">
        <v>2</v>
      </c>
      <c r="CB139" s="257">
        <f t="shared" si="65"/>
        <v>1</v>
      </c>
      <c r="CC139" s="521">
        <v>0</v>
      </c>
      <c r="CD139" s="521">
        <v>0</v>
      </c>
      <c r="CE139" s="257" t="str">
        <f t="shared" si="66"/>
        <v/>
      </c>
      <c r="CF139" s="521">
        <v>0</v>
      </c>
      <c r="CG139" s="521">
        <v>0</v>
      </c>
      <c r="CH139" s="257" t="str">
        <f t="shared" si="67"/>
        <v/>
      </c>
      <c r="CI139" s="256">
        <v>0</v>
      </c>
      <c r="CJ139" s="256">
        <v>1</v>
      </c>
      <c r="CK139" s="257">
        <f t="shared" si="68"/>
        <v>0</v>
      </c>
      <c r="CL139" s="256">
        <v>0</v>
      </c>
      <c r="CM139" s="256">
        <v>0</v>
      </c>
      <c r="CN139" s="257" t="str">
        <f t="shared" si="69"/>
        <v/>
      </c>
      <c r="CO139" s="256">
        <v>0</v>
      </c>
      <c r="CP139" s="256">
        <v>0</v>
      </c>
      <c r="CQ139" s="257" t="str">
        <f t="shared" si="70"/>
        <v/>
      </c>
      <c r="CR139" s="256">
        <v>0</v>
      </c>
      <c r="CS139" s="256">
        <v>0</v>
      </c>
      <c r="CT139" s="257" t="str">
        <f t="shared" si="71"/>
        <v/>
      </c>
      <c r="CU139" s="256">
        <v>0</v>
      </c>
      <c r="CV139" s="256">
        <v>0</v>
      </c>
      <c r="CW139" s="257" t="str">
        <f t="shared" si="72"/>
        <v/>
      </c>
      <c r="CX139" s="256">
        <v>0</v>
      </c>
      <c r="CY139" s="256">
        <v>0</v>
      </c>
      <c r="CZ139" s="257" t="str">
        <f t="shared" si="73"/>
        <v/>
      </c>
      <c r="DA139" s="256">
        <v>0</v>
      </c>
      <c r="DB139" s="256">
        <v>0</v>
      </c>
      <c r="DC139" s="257" t="str">
        <f t="shared" si="74"/>
        <v/>
      </c>
      <c r="DD139" s="256">
        <v>1</v>
      </c>
      <c r="DE139" s="256">
        <v>1</v>
      </c>
      <c r="DF139" s="257">
        <f t="shared" si="75"/>
        <v>1</v>
      </c>
    </row>
    <row r="140" spans="1:110" ht="15" customHeight="1" x14ac:dyDescent="0.25">
      <c r="A140" s="152">
        <v>24</v>
      </c>
      <c r="B140" s="127" t="s">
        <v>361</v>
      </c>
      <c r="C140" s="127" t="s">
        <v>339</v>
      </c>
      <c r="D140" s="480">
        <v>2</v>
      </c>
      <c r="E140" s="480">
        <v>2</v>
      </c>
      <c r="F140" s="257">
        <f t="shared" si="44"/>
        <v>1</v>
      </c>
      <c r="G140" s="258" t="str">
        <f t="shared" si="39"/>
        <v>Đạt</v>
      </c>
      <c r="H140" s="259">
        <f t="shared" si="45"/>
        <v>91</v>
      </c>
      <c r="I140" s="259">
        <f t="shared" si="40"/>
        <v>99</v>
      </c>
      <c r="J140" s="293">
        <f t="shared" si="46"/>
        <v>0.91919191919191923</v>
      </c>
      <c r="K140" s="258" t="str">
        <f t="shared" si="41"/>
        <v>Đạt</v>
      </c>
      <c r="L140" s="256">
        <v>2</v>
      </c>
      <c r="M140" s="256">
        <v>2</v>
      </c>
      <c r="N140" s="257">
        <f t="shared" si="47"/>
        <v>1</v>
      </c>
      <c r="O140" s="256">
        <v>3</v>
      </c>
      <c r="P140" s="256">
        <v>3</v>
      </c>
      <c r="Q140" s="257">
        <f t="shared" si="42"/>
        <v>1</v>
      </c>
      <c r="R140" s="256">
        <v>9</v>
      </c>
      <c r="S140" s="256">
        <v>9</v>
      </c>
      <c r="T140" s="257">
        <f t="shared" si="48"/>
        <v>1</v>
      </c>
      <c r="U140" s="256">
        <v>4</v>
      </c>
      <c r="V140" s="256">
        <v>4</v>
      </c>
      <c r="W140" s="257">
        <f t="shared" si="49"/>
        <v>1</v>
      </c>
      <c r="X140" s="256">
        <v>1</v>
      </c>
      <c r="Y140" s="256">
        <v>1</v>
      </c>
      <c r="Z140" s="257">
        <f t="shared" si="50"/>
        <v>1</v>
      </c>
      <c r="AA140" s="256">
        <v>4</v>
      </c>
      <c r="AB140" s="256">
        <v>4</v>
      </c>
      <c r="AC140" s="257">
        <f t="shared" si="43"/>
        <v>1</v>
      </c>
      <c r="AD140" s="256">
        <v>9</v>
      </c>
      <c r="AE140" s="256">
        <v>9</v>
      </c>
      <c r="AF140" s="257">
        <f t="shared" si="51"/>
        <v>1</v>
      </c>
      <c r="AG140" s="256">
        <v>2</v>
      </c>
      <c r="AH140" s="256">
        <v>3</v>
      </c>
      <c r="AI140" s="257">
        <f t="shared" si="52"/>
        <v>0.66666666666666663</v>
      </c>
      <c r="AJ140" s="256">
        <v>0</v>
      </c>
      <c r="AK140" s="256">
        <v>1</v>
      </c>
      <c r="AL140" s="257">
        <f t="shared" si="53"/>
        <v>0</v>
      </c>
      <c r="AM140" s="256">
        <v>2</v>
      </c>
      <c r="AN140" s="256">
        <v>2</v>
      </c>
      <c r="AO140" s="257">
        <v>5</v>
      </c>
      <c r="AP140" s="256">
        <v>5</v>
      </c>
      <c r="AQ140" s="256">
        <v>5</v>
      </c>
      <c r="AR140" s="257">
        <f t="shared" si="54"/>
        <v>1</v>
      </c>
      <c r="AS140" s="256">
        <v>1</v>
      </c>
      <c r="AT140" s="256">
        <v>1</v>
      </c>
      <c r="AU140" s="257">
        <f t="shared" si="55"/>
        <v>1</v>
      </c>
      <c r="AV140" s="521">
        <v>8</v>
      </c>
      <c r="AW140" s="521">
        <v>9</v>
      </c>
      <c r="AX140" s="257">
        <f t="shared" si="76"/>
        <v>0.88888888888888884</v>
      </c>
      <c r="AY140" s="521">
        <v>3</v>
      </c>
      <c r="AZ140" s="521">
        <v>3</v>
      </c>
      <c r="BA140" s="257">
        <f t="shared" si="56"/>
        <v>1</v>
      </c>
      <c r="BB140" s="521">
        <v>3</v>
      </c>
      <c r="BC140" s="521">
        <v>3</v>
      </c>
      <c r="BD140" s="257">
        <f t="shared" si="57"/>
        <v>1</v>
      </c>
      <c r="BE140" s="521">
        <v>4</v>
      </c>
      <c r="BF140" s="521">
        <v>4</v>
      </c>
      <c r="BG140" s="257">
        <f t="shared" si="58"/>
        <v>1</v>
      </c>
      <c r="BH140" s="521">
        <v>5</v>
      </c>
      <c r="BI140" s="521">
        <v>8</v>
      </c>
      <c r="BJ140" s="257">
        <f t="shared" si="59"/>
        <v>0.625</v>
      </c>
      <c r="BK140" s="521">
        <v>0</v>
      </c>
      <c r="BL140" s="521">
        <v>1</v>
      </c>
      <c r="BM140" s="257">
        <f t="shared" si="60"/>
        <v>0</v>
      </c>
      <c r="BN140" s="521">
        <v>1</v>
      </c>
      <c r="BO140" s="521">
        <v>1</v>
      </c>
      <c r="BP140" s="257">
        <f t="shared" si="61"/>
        <v>1</v>
      </c>
      <c r="BQ140" s="521">
        <v>7</v>
      </c>
      <c r="BR140" s="521">
        <v>7</v>
      </c>
      <c r="BS140" s="257">
        <f t="shared" si="62"/>
        <v>1</v>
      </c>
      <c r="BT140" s="521">
        <v>4</v>
      </c>
      <c r="BU140" s="521">
        <v>4</v>
      </c>
      <c r="BV140" s="257">
        <f t="shared" si="63"/>
        <v>1</v>
      </c>
      <c r="BW140" s="521">
        <v>4</v>
      </c>
      <c r="BX140" s="521">
        <v>4</v>
      </c>
      <c r="BY140" s="257">
        <f t="shared" si="64"/>
        <v>1</v>
      </c>
      <c r="BZ140" s="521">
        <v>4</v>
      </c>
      <c r="CA140" s="521">
        <v>4</v>
      </c>
      <c r="CB140" s="257">
        <f t="shared" si="65"/>
        <v>1</v>
      </c>
      <c r="CC140" s="521">
        <v>2</v>
      </c>
      <c r="CD140" s="521">
        <v>2</v>
      </c>
      <c r="CE140" s="257">
        <f t="shared" si="66"/>
        <v>1</v>
      </c>
      <c r="CF140" s="521">
        <v>0</v>
      </c>
      <c r="CG140" s="521">
        <v>0</v>
      </c>
      <c r="CH140" s="257" t="str">
        <f t="shared" si="67"/>
        <v/>
      </c>
      <c r="CI140" s="256">
        <v>3</v>
      </c>
      <c r="CJ140" s="256">
        <v>3</v>
      </c>
      <c r="CK140" s="257">
        <f t="shared" si="68"/>
        <v>1</v>
      </c>
      <c r="CL140" s="256">
        <v>0</v>
      </c>
      <c r="CM140" s="256">
        <v>1</v>
      </c>
      <c r="CN140" s="257">
        <f t="shared" si="69"/>
        <v>0</v>
      </c>
      <c r="CO140" s="256">
        <v>1</v>
      </c>
      <c r="CP140" s="256">
        <v>1</v>
      </c>
      <c r="CQ140" s="257">
        <f t="shared" si="70"/>
        <v>1</v>
      </c>
      <c r="CR140" s="256">
        <v>0</v>
      </c>
      <c r="CS140" s="256">
        <v>0</v>
      </c>
      <c r="CT140" s="257" t="str">
        <f t="shared" si="71"/>
        <v/>
      </c>
      <c r="CU140" s="256">
        <v>0</v>
      </c>
      <c r="CV140" s="256">
        <v>0</v>
      </c>
      <c r="CW140" s="257" t="str">
        <f t="shared" si="72"/>
        <v/>
      </c>
      <c r="CX140" s="256">
        <v>0</v>
      </c>
      <c r="CY140" s="256">
        <v>0</v>
      </c>
      <c r="CZ140" s="257" t="str">
        <f t="shared" si="73"/>
        <v/>
      </c>
      <c r="DA140" s="256">
        <v>3</v>
      </c>
      <c r="DB140" s="256">
        <v>3</v>
      </c>
      <c r="DC140" s="257">
        <f t="shared" si="74"/>
        <v>1</v>
      </c>
      <c r="DD140" s="256">
        <v>2</v>
      </c>
      <c r="DE140" s="256">
        <v>2</v>
      </c>
      <c r="DF140" s="257">
        <f t="shared" si="75"/>
        <v>1</v>
      </c>
    </row>
    <row r="141" spans="1:110" ht="15" customHeight="1" x14ac:dyDescent="0.25">
      <c r="A141" s="152">
        <v>25</v>
      </c>
      <c r="B141" s="127" t="s">
        <v>362</v>
      </c>
      <c r="C141" s="127" t="s">
        <v>339</v>
      </c>
      <c r="D141" s="480">
        <v>0</v>
      </c>
      <c r="E141" s="480">
        <v>0</v>
      </c>
      <c r="F141" s="257" t="str">
        <f t="shared" si="44"/>
        <v>-</v>
      </c>
      <c r="G141" s="258" t="str">
        <f t="shared" si="39"/>
        <v>Đạt</v>
      </c>
      <c r="H141" s="259">
        <f t="shared" si="45"/>
        <v>22</v>
      </c>
      <c r="I141" s="259">
        <f t="shared" si="40"/>
        <v>22</v>
      </c>
      <c r="J141" s="293">
        <f t="shared" si="46"/>
        <v>1</v>
      </c>
      <c r="K141" s="258" t="str">
        <f t="shared" si="41"/>
        <v>Đạt</v>
      </c>
      <c r="L141" s="256">
        <v>2</v>
      </c>
      <c r="M141" s="256">
        <v>2</v>
      </c>
      <c r="N141" s="257">
        <f t="shared" si="47"/>
        <v>1</v>
      </c>
      <c r="O141" s="256">
        <v>3</v>
      </c>
      <c r="P141" s="256">
        <v>3</v>
      </c>
      <c r="Q141" s="257">
        <f t="shared" si="42"/>
        <v>1</v>
      </c>
      <c r="R141" s="256">
        <v>2</v>
      </c>
      <c r="S141" s="256">
        <v>2</v>
      </c>
      <c r="T141" s="257">
        <f t="shared" si="48"/>
        <v>1</v>
      </c>
      <c r="U141" s="256">
        <v>1</v>
      </c>
      <c r="V141" s="256">
        <v>1</v>
      </c>
      <c r="W141" s="257">
        <f t="shared" si="49"/>
        <v>1</v>
      </c>
      <c r="X141" s="256">
        <v>0</v>
      </c>
      <c r="Y141" s="256">
        <v>0</v>
      </c>
      <c r="Z141" s="257" t="str">
        <f t="shared" si="50"/>
        <v/>
      </c>
      <c r="AA141" s="256">
        <v>1</v>
      </c>
      <c r="AB141" s="256">
        <v>1</v>
      </c>
      <c r="AC141" s="257">
        <f t="shared" si="43"/>
        <v>1</v>
      </c>
      <c r="AD141" s="256">
        <v>0</v>
      </c>
      <c r="AE141" s="256">
        <v>0</v>
      </c>
      <c r="AF141" s="257" t="str">
        <f t="shared" si="51"/>
        <v/>
      </c>
      <c r="AG141" s="256">
        <v>1</v>
      </c>
      <c r="AH141" s="256">
        <v>1</v>
      </c>
      <c r="AI141" s="257">
        <f t="shared" si="52"/>
        <v>1</v>
      </c>
      <c r="AJ141" s="256">
        <v>0</v>
      </c>
      <c r="AK141" s="256">
        <v>0</v>
      </c>
      <c r="AL141" s="257" t="str">
        <f t="shared" si="53"/>
        <v/>
      </c>
      <c r="AM141" s="256">
        <v>0</v>
      </c>
      <c r="AN141" s="256">
        <v>0</v>
      </c>
      <c r="AO141" s="257">
        <v>5</v>
      </c>
      <c r="AP141" s="256">
        <v>5</v>
      </c>
      <c r="AQ141" s="256">
        <v>5</v>
      </c>
      <c r="AR141" s="257">
        <f t="shared" si="54"/>
        <v>1</v>
      </c>
      <c r="AS141" s="256">
        <v>0</v>
      </c>
      <c r="AT141" s="256">
        <v>0</v>
      </c>
      <c r="AU141" s="257" t="str">
        <f t="shared" si="55"/>
        <v/>
      </c>
      <c r="AV141" s="521">
        <v>1</v>
      </c>
      <c r="AW141" s="521">
        <v>1</v>
      </c>
      <c r="AX141" s="257">
        <f t="shared" si="76"/>
        <v>1</v>
      </c>
      <c r="AY141" s="521">
        <v>1</v>
      </c>
      <c r="AZ141" s="521">
        <v>1</v>
      </c>
      <c r="BA141" s="257">
        <f t="shared" si="56"/>
        <v>1</v>
      </c>
      <c r="BB141" s="521">
        <v>0</v>
      </c>
      <c r="BC141" s="521">
        <v>0</v>
      </c>
      <c r="BD141" s="257" t="str">
        <f t="shared" si="57"/>
        <v/>
      </c>
      <c r="BE141" s="521">
        <v>0</v>
      </c>
      <c r="BF141" s="521">
        <v>0</v>
      </c>
      <c r="BG141" s="257" t="str">
        <f t="shared" si="58"/>
        <v/>
      </c>
      <c r="BH141" s="521">
        <v>0</v>
      </c>
      <c r="BI141" s="521">
        <v>0</v>
      </c>
      <c r="BJ141" s="257" t="str">
        <f t="shared" si="59"/>
        <v/>
      </c>
      <c r="BK141" s="521">
        <v>0</v>
      </c>
      <c r="BL141" s="521">
        <v>0</v>
      </c>
      <c r="BM141" s="257" t="str">
        <f t="shared" si="60"/>
        <v/>
      </c>
      <c r="BN141" s="521">
        <v>0</v>
      </c>
      <c r="BO141" s="521">
        <v>0</v>
      </c>
      <c r="BP141" s="257" t="str">
        <f t="shared" si="61"/>
        <v/>
      </c>
      <c r="BQ141" s="521">
        <v>0</v>
      </c>
      <c r="BR141" s="521">
        <v>0</v>
      </c>
      <c r="BS141" s="257" t="str">
        <f t="shared" si="62"/>
        <v/>
      </c>
      <c r="BT141" s="521">
        <v>1</v>
      </c>
      <c r="BU141" s="521">
        <v>1</v>
      </c>
      <c r="BV141" s="257">
        <f t="shared" si="63"/>
        <v>1</v>
      </c>
      <c r="BW141" s="521">
        <v>2</v>
      </c>
      <c r="BX141" s="521">
        <v>2</v>
      </c>
      <c r="BY141" s="257">
        <f t="shared" si="64"/>
        <v>1</v>
      </c>
      <c r="BZ141" s="521">
        <v>1</v>
      </c>
      <c r="CA141" s="521">
        <v>1</v>
      </c>
      <c r="CB141" s="257">
        <f t="shared" si="65"/>
        <v>1</v>
      </c>
      <c r="CC141" s="521">
        <v>1</v>
      </c>
      <c r="CD141" s="521">
        <v>1</v>
      </c>
      <c r="CE141" s="257">
        <f t="shared" si="66"/>
        <v>1</v>
      </c>
      <c r="CF141" s="521">
        <v>0</v>
      </c>
      <c r="CG141" s="521">
        <v>0</v>
      </c>
      <c r="CH141" s="257" t="str">
        <f t="shared" si="67"/>
        <v/>
      </c>
      <c r="CI141" s="256">
        <v>0</v>
      </c>
      <c r="CJ141" s="256">
        <v>0</v>
      </c>
      <c r="CK141" s="257" t="str">
        <f t="shared" si="68"/>
        <v/>
      </c>
      <c r="CL141" s="256">
        <v>0</v>
      </c>
      <c r="CM141" s="256">
        <v>0</v>
      </c>
      <c r="CN141" s="257" t="str">
        <f t="shared" si="69"/>
        <v/>
      </c>
      <c r="CO141" s="256">
        <v>0</v>
      </c>
      <c r="CP141" s="256">
        <v>0</v>
      </c>
      <c r="CQ141" s="257" t="str">
        <f t="shared" si="70"/>
        <v/>
      </c>
      <c r="CR141" s="256">
        <v>0</v>
      </c>
      <c r="CS141" s="256">
        <v>0</v>
      </c>
      <c r="CT141" s="257" t="str">
        <f t="shared" si="71"/>
        <v/>
      </c>
      <c r="CU141" s="256">
        <v>0</v>
      </c>
      <c r="CV141" s="256">
        <v>0</v>
      </c>
      <c r="CW141" s="257" t="str">
        <f t="shared" si="72"/>
        <v/>
      </c>
      <c r="CX141" s="256">
        <v>0</v>
      </c>
      <c r="CY141" s="256">
        <v>0</v>
      </c>
      <c r="CZ141" s="257" t="str">
        <f t="shared" si="73"/>
        <v/>
      </c>
      <c r="DA141" s="256">
        <v>1</v>
      </c>
      <c r="DB141" s="256">
        <v>1</v>
      </c>
      <c r="DC141" s="257">
        <f t="shared" si="74"/>
        <v>1</v>
      </c>
      <c r="DD141" s="256">
        <v>0</v>
      </c>
      <c r="DE141" s="256">
        <v>0</v>
      </c>
      <c r="DF141" s="257" t="str">
        <f t="shared" si="75"/>
        <v/>
      </c>
    </row>
    <row r="142" spans="1:110" ht="15" customHeight="1" x14ac:dyDescent="0.25">
      <c r="A142" s="152">
        <v>26</v>
      </c>
      <c r="B142" s="127" t="s">
        <v>363</v>
      </c>
      <c r="C142" s="127" t="s">
        <v>339</v>
      </c>
      <c r="D142" s="480">
        <v>0</v>
      </c>
      <c r="E142" s="480">
        <v>0</v>
      </c>
      <c r="F142" s="257" t="str">
        <f t="shared" si="44"/>
        <v>-</v>
      </c>
      <c r="G142" s="258" t="str">
        <f t="shared" si="39"/>
        <v>Đạt</v>
      </c>
      <c r="H142" s="259">
        <f t="shared" si="45"/>
        <v>23</v>
      </c>
      <c r="I142" s="259">
        <f t="shared" si="40"/>
        <v>28</v>
      </c>
      <c r="J142" s="293">
        <f t="shared" si="46"/>
        <v>0.8214285714285714</v>
      </c>
      <c r="K142" s="258" t="str">
        <f t="shared" si="41"/>
        <v>Đạt</v>
      </c>
      <c r="L142" s="256">
        <v>2</v>
      </c>
      <c r="M142" s="256">
        <v>2</v>
      </c>
      <c r="N142" s="257">
        <f t="shared" si="47"/>
        <v>1</v>
      </c>
      <c r="O142" s="256">
        <v>0</v>
      </c>
      <c r="P142" s="256">
        <v>1</v>
      </c>
      <c r="Q142" s="257">
        <f t="shared" si="42"/>
        <v>0</v>
      </c>
      <c r="R142" s="256">
        <v>1</v>
      </c>
      <c r="S142" s="256">
        <v>1</v>
      </c>
      <c r="T142" s="257">
        <f t="shared" si="48"/>
        <v>1</v>
      </c>
      <c r="U142" s="256">
        <v>1</v>
      </c>
      <c r="V142" s="256">
        <v>1</v>
      </c>
      <c r="W142" s="257">
        <f t="shared" si="49"/>
        <v>1</v>
      </c>
      <c r="X142" s="256">
        <v>0</v>
      </c>
      <c r="Y142" s="256">
        <v>0</v>
      </c>
      <c r="Z142" s="257" t="str">
        <f t="shared" si="50"/>
        <v/>
      </c>
      <c r="AA142" s="256">
        <v>0</v>
      </c>
      <c r="AB142" s="256">
        <v>1</v>
      </c>
      <c r="AC142" s="257">
        <f t="shared" si="43"/>
        <v>0</v>
      </c>
      <c r="AD142" s="256">
        <v>0</v>
      </c>
      <c r="AE142" s="256">
        <v>0</v>
      </c>
      <c r="AF142" s="257" t="str">
        <f t="shared" si="51"/>
        <v/>
      </c>
      <c r="AG142" s="256">
        <v>0</v>
      </c>
      <c r="AH142" s="256">
        <v>0</v>
      </c>
      <c r="AI142" s="257" t="str">
        <f t="shared" si="52"/>
        <v/>
      </c>
      <c r="AJ142" s="256">
        <v>1</v>
      </c>
      <c r="AK142" s="256">
        <v>2</v>
      </c>
      <c r="AL142" s="257">
        <f t="shared" si="53"/>
        <v>0.5</v>
      </c>
      <c r="AM142" s="256">
        <v>2</v>
      </c>
      <c r="AN142" s="256">
        <v>2</v>
      </c>
      <c r="AO142" s="257">
        <v>1</v>
      </c>
      <c r="AP142" s="256">
        <v>1</v>
      </c>
      <c r="AQ142" s="256">
        <v>1</v>
      </c>
      <c r="AR142" s="257">
        <f t="shared" si="54"/>
        <v>1</v>
      </c>
      <c r="AS142" s="256">
        <v>1</v>
      </c>
      <c r="AT142" s="256">
        <v>1</v>
      </c>
      <c r="AU142" s="257">
        <f t="shared" si="55"/>
        <v>1</v>
      </c>
      <c r="AV142" s="521">
        <v>0</v>
      </c>
      <c r="AW142" s="521">
        <v>0</v>
      </c>
      <c r="AX142" s="257" t="str">
        <f t="shared" si="76"/>
        <v/>
      </c>
      <c r="AY142" s="521">
        <v>0</v>
      </c>
      <c r="AZ142" s="521">
        <v>0</v>
      </c>
      <c r="BA142" s="257" t="str">
        <f t="shared" si="56"/>
        <v/>
      </c>
      <c r="BB142" s="521">
        <v>2</v>
      </c>
      <c r="BC142" s="521">
        <v>2</v>
      </c>
      <c r="BD142" s="257">
        <f t="shared" si="57"/>
        <v>1</v>
      </c>
      <c r="BE142" s="521">
        <v>2</v>
      </c>
      <c r="BF142" s="521">
        <v>2</v>
      </c>
      <c r="BG142" s="257">
        <f t="shared" si="58"/>
        <v>1</v>
      </c>
      <c r="BH142" s="521">
        <v>1</v>
      </c>
      <c r="BI142" s="521">
        <v>1</v>
      </c>
      <c r="BJ142" s="257">
        <f t="shared" si="59"/>
        <v>1</v>
      </c>
      <c r="BK142" s="521">
        <v>0</v>
      </c>
      <c r="BL142" s="521">
        <v>0</v>
      </c>
      <c r="BM142" s="257" t="str">
        <f t="shared" si="60"/>
        <v/>
      </c>
      <c r="BN142" s="521">
        <v>0</v>
      </c>
      <c r="BO142" s="521">
        <v>0</v>
      </c>
      <c r="BP142" s="257" t="str">
        <f t="shared" si="61"/>
        <v/>
      </c>
      <c r="BQ142" s="521">
        <v>1</v>
      </c>
      <c r="BR142" s="521">
        <v>1</v>
      </c>
      <c r="BS142" s="257">
        <f t="shared" si="62"/>
        <v>1</v>
      </c>
      <c r="BT142" s="521">
        <v>2</v>
      </c>
      <c r="BU142" s="521">
        <v>2</v>
      </c>
      <c r="BV142" s="257">
        <f t="shared" si="63"/>
        <v>1</v>
      </c>
      <c r="BW142" s="521">
        <v>1</v>
      </c>
      <c r="BX142" s="521">
        <v>1</v>
      </c>
      <c r="BY142" s="257">
        <f t="shared" si="64"/>
        <v>1</v>
      </c>
      <c r="BZ142" s="521">
        <v>5</v>
      </c>
      <c r="CA142" s="521">
        <v>7</v>
      </c>
      <c r="CB142" s="257">
        <f t="shared" si="65"/>
        <v>0.7142857142857143</v>
      </c>
      <c r="CC142" s="521">
        <v>0</v>
      </c>
      <c r="CD142" s="521">
        <v>0</v>
      </c>
      <c r="CE142" s="257" t="str">
        <f t="shared" si="66"/>
        <v/>
      </c>
      <c r="CF142" s="521">
        <v>0</v>
      </c>
      <c r="CG142" s="521">
        <v>0</v>
      </c>
      <c r="CH142" s="257" t="str">
        <f t="shared" si="67"/>
        <v/>
      </c>
      <c r="CI142" s="256">
        <v>0</v>
      </c>
      <c r="CJ142" s="256">
        <v>0</v>
      </c>
      <c r="CK142" s="257" t="str">
        <f t="shared" si="68"/>
        <v/>
      </c>
      <c r="CL142" s="256">
        <v>0</v>
      </c>
      <c r="CM142" s="256">
        <v>0</v>
      </c>
      <c r="CN142" s="257" t="str">
        <f t="shared" si="69"/>
        <v/>
      </c>
      <c r="CO142" s="256">
        <v>0</v>
      </c>
      <c r="CP142" s="256">
        <v>0</v>
      </c>
      <c r="CQ142" s="257" t="str">
        <f t="shared" si="70"/>
        <v/>
      </c>
      <c r="CR142" s="256">
        <v>0</v>
      </c>
      <c r="CS142" s="256">
        <v>0</v>
      </c>
      <c r="CT142" s="257" t="str">
        <f t="shared" si="71"/>
        <v/>
      </c>
      <c r="CU142" s="256">
        <v>0</v>
      </c>
      <c r="CV142" s="256">
        <v>0</v>
      </c>
      <c r="CW142" s="257" t="str">
        <f t="shared" si="72"/>
        <v/>
      </c>
      <c r="CX142" s="256">
        <v>0</v>
      </c>
      <c r="CY142" s="256">
        <v>0</v>
      </c>
      <c r="CZ142" s="257" t="str">
        <f t="shared" si="73"/>
        <v/>
      </c>
      <c r="DA142" s="256">
        <v>0</v>
      </c>
      <c r="DB142" s="256">
        <v>0</v>
      </c>
      <c r="DC142" s="257" t="str">
        <f t="shared" si="74"/>
        <v/>
      </c>
      <c r="DD142" s="256">
        <v>0</v>
      </c>
      <c r="DE142" s="256">
        <v>0</v>
      </c>
      <c r="DF142" s="257" t="str">
        <f t="shared" si="75"/>
        <v/>
      </c>
    </row>
    <row r="143" spans="1:110" ht="15" customHeight="1" x14ac:dyDescent="0.25">
      <c r="A143" s="152">
        <v>27</v>
      </c>
      <c r="B143" s="127" t="s">
        <v>364</v>
      </c>
      <c r="C143" s="127" t="s">
        <v>339</v>
      </c>
      <c r="D143" s="480">
        <v>0</v>
      </c>
      <c r="E143" s="480">
        <v>0</v>
      </c>
      <c r="F143" s="257" t="str">
        <f t="shared" si="44"/>
        <v>-</v>
      </c>
      <c r="G143" s="258" t="str">
        <f t="shared" si="39"/>
        <v>Đạt</v>
      </c>
      <c r="H143" s="259">
        <f t="shared" si="45"/>
        <v>36</v>
      </c>
      <c r="I143" s="259">
        <f t="shared" si="40"/>
        <v>37</v>
      </c>
      <c r="J143" s="293">
        <f t="shared" si="46"/>
        <v>0.97297297297297303</v>
      </c>
      <c r="K143" s="258" t="str">
        <f t="shared" si="41"/>
        <v>Đạt</v>
      </c>
      <c r="L143" s="256">
        <v>7</v>
      </c>
      <c r="M143" s="256">
        <v>7</v>
      </c>
      <c r="N143" s="257">
        <f t="shared" si="47"/>
        <v>1</v>
      </c>
      <c r="O143" s="256">
        <v>4</v>
      </c>
      <c r="P143" s="256">
        <v>4</v>
      </c>
      <c r="Q143" s="257">
        <f t="shared" si="42"/>
        <v>1</v>
      </c>
      <c r="R143" s="256">
        <v>2</v>
      </c>
      <c r="S143" s="256">
        <v>2</v>
      </c>
      <c r="T143" s="257">
        <f t="shared" si="48"/>
        <v>1</v>
      </c>
      <c r="U143" s="256">
        <v>1</v>
      </c>
      <c r="V143" s="256">
        <v>1</v>
      </c>
      <c r="W143" s="257">
        <f t="shared" si="49"/>
        <v>1</v>
      </c>
      <c r="X143" s="256">
        <v>1</v>
      </c>
      <c r="Y143" s="256">
        <v>1</v>
      </c>
      <c r="Z143" s="257">
        <f t="shared" si="50"/>
        <v>1</v>
      </c>
      <c r="AA143" s="256">
        <v>3</v>
      </c>
      <c r="AB143" s="256">
        <v>3</v>
      </c>
      <c r="AC143" s="257">
        <f t="shared" si="43"/>
        <v>1</v>
      </c>
      <c r="AD143" s="256">
        <v>0</v>
      </c>
      <c r="AE143" s="256">
        <v>0</v>
      </c>
      <c r="AF143" s="257" t="str">
        <f t="shared" si="51"/>
        <v/>
      </c>
      <c r="AG143" s="256">
        <v>0</v>
      </c>
      <c r="AH143" s="256">
        <v>0</v>
      </c>
      <c r="AI143" s="257" t="str">
        <f t="shared" si="52"/>
        <v/>
      </c>
      <c r="AJ143" s="256">
        <v>1</v>
      </c>
      <c r="AK143" s="256">
        <v>1</v>
      </c>
      <c r="AL143" s="257">
        <f t="shared" si="53"/>
        <v>1</v>
      </c>
      <c r="AM143" s="256">
        <v>0</v>
      </c>
      <c r="AN143" s="256">
        <v>1</v>
      </c>
      <c r="AO143" s="257">
        <v>1</v>
      </c>
      <c r="AP143" s="256">
        <v>1</v>
      </c>
      <c r="AQ143" s="256">
        <v>1</v>
      </c>
      <c r="AR143" s="257">
        <f t="shared" si="54"/>
        <v>1</v>
      </c>
      <c r="AS143" s="256">
        <v>1</v>
      </c>
      <c r="AT143" s="256">
        <v>1</v>
      </c>
      <c r="AU143" s="257">
        <f t="shared" si="55"/>
        <v>1</v>
      </c>
      <c r="AV143" s="521">
        <v>1</v>
      </c>
      <c r="AW143" s="521">
        <v>1</v>
      </c>
      <c r="AX143" s="257">
        <f t="shared" si="76"/>
        <v>1</v>
      </c>
      <c r="AY143" s="521">
        <v>1</v>
      </c>
      <c r="AZ143" s="521">
        <v>1</v>
      </c>
      <c r="BA143" s="257">
        <f t="shared" si="56"/>
        <v>1</v>
      </c>
      <c r="BB143" s="521">
        <v>2</v>
      </c>
      <c r="BC143" s="521">
        <v>2</v>
      </c>
      <c r="BD143" s="257">
        <f t="shared" si="57"/>
        <v>1</v>
      </c>
      <c r="BE143" s="521">
        <v>0</v>
      </c>
      <c r="BF143" s="521">
        <v>0</v>
      </c>
      <c r="BG143" s="257" t="str">
        <f t="shared" si="58"/>
        <v/>
      </c>
      <c r="BH143" s="521">
        <v>3</v>
      </c>
      <c r="BI143" s="521">
        <v>3</v>
      </c>
      <c r="BJ143" s="257">
        <f t="shared" si="59"/>
        <v>1</v>
      </c>
      <c r="BK143" s="521">
        <v>0</v>
      </c>
      <c r="BL143" s="521">
        <v>0</v>
      </c>
      <c r="BM143" s="257" t="str">
        <f t="shared" si="60"/>
        <v/>
      </c>
      <c r="BN143" s="521">
        <v>0</v>
      </c>
      <c r="BO143" s="521">
        <v>0</v>
      </c>
      <c r="BP143" s="257" t="str">
        <f t="shared" si="61"/>
        <v/>
      </c>
      <c r="BQ143" s="521">
        <v>3</v>
      </c>
      <c r="BR143" s="521">
        <v>3</v>
      </c>
      <c r="BS143" s="257">
        <f t="shared" si="62"/>
        <v>1</v>
      </c>
      <c r="BT143" s="521">
        <v>0</v>
      </c>
      <c r="BU143" s="521">
        <v>0</v>
      </c>
      <c r="BV143" s="257" t="str">
        <f t="shared" si="63"/>
        <v/>
      </c>
      <c r="BW143" s="521">
        <v>0</v>
      </c>
      <c r="BX143" s="521">
        <v>0</v>
      </c>
      <c r="BY143" s="257" t="str">
        <f t="shared" si="64"/>
        <v/>
      </c>
      <c r="BZ143" s="521">
        <v>0</v>
      </c>
      <c r="CA143" s="521">
        <v>0</v>
      </c>
      <c r="CB143" s="257" t="str">
        <f t="shared" si="65"/>
        <v/>
      </c>
      <c r="CC143" s="521">
        <v>2</v>
      </c>
      <c r="CD143" s="521">
        <v>2</v>
      </c>
      <c r="CE143" s="257">
        <f t="shared" si="66"/>
        <v>1</v>
      </c>
      <c r="CF143" s="521">
        <v>0</v>
      </c>
      <c r="CG143" s="521">
        <v>0</v>
      </c>
      <c r="CH143" s="257" t="str">
        <f t="shared" si="67"/>
        <v/>
      </c>
      <c r="CI143" s="256">
        <v>1</v>
      </c>
      <c r="CJ143" s="256">
        <v>1</v>
      </c>
      <c r="CK143" s="257">
        <f t="shared" si="68"/>
        <v>1</v>
      </c>
      <c r="CL143" s="256">
        <v>2</v>
      </c>
      <c r="CM143" s="256">
        <v>2</v>
      </c>
      <c r="CN143" s="257">
        <f t="shared" si="69"/>
        <v>1</v>
      </c>
      <c r="CO143" s="256">
        <v>0</v>
      </c>
      <c r="CP143" s="256">
        <v>0</v>
      </c>
      <c r="CQ143" s="257" t="str">
        <f t="shared" si="70"/>
        <v/>
      </c>
      <c r="CR143" s="256">
        <v>0</v>
      </c>
      <c r="CS143" s="256">
        <v>0</v>
      </c>
      <c r="CT143" s="257" t="str">
        <f t="shared" si="71"/>
        <v/>
      </c>
      <c r="CU143" s="256">
        <v>0</v>
      </c>
      <c r="CV143" s="256">
        <v>0</v>
      </c>
      <c r="CW143" s="257" t="str">
        <f t="shared" si="72"/>
        <v/>
      </c>
      <c r="CX143" s="256">
        <v>0</v>
      </c>
      <c r="CY143" s="256">
        <v>0</v>
      </c>
      <c r="CZ143" s="257" t="str">
        <f t="shared" si="73"/>
        <v/>
      </c>
      <c r="DA143" s="256">
        <v>0</v>
      </c>
      <c r="DB143" s="256">
        <v>0</v>
      </c>
      <c r="DC143" s="257" t="str">
        <f t="shared" si="74"/>
        <v/>
      </c>
      <c r="DD143" s="256">
        <v>0</v>
      </c>
      <c r="DE143" s="256">
        <v>0</v>
      </c>
      <c r="DF143" s="257" t="str">
        <f t="shared" si="75"/>
        <v/>
      </c>
    </row>
    <row r="144" spans="1:110" ht="15" customHeight="1" x14ac:dyDescent="0.25">
      <c r="A144" s="152">
        <v>28</v>
      </c>
      <c r="B144" s="127" t="s">
        <v>365</v>
      </c>
      <c r="C144" s="127" t="s">
        <v>336</v>
      </c>
      <c r="D144" s="480">
        <v>0</v>
      </c>
      <c r="E144" s="480">
        <v>0</v>
      </c>
      <c r="F144" s="257" t="str">
        <f t="shared" si="44"/>
        <v>-</v>
      </c>
      <c r="G144" s="258" t="str">
        <f t="shared" si="39"/>
        <v>Đạt</v>
      </c>
      <c r="H144" s="259">
        <f t="shared" si="45"/>
        <v>3</v>
      </c>
      <c r="I144" s="259">
        <f t="shared" si="40"/>
        <v>3</v>
      </c>
      <c r="J144" s="293">
        <f t="shared" si="46"/>
        <v>1</v>
      </c>
      <c r="K144" s="258" t="str">
        <f t="shared" si="41"/>
        <v>Đạt</v>
      </c>
      <c r="L144" s="256">
        <v>0</v>
      </c>
      <c r="M144" s="256">
        <v>0</v>
      </c>
      <c r="N144" s="257" t="str">
        <f t="shared" si="47"/>
        <v/>
      </c>
      <c r="O144" s="256">
        <v>0</v>
      </c>
      <c r="P144" s="256">
        <v>0</v>
      </c>
      <c r="Q144" s="257" t="str">
        <f t="shared" si="42"/>
        <v/>
      </c>
      <c r="R144" s="256">
        <v>0</v>
      </c>
      <c r="S144" s="256">
        <v>0</v>
      </c>
      <c r="T144" s="257" t="str">
        <f t="shared" si="48"/>
        <v/>
      </c>
      <c r="U144" s="256">
        <v>0</v>
      </c>
      <c r="V144" s="256">
        <v>0</v>
      </c>
      <c r="W144" s="257" t="str">
        <f t="shared" si="49"/>
        <v/>
      </c>
      <c r="X144" s="256">
        <v>0</v>
      </c>
      <c r="Y144" s="256">
        <v>0</v>
      </c>
      <c r="Z144" s="257" t="str">
        <f t="shared" si="50"/>
        <v/>
      </c>
      <c r="AA144" s="256">
        <v>0</v>
      </c>
      <c r="AB144" s="256">
        <v>0</v>
      </c>
      <c r="AC144" s="257" t="str">
        <f t="shared" si="43"/>
        <v/>
      </c>
      <c r="AD144" s="256">
        <v>0</v>
      </c>
      <c r="AE144" s="256">
        <v>0</v>
      </c>
      <c r="AF144" s="257" t="str">
        <f t="shared" si="51"/>
        <v/>
      </c>
      <c r="AG144" s="256">
        <v>0</v>
      </c>
      <c r="AH144" s="256">
        <v>0</v>
      </c>
      <c r="AI144" s="257" t="str">
        <f t="shared" si="52"/>
        <v/>
      </c>
      <c r="AJ144" s="256">
        <v>1</v>
      </c>
      <c r="AK144" s="256">
        <v>1</v>
      </c>
      <c r="AL144" s="257">
        <f t="shared" si="53"/>
        <v>1</v>
      </c>
      <c r="AM144" s="256">
        <v>0</v>
      </c>
      <c r="AN144" s="256">
        <v>0</v>
      </c>
      <c r="AO144" s="257">
        <v>0</v>
      </c>
      <c r="AP144" s="256">
        <v>0</v>
      </c>
      <c r="AQ144" s="256">
        <v>0</v>
      </c>
      <c r="AR144" s="257" t="str">
        <f t="shared" si="54"/>
        <v/>
      </c>
      <c r="AS144" s="256">
        <v>0</v>
      </c>
      <c r="AT144" s="256">
        <v>0</v>
      </c>
      <c r="AU144" s="257" t="str">
        <f t="shared" si="55"/>
        <v/>
      </c>
      <c r="AV144" s="521">
        <v>1</v>
      </c>
      <c r="AW144" s="521">
        <v>1</v>
      </c>
      <c r="AX144" s="257">
        <f t="shared" si="76"/>
        <v>1</v>
      </c>
      <c r="AY144" s="521">
        <v>1</v>
      </c>
      <c r="AZ144" s="521">
        <v>1</v>
      </c>
      <c r="BA144" s="257">
        <f t="shared" si="56"/>
        <v>1</v>
      </c>
      <c r="BB144" s="521">
        <v>0</v>
      </c>
      <c r="BC144" s="521">
        <v>0</v>
      </c>
      <c r="BD144" s="257" t="str">
        <f t="shared" si="57"/>
        <v/>
      </c>
      <c r="BE144" s="521">
        <v>0</v>
      </c>
      <c r="BF144" s="521">
        <v>0</v>
      </c>
      <c r="BG144" s="257" t="str">
        <f t="shared" si="58"/>
        <v/>
      </c>
      <c r="BH144" s="521">
        <v>0</v>
      </c>
      <c r="BI144" s="521">
        <v>0</v>
      </c>
      <c r="BJ144" s="257" t="str">
        <f t="shared" si="59"/>
        <v/>
      </c>
      <c r="BK144" s="521">
        <v>0</v>
      </c>
      <c r="BL144" s="521">
        <v>0</v>
      </c>
      <c r="BM144" s="257" t="str">
        <f t="shared" si="60"/>
        <v/>
      </c>
      <c r="BN144" s="521">
        <v>0</v>
      </c>
      <c r="BO144" s="521">
        <v>0</v>
      </c>
      <c r="BP144" s="257" t="str">
        <f t="shared" si="61"/>
        <v/>
      </c>
      <c r="BQ144" s="521">
        <v>0</v>
      </c>
      <c r="BR144" s="521">
        <v>0</v>
      </c>
      <c r="BS144" s="257" t="str">
        <f t="shared" si="62"/>
        <v/>
      </c>
      <c r="BT144" s="521">
        <v>0</v>
      </c>
      <c r="BU144" s="521">
        <v>0</v>
      </c>
      <c r="BV144" s="257" t="str">
        <f t="shared" si="63"/>
        <v/>
      </c>
      <c r="BW144" s="521">
        <v>0</v>
      </c>
      <c r="BX144" s="521">
        <v>0</v>
      </c>
      <c r="BY144" s="257" t="str">
        <f t="shared" si="64"/>
        <v/>
      </c>
      <c r="BZ144" s="521">
        <v>0</v>
      </c>
      <c r="CA144" s="521">
        <v>0</v>
      </c>
      <c r="CB144" s="257" t="str">
        <f t="shared" si="65"/>
        <v/>
      </c>
      <c r="CC144" s="521">
        <v>0</v>
      </c>
      <c r="CD144" s="521">
        <v>0</v>
      </c>
      <c r="CE144" s="257" t="str">
        <f t="shared" si="66"/>
        <v/>
      </c>
      <c r="CF144" s="521">
        <v>0</v>
      </c>
      <c r="CG144" s="521">
        <v>0</v>
      </c>
      <c r="CH144" s="257" t="str">
        <f t="shared" si="67"/>
        <v/>
      </c>
      <c r="CI144" s="256">
        <v>0</v>
      </c>
      <c r="CJ144" s="256">
        <v>0</v>
      </c>
      <c r="CK144" s="257" t="str">
        <f t="shared" si="68"/>
        <v/>
      </c>
      <c r="CL144" s="256">
        <v>0</v>
      </c>
      <c r="CM144" s="256">
        <v>0</v>
      </c>
      <c r="CN144" s="257" t="str">
        <f t="shared" si="69"/>
        <v/>
      </c>
      <c r="CO144" s="256">
        <v>0</v>
      </c>
      <c r="CP144" s="256">
        <v>0</v>
      </c>
      <c r="CQ144" s="257" t="str">
        <f t="shared" si="70"/>
        <v/>
      </c>
      <c r="CR144" s="256">
        <v>0</v>
      </c>
      <c r="CS144" s="256">
        <v>0</v>
      </c>
      <c r="CT144" s="257" t="str">
        <f t="shared" si="71"/>
        <v/>
      </c>
      <c r="CU144" s="256">
        <v>0</v>
      </c>
      <c r="CV144" s="256">
        <v>0</v>
      </c>
      <c r="CW144" s="257" t="str">
        <f t="shared" si="72"/>
        <v/>
      </c>
      <c r="CX144" s="256">
        <v>0</v>
      </c>
      <c r="CY144" s="256">
        <v>0</v>
      </c>
      <c r="CZ144" s="257" t="str">
        <f t="shared" si="73"/>
        <v/>
      </c>
      <c r="DA144" s="256">
        <v>0</v>
      </c>
      <c r="DB144" s="256">
        <v>0</v>
      </c>
      <c r="DC144" s="257" t="str">
        <f t="shared" si="74"/>
        <v/>
      </c>
      <c r="DD144" s="256">
        <v>0</v>
      </c>
      <c r="DE144" s="256">
        <v>0</v>
      </c>
      <c r="DF144" s="257" t="str">
        <f t="shared" si="75"/>
        <v/>
      </c>
    </row>
    <row r="145" spans="1:110" ht="15" customHeight="1" x14ac:dyDescent="0.25">
      <c r="A145" s="152">
        <v>29</v>
      </c>
      <c r="B145" s="127" t="s">
        <v>366</v>
      </c>
      <c r="C145" s="127" t="s">
        <v>339</v>
      </c>
      <c r="D145" s="480">
        <v>0</v>
      </c>
      <c r="E145" s="480">
        <v>0</v>
      </c>
      <c r="F145" s="257" t="str">
        <f t="shared" si="44"/>
        <v>-</v>
      </c>
      <c r="G145" s="258" t="str">
        <f t="shared" si="39"/>
        <v>Đạt</v>
      </c>
      <c r="H145" s="259">
        <f t="shared" si="45"/>
        <v>3</v>
      </c>
      <c r="I145" s="259">
        <f t="shared" si="40"/>
        <v>3</v>
      </c>
      <c r="J145" s="293">
        <f t="shared" si="46"/>
        <v>1</v>
      </c>
      <c r="K145" s="258" t="str">
        <f t="shared" si="41"/>
        <v>Đạt</v>
      </c>
      <c r="L145" s="256">
        <v>0</v>
      </c>
      <c r="M145" s="256">
        <v>0</v>
      </c>
      <c r="N145" s="257" t="str">
        <f t="shared" si="47"/>
        <v/>
      </c>
      <c r="O145" s="256">
        <v>1</v>
      </c>
      <c r="P145" s="256">
        <v>1</v>
      </c>
      <c r="Q145" s="257">
        <f t="shared" si="42"/>
        <v>1</v>
      </c>
      <c r="R145" s="256">
        <v>0</v>
      </c>
      <c r="S145" s="256">
        <v>0</v>
      </c>
      <c r="T145" s="257" t="str">
        <f t="shared" si="48"/>
        <v/>
      </c>
      <c r="U145" s="256">
        <v>0</v>
      </c>
      <c r="V145" s="256">
        <v>0</v>
      </c>
      <c r="W145" s="257" t="str">
        <f t="shared" si="49"/>
        <v/>
      </c>
      <c r="X145" s="256">
        <v>0</v>
      </c>
      <c r="Y145" s="256">
        <v>0</v>
      </c>
      <c r="Z145" s="257" t="str">
        <f t="shared" si="50"/>
        <v/>
      </c>
      <c r="AA145" s="256">
        <v>0</v>
      </c>
      <c r="AB145" s="256">
        <v>0</v>
      </c>
      <c r="AC145" s="257" t="str">
        <f t="shared" si="43"/>
        <v/>
      </c>
      <c r="AD145" s="256">
        <v>1</v>
      </c>
      <c r="AE145" s="256">
        <v>1</v>
      </c>
      <c r="AF145" s="257">
        <f t="shared" si="51"/>
        <v>1</v>
      </c>
      <c r="AG145" s="256">
        <v>0</v>
      </c>
      <c r="AH145" s="256">
        <v>0</v>
      </c>
      <c r="AI145" s="257" t="str">
        <f t="shared" si="52"/>
        <v/>
      </c>
      <c r="AJ145" s="256">
        <v>0</v>
      </c>
      <c r="AK145" s="256">
        <v>0</v>
      </c>
      <c r="AL145" s="257" t="str">
        <f t="shared" si="53"/>
        <v/>
      </c>
      <c r="AM145" s="256">
        <v>0</v>
      </c>
      <c r="AN145" s="256">
        <v>0</v>
      </c>
      <c r="AO145" s="257">
        <v>0</v>
      </c>
      <c r="AP145" s="256">
        <v>0</v>
      </c>
      <c r="AQ145" s="256">
        <v>0</v>
      </c>
      <c r="AR145" s="257" t="str">
        <f t="shared" si="54"/>
        <v/>
      </c>
      <c r="AS145" s="256">
        <v>0</v>
      </c>
      <c r="AT145" s="256">
        <v>0</v>
      </c>
      <c r="AU145" s="257" t="str">
        <f t="shared" si="55"/>
        <v/>
      </c>
      <c r="AV145" s="521">
        <v>0</v>
      </c>
      <c r="AW145" s="521">
        <v>0</v>
      </c>
      <c r="AX145" s="257" t="str">
        <f t="shared" si="76"/>
        <v/>
      </c>
      <c r="AY145" s="521">
        <v>0</v>
      </c>
      <c r="AZ145" s="521">
        <v>0</v>
      </c>
      <c r="BA145" s="257" t="str">
        <f t="shared" si="56"/>
        <v/>
      </c>
      <c r="BB145" s="521">
        <v>0</v>
      </c>
      <c r="BC145" s="521">
        <v>0</v>
      </c>
      <c r="BD145" s="257" t="str">
        <f t="shared" si="57"/>
        <v/>
      </c>
      <c r="BE145" s="521">
        <v>0</v>
      </c>
      <c r="BF145" s="521">
        <v>0</v>
      </c>
      <c r="BG145" s="257" t="str">
        <f t="shared" si="58"/>
        <v/>
      </c>
      <c r="BH145" s="521">
        <v>0</v>
      </c>
      <c r="BI145" s="521">
        <v>0</v>
      </c>
      <c r="BJ145" s="257" t="str">
        <f t="shared" si="59"/>
        <v/>
      </c>
      <c r="BK145" s="521">
        <v>0</v>
      </c>
      <c r="BL145" s="521">
        <v>0</v>
      </c>
      <c r="BM145" s="257" t="str">
        <f t="shared" si="60"/>
        <v/>
      </c>
      <c r="BN145" s="521">
        <v>0</v>
      </c>
      <c r="BO145" s="521">
        <v>0</v>
      </c>
      <c r="BP145" s="257" t="str">
        <f t="shared" si="61"/>
        <v/>
      </c>
      <c r="BQ145" s="521">
        <v>1</v>
      </c>
      <c r="BR145" s="521">
        <v>1</v>
      </c>
      <c r="BS145" s="257">
        <f t="shared" si="62"/>
        <v>1</v>
      </c>
      <c r="BT145" s="521">
        <v>0</v>
      </c>
      <c r="BU145" s="521">
        <v>0</v>
      </c>
      <c r="BV145" s="257" t="str">
        <f t="shared" si="63"/>
        <v/>
      </c>
      <c r="BW145" s="521">
        <v>0</v>
      </c>
      <c r="BX145" s="521">
        <v>0</v>
      </c>
      <c r="BY145" s="257" t="str">
        <f t="shared" si="64"/>
        <v/>
      </c>
      <c r="BZ145" s="521">
        <v>0</v>
      </c>
      <c r="CA145" s="521">
        <v>0</v>
      </c>
      <c r="CB145" s="257" t="str">
        <f t="shared" si="65"/>
        <v/>
      </c>
      <c r="CC145" s="521">
        <v>0</v>
      </c>
      <c r="CD145" s="521">
        <v>0</v>
      </c>
      <c r="CE145" s="257" t="str">
        <f t="shared" si="66"/>
        <v/>
      </c>
      <c r="CF145" s="521">
        <v>0</v>
      </c>
      <c r="CG145" s="521">
        <v>0</v>
      </c>
      <c r="CH145" s="257" t="str">
        <f t="shared" si="67"/>
        <v/>
      </c>
      <c r="CI145" s="256">
        <v>0</v>
      </c>
      <c r="CJ145" s="256">
        <v>0</v>
      </c>
      <c r="CK145" s="257" t="str">
        <f t="shared" si="68"/>
        <v/>
      </c>
      <c r="CL145" s="256">
        <v>0</v>
      </c>
      <c r="CM145" s="256">
        <v>0</v>
      </c>
      <c r="CN145" s="257" t="str">
        <f t="shared" si="69"/>
        <v/>
      </c>
      <c r="CO145" s="256">
        <v>0</v>
      </c>
      <c r="CP145" s="256">
        <v>0</v>
      </c>
      <c r="CQ145" s="257" t="str">
        <f t="shared" si="70"/>
        <v/>
      </c>
      <c r="CR145" s="256">
        <v>0</v>
      </c>
      <c r="CS145" s="256">
        <v>0</v>
      </c>
      <c r="CT145" s="257" t="str">
        <f t="shared" si="71"/>
        <v/>
      </c>
      <c r="CU145" s="256">
        <v>0</v>
      </c>
      <c r="CV145" s="256">
        <v>0</v>
      </c>
      <c r="CW145" s="257" t="str">
        <f t="shared" si="72"/>
        <v/>
      </c>
      <c r="CX145" s="256">
        <v>0</v>
      </c>
      <c r="CY145" s="256">
        <v>0</v>
      </c>
      <c r="CZ145" s="257" t="str">
        <f t="shared" si="73"/>
        <v/>
      </c>
      <c r="DA145" s="256">
        <v>0</v>
      </c>
      <c r="DB145" s="256">
        <v>0</v>
      </c>
      <c r="DC145" s="257" t="str">
        <f t="shared" si="74"/>
        <v/>
      </c>
      <c r="DD145" s="256">
        <v>0</v>
      </c>
      <c r="DE145" s="256">
        <v>0</v>
      </c>
      <c r="DF145" s="257" t="str">
        <f t="shared" si="75"/>
        <v/>
      </c>
    </row>
    <row r="146" spans="1:110" ht="15" customHeight="1" x14ac:dyDescent="0.25">
      <c r="A146" s="152">
        <v>30</v>
      </c>
      <c r="B146" s="127" t="s">
        <v>367</v>
      </c>
      <c r="C146" s="127" t="s">
        <v>339</v>
      </c>
      <c r="D146" s="480">
        <v>0</v>
      </c>
      <c r="E146" s="480">
        <v>0</v>
      </c>
      <c r="F146" s="257" t="str">
        <f t="shared" si="44"/>
        <v>-</v>
      </c>
      <c r="G146" s="258" t="str">
        <f t="shared" si="39"/>
        <v>Đạt</v>
      </c>
      <c r="H146" s="259">
        <f t="shared" si="45"/>
        <v>18</v>
      </c>
      <c r="I146" s="259">
        <f t="shared" si="40"/>
        <v>19</v>
      </c>
      <c r="J146" s="293">
        <f t="shared" si="46"/>
        <v>0.94736842105263153</v>
      </c>
      <c r="K146" s="258" t="str">
        <f t="shared" si="41"/>
        <v>Đạt</v>
      </c>
      <c r="L146" s="256">
        <v>0</v>
      </c>
      <c r="M146" s="256">
        <v>0</v>
      </c>
      <c r="N146" s="257" t="str">
        <f t="shared" si="47"/>
        <v/>
      </c>
      <c r="O146" s="256">
        <v>0</v>
      </c>
      <c r="P146" s="256">
        <v>0</v>
      </c>
      <c r="Q146" s="257" t="str">
        <f t="shared" si="42"/>
        <v/>
      </c>
      <c r="R146" s="256">
        <v>2</v>
      </c>
      <c r="S146" s="256">
        <v>2</v>
      </c>
      <c r="T146" s="257">
        <f t="shared" si="48"/>
        <v>1</v>
      </c>
      <c r="U146" s="256">
        <v>0</v>
      </c>
      <c r="V146" s="256">
        <v>0</v>
      </c>
      <c r="W146" s="257" t="str">
        <f t="shared" si="49"/>
        <v/>
      </c>
      <c r="X146" s="256">
        <v>1</v>
      </c>
      <c r="Y146" s="256">
        <v>1</v>
      </c>
      <c r="Z146" s="257">
        <f t="shared" si="50"/>
        <v>1</v>
      </c>
      <c r="AA146" s="256">
        <v>1</v>
      </c>
      <c r="AB146" s="256">
        <v>1</v>
      </c>
      <c r="AC146" s="257">
        <f t="shared" si="43"/>
        <v>1</v>
      </c>
      <c r="AD146" s="256">
        <v>2</v>
      </c>
      <c r="AE146" s="256">
        <v>2</v>
      </c>
      <c r="AF146" s="257">
        <f t="shared" si="51"/>
        <v>1</v>
      </c>
      <c r="AG146" s="256">
        <v>0</v>
      </c>
      <c r="AH146" s="256">
        <v>0</v>
      </c>
      <c r="AI146" s="257" t="str">
        <f t="shared" si="52"/>
        <v/>
      </c>
      <c r="AJ146" s="256">
        <v>0</v>
      </c>
      <c r="AK146" s="256">
        <v>0</v>
      </c>
      <c r="AL146" s="257" t="str">
        <f t="shared" si="53"/>
        <v/>
      </c>
      <c r="AM146" s="256">
        <v>1</v>
      </c>
      <c r="AN146" s="256">
        <v>1</v>
      </c>
      <c r="AO146" s="257">
        <v>1</v>
      </c>
      <c r="AP146" s="256">
        <v>1</v>
      </c>
      <c r="AQ146" s="256">
        <v>1</v>
      </c>
      <c r="AR146" s="257">
        <f t="shared" si="54"/>
        <v>1</v>
      </c>
      <c r="AS146" s="256">
        <v>1</v>
      </c>
      <c r="AT146" s="256">
        <v>1</v>
      </c>
      <c r="AU146" s="257">
        <f t="shared" si="55"/>
        <v>1</v>
      </c>
      <c r="AV146" s="521">
        <v>2</v>
      </c>
      <c r="AW146" s="521">
        <v>3</v>
      </c>
      <c r="AX146" s="257">
        <f t="shared" si="76"/>
        <v>0.66666666666666663</v>
      </c>
      <c r="AY146" s="521">
        <v>3</v>
      </c>
      <c r="AZ146" s="521">
        <v>3</v>
      </c>
      <c r="BA146" s="257">
        <f t="shared" si="56"/>
        <v>1</v>
      </c>
      <c r="BB146" s="521">
        <v>3</v>
      </c>
      <c r="BC146" s="521">
        <v>3</v>
      </c>
      <c r="BD146" s="257">
        <f t="shared" si="57"/>
        <v>1</v>
      </c>
      <c r="BE146" s="521">
        <v>0</v>
      </c>
      <c r="BF146" s="521">
        <v>0</v>
      </c>
      <c r="BG146" s="257" t="str">
        <f t="shared" si="58"/>
        <v/>
      </c>
      <c r="BH146" s="521">
        <v>0</v>
      </c>
      <c r="BI146" s="521">
        <v>0</v>
      </c>
      <c r="BJ146" s="257" t="str">
        <f t="shared" si="59"/>
        <v/>
      </c>
      <c r="BK146" s="521">
        <v>0</v>
      </c>
      <c r="BL146" s="521">
        <v>0</v>
      </c>
      <c r="BM146" s="257" t="str">
        <f t="shared" si="60"/>
        <v/>
      </c>
      <c r="BN146" s="521">
        <v>0</v>
      </c>
      <c r="BO146" s="521">
        <v>0</v>
      </c>
      <c r="BP146" s="257" t="str">
        <f t="shared" si="61"/>
        <v/>
      </c>
      <c r="BQ146" s="521">
        <v>0</v>
      </c>
      <c r="BR146" s="521">
        <v>0</v>
      </c>
      <c r="BS146" s="257" t="str">
        <f t="shared" si="62"/>
        <v/>
      </c>
      <c r="BT146" s="521">
        <v>0</v>
      </c>
      <c r="BU146" s="521">
        <v>0</v>
      </c>
      <c r="BV146" s="257" t="str">
        <f t="shared" si="63"/>
        <v/>
      </c>
      <c r="BW146" s="521">
        <v>0</v>
      </c>
      <c r="BX146" s="521">
        <v>0</v>
      </c>
      <c r="BY146" s="257" t="str">
        <f t="shared" si="64"/>
        <v/>
      </c>
      <c r="BZ146" s="521">
        <v>1</v>
      </c>
      <c r="CA146" s="521">
        <v>1</v>
      </c>
      <c r="CB146" s="257">
        <f t="shared" si="65"/>
        <v>1</v>
      </c>
      <c r="CC146" s="521">
        <v>0</v>
      </c>
      <c r="CD146" s="521">
        <v>0</v>
      </c>
      <c r="CE146" s="257" t="str">
        <f t="shared" si="66"/>
        <v/>
      </c>
      <c r="CF146" s="521">
        <v>0</v>
      </c>
      <c r="CG146" s="521">
        <v>0</v>
      </c>
      <c r="CH146" s="257" t="str">
        <f t="shared" si="67"/>
        <v/>
      </c>
      <c r="CI146" s="256">
        <v>0</v>
      </c>
      <c r="CJ146" s="256">
        <v>0</v>
      </c>
      <c r="CK146" s="257" t="str">
        <f t="shared" si="68"/>
        <v/>
      </c>
      <c r="CL146" s="256">
        <v>0</v>
      </c>
      <c r="CM146" s="256">
        <v>0</v>
      </c>
      <c r="CN146" s="257" t="str">
        <f t="shared" si="69"/>
        <v/>
      </c>
      <c r="CO146" s="256">
        <v>0</v>
      </c>
      <c r="CP146" s="256">
        <v>0</v>
      </c>
      <c r="CQ146" s="257" t="str">
        <f t="shared" si="70"/>
        <v/>
      </c>
      <c r="CR146" s="256">
        <v>0</v>
      </c>
      <c r="CS146" s="256">
        <v>0</v>
      </c>
      <c r="CT146" s="257" t="str">
        <f t="shared" si="71"/>
        <v/>
      </c>
      <c r="CU146" s="256">
        <v>0</v>
      </c>
      <c r="CV146" s="256">
        <v>0</v>
      </c>
      <c r="CW146" s="257" t="str">
        <f t="shared" si="72"/>
        <v/>
      </c>
      <c r="CX146" s="256">
        <v>0</v>
      </c>
      <c r="CY146" s="256">
        <v>0</v>
      </c>
      <c r="CZ146" s="257" t="str">
        <f t="shared" si="73"/>
        <v/>
      </c>
      <c r="DA146" s="256">
        <v>0</v>
      </c>
      <c r="DB146" s="256">
        <v>0</v>
      </c>
      <c r="DC146" s="257" t="str">
        <f t="shared" si="74"/>
        <v/>
      </c>
      <c r="DD146" s="256">
        <v>0</v>
      </c>
      <c r="DE146" s="256">
        <v>0</v>
      </c>
      <c r="DF146" s="257" t="str">
        <f t="shared" si="75"/>
        <v/>
      </c>
    </row>
    <row r="147" spans="1:110" ht="15" customHeight="1" x14ac:dyDescent="0.25">
      <c r="A147" s="152">
        <v>31</v>
      </c>
      <c r="B147" s="127" t="s">
        <v>368</v>
      </c>
      <c r="C147" s="127" t="s">
        <v>345</v>
      </c>
      <c r="D147" s="480">
        <v>0</v>
      </c>
      <c r="E147" s="480">
        <v>0</v>
      </c>
      <c r="F147" s="257" t="str">
        <f t="shared" si="44"/>
        <v>-</v>
      </c>
      <c r="G147" s="258" t="str">
        <f t="shared" si="39"/>
        <v>Đạt</v>
      </c>
      <c r="H147" s="259">
        <f t="shared" si="45"/>
        <v>6</v>
      </c>
      <c r="I147" s="259">
        <f t="shared" si="40"/>
        <v>9</v>
      </c>
      <c r="J147" s="293">
        <f t="shared" si="46"/>
        <v>0.66666666666666663</v>
      </c>
      <c r="K147" s="258" t="str">
        <f t="shared" si="41"/>
        <v>Không đạt</v>
      </c>
      <c r="L147" s="256">
        <v>0</v>
      </c>
      <c r="M147" s="256">
        <v>0</v>
      </c>
      <c r="N147" s="257" t="str">
        <f t="shared" si="47"/>
        <v/>
      </c>
      <c r="O147" s="256">
        <v>1</v>
      </c>
      <c r="P147" s="256">
        <v>1</v>
      </c>
      <c r="Q147" s="257">
        <f t="shared" si="42"/>
        <v>1</v>
      </c>
      <c r="R147" s="256">
        <v>1</v>
      </c>
      <c r="S147" s="256">
        <v>1</v>
      </c>
      <c r="T147" s="257">
        <f t="shared" si="48"/>
        <v>1</v>
      </c>
      <c r="U147" s="256">
        <v>0</v>
      </c>
      <c r="V147" s="256">
        <v>0</v>
      </c>
      <c r="W147" s="257" t="str">
        <f t="shared" si="49"/>
        <v/>
      </c>
      <c r="X147" s="256">
        <v>0</v>
      </c>
      <c r="Y147" s="256">
        <v>0</v>
      </c>
      <c r="Z147" s="257" t="str">
        <f t="shared" si="50"/>
        <v/>
      </c>
      <c r="AA147" s="256">
        <v>0</v>
      </c>
      <c r="AB147" s="256">
        <v>0</v>
      </c>
      <c r="AC147" s="257" t="str">
        <f t="shared" si="43"/>
        <v/>
      </c>
      <c r="AD147" s="256">
        <v>0</v>
      </c>
      <c r="AE147" s="256">
        <v>0</v>
      </c>
      <c r="AF147" s="257" t="str">
        <f t="shared" si="51"/>
        <v/>
      </c>
      <c r="AG147" s="256">
        <v>1</v>
      </c>
      <c r="AH147" s="256">
        <v>1</v>
      </c>
      <c r="AI147" s="257">
        <f t="shared" si="52"/>
        <v>1</v>
      </c>
      <c r="AJ147" s="256">
        <v>0</v>
      </c>
      <c r="AK147" s="256">
        <v>0</v>
      </c>
      <c r="AL147" s="257" t="str">
        <f t="shared" si="53"/>
        <v/>
      </c>
      <c r="AM147" s="256">
        <v>0</v>
      </c>
      <c r="AN147" s="256">
        <v>0</v>
      </c>
      <c r="AO147" s="257">
        <v>0</v>
      </c>
      <c r="AP147" s="256">
        <v>0</v>
      </c>
      <c r="AQ147" s="256">
        <v>0</v>
      </c>
      <c r="AR147" s="257" t="str">
        <f t="shared" si="54"/>
        <v/>
      </c>
      <c r="AS147" s="256">
        <v>1</v>
      </c>
      <c r="AT147" s="256">
        <v>1</v>
      </c>
      <c r="AU147" s="257">
        <f t="shared" si="55"/>
        <v>1</v>
      </c>
      <c r="AV147" s="521">
        <v>0</v>
      </c>
      <c r="AW147" s="521">
        <v>0</v>
      </c>
      <c r="AX147" s="257" t="str">
        <f t="shared" si="76"/>
        <v/>
      </c>
      <c r="AY147" s="521">
        <v>1</v>
      </c>
      <c r="AZ147" s="521">
        <v>1</v>
      </c>
      <c r="BA147" s="257">
        <f t="shared" si="56"/>
        <v>1</v>
      </c>
      <c r="BB147" s="521">
        <v>1</v>
      </c>
      <c r="BC147" s="521">
        <v>1</v>
      </c>
      <c r="BD147" s="257">
        <f t="shared" si="57"/>
        <v>1</v>
      </c>
      <c r="BE147" s="521">
        <v>0</v>
      </c>
      <c r="BF147" s="521">
        <v>0</v>
      </c>
      <c r="BG147" s="257" t="str">
        <f t="shared" si="58"/>
        <v/>
      </c>
      <c r="BH147" s="521">
        <v>0</v>
      </c>
      <c r="BI147" s="521">
        <v>0</v>
      </c>
      <c r="BJ147" s="257" t="str">
        <f t="shared" si="59"/>
        <v/>
      </c>
      <c r="BK147" s="521">
        <v>0</v>
      </c>
      <c r="BL147" s="521">
        <v>0</v>
      </c>
      <c r="BM147" s="257" t="str">
        <f t="shared" si="60"/>
        <v/>
      </c>
      <c r="BN147" s="521">
        <v>0</v>
      </c>
      <c r="BO147" s="521">
        <v>0</v>
      </c>
      <c r="BP147" s="257" t="str">
        <f t="shared" si="61"/>
        <v/>
      </c>
      <c r="BQ147" s="521">
        <v>0</v>
      </c>
      <c r="BR147" s="521">
        <v>0</v>
      </c>
      <c r="BS147" s="257" t="str">
        <f t="shared" si="62"/>
        <v/>
      </c>
      <c r="BT147" s="521">
        <v>0</v>
      </c>
      <c r="BU147" s="521">
        <v>0</v>
      </c>
      <c r="BV147" s="257" t="str">
        <f t="shared" si="63"/>
        <v/>
      </c>
      <c r="BW147" s="521">
        <v>0</v>
      </c>
      <c r="BX147" s="521">
        <v>0</v>
      </c>
      <c r="BY147" s="257" t="str">
        <f t="shared" si="64"/>
        <v/>
      </c>
      <c r="BZ147" s="521">
        <v>0</v>
      </c>
      <c r="CA147" s="521">
        <v>0</v>
      </c>
      <c r="CB147" s="257" t="str">
        <f t="shared" si="65"/>
        <v/>
      </c>
      <c r="CC147" s="521">
        <v>0</v>
      </c>
      <c r="CD147" s="521">
        <v>0</v>
      </c>
      <c r="CE147" s="257" t="str">
        <f t="shared" si="66"/>
        <v/>
      </c>
      <c r="CF147" s="521">
        <v>0</v>
      </c>
      <c r="CG147" s="521">
        <v>0</v>
      </c>
      <c r="CH147" s="257" t="str">
        <f t="shared" si="67"/>
        <v/>
      </c>
      <c r="CI147" s="256">
        <v>0</v>
      </c>
      <c r="CJ147" s="256">
        <v>0</v>
      </c>
      <c r="CK147" s="257" t="str">
        <f t="shared" si="68"/>
        <v/>
      </c>
      <c r="CL147" s="256">
        <v>0</v>
      </c>
      <c r="CM147" s="256">
        <v>0</v>
      </c>
      <c r="CN147" s="257" t="str">
        <f t="shared" si="69"/>
        <v/>
      </c>
      <c r="CO147" s="256">
        <v>0</v>
      </c>
      <c r="CP147" s="256">
        <v>0</v>
      </c>
      <c r="CQ147" s="257" t="str">
        <f t="shared" si="70"/>
        <v/>
      </c>
      <c r="CR147" s="256">
        <v>0</v>
      </c>
      <c r="CS147" s="256">
        <v>0</v>
      </c>
      <c r="CT147" s="257" t="str">
        <f t="shared" si="71"/>
        <v/>
      </c>
      <c r="CU147" s="256">
        <v>0</v>
      </c>
      <c r="CV147" s="256">
        <v>0</v>
      </c>
      <c r="CW147" s="257" t="str">
        <f t="shared" si="72"/>
        <v/>
      </c>
      <c r="CX147" s="256">
        <v>0</v>
      </c>
      <c r="CY147" s="256">
        <v>3</v>
      </c>
      <c r="CZ147" s="257">
        <f t="shared" si="73"/>
        <v>0</v>
      </c>
      <c r="DA147" s="256">
        <v>0</v>
      </c>
      <c r="DB147" s="256">
        <v>0</v>
      </c>
      <c r="DC147" s="257" t="str">
        <f t="shared" si="74"/>
        <v/>
      </c>
      <c r="DD147" s="256">
        <v>0</v>
      </c>
      <c r="DE147" s="256">
        <v>0</v>
      </c>
      <c r="DF147" s="257" t="str">
        <f t="shared" si="75"/>
        <v/>
      </c>
    </row>
    <row r="148" spans="1:110" ht="15" customHeight="1" x14ac:dyDescent="0.25">
      <c r="A148" s="152">
        <v>32</v>
      </c>
      <c r="B148" s="127" t="s">
        <v>369</v>
      </c>
      <c r="C148" s="127" t="s">
        <v>336</v>
      </c>
      <c r="D148" s="480">
        <v>1</v>
      </c>
      <c r="E148" s="480">
        <v>1</v>
      </c>
      <c r="F148" s="257">
        <f t="shared" si="44"/>
        <v>1</v>
      </c>
      <c r="G148" s="258" t="str">
        <f t="shared" si="39"/>
        <v>Đạt</v>
      </c>
      <c r="H148" s="259">
        <f t="shared" si="45"/>
        <v>23</v>
      </c>
      <c r="I148" s="259">
        <f t="shared" si="40"/>
        <v>26</v>
      </c>
      <c r="J148" s="293">
        <f t="shared" si="46"/>
        <v>0.88461538461538458</v>
      </c>
      <c r="K148" s="258" t="str">
        <f t="shared" si="41"/>
        <v>Đạt</v>
      </c>
      <c r="L148" s="256">
        <v>0</v>
      </c>
      <c r="M148" s="256">
        <v>0</v>
      </c>
      <c r="N148" s="257" t="str">
        <f t="shared" si="47"/>
        <v/>
      </c>
      <c r="O148" s="256">
        <v>2</v>
      </c>
      <c r="P148" s="256">
        <v>2</v>
      </c>
      <c r="Q148" s="257">
        <f t="shared" si="42"/>
        <v>1</v>
      </c>
      <c r="R148" s="256">
        <v>0</v>
      </c>
      <c r="S148" s="256">
        <v>0</v>
      </c>
      <c r="T148" s="257" t="str">
        <f t="shared" si="48"/>
        <v/>
      </c>
      <c r="U148" s="256">
        <v>0</v>
      </c>
      <c r="V148" s="256">
        <v>0</v>
      </c>
      <c r="W148" s="257" t="str">
        <f t="shared" si="49"/>
        <v/>
      </c>
      <c r="X148" s="256">
        <v>0</v>
      </c>
      <c r="Y148" s="256">
        <v>0</v>
      </c>
      <c r="Z148" s="257" t="str">
        <f t="shared" si="50"/>
        <v/>
      </c>
      <c r="AA148" s="256">
        <v>2</v>
      </c>
      <c r="AB148" s="256">
        <v>3</v>
      </c>
      <c r="AC148" s="257">
        <f t="shared" si="43"/>
        <v>0.66666666666666663</v>
      </c>
      <c r="AD148" s="256">
        <v>3</v>
      </c>
      <c r="AE148" s="256">
        <v>3</v>
      </c>
      <c r="AF148" s="257">
        <f t="shared" si="51"/>
        <v>1</v>
      </c>
      <c r="AG148" s="256">
        <v>0</v>
      </c>
      <c r="AH148" s="256">
        <v>0</v>
      </c>
      <c r="AI148" s="257" t="str">
        <f t="shared" si="52"/>
        <v/>
      </c>
      <c r="AJ148" s="256">
        <v>4</v>
      </c>
      <c r="AK148" s="256">
        <v>4</v>
      </c>
      <c r="AL148" s="257">
        <f t="shared" si="53"/>
        <v>1</v>
      </c>
      <c r="AM148" s="256">
        <v>4</v>
      </c>
      <c r="AN148" s="256">
        <v>4</v>
      </c>
      <c r="AO148" s="257">
        <v>0</v>
      </c>
      <c r="AP148" s="256">
        <v>0</v>
      </c>
      <c r="AQ148" s="256">
        <v>0</v>
      </c>
      <c r="AR148" s="257" t="str">
        <f t="shared" si="54"/>
        <v/>
      </c>
      <c r="AS148" s="256">
        <v>0</v>
      </c>
      <c r="AT148" s="256">
        <v>0</v>
      </c>
      <c r="AU148" s="257" t="str">
        <f t="shared" si="55"/>
        <v/>
      </c>
      <c r="AV148" s="521">
        <v>1</v>
      </c>
      <c r="AW148" s="521">
        <v>1</v>
      </c>
      <c r="AX148" s="257">
        <f t="shared" si="76"/>
        <v>1</v>
      </c>
      <c r="AY148" s="521">
        <v>0</v>
      </c>
      <c r="AZ148" s="521">
        <v>0</v>
      </c>
      <c r="BA148" s="257" t="str">
        <f t="shared" si="56"/>
        <v/>
      </c>
      <c r="BB148" s="521">
        <v>2</v>
      </c>
      <c r="BC148" s="521">
        <v>2</v>
      </c>
      <c r="BD148" s="257">
        <f t="shared" si="57"/>
        <v>1</v>
      </c>
      <c r="BE148" s="521">
        <v>3</v>
      </c>
      <c r="BF148" s="521">
        <v>3</v>
      </c>
      <c r="BG148" s="257">
        <f t="shared" si="58"/>
        <v>1</v>
      </c>
      <c r="BH148" s="521">
        <v>0</v>
      </c>
      <c r="BI148" s="521">
        <v>0</v>
      </c>
      <c r="BJ148" s="257" t="str">
        <f t="shared" si="59"/>
        <v/>
      </c>
      <c r="BK148" s="521">
        <v>0</v>
      </c>
      <c r="BL148" s="521">
        <v>0</v>
      </c>
      <c r="BM148" s="257" t="str">
        <f t="shared" si="60"/>
        <v/>
      </c>
      <c r="BN148" s="521">
        <v>0</v>
      </c>
      <c r="BO148" s="521">
        <v>0</v>
      </c>
      <c r="BP148" s="257" t="str">
        <f t="shared" si="61"/>
        <v/>
      </c>
      <c r="BQ148" s="521">
        <v>1</v>
      </c>
      <c r="BR148" s="521">
        <v>1</v>
      </c>
      <c r="BS148" s="257">
        <f t="shared" si="62"/>
        <v>1</v>
      </c>
      <c r="BT148" s="521">
        <v>0</v>
      </c>
      <c r="BU148" s="521">
        <v>1</v>
      </c>
      <c r="BV148" s="257">
        <f t="shared" si="63"/>
        <v>0</v>
      </c>
      <c r="BW148" s="521">
        <v>0</v>
      </c>
      <c r="BX148" s="521">
        <v>0</v>
      </c>
      <c r="BY148" s="257" t="str">
        <f t="shared" si="64"/>
        <v/>
      </c>
      <c r="BZ148" s="521">
        <v>1</v>
      </c>
      <c r="CA148" s="521">
        <v>1</v>
      </c>
      <c r="CB148" s="257">
        <f t="shared" si="65"/>
        <v>1</v>
      </c>
      <c r="CC148" s="521">
        <v>0</v>
      </c>
      <c r="CD148" s="521">
        <v>1</v>
      </c>
      <c r="CE148" s="257">
        <f t="shared" si="66"/>
        <v>0</v>
      </c>
      <c r="CF148" s="521">
        <v>0</v>
      </c>
      <c r="CG148" s="521">
        <v>0</v>
      </c>
      <c r="CH148" s="257" t="str">
        <f t="shared" si="67"/>
        <v/>
      </c>
      <c r="CI148" s="256">
        <v>0</v>
      </c>
      <c r="CJ148" s="256">
        <v>0</v>
      </c>
      <c r="CK148" s="257" t="str">
        <f t="shared" si="68"/>
        <v/>
      </c>
      <c r="CL148" s="256">
        <v>0</v>
      </c>
      <c r="CM148" s="256">
        <v>0</v>
      </c>
      <c r="CN148" s="257" t="str">
        <f t="shared" si="69"/>
        <v/>
      </c>
      <c r="CO148" s="256">
        <v>0</v>
      </c>
      <c r="CP148" s="256">
        <v>0</v>
      </c>
      <c r="CQ148" s="257" t="str">
        <f t="shared" si="70"/>
        <v/>
      </c>
      <c r="CR148" s="256">
        <v>0</v>
      </c>
      <c r="CS148" s="256">
        <v>0</v>
      </c>
      <c r="CT148" s="257" t="str">
        <f t="shared" si="71"/>
        <v/>
      </c>
      <c r="CU148" s="256">
        <v>0</v>
      </c>
      <c r="CV148" s="256">
        <v>0</v>
      </c>
      <c r="CW148" s="257" t="str">
        <f t="shared" si="72"/>
        <v/>
      </c>
      <c r="CX148" s="256">
        <v>0</v>
      </c>
      <c r="CY148" s="256">
        <v>0</v>
      </c>
      <c r="CZ148" s="257" t="str">
        <f t="shared" si="73"/>
        <v/>
      </c>
      <c r="DA148" s="256">
        <v>0</v>
      </c>
      <c r="DB148" s="256">
        <v>0</v>
      </c>
      <c r="DC148" s="257" t="str">
        <f t="shared" si="74"/>
        <v/>
      </c>
      <c r="DD148" s="256">
        <v>1</v>
      </c>
      <c r="DE148" s="256">
        <v>1</v>
      </c>
      <c r="DF148" s="257">
        <f t="shared" si="75"/>
        <v>1</v>
      </c>
    </row>
    <row r="149" spans="1:110" ht="15" customHeight="1" x14ac:dyDescent="0.25">
      <c r="A149" s="152">
        <v>33</v>
      </c>
      <c r="B149" s="127" t="s">
        <v>370</v>
      </c>
      <c r="C149" s="127" t="s">
        <v>345</v>
      </c>
      <c r="D149" s="480">
        <v>0</v>
      </c>
      <c r="E149" s="480">
        <v>0</v>
      </c>
      <c r="F149" s="257" t="str">
        <f t="shared" si="44"/>
        <v>-</v>
      </c>
      <c r="G149" s="258" t="str">
        <f t="shared" si="39"/>
        <v>Đạt</v>
      </c>
      <c r="H149" s="259">
        <f t="shared" si="45"/>
        <v>12</v>
      </c>
      <c r="I149" s="259">
        <f t="shared" si="40"/>
        <v>12</v>
      </c>
      <c r="J149" s="293">
        <f t="shared" si="46"/>
        <v>1</v>
      </c>
      <c r="K149" s="258" t="str">
        <f t="shared" si="41"/>
        <v>Đạt</v>
      </c>
      <c r="L149" s="256">
        <v>0</v>
      </c>
      <c r="M149" s="256">
        <v>0</v>
      </c>
      <c r="N149" s="257" t="str">
        <f t="shared" si="47"/>
        <v/>
      </c>
      <c r="O149" s="256">
        <v>0</v>
      </c>
      <c r="P149" s="256">
        <v>0</v>
      </c>
      <c r="Q149" s="257" t="str">
        <f t="shared" si="42"/>
        <v/>
      </c>
      <c r="R149" s="256">
        <v>0</v>
      </c>
      <c r="S149" s="256">
        <v>0</v>
      </c>
      <c r="T149" s="257" t="str">
        <f t="shared" si="48"/>
        <v/>
      </c>
      <c r="U149" s="256">
        <v>0</v>
      </c>
      <c r="V149" s="256">
        <v>0</v>
      </c>
      <c r="W149" s="257" t="str">
        <f t="shared" si="49"/>
        <v/>
      </c>
      <c r="X149" s="256">
        <v>0</v>
      </c>
      <c r="Y149" s="256">
        <v>0</v>
      </c>
      <c r="Z149" s="257" t="str">
        <f t="shared" si="50"/>
        <v/>
      </c>
      <c r="AA149" s="256">
        <v>3</v>
      </c>
      <c r="AB149" s="256">
        <v>3</v>
      </c>
      <c r="AC149" s="257">
        <f t="shared" si="43"/>
        <v>1</v>
      </c>
      <c r="AD149" s="256">
        <v>0</v>
      </c>
      <c r="AE149" s="256">
        <v>0</v>
      </c>
      <c r="AF149" s="257" t="str">
        <f t="shared" si="51"/>
        <v/>
      </c>
      <c r="AG149" s="256">
        <v>0</v>
      </c>
      <c r="AH149" s="256">
        <v>0</v>
      </c>
      <c r="AI149" s="257" t="str">
        <f t="shared" si="52"/>
        <v/>
      </c>
      <c r="AJ149" s="256">
        <v>5</v>
      </c>
      <c r="AK149" s="256">
        <v>5</v>
      </c>
      <c r="AL149" s="257">
        <f t="shared" si="53"/>
        <v>1</v>
      </c>
      <c r="AM149" s="256">
        <v>0</v>
      </c>
      <c r="AN149" s="256">
        <v>0</v>
      </c>
      <c r="AO149" s="257">
        <v>0</v>
      </c>
      <c r="AP149" s="256">
        <v>0</v>
      </c>
      <c r="AQ149" s="256">
        <v>0</v>
      </c>
      <c r="AR149" s="257" t="str">
        <f t="shared" si="54"/>
        <v/>
      </c>
      <c r="AS149" s="256">
        <v>0</v>
      </c>
      <c r="AT149" s="256">
        <v>0</v>
      </c>
      <c r="AU149" s="257" t="str">
        <f t="shared" si="55"/>
        <v/>
      </c>
      <c r="AV149" s="521">
        <v>0</v>
      </c>
      <c r="AW149" s="521">
        <v>0</v>
      </c>
      <c r="AX149" s="257" t="str">
        <f t="shared" si="76"/>
        <v/>
      </c>
      <c r="AY149" s="521">
        <v>2</v>
      </c>
      <c r="AZ149" s="521">
        <v>2</v>
      </c>
      <c r="BA149" s="257">
        <f t="shared" si="56"/>
        <v>1</v>
      </c>
      <c r="BB149" s="521">
        <v>0</v>
      </c>
      <c r="BC149" s="521">
        <v>0</v>
      </c>
      <c r="BD149" s="257" t="str">
        <f t="shared" si="57"/>
        <v/>
      </c>
      <c r="BE149" s="521">
        <v>0</v>
      </c>
      <c r="BF149" s="521">
        <v>0</v>
      </c>
      <c r="BG149" s="257" t="str">
        <f t="shared" si="58"/>
        <v/>
      </c>
      <c r="BH149" s="521">
        <v>0</v>
      </c>
      <c r="BI149" s="521">
        <v>0</v>
      </c>
      <c r="BJ149" s="257" t="str">
        <f t="shared" si="59"/>
        <v/>
      </c>
      <c r="BK149" s="521">
        <v>0</v>
      </c>
      <c r="BL149" s="521">
        <v>0</v>
      </c>
      <c r="BM149" s="257" t="str">
        <f t="shared" si="60"/>
        <v/>
      </c>
      <c r="BN149" s="521">
        <v>0</v>
      </c>
      <c r="BO149" s="521">
        <v>0</v>
      </c>
      <c r="BP149" s="257" t="str">
        <f t="shared" si="61"/>
        <v/>
      </c>
      <c r="BQ149" s="521">
        <v>1</v>
      </c>
      <c r="BR149" s="521">
        <v>1</v>
      </c>
      <c r="BS149" s="257">
        <f t="shared" si="62"/>
        <v>1</v>
      </c>
      <c r="BT149" s="521">
        <v>0</v>
      </c>
      <c r="BU149" s="521">
        <v>0</v>
      </c>
      <c r="BV149" s="257" t="str">
        <f t="shared" si="63"/>
        <v/>
      </c>
      <c r="BW149" s="521">
        <v>0</v>
      </c>
      <c r="BX149" s="521">
        <v>0</v>
      </c>
      <c r="BY149" s="257" t="str">
        <f t="shared" si="64"/>
        <v/>
      </c>
      <c r="BZ149" s="521">
        <v>0</v>
      </c>
      <c r="CA149" s="521">
        <v>0</v>
      </c>
      <c r="CB149" s="257" t="str">
        <f t="shared" si="65"/>
        <v/>
      </c>
      <c r="CC149" s="521">
        <v>1</v>
      </c>
      <c r="CD149" s="521">
        <v>1</v>
      </c>
      <c r="CE149" s="257">
        <f t="shared" si="66"/>
        <v>1</v>
      </c>
      <c r="CF149" s="521">
        <v>0</v>
      </c>
      <c r="CG149" s="521">
        <v>0</v>
      </c>
      <c r="CH149" s="257" t="str">
        <f t="shared" si="67"/>
        <v/>
      </c>
      <c r="CI149" s="256">
        <v>0</v>
      </c>
      <c r="CJ149" s="256">
        <v>0</v>
      </c>
      <c r="CK149" s="257" t="str">
        <f t="shared" si="68"/>
        <v/>
      </c>
      <c r="CL149" s="256">
        <v>0</v>
      </c>
      <c r="CM149" s="256">
        <v>0</v>
      </c>
      <c r="CN149" s="257" t="str">
        <f t="shared" si="69"/>
        <v/>
      </c>
      <c r="CO149" s="256">
        <v>0</v>
      </c>
      <c r="CP149" s="256">
        <v>0</v>
      </c>
      <c r="CQ149" s="257" t="str">
        <f t="shared" si="70"/>
        <v/>
      </c>
      <c r="CR149" s="256">
        <v>0</v>
      </c>
      <c r="CS149" s="256">
        <v>0</v>
      </c>
      <c r="CT149" s="257" t="str">
        <f t="shared" si="71"/>
        <v/>
      </c>
      <c r="CU149" s="256">
        <v>0</v>
      </c>
      <c r="CV149" s="256">
        <v>0</v>
      </c>
      <c r="CW149" s="257" t="str">
        <f t="shared" si="72"/>
        <v/>
      </c>
      <c r="CX149" s="256">
        <v>0</v>
      </c>
      <c r="CY149" s="256">
        <v>0</v>
      </c>
      <c r="CZ149" s="257" t="str">
        <f t="shared" si="73"/>
        <v/>
      </c>
      <c r="DA149" s="256">
        <v>0</v>
      </c>
      <c r="DB149" s="256">
        <v>0</v>
      </c>
      <c r="DC149" s="257" t="str">
        <f t="shared" si="74"/>
        <v/>
      </c>
      <c r="DD149" s="256">
        <v>0</v>
      </c>
      <c r="DE149" s="256">
        <v>0</v>
      </c>
      <c r="DF149" s="257" t="str">
        <f t="shared" si="75"/>
        <v/>
      </c>
    </row>
    <row r="150" spans="1:110" x14ac:dyDescent="0.25">
      <c r="A150" s="152">
        <v>34</v>
      </c>
      <c r="B150" s="127" t="s">
        <v>371</v>
      </c>
      <c r="C150" s="127" t="s">
        <v>339</v>
      </c>
      <c r="D150" s="480">
        <v>0</v>
      </c>
      <c r="E150" s="480">
        <v>0</v>
      </c>
      <c r="F150" s="257" t="str">
        <f t="shared" si="44"/>
        <v>-</v>
      </c>
      <c r="G150" s="258" t="str">
        <f t="shared" si="39"/>
        <v>Đạt</v>
      </c>
      <c r="H150" s="259">
        <f t="shared" si="45"/>
        <v>5</v>
      </c>
      <c r="I150" s="259">
        <f t="shared" si="40"/>
        <v>6</v>
      </c>
      <c r="J150" s="293">
        <f t="shared" si="46"/>
        <v>0.83333333333333337</v>
      </c>
      <c r="K150" s="258" t="str">
        <f t="shared" si="41"/>
        <v>Đạt</v>
      </c>
      <c r="L150" s="256">
        <v>0</v>
      </c>
      <c r="M150" s="256">
        <v>0</v>
      </c>
      <c r="N150" s="257" t="str">
        <f t="shared" si="47"/>
        <v/>
      </c>
      <c r="O150" s="256">
        <v>1</v>
      </c>
      <c r="P150" s="256">
        <v>1</v>
      </c>
      <c r="Q150" s="257">
        <f t="shared" si="42"/>
        <v>1</v>
      </c>
      <c r="R150" s="256">
        <v>0</v>
      </c>
      <c r="S150" s="256">
        <v>0</v>
      </c>
      <c r="T150" s="257" t="str">
        <f t="shared" si="48"/>
        <v/>
      </c>
      <c r="U150" s="256">
        <v>1</v>
      </c>
      <c r="V150" s="256">
        <v>1</v>
      </c>
      <c r="W150" s="257">
        <f t="shared" si="49"/>
        <v>1</v>
      </c>
      <c r="X150" s="256">
        <v>0</v>
      </c>
      <c r="Y150" s="256">
        <v>0</v>
      </c>
      <c r="Z150" s="257" t="str">
        <f t="shared" si="50"/>
        <v/>
      </c>
      <c r="AA150" s="256">
        <v>0</v>
      </c>
      <c r="AB150" s="256">
        <v>0</v>
      </c>
      <c r="AC150" s="257" t="str">
        <f t="shared" si="43"/>
        <v/>
      </c>
      <c r="AD150" s="256">
        <v>1</v>
      </c>
      <c r="AE150" s="256">
        <v>1</v>
      </c>
      <c r="AF150" s="257">
        <f t="shared" si="51"/>
        <v>1</v>
      </c>
      <c r="AG150" s="256">
        <v>0</v>
      </c>
      <c r="AH150" s="256">
        <v>0</v>
      </c>
      <c r="AI150" s="257" t="str">
        <f t="shared" si="52"/>
        <v/>
      </c>
      <c r="AJ150" s="256">
        <v>0</v>
      </c>
      <c r="AK150" s="256">
        <v>0</v>
      </c>
      <c r="AL150" s="257" t="str">
        <f t="shared" si="53"/>
        <v/>
      </c>
      <c r="AM150" s="256">
        <v>0</v>
      </c>
      <c r="AN150" s="256">
        <v>0</v>
      </c>
      <c r="AO150" s="257">
        <v>0</v>
      </c>
      <c r="AP150" s="256">
        <v>0</v>
      </c>
      <c r="AQ150" s="256">
        <v>0</v>
      </c>
      <c r="AR150" s="257" t="str">
        <f t="shared" si="54"/>
        <v/>
      </c>
      <c r="AS150" s="256">
        <v>0</v>
      </c>
      <c r="AT150" s="256">
        <v>0</v>
      </c>
      <c r="AU150" s="257" t="str">
        <f t="shared" si="55"/>
        <v/>
      </c>
      <c r="AV150" s="521">
        <v>0</v>
      </c>
      <c r="AW150" s="521">
        <v>0</v>
      </c>
      <c r="AX150" s="257" t="str">
        <f t="shared" si="76"/>
        <v/>
      </c>
      <c r="AY150" s="521">
        <v>0</v>
      </c>
      <c r="AZ150" s="521">
        <v>1</v>
      </c>
      <c r="BA150" s="257">
        <f t="shared" si="56"/>
        <v>0</v>
      </c>
      <c r="BB150" s="521">
        <v>0</v>
      </c>
      <c r="BC150" s="521">
        <v>0</v>
      </c>
      <c r="BD150" s="257" t="str">
        <f t="shared" si="57"/>
        <v/>
      </c>
      <c r="BE150" s="521">
        <v>0</v>
      </c>
      <c r="BF150" s="521">
        <v>0</v>
      </c>
      <c r="BG150" s="257" t="str">
        <f t="shared" si="58"/>
        <v/>
      </c>
      <c r="BH150" s="521">
        <v>0</v>
      </c>
      <c r="BI150" s="521">
        <v>0</v>
      </c>
      <c r="BJ150" s="257" t="str">
        <f t="shared" si="59"/>
        <v/>
      </c>
      <c r="BK150" s="521">
        <v>0</v>
      </c>
      <c r="BL150" s="521">
        <v>0</v>
      </c>
      <c r="BM150" s="257" t="str">
        <f t="shared" si="60"/>
        <v/>
      </c>
      <c r="BN150" s="521">
        <v>0</v>
      </c>
      <c r="BO150" s="521">
        <v>0</v>
      </c>
      <c r="BP150" s="257" t="str">
        <f t="shared" si="61"/>
        <v/>
      </c>
      <c r="BQ150" s="521">
        <v>0</v>
      </c>
      <c r="BR150" s="521">
        <v>0</v>
      </c>
      <c r="BS150" s="257" t="str">
        <f t="shared" si="62"/>
        <v/>
      </c>
      <c r="BT150" s="521">
        <v>1</v>
      </c>
      <c r="BU150" s="521">
        <v>1</v>
      </c>
      <c r="BV150" s="257">
        <f t="shared" si="63"/>
        <v>1</v>
      </c>
      <c r="BW150" s="521">
        <v>0</v>
      </c>
      <c r="BX150" s="521">
        <v>0</v>
      </c>
      <c r="BY150" s="257" t="str">
        <f t="shared" si="64"/>
        <v/>
      </c>
      <c r="BZ150" s="521">
        <v>0</v>
      </c>
      <c r="CA150" s="521">
        <v>0</v>
      </c>
      <c r="CB150" s="257" t="str">
        <f t="shared" si="65"/>
        <v/>
      </c>
      <c r="CC150" s="521">
        <v>0</v>
      </c>
      <c r="CD150" s="521">
        <v>0</v>
      </c>
      <c r="CE150" s="257" t="str">
        <f t="shared" si="66"/>
        <v/>
      </c>
      <c r="CF150" s="521">
        <v>0</v>
      </c>
      <c r="CG150" s="521">
        <v>0</v>
      </c>
      <c r="CH150" s="257" t="str">
        <f t="shared" si="67"/>
        <v/>
      </c>
      <c r="CI150" s="256">
        <v>1</v>
      </c>
      <c r="CJ150" s="256">
        <v>1</v>
      </c>
      <c r="CK150" s="257">
        <f t="shared" si="68"/>
        <v>1</v>
      </c>
      <c r="CL150" s="256">
        <v>0</v>
      </c>
      <c r="CM150" s="256">
        <v>0</v>
      </c>
      <c r="CN150" s="257" t="str">
        <f t="shared" si="69"/>
        <v/>
      </c>
      <c r="CO150" s="256">
        <v>0</v>
      </c>
      <c r="CP150" s="256">
        <v>0</v>
      </c>
      <c r="CQ150" s="257" t="str">
        <f t="shared" si="70"/>
        <v/>
      </c>
      <c r="CR150" s="256">
        <v>0</v>
      </c>
      <c r="CS150" s="256">
        <v>0</v>
      </c>
      <c r="CT150" s="257" t="str">
        <f t="shared" si="71"/>
        <v/>
      </c>
      <c r="CU150" s="256">
        <v>0</v>
      </c>
      <c r="CV150" s="256">
        <v>0</v>
      </c>
      <c r="CW150" s="257" t="str">
        <f t="shared" si="72"/>
        <v/>
      </c>
      <c r="CX150" s="256">
        <v>0</v>
      </c>
      <c r="CY150" s="256">
        <v>0</v>
      </c>
      <c r="CZ150" s="257" t="str">
        <f t="shared" si="73"/>
        <v/>
      </c>
      <c r="DA150" s="256">
        <v>0</v>
      </c>
      <c r="DB150" s="256">
        <v>0</v>
      </c>
      <c r="DC150" s="257" t="str">
        <f t="shared" si="74"/>
        <v/>
      </c>
      <c r="DD150" s="256">
        <v>0</v>
      </c>
      <c r="DE150" s="256">
        <v>0</v>
      </c>
      <c r="DF150" s="257" t="str">
        <f t="shared" si="75"/>
        <v/>
      </c>
    </row>
    <row r="151" spans="1:110" ht="15" customHeight="1" x14ac:dyDescent="0.25">
      <c r="A151" s="152">
        <v>35</v>
      </c>
      <c r="B151" s="127" t="s">
        <v>372</v>
      </c>
      <c r="C151" s="127" t="s">
        <v>345</v>
      </c>
      <c r="D151" s="480">
        <v>0</v>
      </c>
      <c r="E151" s="480">
        <v>0</v>
      </c>
      <c r="F151" s="257" t="str">
        <f t="shared" si="44"/>
        <v>-</v>
      </c>
      <c r="G151" s="258" t="str">
        <f t="shared" si="39"/>
        <v>Đạt</v>
      </c>
      <c r="H151" s="259">
        <f t="shared" si="45"/>
        <v>13</v>
      </c>
      <c r="I151" s="259">
        <f t="shared" si="40"/>
        <v>15</v>
      </c>
      <c r="J151" s="293">
        <f t="shared" si="46"/>
        <v>0.8666666666666667</v>
      </c>
      <c r="K151" s="258" t="str">
        <f t="shared" si="41"/>
        <v>Đạt</v>
      </c>
      <c r="L151" s="256">
        <v>2</v>
      </c>
      <c r="M151" s="256">
        <v>2</v>
      </c>
      <c r="N151" s="257">
        <f t="shared" si="47"/>
        <v>1</v>
      </c>
      <c r="O151" s="256">
        <v>0</v>
      </c>
      <c r="P151" s="256">
        <v>0</v>
      </c>
      <c r="Q151" s="257" t="str">
        <f t="shared" si="42"/>
        <v/>
      </c>
      <c r="R151" s="256">
        <v>1</v>
      </c>
      <c r="S151" s="256">
        <v>2</v>
      </c>
      <c r="T151" s="257">
        <f t="shared" si="48"/>
        <v>0.5</v>
      </c>
      <c r="U151" s="256">
        <v>1</v>
      </c>
      <c r="V151" s="256">
        <v>1</v>
      </c>
      <c r="W151" s="257">
        <f t="shared" si="49"/>
        <v>1</v>
      </c>
      <c r="X151" s="256">
        <v>0</v>
      </c>
      <c r="Y151" s="256">
        <v>0</v>
      </c>
      <c r="Z151" s="257" t="str">
        <f t="shared" si="50"/>
        <v/>
      </c>
      <c r="AA151" s="256">
        <v>0</v>
      </c>
      <c r="AB151" s="256">
        <v>0</v>
      </c>
      <c r="AC151" s="257" t="str">
        <f t="shared" si="43"/>
        <v/>
      </c>
      <c r="AD151" s="256">
        <v>0</v>
      </c>
      <c r="AE151" s="256">
        <v>0</v>
      </c>
      <c r="AF151" s="257" t="str">
        <f t="shared" si="51"/>
        <v/>
      </c>
      <c r="AG151" s="256">
        <v>1</v>
      </c>
      <c r="AH151" s="256">
        <v>1</v>
      </c>
      <c r="AI151" s="257">
        <f t="shared" si="52"/>
        <v>1</v>
      </c>
      <c r="AJ151" s="256">
        <v>0</v>
      </c>
      <c r="AK151" s="256">
        <v>0</v>
      </c>
      <c r="AL151" s="257" t="str">
        <f t="shared" si="53"/>
        <v/>
      </c>
      <c r="AM151" s="256">
        <v>0</v>
      </c>
      <c r="AN151" s="256">
        <v>0</v>
      </c>
      <c r="AO151" s="257">
        <v>0</v>
      </c>
      <c r="AP151" s="256">
        <v>0</v>
      </c>
      <c r="AQ151" s="256">
        <v>0</v>
      </c>
      <c r="AR151" s="257" t="str">
        <f t="shared" si="54"/>
        <v/>
      </c>
      <c r="AS151" s="256">
        <v>0</v>
      </c>
      <c r="AT151" s="256">
        <v>0</v>
      </c>
      <c r="AU151" s="257" t="str">
        <f t="shared" si="55"/>
        <v/>
      </c>
      <c r="AV151" s="521">
        <v>0</v>
      </c>
      <c r="AW151" s="521">
        <v>0</v>
      </c>
      <c r="AX151" s="257" t="str">
        <f t="shared" si="76"/>
        <v/>
      </c>
      <c r="AY151" s="521">
        <v>0</v>
      </c>
      <c r="AZ151" s="521">
        <v>0</v>
      </c>
      <c r="BA151" s="257" t="str">
        <f t="shared" si="56"/>
        <v/>
      </c>
      <c r="BB151" s="521">
        <v>0</v>
      </c>
      <c r="BC151" s="521">
        <v>0</v>
      </c>
      <c r="BD151" s="257" t="str">
        <f t="shared" si="57"/>
        <v/>
      </c>
      <c r="BE151" s="521">
        <v>0</v>
      </c>
      <c r="BF151" s="521">
        <v>0</v>
      </c>
      <c r="BG151" s="257" t="str">
        <f t="shared" si="58"/>
        <v/>
      </c>
      <c r="BH151" s="521">
        <v>1</v>
      </c>
      <c r="BI151" s="521">
        <v>1</v>
      </c>
      <c r="BJ151" s="257">
        <f t="shared" si="59"/>
        <v>1</v>
      </c>
      <c r="BK151" s="521">
        <v>0</v>
      </c>
      <c r="BL151" s="521">
        <v>0</v>
      </c>
      <c r="BM151" s="257" t="str">
        <f t="shared" si="60"/>
        <v/>
      </c>
      <c r="BN151" s="521">
        <v>0</v>
      </c>
      <c r="BO151" s="521">
        <v>0</v>
      </c>
      <c r="BP151" s="257" t="str">
        <f t="shared" si="61"/>
        <v/>
      </c>
      <c r="BQ151" s="521">
        <v>1</v>
      </c>
      <c r="BR151" s="521">
        <v>1</v>
      </c>
      <c r="BS151" s="257">
        <f t="shared" si="62"/>
        <v>1</v>
      </c>
      <c r="BT151" s="521">
        <v>2</v>
      </c>
      <c r="BU151" s="521">
        <v>2</v>
      </c>
      <c r="BV151" s="257">
        <f t="shared" si="63"/>
        <v>1</v>
      </c>
      <c r="BW151" s="521">
        <v>1</v>
      </c>
      <c r="BX151" s="521">
        <v>1</v>
      </c>
      <c r="BY151" s="257">
        <f t="shared" si="64"/>
        <v>1</v>
      </c>
      <c r="BZ151" s="521">
        <v>2</v>
      </c>
      <c r="CA151" s="521">
        <v>2</v>
      </c>
      <c r="CB151" s="257">
        <f t="shared" si="65"/>
        <v>1</v>
      </c>
      <c r="CC151" s="521">
        <v>1</v>
      </c>
      <c r="CD151" s="521">
        <v>2</v>
      </c>
      <c r="CE151" s="257">
        <f t="shared" si="66"/>
        <v>0.5</v>
      </c>
      <c r="CF151" s="521">
        <v>0</v>
      </c>
      <c r="CG151" s="521">
        <v>0</v>
      </c>
      <c r="CH151" s="257" t="str">
        <f t="shared" si="67"/>
        <v/>
      </c>
      <c r="CI151" s="256">
        <v>0</v>
      </c>
      <c r="CJ151" s="256">
        <v>0</v>
      </c>
      <c r="CK151" s="257" t="str">
        <f t="shared" si="68"/>
        <v/>
      </c>
      <c r="CL151" s="256">
        <v>0</v>
      </c>
      <c r="CM151" s="256">
        <v>0</v>
      </c>
      <c r="CN151" s="257" t="str">
        <f t="shared" si="69"/>
        <v/>
      </c>
      <c r="CO151" s="256">
        <v>0</v>
      </c>
      <c r="CP151" s="256">
        <v>0</v>
      </c>
      <c r="CQ151" s="257" t="str">
        <f t="shared" si="70"/>
        <v/>
      </c>
      <c r="CR151" s="256">
        <v>0</v>
      </c>
      <c r="CS151" s="256">
        <v>0</v>
      </c>
      <c r="CT151" s="257" t="str">
        <f t="shared" si="71"/>
        <v/>
      </c>
      <c r="CU151" s="256">
        <v>0</v>
      </c>
      <c r="CV151" s="256">
        <v>0</v>
      </c>
      <c r="CW151" s="257" t="str">
        <f t="shared" si="72"/>
        <v/>
      </c>
      <c r="CX151" s="256">
        <v>0</v>
      </c>
      <c r="CY151" s="256">
        <v>0</v>
      </c>
      <c r="CZ151" s="257" t="str">
        <f t="shared" si="73"/>
        <v/>
      </c>
      <c r="DA151" s="256">
        <v>0</v>
      </c>
      <c r="DB151" s="256">
        <v>0</v>
      </c>
      <c r="DC151" s="257" t="str">
        <f t="shared" si="74"/>
        <v/>
      </c>
      <c r="DD151" s="256">
        <v>0</v>
      </c>
      <c r="DE151" s="256">
        <v>0</v>
      </c>
      <c r="DF151" s="257" t="str">
        <f t="shared" si="75"/>
        <v/>
      </c>
    </row>
    <row r="152" spans="1:110" ht="15" customHeight="1" x14ac:dyDescent="0.25">
      <c r="A152" s="152">
        <v>36</v>
      </c>
      <c r="B152" s="127" t="s">
        <v>373</v>
      </c>
      <c r="C152" s="127" t="s">
        <v>339</v>
      </c>
      <c r="D152" s="480">
        <v>1</v>
      </c>
      <c r="E152" s="480">
        <v>1</v>
      </c>
      <c r="F152" s="257">
        <f t="shared" si="44"/>
        <v>1</v>
      </c>
      <c r="G152" s="258" t="str">
        <f t="shared" si="39"/>
        <v>Đạt</v>
      </c>
      <c r="H152" s="259">
        <f t="shared" si="45"/>
        <v>15</v>
      </c>
      <c r="I152" s="259">
        <f t="shared" si="40"/>
        <v>15</v>
      </c>
      <c r="J152" s="293">
        <f t="shared" si="46"/>
        <v>1</v>
      </c>
      <c r="K152" s="258" t="str">
        <f t="shared" si="41"/>
        <v>Đạt</v>
      </c>
      <c r="L152" s="256">
        <v>0</v>
      </c>
      <c r="M152" s="256">
        <v>0</v>
      </c>
      <c r="N152" s="257" t="str">
        <f t="shared" si="47"/>
        <v/>
      </c>
      <c r="O152" s="256">
        <v>1</v>
      </c>
      <c r="P152" s="256">
        <v>1</v>
      </c>
      <c r="Q152" s="257">
        <f t="shared" si="42"/>
        <v>1</v>
      </c>
      <c r="R152" s="256">
        <v>0</v>
      </c>
      <c r="S152" s="256">
        <v>0</v>
      </c>
      <c r="T152" s="257" t="str">
        <f t="shared" si="48"/>
        <v/>
      </c>
      <c r="U152" s="256">
        <v>0</v>
      </c>
      <c r="V152" s="256">
        <v>0</v>
      </c>
      <c r="W152" s="257" t="str">
        <f t="shared" si="49"/>
        <v/>
      </c>
      <c r="X152" s="256">
        <v>0</v>
      </c>
      <c r="Y152" s="256">
        <v>0</v>
      </c>
      <c r="Z152" s="257" t="str">
        <f t="shared" si="50"/>
        <v/>
      </c>
      <c r="AA152" s="256">
        <v>2</v>
      </c>
      <c r="AB152" s="256">
        <v>2</v>
      </c>
      <c r="AC152" s="257">
        <f t="shared" si="43"/>
        <v>1</v>
      </c>
      <c r="AD152" s="256">
        <v>1</v>
      </c>
      <c r="AE152" s="256">
        <v>1</v>
      </c>
      <c r="AF152" s="257">
        <f t="shared" si="51"/>
        <v>1</v>
      </c>
      <c r="AG152" s="256">
        <v>0</v>
      </c>
      <c r="AH152" s="256">
        <v>0</v>
      </c>
      <c r="AI152" s="257" t="str">
        <f t="shared" si="52"/>
        <v/>
      </c>
      <c r="AJ152" s="256">
        <v>0</v>
      </c>
      <c r="AK152" s="256">
        <v>0</v>
      </c>
      <c r="AL152" s="257" t="str">
        <f t="shared" si="53"/>
        <v/>
      </c>
      <c r="AM152" s="256">
        <v>1</v>
      </c>
      <c r="AN152" s="256">
        <v>1</v>
      </c>
      <c r="AO152" s="257">
        <v>1</v>
      </c>
      <c r="AP152" s="256">
        <v>1</v>
      </c>
      <c r="AQ152" s="256">
        <v>1</v>
      </c>
      <c r="AR152" s="257">
        <f t="shared" si="54"/>
        <v>1</v>
      </c>
      <c r="AS152" s="256">
        <v>0</v>
      </c>
      <c r="AT152" s="256">
        <v>0</v>
      </c>
      <c r="AU152" s="257" t="str">
        <f t="shared" si="55"/>
        <v/>
      </c>
      <c r="AV152" s="521">
        <v>4</v>
      </c>
      <c r="AW152" s="521">
        <v>4</v>
      </c>
      <c r="AX152" s="257">
        <f t="shared" si="76"/>
        <v>1</v>
      </c>
      <c r="AY152" s="521">
        <v>0</v>
      </c>
      <c r="AZ152" s="521">
        <v>0</v>
      </c>
      <c r="BA152" s="257" t="str">
        <f t="shared" si="56"/>
        <v/>
      </c>
      <c r="BB152" s="521">
        <v>0</v>
      </c>
      <c r="BC152" s="521">
        <v>0</v>
      </c>
      <c r="BD152" s="257" t="str">
        <f t="shared" si="57"/>
        <v/>
      </c>
      <c r="BE152" s="521">
        <v>0</v>
      </c>
      <c r="BF152" s="521">
        <v>0</v>
      </c>
      <c r="BG152" s="257" t="str">
        <f t="shared" si="58"/>
        <v/>
      </c>
      <c r="BH152" s="521">
        <v>0</v>
      </c>
      <c r="BI152" s="521">
        <v>0</v>
      </c>
      <c r="BJ152" s="257" t="str">
        <f t="shared" si="59"/>
        <v/>
      </c>
      <c r="BK152" s="521">
        <v>1</v>
      </c>
      <c r="BL152" s="521">
        <v>1</v>
      </c>
      <c r="BM152" s="257">
        <f t="shared" si="60"/>
        <v>1</v>
      </c>
      <c r="BN152" s="521">
        <v>0</v>
      </c>
      <c r="BO152" s="521">
        <v>0</v>
      </c>
      <c r="BP152" s="257" t="str">
        <f t="shared" si="61"/>
        <v/>
      </c>
      <c r="BQ152" s="521">
        <v>1</v>
      </c>
      <c r="BR152" s="521">
        <v>1</v>
      </c>
      <c r="BS152" s="257">
        <f t="shared" si="62"/>
        <v>1</v>
      </c>
      <c r="BT152" s="521">
        <v>0</v>
      </c>
      <c r="BU152" s="521">
        <v>0</v>
      </c>
      <c r="BV152" s="257" t="str">
        <f t="shared" si="63"/>
        <v/>
      </c>
      <c r="BW152" s="521">
        <v>1</v>
      </c>
      <c r="BX152" s="521">
        <v>1</v>
      </c>
      <c r="BY152" s="257">
        <f t="shared" si="64"/>
        <v>1</v>
      </c>
      <c r="BZ152" s="521">
        <v>0</v>
      </c>
      <c r="CA152" s="521">
        <v>0</v>
      </c>
      <c r="CB152" s="257" t="str">
        <f t="shared" si="65"/>
        <v/>
      </c>
      <c r="CC152" s="521">
        <v>0</v>
      </c>
      <c r="CD152" s="521">
        <v>0</v>
      </c>
      <c r="CE152" s="257" t="str">
        <f t="shared" si="66"/>
        <v/>
      </c>
      <c r="CF152" s="521">
        <v>1</v>
      </c>
      <c r="CG152" s="521">
        <v>1</v>
      </c>
      <c r="CH152" s="257">
        <f t="shared" si="67"/>
        <v>1</v>
      </c>
      <c r="CI152" s="256">
        <v>1</v>
      </c>
      <c r="CJ152" s="256">
        <v>1</v>
      </c>
      <c r="CK152" s="257">
        <f t="shared" si="68"/>
        <v>1</v>
      </c>
      <c r="CL152" s="256">
        <v>0</v>
      </c>
      <c r="CM152" s="256">
        <v>0</v>
      </c>
      <c r="CN152" s="257" t="str">
        <f t="shared" si="69"/>
        <v/>
      </c>
      <c r="CO152" s="256">
        <v>0</v>
      </c>
      <c r="CP152" s="256">
        <v>0</v>
      </c>
      <c r="CQ152" s="257" t="str">
        <f t="shared" si="70"/>
        <v/>
      </c>
      <c r="CR152" s="256">
        <v>0</v>
      </c>
      <c r="CS152" s="256">
        <v>0</v>
      </c>
      <c r="CT152" s="257" t="str">
        <f t="shared" si="71"/>
        <v/>
      </c>
      <c r="CU152" s="256">
        <v>0</v>
      </c>
      <c r="CV152" s="256">
        <v>0</v>
      </c>
      <c r="CW152" s="257" t="str">
        <f t="shared" si="72"/>
        <v/>
      </c>
      <c r="CX152" s="256">
        <v>0</v>
      </c>
      <c r="CY152" s="256">
        <v>0</v>
      </c>
      <c r="CZ152" s="257" t="str">
        <f t="shared" si="73"/>
        <v/>
      </c>
      <c r="DA152" s="256">
        <v>0</v>
      </c>
      <c r="DB152" s="256">
        <v>0</v>
      </c>
      <c r="DC152" s="257" t="str">
        <f t="shared" si="74"/>
        <v/>
      </c>
      <c r="DD152" s="256">
        <v>1</v>
      </c>
      <c r="DE152" s="256">
        <v>1</v>
      </c>
      <c r="DF152" s="257">
        <f t="shared" si="75"/>
        <v>1</v>
      </c>
    </row>
    <row r="153" spans="1:110" ht="15" customHeight="1" x14ac:dyDescent="0.25">
      <c r="A153" s="152">
        <v>37</v>
      </c>
      <c r="B153" s="127" t="s">
        <v>374</v>
      </c>
      <c r="C153" s="127" t="s">
        <v>339</v>
      </c>
      <c r="D153" s="480">
        <v>0</v>
      </c>
      <c r="E153" s="480">
        <v>0</v>
      </c>
      <c r="F153" s="257" t="str">
        <f t="shared" si="44"/>
        <v>-</v>
      </c>
      <c r="G153" s="258" t="str">
        <f t="shared" si="39"/>
        <v>Đạt</v>
      </c>
      <c r="H153" s="259">
        <f t="shared" si="45"/>
        <v>11</v>
      </c>
      <c r="I153" s="259">
        <f t="shared" si="40"/>
        <v>11</v>
      </c>
      <c r="J153" s="293">
        <f t="shared" si="46"/>
        <v>1</v>
      </c>
      <c r="K153" s="258" t="str">
        <f t="shared" si="41"/>
        <v>Đạt</v>
      </c>
      <c r="L153" s="256">
        <v>0</v>
      </c>
      <c r="M153" s="256">
        <v>0</v>
      </c>
      <c r="N153" s="257" t="str">
        <f t="shared" si="47"/>
        <v/>
      </c>
      <c r="O153" s="256">
        <v>0</v>
      </c>
      <c r="P153" s="256">
        <v>0</v>
      </c>
      <c r="Q153" s="257" t="str">
        <f t="shared" si="42"/>
        <v/>
      </c>
      <c r="R153" s="256">
        <v>0</v>
      </c>
      <c r="S153" s="256">
        <v>0</v>
      </c>
      <c r="T153" s="257" t="str">
        <f t="shared" si="48"/>
        <v/>
      </c>
      <c r="U153" s="256">
        <v>0</v>
      </c>
      <c r="V153" s="256">
        <v>0</v>
      </c>
      <c r="W153" s="257" t="str">
        <f t="shared" si="49"/>
        <v/>
      </c>
      <c r="X153" s="256">
        <v>0</v>
      </c>
      <c r="Y153" s="256">
        <v>0</v>
      </c>
      <c r="Z153" s="257" t="str">
        <f t="shared" si="50"/>
        <v/>
      </c>
      <c r="AA153" s="256">
        <v>2</v>
      </c>
      <c r="AB153" s="256">
        <v>2</v>
      </c>
      <c r="AC153" s="257">
        <f t="shared" si="43"/>
        <v>1</v>
      </c>
      <c r="AD153" s="256">
        <v>2</v>
      </c>
      <c r="AE153" s="256">
        <v>2</v>
      </c>
      <c r="AF153" s="257">
        <f t="shared" si="51"/>
        <v>1</v>
      </c>
      <c r="AG153" s="256">
        <v>1</v>
      </c>
      <c r="AH153" s="256">
        <v>1</v>
      </c>
      <c r="AI153" s="257">
        <f t="shared" si="52"/>
        <v>1</v>
      </c>
      <c r="AJ153" s="256">
        <v>0</v>
      </c>
      <c r="AK153" s="256">
        <v>0</v>
      </c>
      <c r="AL153" s="257" t="str">
        <f t="shared" si="53"/>
        <v/>
      </c>
      <c r="AM153" s="256">
        <v>0</v>
      </c>
      <c r="AN153" s="256">
        <v>0</v>
      </c>
      <c r="AO153" s="257">
        <v>0</v>
      </c>
      <c r="AP153" s="256">
        <v>0</v>
      </c>
      <c r="AQ153" s="256">
        <v>0</v>
      </c>
      <c r="AR153" s="257" t="str">
        <f t="shared" si="54"/>
        <v/>
      </c>
      <c r="AS153" s="256">
        <v>0</v>
      </c>
      <c r="AT153" s="256">
        <v>0</v>
      </c>
      <c r="AU153" s="257" t="str">
        <f t="shared" si="55"/>
        <v/>
      </c>
      <c r="AV153" s="521">
        <v>0</v>
      </c>
      <c r="AW153" s="521">
        <v>0</v>
      </c>
      <c r="AX153" s="257" t="str">
        <f t="shared" si="76"/>
        <v/>
      </c>
      <c r="AY153" s="521">
        <v>1</v>
      </c>
      <c r="AZ153" s="521">
        <v>1</v>
      </c>
      <c r="BA153" s="257">
        <f t="shared" si="56"/>
        <v>1</v>
      </c>
      <c r="BB153" s="521">
        <v>1</v>
      </c>
      <c r="BC153" s="521">
        <v>1</v>
      </c>
      <c r="BD153" s="257">
        <f t="shared" si="57"/>
        <v>1</v>
      </c>
      <c r="BE153" s="521">
        <v>0</v>
      </c>
      <c r="BF153" s="521">
        <v>0</v>
      </c>
      <c r="BG153" s="257" t="str">
        <f t="shared" si="58"/>
        <v/>
      </c>
      <c r="BH153" s="521">
        <v>0</v>
      </c>
      <c r="BI153" s="521">
        <v>0</v>
      </c>
      <c r="BJ153" s="257" t="str">
        <f t="shared" si="59"/>
        <v/>
      </c>
      <c r="BK153" s="521">
        <v>0</v>
      </c>
      <c r="BL153" s="521">
        <v>0</v>
      </c>
      <c r="BM153" s="257" t="str">
        <f t="shared" si="60"/>
        <v/>
      </c>
      <c r="BN153" s="521">
        <v>0</v>
      </c>
      <c r="BO153" s="521">
        <v>0</v>
      </c>
      <c r="BP153" s="257" t="str">
        <f t="shared" si="61"/>
        <v/>
      </c>
      <c r="BQ153" s="521">
        <v>3</v>
      </c>
      <c r="BR153" s="521">
        <v>3</v>
      </c>
      <c r="BS153" s="257">
        <f t="shared" si="62"/>
        <v>1</v>
      </c>
      <c r="BT153" s="521">
        <v>1</v>
      </c>
      <c r="BU153" s="521">
        <v>1</v>
      </c>
      <c r="BV153" s="257">
        <f t="shared" si="63"/>
        <v>1</v>
      </c>
      <c r="BW153" s="521">
        <v>0</v>
      </c>
      <c r="BX153" s="521">
        <v>0</v>
      </c>
      <c r="BY153" s="257" t="str">
        <f t="shared" si="64"/>
        <v/>
      </c>
      <c r="BZ153" s="521">
        <v>0</v>
      </c>
      <c r="CA153" s="521">
        <v>0</v>
      </c>
      <c r="CB153" s="257" t="str">
        <f t="shared" si="65"/>
        <v/>
      </c>
      <c r="CC153" s="521">
        <v>0</v>
      </c>
      <c r="CD153" s="521">
        <v>0</v>
      </c>
      <c r="CE153" s="257" t="str">
        <f t="shared" si="66"/>
        <v/>
      </c>
      <c r="CF153" s="521">
        <v>0</v>
      </c>
      <c r="CG153" s="521">
        <v>0</v>
      </c>
      <c r="CH153" s="257" t="str">
        <f t="shared" si="67"/>
        <v/>
      </c>
      <c r="CI153" s="256">
        <v>0</v>
      </c>
      <c r="CJ153" s="256">
        <v>0</v>
      </c>
      <c r="CK153" s="257" t="str">
        <f t="shared" si="68"/>
        <v/>
      </c>
      <c r="CL153" s="256">
        <v>0</v>
      </c>
      <c r="CM153" s="256">
        <v>0</v>
      </c>
      <c r="CN153" s="257" t="str">
        <f t="shared" si="69"/>
        <v/>
      </c>
      <c r="CO153" s="256">
        <v>0</v>
      </c>
      <c r="CP153" s="256">
        <v>0</v>
      </c>
      <c r="CQ153" s="257" t="str">
        <f t="shared" si="70"/>
        <v/>
      </c>
      <c r="CR153" s="256">
        <v>0</v>
      </c>
      <c r="CS153" s="256">
        <v>0</v>
      </c>
      <c r="CT153" s="257" t="str">
        <f t="shared" si="71"/>
        <v/>
      </c>
      <c r="CU153" s="256">
        <v>0</v>
      </c>
      <c r="CV153" s="256">
        <v>0</v>
      </c>
      <c r="CW153" s="257" t="str">
        <f t="shared" si="72"/>
        <v/>
      </c>
      <c r="CX153" s="256">
        <v>0</v>
      </c>
      <c r="CY153" s="256">
        <v>0</v>
      </c>
      <c r="CZ153" s="257" t="str">
        <f t="shared" si="73"/>
        <v/>
      </c>
      <c r="DA153" s="256">
        <v>0</v>
      </c>
      <c r="DB153" s="256">
        <v>0</v>
      </c>
      <c r="DC153" s="257" t="str">
        <f t="shared" si="74"/>
        <v/>
      </c>
      <c r="DD153" s="256">
        <v>0</v>
      </c>
      <c r="DE153" s="256">
        <v>0</v>
      </c>
      <c r="DF153" s="257" t="str">
        <f t="shared" si="75"/>
        <v/>
      </c>
    </row>
    <row r="154" spans="1:110" ht="15" customHeight="1" x14ac:dyDescent="0.25">
      <c r="A154" s="152">
        <v>38</v>
      </c>
      <c r="B154" s="127" t="s">
        <v>375</v>
      </c>
      <c r="C154" s="127" t="s">
        <v>345</v>
      </c>
      <c r="D154" s="480">
        <v>0</v>
      </c>
      <c r="E154" s="480">
        <v>0</v>
      </c>
      <c r="F154" s="257" t="str">
        <f t="shared" si="44"/>
        <v>-</v>
      </c>
      <c r="G154" s="258" t="str">
        <f t="shared" si="39"/>
        <v>Đạt</v>
      </c>
      <c r="H154" s="259">
        <f t="shared" si="45"/>
        <v>3</v>
      </c>
      <c r="I154" s="259">
        <f t="shared" si="40"/>
        <v>3</v>
      </c>
      <c r="J154" s="293">
        <f t="shared" si="46"/>
        <v>1</v>
      </c>
      <c r="K154" s="258" t="str">
        <f t="shared" si="41"/>
        <v>Đạt</v>
      </c>
      <c r="L154" s="256">
        <v>0</v>
      </c>
      <c r="M154" s="256">
        <v>0</v>
      </c>
      <c r="N154" s="257" t="str">
        <f t="shared" si="47"/>
        <v/>
      </c>
      <c r="O154" s="256">
        <v>1</v>
      </c>
      <c r="P154" s="256">
        <v>1</v>
      </c>
      <c r="Q154" s="257">
        <f t="shared" si="42"/>
        <v>1</v>
      </c>
      <c r="R154" s="256">
        <v>0</v>
      </c>
      <c r="S154" s="256">
        <v>0</v>
      </c>
      <c r="T154" s="257" t="str">
        <f t="shared" si="48"/>
        <v/>
      </c>
      <c r="U154" s="256">
        <v>0</v>
      </c>
      <c r="V154" s="256">
        <v>0</v>
      </c>
      <c r="W154" s="257" t="str">
        <f t="shared" si="49"/>
        <v/>
      </c>
      <c r="X154" s="256">
        <v>0</v>
      </c>
      <c r="Y154" s="256">
        <v>0</v>
      </c>
      <c r="Z154" s="257" t="str">
        <f t="shared" si="50"/>
        <v/>
      </c>
      <c r="AA154" s="256">
        <v>0</v>
      </c>
      <c r="AB154" s="256">
        <v>0</v>
      </c>
      <c r="AC154" s="257" t="str">
        <f t="shared" si="43"/>
        <v/>
      </c>
      <c r="AD154" s="256">
        <v>0</v>
      </c>
      <c r="AE154" s="256">
        <v>0</v>
      </c>
      <c r="AF154" s="257" t="str">
        <f t="shared" si="51"/>
        <v/>
      </c>
      <c r="AG154" s="256">
        <v>0</v>
      </c>
      <c r="AH154" s="256">
        <v>0</v>
      </c>
      <c r="AI154" s="257" t="str">
        <f t="shared" si="52"/>
        <v/>
      </c>
      <c r="AJ154" s="256">
        <v>0</v>
      </c>
      <c r="AK154" s="256">
        <v>0</v>
      </c>
      <c r="AL154" s="257" t="str">
        <f t="shared" si="53"/>
        <v/>
      </c>
      <c r="AM154" s="256">
        <v>0</v>
      </c>
      <c r="AN154" s="256">
        <v>0</v>
      </c>
      <c r="AO154" s="257">
        <v>0</v>
      </c>
      <c r="AP154" s="256">
        <v>0</v>
      </c>
      <c r="AQ154" s="256">
        <v>0</v>
      </c>
      <c r="AR154" s="257" t="str">
        <f t="shared" si="54"/>
        <v/>
      </c>
      <c r="AS154" s="256">
        <v>0</v>
      </c>
      <c r="AT154" s="256">
        <v>0</v>
      </c>
      <c r="AU154" s="257" t="str">
        <f t="shared" si="55"/>
        <v/>
      </c>
      <c r="AV154" s="521">
        <v>0</v>
      </c>
      <c r="AW154" s="521">
        <v>0</v>
      </c>
      <c r="AX154" s="257" t="str">
        <f t="shared" si="76"/>
        <v/>
      </c>
      <c r="AY154" s="521">
        <v>0</v>
      </c>
      <c r="AZ154" s="521">
        <v>0</v>
      </c>
      <c r="BA154" s="257" t="str">
        <f t="shared" si="56"/>
        <v/>
      </c>
      <c r="BB154" s="521">
        <v>0</v>
      </c>
      <c r="BC154" s="521">
        <v>0</v>
      </c>
      <c r="BD154" s="257" t="str">
        <f t="shared" si="57"/>
        <v/>
      </c>
      <c r="BE154" s="521">
        <v>0</v>
      </c>
      <c r="BF154" s="521">
        <v>0</v>
      </c>
      <c r="BG154" s="257" t="str">
        <f t="shared" si="58"/>
        <v/>
      </c>
      <c r="BH154" s="521">
        <v>0</v>
      </c>
      <c r="BI154" s="521">
        <v>0</v>
      </c>
      <c r="BJ154" s="257" t="str">
        <f t="shared" si="59"/>
        <v/>
      </c>
      <c r="BK154" s="521">
        <v>1</v>
      </c>
      <c r="BL154" s="521">
        <v>1</v>
      </c>
      <c r="BM154" s="257">
        <f t="shared" si="60"/>
        <v>1</v>
      </c>
      <c r="BN154" s="521">
        <v>0</v>
      </c>
      <c r="BO154" s="521">
        <v>0</v>
      </c>
      <c r="BP154" s="257" t="str">
        <f t="shared" si="61"/>
        <v/>
      </c>
      <c r="BQ154" s="521">
        <v>1</v>
      </c>
      <c r="BR154" s="521">
        <v>1</v>
      </c>
      <c r="BS154" s="257">
        <f t="shared" si="62"/>
        <v>1</v>
      </c>
      <c r="BT154" s="521">
        <v>0</v>
      </c>
      <c r="BU154" s="521">
        <v>0</v>
      </c>
      <c r="BV154" s="257" t="str">
        <f t="shared" si="63"/>
        <v/>
      </c>
      <c r="BW154" s="521">
        <v>0</v>
      </c>
      <c r="BX154" s="521">
        <v>0</v>
      </c>
      <c r="BY154" s="257" t="str">
        <f t="shared" si="64"/>
        <v/>
      </c>
      <c r="BZ154" s="521">
        <v>0</v>
      </c>
      <c r="CA154" s="521">
        <v>0</v>
      </c>
      <c r="CB154" s="257" t="str">
        <f t="shared" si="65"/>
        <v/>
      </c>
      <c r="CC154" s="521">
        <v>0</v>
      </c>
      <c r="CD154" s="521">
        <v>0</v>
      </c>
      <c r="CE154" s="257" t="str">
        <f t="shared" si="66"/>
        <v/>
      </c>
      <c r="CF154" s="521">
        <v>0</v>
      </c>
      <c r="CG154" s="521">
        <v>0</v>
      </c>
      <c r="CH154" s="257" t="str">
        <f t="shared" si="67"/>
        <v/>
      </c>
      <c r="CI154" s="256">
        <v>0</v>
      </c>
      <c r="CJ154" s="256">
        <v>0</v>
      </c>
      <c r="CK154" s="257" t="str">
        <f t="shared" si="68"/>
        <v/>
      </c>
      <c r="CL154" s="256">
        <v>0</v>
      </c>
      <c r="CM154" s="256">
        <v>0</v>
      </c>
      <c r="CN154" s="257" t="str">
        <f t="shared" si="69"/>
        <v/>
      </c>
      <c r="CO154" s="256">
        <v>0</v>
      </c>
      <c r="CP154" s="256">
        <v>0</v>
      </c>
      <c r="CQ154" s="257" t="str">
        <f t="shared" si="70"/>
        <v/>
      </c>
      <c r="CR154" s="256">
        <v>0</v>
      </c>
      <c r="CS154" s="256">
        <v>0</v>
      </c>
      <c r="CT154" s="257" t="str">
        <f t="shared" si="71"/>
        <v/>
      </c>
      <c r="CU154" s="256">
        <v>0</v>
      </c>
      <c r="CV154" s="256">
        <v>0</v>
      </c>
      <c r="CW154" s="257" t="str">
        <f t="shared" si="72"/>
        <v/>
      </c>
      <c r="CX154" s="256">
        <v>0</v>
      </c>
      <c r="CY154" s="256">
        <v>0</v>
      </c>
      <c r="CZ154" s="257" t="str">
        <f t="shared" si="73"/>
        <v/>
      </c>
      <c r="DA154" s="256">
        <v>0</v>
      </c>
      <c r="DB154" s="256">
        <v>0</v>
      </c>
      <c r="DC154" s="257" t="str">
        <f t="shared" si="74"/>
        <v/>
      </c>
      <c r="DD154" s="256">
        <v>0</v>
      </c>
      <c r="DE154" s="256">
        <v>0</v>
      </c>
      <c r="DF154" s="257" t="str">
        <f t="shared" si="75"/>
        <v/>
      </c>
    </row>
    <row r="155" spans="1:110" ht="15" customHeight="1" x14ac:dyDescent="0.25">
      <c r="A155" s="152">
        <v>39</v>
      </c>
      <c r="B155" s="127" t="s">
        <v>376</v>
      </c>
      <c r="C155" s="127" t="s">
        <v>339</v>
      </c>
      <c r="D155" s="480">
        <v>0</v>
      </c>
      <c r="E155" s="480">
        <v>0</v>
      </c>
      <c r="F155" s="257" t="str">
        <f t="shared" si="44"/>
        <v>-</v>
      </c>
      <c r="G155" s="258" t="str">
        <f t="shared" si="39"/>
        <v>Đạt</v>
      </c>
      <c r="H155" s="259">
        <f t="shared" si="45"/>
        <v>6</v>
      </c>
      <c r="I155" s="259">
        <f t="shared" si="40"/>
        <v>6</v>
      </c>
      <c r="J155" s="293">
        <f t="shared" si="46"/>
        <v>1</v>
      </c>
      <c r="K155" s="258" t="str">
        <f t="shared" si="41"/>
        <v>Đạt</v>
      </c>
      <c r="L155" s="256">
        <v>0</v>
      </c>
      <c r="M155" s="256">
        <v>0</v>
      </c>
      <c r="N155" s="257" t="str">
        <f t="shared" si="47"/>
        <v/>
      </c>
      <c r="O155" s="256">
        <v>0</v>
      </c>
      <c r="P155" s="256">
        <v>0</v>
      </c>
      <c r="Q155" s="257" t="str">
        <f t="shared" si="42"/>
        <v/>
      </c>
      <c r="R155" s="256">
        <v>0</v>
      </c>
      <c r="S155" s="256">
        <v>0</v>
      </c>
      <c r="T155" s="257" t="str">
        <f t="shared" si="48"/>
        <v/>
      </c>
      <c r="U155" s="256">
        <v>0</v>
      </c>
      <c r="V155" s="256">
        <v>0</v>
      </c>
      <c r="W155" s="257" t="str">
        <f t="shared" si="49"/>
        <v/>
      </c>
      <c r="X155" s="256">
        <v>0</v>
      </c>
      <c r="Y155" s="256">
        <v>0</v>
      </c>
      <c r="Z155" s="257" t="str">
        <f t="shared" si="50"/>
        <v/>
      </c>
      <c r="AA155" s="256">
        <v>0</v>
      </c>
      <c r="AB155" s="256">
        <v>0</v>
      </c>
      <c r="AC155" s="257" t="str">
        <f t="shared" si="43"/>
        <v/>
      </c>
      <c r="AD155" s="256">
        <v>0</v>
      </c>
      <c r="AE155" s="256">
        <v>0</v>
      </c>
      <c r="AF155" s="257" t="str">
        <f t="shared" si="51"/>
        <v/>
      </c>
      <c r="AG155" s="256">
        <v>1</v>
      </c>
      <c r="AH155" s="256">
        <v>1</v>
      </c>
      <c r="AI155" s="257">
        <f t="shared" si="52"/>
        <v>1</v>
      </c>
      <c r="AJ155" s="256">
        <v>0</v>
      </c>
      <c r="AK155" s="256">
        <v>0</v>
      </c>
      <c r="AL155" s="257" t="str">
        <f t="shared" si="53"/>
        <v/>
      </c>
      <c r="AM155" s="256">
        <v>0</v>
      </c>
      <c r="AN155" s="256">
        <v>0</v>
      </c>
      <c r="AO155" s="257">
        <v>0</v>
      </c>
      <c r="AP155" s="256">
        <v>0</v>
      </c>
      <c r="AQ155" s="256">
        <v>0</v>
      </c>
      <c r="AR155" s="257" t="str">
        <f t="shared" si="54"/>
        <v/>
      </c>
      <c r="AS155" s="256">
        <v>0</v>
      </c>
      <c r="AT155" s="256">
        <v>0</v>
      </c>
      <c r="AU155" s="257" t="str">
        <f t="shared" si="55"/>
        <v/>
      </c>
      <c r="AV155" s="521">
        <v>0</v>
      </c>
      <c r="AW155" s="521">
        <v>0</v>
      </c>
      <c r="AX155" s="257" t="str">
        <f t="shared" si="76"/>
        <v/>
      </c>
      <c r="AY155" s="521">
        <v>1</v>
      </c>
      <c r="AZ155" s="521">
        <v>1</v>
      </c>
      <c r="BA155" s="257">
        <f t="shared" si="56"/>
        <v>1</v>
      </c>
      <c r="BB155" s="521">
        <v>1</v>
      </c>
      <c r="BC155" s="521">
        <v>1</v>
      </c>
      <c r="BD155" s="257">
        <f t="shared" si="57"/>
        <v>1</v>
      </c>
      <c r="BE155" s="521">
        <v>1</v>
      </c>
      <c r="BF155" s="521">
        <v>1</v>
      </c>
      <c r="BG155" s="257">
        <f t="shared" si="58"/>
        <v>1</v>
      </c>
      <c r="BH155" s="521">
        <v>0</v>
      </c>
      <c r="BI155" s="521">
        <v>0</v>
      </c>
      <c r="BJ155" s="257" t="str">
        <f t="shared" si="59"/>
        <v/>
      </c>
      <c r="BK155" s="521">
        <v>0</v>
      </c>
      <c r="BL155" s="521">
        <v>0</v>
      </c>
      <c r="BM155" s="257" t="str">
        <f t="shared" si="60"/>
        <v/>
      </c>
      <c r="BN155" s="521">
        <v>0</v>
      </c>
      <c r="BO155" s="521">
        <v>0</v>
      </c>
      <c r="BP155" s="257" t="str">
        <f t="shared" si="61"/>
        <v/>
      </c>
      <c r="BQ155" s="521">
        <v>1</v>
      </c>
      <c r="BR155" s="521">
        <v>1</v>
      </c>
      <c r="BS155" s="257">
        <f t="shared" si="62"/>
        <v>1</v>
      </c>
      <c r="BT155" s="521">
        <v>0</v>
      </c>
      <c r="BU155" s="521">
        <v>0</v>
      </c>
      <c r="BV155" s="257" t="str">
        <f t="shared" si="63"/>
        <v/>
      </c>
      <c r="BW155" s="521">
        <v>0</v>
      </c>
      <c r="BX155" s="521">
        <v>0</v>
      </c>
      <c r="BY155" s="257" t="str">
        <f t="shared" si="64"/>
        <v/>
      </c>
      <c r="BZ155" s="521">
        <v>1</v>
      </c>
      <c r="CA155" s="521">
        <v>1</v>
      </c>
      <c r="CB155" s="257">
        <f t="shared" si="65"/>
        <v>1</v>
      </c>
      <c r="CC155" s="521">
        <v>0</v>
      </c>
      <c r="CD155" s="521">
        <v>0</v>
      </c>
      <c r="CE155" s="257" t="str">
        <f t="shared" si="66"/>
        <v/>
      </c>
      <c r="CF155" s="521">
        <v>0</v>
      </c>
      <c r="CG155" s="521">
        <v>0</v>
      </c>
      <c r="CH155" s="257" t="str">
        <f t="shared" si="67"/>
        <v/>
      </c>
      <c r="CI155" s="256">
        <v>0</v>
      </c>
      <c r="CJ155" s="256">
        <v>0</v>
      </c>
      <c r="CK155" s="257" t="str">
        <f t="shared" si="68"/>
        <v/>
      </c>
      <c r="CL155" s="256">
        <v>0</v>
      </c>
      <c r="CM155" s="256">
        <v>0</v>
      </c>
      <c r="CN155" s="257" t="str">
        <f t="shared" si="69"/>
        <v/>
      </c>
      <c r="CO155" s="256">
        <v>0</v>
      </c>
      <c r="CP155" s="256">
        <v>0</v>
      </c>
      <c r="CQ155" s="257" t="str">
        <f t="shared" si="70"/>
        <v/>
      </c>
      <c r="CR155" s="256">
        <v>0</v>
      </c>
      <c r="CS155" s="256">
        <v>0</v>
      </c>
      <c r="CT155" s="257" t="str">
        <f t="shared" si="71"/>
        <v/>
      </c>
      <c r="CU155" s="256">
        <v>0</v>
      </c>
      <c r="CV155" s="256">
        <v>0</v>
      </c>
      <c r="CW155" s="257" t="str">
        <f t="shared" si="72"/>
        <v/>
      </c>
      <c r="CX155" s="256">
        <v>0</v>
      </c>
      <c r="CY155" s="256">
        <v>0</v>
      </c>
      <c r="CZ155" s="257" t="str">
        <f t="shared" si="73"/>
        <v/>
      </c>
      <c r="DA155" s="256">
        <v>1</v>
      </c>
      <c r="DB155" s="256">
        <v>1</v>
      </c>
      <c r="DC155" s="257">
        <f t="shared" si="74"/>
        <v>1</v>
      </c>
      <c r="DD155" s="256">
        <v>0</v>
      </c>
      <c r="DE155" s="256">
        <v>0</v>
      </c>
      <c r="DF155" s="257" t="str">
        <f t="shared" si="75"/>
        <v/>
      </c>
    </row>
    <row r="156" spans="1:110" ht="15" customHeight="1" x14ac:dyDescent="0.25">
      <c r="A156" s="152">
        <v>40</v>
      </c>
      <c r="B156" s="127" t="s">
        <v>377</v>
      </c>
      <c r="C156" s="127" t="s">
        <v>339</v>
      </c>
      <c r="D156" s="480">
        <v>0</v>
      </c>
      <c r="E156" s="480">
        <v>0</v>
      </c>
      <c r="F156" s="257" t="str">
        <f t="shared" si="44"/>
        <v>-</v>
      </c>
      <c r="G156" s="258" t="str">
        <f t="shared" si="39"/>
        <v>Đạt</v>
      </c>
      <c r="H156" s="259">
        <f t="shared" si="45"/>
        <v>22</v>
      </c>
      <c r="I156" s="259">
        <f t="shared" si="40"/>
        <v>24</v>
      </c>
      <c r="J156" s="293">
        <f t="shared" si="46"/>
        <v>0.91666666666666663</v>
      </c>
      <c r="K156" s="258" t="str">
        <f t="shared" si="41"/>
        <v>Đạt</v>
      </c>
      <c r="L156" s="256">
        <v>0</v>
      </c>
      <c r="M156" s="256">
        <v>2</v>
      </c>
      <c r="N156" s="257">
        <f t="shared" si="47"/>
        <v>0</v>
      </c>
      <c r="O156" s="256">
        <v>0</v>
      </c>
      <c r="P156" s="256">
        <v>0</v>
      </c>
      <c r="Q156" s="257" t="str">
        <f t="shared" si="42"/>
        <v/>
      </c>
      <c r="R156" s="256">
        <v>1</v>
      </c>
      <c r="S156" s="256">
        <v>1</v>
      </c>
      <c r="T156" s="257">
        <f t="shared" si="48"/>
        <v>1</v>
      </c>
      <c r="U156" s="256">
        <v>0</v>
      </c>
      <c r="V156" s="256">
        <v>0</v>
      </c>
      <c r="W156" s="257" t="str">
        <f t="shared" si="49"/>
        <v/>
      </c>
      <c r="X156" s="256">
        <v>0</v>
      </c>
      <c r="Y156" s="256">
        <v>0</v>
      </c>
      <c r="Z156" s="257" t="str">
        <f t="shared" si="50"/>
        <v/>
      </c>
      <c r="AA156" s="256">
        <v>0</v>
      </c>
      <c r="AB156" s="256">
        <v>0</v>
      </c>
      <c r="AC156" s="257" t="str">
        <f t="shared" si="43"/>
        <v/>
      </c>
      <c r="AD156" s="256">
        <v>2</v>
      </c>
      <c r="AE156" s="256">
        <v>2</v>
      </c>
      <c r="AF156" s="257">
        <f t="shared" si="51"/>
        <v>1</v>
      </c>
      <c r="AG156" s="256">
        <v>0</v>
      </c>
      <c r="AH156" s="256">
        <v>0</v>
      </c>
      <c r="AI156" s="257" t="str">
        <f t="shared" si="52"/>
        <v/>
      </c>
      <c r="AJ156" s="256">
        <v>0</v>
      </c>
      <c r="AK156" s="256">
        <v>0</v>
      </c>
      <c r="AL156" s="257" t="str">
        <f t="shared" si="53"/>
        <v/>
      </c>
      <c r="AM156" s="256">
        <v>0</v>
      </c>
      <c r="AN156" s="256">
        <v>0</v>
      </c>
      <c r="AO156" s="257">
        <v>0</v>
      </c>
      <c r="AP156" s="256">
        <v>0</v>
      </c>
      <c r="AQ156" s="256">
        <v>0</v>
      </c>
      <c r="AR156" s="257" t="str">
        <f t="shared" si="54"/>
        <v/>
      </c>
      <c r="AS156" s="256">
        <v>3</v>
      </c>
      <c r="AT156" s="256">
        <v>3</v>
      </c>
      <c r="AU156" s="257">
        <f t="shared" si="55"/>
        <v>1</v>
      </c>
      <c r="AV156" s="521">
        <v>2</v>
      </c>
      <c r="AW156" s="521">
        <v>2</v>
      </c>
      <c r="AX156" s="257">
        <f t="shared" si="76"/>
        <v>1</v>
      </c>
      <c r="AY156" s="521">
        <v>0</v>
      </c>
      <c r="AZ156" s="521">
        <v>0</v>
      </c>
      <c r="BA156" s="257" t="str">
        <f t="shared" si="56"/>
        <v/>
      </c>
      <c r="BB156" s="521">
        <v>1</v>
      </c>
      <c r="BC156" s="521">
        <v>1</v>
      </c>
      <c r="BD156" s="257">
        <f t="shared" si="57"/>
        <v>1</v>
      </c>
      <c r="BE156" s="521">
        <v>0</v>
      </c>
      <c r="BF156" s="521">
        <v>0</v>
      </c>
      <c r="BG156" s="257" t="str">
        <f t="shared" si="58"/>
        <v/>
      </c>
      <c r="BH156" s="521">
        <v>2</v>
      </c>
      <c r="BI156" s="521">
        <v>2</v>
      </c>
      <c r="BJ156" s="257">
        <f t="shared" si="59"/>
        <v>1</v>
      </c>
      <c r="BK156" s="521">
        <v>0</v>
      </c>
      <c r="BL156" s="521">
        <v>0</v>
      </c>
      <c r="BM156" s="257" t="str">
        <f t="shared" si="60"/>
        <v/>
      </c>
      <c r="BN156" s="521">
        <v>0</v>
      </c>
      <c r="BO156" s="521">
        <v>0</v>
      </c>
      <c r="BP156" s="257" t="str">
        <f t="shared" si="61"/>
        <v/>
      </c>
      <c r="BQ156" s="521">
        <v>0</v>
      </c>
      <c r="BR156" s="521">
        <v>0</v>
      </c>
      <c r="BS156" s="257" t="str">
        <f t="shared" si="62"/>
        <v/>
      </c>
      <c r="BT156" s="521">
        <v>0</v>
      </c>
      <c r="BU156" s="521">
        <v>0</v>
      </c>
      <c r="BV156" s="257" t="str">
        <f t="shared" si="63"/>
        <v/>
      </c>
      <c r="BW156" s="521">
        <v>0</v>
      </c>
      <c r="BX156" s="521">
        <v>0</v>
      </c>
      <c r="BY156" s="257" t="str">
        <f t="shared" si="64"/>
        <v/>
      </c>
      <c r="BZ156" s="521">
        <v>2</v>
      </c>
      <c r="CA156" s="521">
        <v>2</v>
      </c>
      <c r="CB156" s="257">
        <f t="shared" si="65"/>
        <v>1</v>
      </c>
      <c r="CC156" s="521">
        <v>1</v>
      </c>
      <c r="CD156" s="521">
        <v>1</v>
      </c>
      <c r="CE156" s="257">
        <f t="shared" si="66"/>
        <v>1</v>
      </c>
      <c r="CF156" s="521">
        <v>0</v>
      </c>
      <c r="CG156" s="521">
        <v>0</v>
      </c>
      <c r="CH156" s="257" t="str">
        <f t="shared" si="67"/>
        <v/>
      </c>
      <c r="CI156" s="256">
        <v>0</v>
      </c>
      <c r="CJ156" s="256">
        <v>0</v>
      </c>
      <c r="CK156" s="257" t="str">
        <f t="shared" si="68"/>
        <v/>
      </c>
      <c r="CL156" s="256">
        <v>3</v>
      </c>
      <c r="CM156" s="256">
        <v>3</v>
      </c>
      <c r="CN156" s="257">
        <f t="shared" si="69"/>
        <v>1</v>
      </c>
      <c r="CO156" s="256">
        <v>5</v>
      </c>
      <c r="CP156" s="256">
        <v>5</v>
      </c>
      <c r="CQ156" s="257">
        <f t="shared" si="70"/>
        <v>1</v>
      </c>
      <c r="CR156" s="256">
        <v>0</v>
      </c>
      <c r="CS156" s="256">
        <v>0</v>
      </c>
      <c r="CT156" s="257" t="str">
        <f t="shared" si="71"/>
        <v/>
      </c>
      <c r="CU156" s="256">
        <v>0</v>
      </c>
      <c r="CV156" s="256">
        <v>0</v>
      </c>
      <c r="CW156" s="257" t="str">
        <f t="shared" si="72"/>
        <v/>
      </c>
      <c r="CX156" s="256">
        <v>0</v>
      </c>
      <c r="CY156" s="256">
        <v>0</v>
      </c>
      <c r="CZ156" s="257" t="str">
        <f t="shared" si="73"/>
        <v/>
      </c>
      <c r="DA156" s="256">
        <v>0</v>
      </c>
      <c r="DB156" s="256">
        <v>0</v>
      </c>
      <c r="DC156" s="257" t="str">
        <f t="shared" si="74"/>
        <v/>
      </c>
      <c r="DD156" s="256">
        <v>0</v>
      </c>
      <c r="DE156" s="256">
        <v>0</v>
      </c>
      <c r="DF156" s="257" t="str">
        <f t="shared" si="75"/>
        <v/>
      </c>
    </row>
    <row r="157" spans="1:110" ht="15" customHeight="1" x14ac:dyDescent="0.25">
      <c r="A157" s="152">
        <v>41</v>
      </c>
      <c r="B157" s="127" t="s">
        <v>378</v>
      </c>
      <c r="C157" s="127" t="s">
        <v>339</v>
      </c>
      <c r="D157" s="480">
        <v>0</v>
      </c>
      <c r="E157" s="480">
        <v>0</v>
      </c>
      <c r="F157" s="257" t="str">
        <f t="shared" si="44"/>
        <v>-</v>
      </c>
      <c r="G157" s="258" t="str">
        <f t="shared" si="39"/>
        <v>Đạt</v>
      </c>
      <c r="H157" s="259">
        <f t="shared" si="45"/>
        <v>7</v>
      </c>
      <c r="I157" s="259">
        <f t="shared" si="40"/>
        <v>7</v>
      </c>
      <c r="J157" s="293">
        <f t="shared" si="46"/>
        <v>1</v>
      </c>
      <c r="K157" s="258" t="str">
        <f t="shared" si="41"/>
        <v>Đạt</v>
      </c>
      <c r="L157" s="256">
        <v>0</v>
      </c>
      <c r="M157" s="256">
        <v>0</v>
      </c>
      <c r="N157" s="257" t="str">
        <f t="shared" si="47"/>
        <v/>
      </c>
      <c r="O157" s="256">
        <v>1</v>
      </c>
      <c r="P157" s="256">
        <v>1</v>
      </c>
      <c r="Q157" s="257">
        <f t="shared" si="42"/>
        <v>1</v>
      </c>
      <c r="R157" s="256">
        <v>0</v>
      </c>
      <c r="S157" s="256">
        <v>0</v>
      </c>
      <c r="T157" s="257" t="str">
        <f t="shared" si="48"/>
        <v/>
      </c>
      <c r="U157" s="256">
        <v>0</v>
      </c>
      <c r="V157" s="256">
        <v>0</v>
      </c>
      <c r="W157" s="257" t="str">
        <f t="shared" si="49"/>
        <v/>
      </c>
      <c r="X157" s="256">
        <v>0</v>
      </c>
      <c r="Y157" s="256">
        <v>0</v>
      </c>
      <c r="Z157" s="257" t="str">
        <f t="shared" si="50"/>
        <v/>
      </c>
      <c r="AA157" s="256">
        <v>0</v>
      </c>
      <c r="AB157" s="256">
        <v>0</v>
      </c>
      <c r="AC157" s="257" t="str">
        <f t="shared" si="43"/>
        <v/>
      </c>
      <c r="AD157" s="256">
        <v>0</v>
      </c>
      <c r="AE157" s="256">
        <v>0</v>
      </c>
      <c r="AF157" s="257" t="str">
        <f t="shared" si="51"/>
        <v/>
      </c>
      <c r="AG157" s="256">
        <v>1</v>
      </c>
      <c r="AH157" s="256">
        <v>1</v>
      </c>
      <c r="AI157" s="257">
        <f t="shared" si="52"/>
        <v>1</v>
      </c>
      <c r="AJ157" s="256">
        <v>1</v>
      </c>
      <c r="AK157" s="256">
        <v>1</v>
      </c>
      <c r="AL157" s="257">
        <f t="shared" si="53"/>
        <v>1</v>
      </c>
      <c r="AM157" s="256">
        <v>0</v>
      </c>
      <c r="AN157" s="256">
        <v>0</v>
      </c>
      <c r="AO157" s="257">
        <v>0</v>
      </c>
      <c r="AP157" s="256">
        <v>0</v>
      </c>
      <c r="AQ157" s="256">
        <v>0</v>
      </c>
      <c r="AR157" s="257" t="str">
        <f t="shared" si="54"/>
        <v/>
      </c>
      <c r="AS157" s="256">
        <v>1</v>
      </c>
      <c r="AT157" s="256">
        <v>1</v>
      </c>
      <c r="AU157" s="257">
        <f t="shared" si="55"/>
        <v>1</v>
      </c>
      <c r="AV157" s="521">
        <v>0</v>
      </c>
      <c r="AW157" s="521">
        <v>0</v>
      </c>
      <c r="AX157" s="257" t="str">
        <f t="shared" si="76"/>
        <v/>
      </c>
      <c r="AY157" s="521">
        <v>0</v>
      </c>
      <c r="AZ157" s="521">
        <v>0</v>
      </c>
      <c r="BA157" s="257" t="str">
        <f t="shared" si="56"/>
        <v/>
      </c>
      <c r="BB157" s="521">
        <v>0</v>
      </c>
      <c r="BC157" s="521">
        <v>0</v>
      </c>
      <c r="BD157" s="257" t="str">
        <f t="shared" si="57"/>
        <v/>
      </c>
      <c r="BE157" s="521">
        <v>0</v>
      </c>
      <c r="BF157" s="521">
        <v>0</v>
      </c>
      <c r="BG157" s="257" t="str">
        <f t="shared" si="58"/>
        <v/>
      </c>
      <c r="BH157" s="521">
        <v>0</v>
      </c>
      <c r="BI157" s="521">
        <v>0</v>
      </c>
      <c r="BJ157" s="257" t="str">
        <f t="shared" si="59"/>
        <v/>
      </c>
      <c r="BK157" s="521">
        <v>0</v>
      </c>
      <c r="BL157" s="521">
        <v>0</v>
      </c>
      <c r="BM157" s="257" t="str">
        <f t="shared" si="60"/>
        <v/>
      </c>
      <c r="BN157" s="521">
        <v>0</v>
      </c>
      <c r="BO157" s="521">
        <v>0</v>
      </c>
      <c r="BP157" s="257" t="str">
        <f t="shared" si="61"/>
        <v/>
      </c>
      <c r="BQ157" s="521">
        <v>2</v>
      </c>
      <c r="BR157" s="521">
        <v>2</v>
      </c>
      <c r="BS157" s="257">
        <f t="shared" si="62"/>
        <v>1</v>
      </c>
      <c r="BT157" s="521">
        <v>0</v>
      </c>
      <c r="BU157" s="521">
        <v>0</v>
      </c>
      <c r="BV157" s="257" t="str">
        <f t="shared" si="63"/>
        <v/>
      </c>
      <c r="BW157" s="521">
        <v>1</v>
      </c>
      <c r="BX157" s="521">
        <v>1</v>
      </c>
      <c r="BY157" s="257">
        <f t="shared" si="64"/>
        <v>1</v>
      </c>
      <c r="BZ157" s="521">
        <v>0</v>
      </c>
      <c r="CA157" s="521">
        <v>0</v>
      </c>
      <c r="CB157" s="257" t="str">
        <f t="shared" si="65"/>
        <v/>
      </c>
      <c r="CC157" s="521">
        <v>0</v>
      </c>
      <c r="CD157" s="521">
        <v>0</v>
      </c>
      <c r="CE157" s="257" t="str">
        <f t="shared" si="66"/>
        <v/>
      </c>
      <c r="CF157" s="521">
        <v>0</v>
      </c>
      <c r="CG157" s="521">
        <v>0</v>
      </c>
      <c r="CH157" s="257" t="str">
        <f t="shared" si="67"/>
        <v/>
      </c>
      <c r="CI157" s="256">
        <v>0</v>
      </c>
      <c r="CJ157" s="256">
        <v>0</v>
      </c>
      <c r="CK157" s="257" t="str">
        <f t="shared" si="68"/>
        <v/>
      </c>
      <c r="CL157" s="256">
        <v>0</v>
      </c>
      <c r="CM157" s="256">
        <v>0</v>
      </c>
      <c r="CN157" s="257" t="str">
        <f t="shared" si="69"/>
        <v/>
      </c>
      <c r="CO157" s="256">
        <v>0</v>
      </c>
      <c r="CP157" s="256">
        <v>0</v>
      </c>
      <c r="CQ157" s="257" t="str">
        <f t="shared" si="70"/>
        <v/>
      </c>
      <c r="CR157" s="256">
        <v>0</v>
      </c>
      <c r="CS157" s="256">
        <v>0</v>
      </c>
      <c r="CT157" s="257" t="str">
        <f t="shared" si="71"/>
        <v/>
      </c>
      <c r="CU157" s="256">
        <v>0</v>
      </c>
      <c r="CV157" s="256">
        <v>0</v>
      </c>
      <c r="CW157" s="257" t="str">
        <f t="shared" si="72"/>
        <v/>
      </c>
      <c r="CX157" s="256">
        <v>0</v>
      </c>
      <c r="CY157" s="256">
        <v>0</v>
      </c>
      <c r="CZ157" s="257" t="str">
        <f t="shared" si="73"/>
        <v/>
      </c>
      <c r="DA157" s="256">
        <v>0</v>
      </c>
      <c r="DB157" s="256">
        <v>0</v>
      </c>
      <c r="DC157" s="257" t="str">
        <f t="shared" si="74"/>
        <v/>
      </c>
      <c r="DD157" s="256">
        <v>0</v>
      </c>
      <c r="DE157" s="256">
        <v>0</v>
      </c>
      <c r="DF157" s="257" t="str">
        <f t="shared" si="75"/>
        <v/>
      </c>
    </row>
    <row r="158" spans="1:110" ht="15" customHeight="1" x14ac:dyDescent="0.25">
      <c r="A158" s="152">
        <v>42</v>
      </c>
      <c r="B158" s="127" t="s">
        <v>379</v>
      </c>
      <c r="C158" s="127" t="s">
        <v>345</v>
      </c>
      <c r="D158" s="480">
        <v>0</v>
      </c>
      <c r="E158" s="480">
        <v>0</v>
      </c>
      <c r="F158" s="257" t="str">
        <f t="shared" si="44"/>
        <v>-</v>
      </c>
      <c r="G158" s="258" t="str">
        <f t="shared" si="39"/>
        <v>Đạt</v>
      </c>
      <c r="H158" s="259">
        <f t="shared" si="45"/>
        <v>4</v>
      </c>
      <c r="I158" s="259">
        <f t="shared" si="40"/>
        <v>5</v>
      </c>
      <c r="J158" s="293">
        <f t="shared" si="46"/>
        <v>0.8</v>
      </c>
      <c r="K158" s="258" t="str">
        <f t="shared" si="41"/>
        <v>Đạt</v>
      </c>
      <c r="L158" s="256">
        <v>0</v>
      </c>
      <c r="M158" s="256">
        <v>0</v>
      </c>
      <c r="N158" s="257" t="str">
        <f t="shared" si="47"/>
        <v/>
      </c>
      <c r="O158" s="256">
        <v>0</v>
      </c>
      <c r="P158" s="256">
        <v>0</v>
      </c>
      <c r="Q158" s="257" t="str">
        <f t="shared" si="42"/>
        <v/>
      </c>
      <c r="R158" s="256">
        <v>0</v>
      </c>
      <c r="S158" s="256">
        <v>0</v>
      </c>
      <c r="T158" s="257" t="str">
        <f t="shared" si="48"/>
        <v/>
      </c>
      <c r="U158" s="256">
        <v>0</v>
      </c>
      <c r="V158" s="256">
        <v>0</v>
      </c>
      <c r="W158" s="257" t="str">
        <f t="shared" si="49"/>
        <v/>
      </c>
      <c r="X158" s="256">
        <v>0</v>
      </c>
      <c r="Y158" s="256">
        <v>0</v>
      </c>
      <c r="Z158" s="257" t="str">
        <f t="shared" si="50"/>
        <v/>
      </c>
      <c r="AA158" s="256">
        <v>0</v>
      </c>
      <c r="AB158" s="256">
        <v>0</v>
      </c>
      <c r="AC158" s="257" t="str">
        <f t="shared" si="43"/>
        <v/>
      </c>
      <c r="AD158" s="256">
        <v>1</v>
      </c>
      <c r="AE158" s="256">
        <v>1</v>
      </c>
      <c r="AF158" s="257">
        <f t="shared" si="51"/>
        <v>1</v>
      </c>
      <c r="AG158" s="256">
        <v>0</v>
      </c>
      <c r="AH158" s="256">
        <v>0</v>
      </c>
      <c r="AI158" s="257" t="str">
        <f t="shared" si="52"/>
        <v/>
      </c>
      <c r="AJ158" s="256">
        <v>0</v>
      </c>
      <c r="AK158" s="256">
        <v>0</v>
      </c>
      <c r="AL158" s="257" t="str">
        <f t="shared" si="53"/>
        <v/>
      </c>
      <c r="AM158" s="256">
        <v>0</v>
      </c>
      <c r="AN158" s="256">
        <v>0</v>
      </c>
      <c r="AO158" s="257">
        <v>0</v>
      </c>
      <c r="AP158" s="256">
        <v>0</v>
      </c>
      <c r="AQ158" s="256">
        <v>0</v>
      </c>
      <c r="AR158" s="257" t="str">
        <f t="shared" si="54"/>
        <v/>
      </c>
      <c r="AS158" s="256">
        <v>0</v>
      </c>
      <c r="AT158" s="256">
        <v>0</v>
      </c>
      <c r="AU158" s="257" t="str">
        <f t="shared" si="55"/>
        <v/>
      </c>
      <c r="AV158" s="521">
        <v>1</v>
      </c>
      <c r="AW158" s="521">
        <v>1</v>
      </c>
      <c r="AX158" s="257">
        <f t="shared" si="76"/>
        <v>1</v>
      </c>
      <c r="AY158" s="521">
        <v>0</v>
      </c>
      <c r="AZ158" s="521">
        <v>0</v>
      </c>
      <c r="BA158" s="257" t="str">
        <f t="shared" si="56"/>
        <v/>
      </c>
      <c r="BB158" s="521">
        <v>0</v>
      </c>
      <c r="BC158" s="521">
        <v>0</v>
      </c>
      <c r="BD158" s="257" t="str">
        <f t="shared" si="57"/>
        <v/>
      </c>
      <c r="BE158" s="521">
        <v>0</v>
      </c>
      <c r="BF158" s="521">
        <v>0</v>
      </c>
      <c r="BG158" s="257" t="str">
        <f t="shared" si="58"/>
        <v/>
      </c>
      <c r="BH158" s="521">
        <v>0</v>
      </c>
      <c r="BI158" s="521">
        <v>0</v>
      </c>
      <c r="BJ158" s="257" t="str">
        <f t="shared" si="59"/>
        <v/>
      </c>
      <c r="BK158" s="521">
        <v>0</v>
      </c>
      <c r="BL158" s="521">
        <v>0</v>
      </c>
      <c r="BM158" s="257" t="str">
        <f t="shared" si="60"/>
        <v/>
      </c>
      <c r="BN158" s="521">
        <v>0</v>
      </c>
      <c r="BO158" s="521">
        <v>0</v>
      </c>
      <c r="BP158" s="257" t="str">
        <f t="shared" si="61"/>
        <v/>
      </c>
      <c r="BQ158" s="521">
        <v>1</v>
      </c>
      <c r="BR158" s="521">
        <v>2</v>
      </c>
      <c r="BS158" s="257">
        <f t="shared" si="62"/>
        <v>0.5</v>
      </c>
      <c r="BT158" s="521">
        <v>0</v>
      </c>
      <c r="BU158" s="521">
        <v>0</v>
      </c>
      <c r="BV158" s="257" t="str">
        <f t="shared" si="63"/>
        <v/>
      </c>
      <c r="BW158" s="521">
        <v>0</v>
      </c>
      <c r="BX158" s="521">
        <v>0</v>
      </c>
      <c r="BY158" s="257" t="str">
        <f t="shared" si="64"/>
        <v/>
      </c>
      <c r="BZ158" s="521">
        <v>0</v>
      </c>
      <c r="CA158" s="521">
        <v>0</v>
      </c>
      <c r="CB158" s="257" t="str">
        <f t="shared" si="65"/>
        <v/>
      </c>
      <c r="CC158" s="521">
        <v>0</v>
      </c>
      <c r="CD158" s="521">
        <v>0</v>
      </c>
      <c r="CE158" s="257" t="str">
        <f t="shared" si="66"/>
        <v/>
      </c>
      <c r="CF158" s="521">
        <v>0</v>
      </c>
      <c r="CG158" s="521">
        <v>0</v>
      </c>
      <c r="CH158" s="257" t="str">
        <f t="shared" si="67"/>
        <v/>
      </c>
      <c r="CI158" s="256">
        <v>0</v>
      </c>
      <c r="CJ158" s="256">
        <v>0</v>
      </c>
      <c r="CK158" s="257" t="str">
        <f t="shared" si="68"/>
        <v/>
      </c>
      <c r="CL158" s="256">
        <v>0</v>
      </c>
      <c r="CM158" s="256">
        <v>0</v>
      </c>
      <c r="CN158" s="257" t="str">
        <f t="shared" si="69"/>
        <v/>
      </c>
      <c r="CO158" s="256">
        <v>1</v>
      </c>
      <c r="CP158" s="256">
        <v>1</v>
      </c>
      <c r="CQ158" s="257">
        <f t="shared" si="70"/>
        <v>1</v>
      </c>
      <c r="CR158" s="256">
        <v>0</v>
      </c>
      <c r="CS158" s="256">
        <v>0</v>
      </c>
      <c r="CT158" s="257" t="str">
        <f t="shared" si="71"/>
        <v/>
      </c>
      <c r="CU158" s="256">
        <v>0</v>
      </c>
      <c r="CV158" s="256">
        <v>0</v>
      </c>
      <c r="CW158" s="257" t="str">
        <f t="shared" si="72"/>
        <v/>
      </c>
      <c r="CX158" s="256">
        <v>0</v>
      </c>
      <c r="CY158" s="256">
        <v>0</v>
      </c>
      <c r="CZ158" s="257" t="str">
        <f t="shared" si="73"/>
        <v/>
      </c>
      <c r="DA158" s="256">
        <v>0</v>
      </c>
      <c r="DB158" s="256">
        <v>0</v>
      </c>
      <c r="DC158" s="257" t="str">
        <f t="shared" si="74"/>
        <v/>
      </c>
      <c r="DD158" s="256">
        <v>0</v>
      </c>
      <c r="DE158" s="256">
        <v>0</v>
      </c>
      <c r="DF158" s="257" t="str">
        <f t="shared" si="75"/>
        <v/>
      </c>
    </row>
    <row r="159" spans="1:110" ht="15" customHeight="1" x14ac:dyDescent="0.25">
      <c r="A159" s="152">
        <v>43</v>
      </c>
      <c r="B159" s="127" t="s">
        <v>380</v>
      </c>
      <c r="C159" s="127" t="s">
        <v>339</v>
      </c>
      <c r="D159" s="480">
        <v>0</v>
      </c>
      <c r="E159" s="480">
        <v>0</v>
      </c>
      <c r="F159" s="257" t="str">
        <f t="shared" si="44"/>
        <v>-</v>
      </c>
      <c r="G159" s="258" t="str">
        <f t="shared" si="39"/>
        <v>Đạt</v>
      </c>
      <c r="H159" s="259">
        <f t="shared" si="45"/>
        <v>7</v>
      </c>
      <c r="I159" s="259">
        <f t="shared" si="40"/>
        <v>7</v>
      </c>
      <c r="J159" s="293">
        <f t="shared" si="46"/>
        <v>1</v>
      </c>
      <c r="K159" s="258" t="str">
        <f t="shared" si="41"/>
        <v>Đạt</v>
      </c>
      <c r="L159" s="256">
        <v>0</v>
      </c>
      <c r="M159" s="256">
        <v>0</v>
      </c>
      <c r="N159" s="257" t="str">
        <f t="shared" si="47"/>
        <v/>
      </c>
      <c r="O159" s="256">
        <v>0</v>
      </c>
      <c r="P159" s="256">
        <v>0</v>
      </c>
      <c r="Q159" s="257" t="str">
        <f t="shared" si="42"/>
        <v/>
      </c>
      <c r="R159" s="256">
        <v>0</v>
      </c>
      <c r="S159" s="256">
        <v>0</v>
      </c>
      <c r="T159" s="257" t="str">
        <f t="shared" si="48"/>
        <v/>
      </c>
      <c r="U159" s="256">
        <v>0</v>
      </c>
      <c r="V159" s="256">
        <v>0</v>
      </c>
      <c r="W159" s="257" t="str">
        <f t="shared" si="49"/>
        <v/>
      </c>
      <c r="X159" s="256">
        <v>0</v>
      </c>
      <c r="Y159" s="256">
        <v>0</v>
      </c>
      <c r="Z159" s="257" t="str">
        <f t="shared" si="50"/>
        <v/>
      </c>
      <c r="AA159" s="256">
        <v>0</v>
      </c>
      <c r="AB159" s="256">
        <v>0</v>
      </c>
      <c r="AC159" s="257" t="str">
        <f t="shared" si="43"/>
        <v/>
      </c>
      <c r="AD159" s="256">
        <v>1</v>
      </c>
      <c r="AE159" s="256">
        <v>1</v>
      </c>
      <c r="AF159" s="257">
        <f t="shared" si="51"/>
        <v>1</v>
      </c>
      <c r="AG159" s="256">
        <v>0</v>
      </c>
      <c r="AH159" s="256">
        <v>0</v>
      </c>
      <c r="AI159" s="257" t="str">
        <f t="shared" si="52"/>
        <v/>
      </c>
      <c r="AJ159" s="256">
        <v>2</v>
      </c>
      <c r="AK159" s="256">
        <v>2</v>
      </c>
      <c r="AL159" s="257">
        <f t="shared" si="53"/>
        <v>1</v>
      </c>
      <c r="AM159" s="256">
        <v>1</v>
      </c>
      <c r="AN159" s="256">
        <v>1</v>
      </c>
      <c r="AO159" s="257">
        <v>0</v>
      </c>
      <c r="AP159" s="256">
        <v>0</v>
      </c>
      <c r="AQ159" s="256">
        <v>0</v>
      </c>
      <c r="AR159" s="257" t="str">
        <f t="shared" si="54"/>
        <v/>
      </c>
      <c r="AS159" s="256">
        <v>0</v>
      </c>
      <c r="AT159" s="256">
        <v>0</v>
      </c>
      <c r="AU159" s="257" t="str">
        <f t="shared" si="55"/>
        <v/>
      </c>
      <c r="AV159" s="521">
        <v>0</v>
      </c>
      <c r="AW159" s="521">
        <v>0</v>
      </c>
      <c r="AX159" s="257" t="str">
        <f t="shared" si="76"/>
        <v/>
      </c>
      <c r="AY159" s="521">
        <v>0</v>
      </c>
      <c r="AZ159" s="521">
        <v>0</v>
      </c>
      <c r="BA159" s="257" t="str">
        <f t="shared" si="56"/>
        <v/>
      </c>
      <c r="BB159" s="521">
        <v>0</v>
      </c>
      <c r="BC159" s="521">
        <v>0</v>
      </c>
      <c r="BD159" s="257" t="str">
        <f t="shared" si="57"/>
        <v/>
      </c>
      <c r="BE159" s="521">
        <v>0</v>
      </c>
      <c r="BF159" s="521">
        <v>0</v>
      </c>
      <c r="BG159" s="257" t="str">
        <f t="shared" si="58"/>
        <v/>
      </c>
      <c r="BH159" s="521">
        <v>0</v>
      </c>
      <c r="BI159" s="521">
        <v>0</v>
      </c>
      <c r="BJ159" s="257" t="str">
        <f t="shared" si="59"/>
        <v/>
      </c>
      <c r="BK159" s="521">
        <v>1</v>
      </c>
      <c r="BL159" s="521">
        <v>1</v>
      </c>
      <c r="BM159" s="257">
        <f t="shared" si="60"/>
        <v>1</v>
      </c>
      <c r="BN159" s="521">
        <v>0</v>
      </c>
      <c r="BO159" s="521">
        <v>0</v>
      </c>
      <c r="BP159" s="257" t="str">
        <f t="shared" si="61"/>
        <v/>
      </c>
      <c r="BQ159" s="521">
        <v>1</v>
      </c>
      <c r="BR159" s="521">
        <v>1</v>
      </c>
      <c r="BS159" s="257">
        <f t="shared" si="62"/>
        <v>1</v>
      </c>
      <c r="BT159" s="521">
        <v>1</v>
      </c>
      <c r="BU159" s="521">
        <v>1</v>
      </c>
      <c r="BV159" s="257">
        <f t="shared" si="63"/>
        <v>1</v>
      </c>
      <c r="BW159" s="521">
        <v>0</v>
      </c>
      <c r="BX159" s="521">
        <v>0</v>
      </c>
      <c r="BY159" s="257" t="str">
        <f t="shared" si="64"/>
        <v/>
      </c>
      <c r="BZ159" s="521">
        <v>0</v>
      </c>
      <c r="CA159" s="521">
        <v>0</v>
      </c>
      <c r="CB159" s="257" t="str">
        <f t="shared" si="65"/>
        <v/>
      </c>
      <c r="CC159" s="521">
        <v>0</v>
      </c>
      <c r="CD159" s="521">
        <v>0</v>
      </c>
      <c r="CE159" s="257" t="str">
        <f t="shared" si="66"/>
        <v/>
      </c>
      <c r="CF159" s="521">
        <v>0</v>
      </c>
      <c r="CG159" s="521">
        <v>0</v>
      </c>
      <c r="CH159" s="257" t="str">
        <f t="shared" si="67"/>
        <v/>
      </c>
      <c r="CI159" s="256">
        <v>0</v>
      </c>
      <c r="CJ159" s="256">
        <v>0</v>
      </c>
      <c r="CK159" s="257" t="str">
        <f t="shared" si="68"/>
        <v/>
      </c>
      <c r="CL159" s="256">
        <v>0</v>
      </c>
      <c r="CM159" s="256">
        <v>0</v>
      </c>
      <c r="CN159" s="257" t="str">
        <f t="shared" si="69"/>
        <v/>
      </c>
      <c r="CO159" s="256">
        <v>0</v>
      </c>
      <c r="CP159" s="256">
        <v>0</v>
      </c>
      <c r="CQ159" s="257" t="str">
        <f t="shared" si="70"/>
        <v/>
      </c>
      <c r="CR159" s="256">
        <v>0</v>
      </c>
      <c r="CS159" s="256">
        <v>0</v>
      </c>
      <c r="CT159" s="257" t="str">
        <f t="shared" si="71"/>
        <v/>
      </c>
      <c r="CU159" s="256">
        <v>0</v>
      </c>
      <c r="CV159" s="256">
        <v>0</v>
      </c>
      <c r="CW159" s="257" t="str">
        <f t="shared" si="72"/>
        <v/>
      </c>
      <c r="CX159" s="256">
        <v>0</v>
      </c>
      <c r="CY159" s="256">
        <v>0</v>
      </c>
      <c r="CZ159" s="257" t="str">
        <f t="shared" si="73"/>
        <v/>
      </c>
      <c r="DA159" s="256">
        <v>0</v>
      </c>
      <c r="DB159" s="256">
        <v>0</v>
      </c>
      <c r="DC159" s="257" t="str">
        <f t="shared" si="74"/>
        <v/>
      </c>
      <c r="DD159" s="256">
        <v>0</v>
      </c>
      <c r="DE159" s="256">
        <v>0</v>
      </c>
      <c r="DF159" s="257" t="str">
        <f t="shared" si="75"/>
        <v/>
      </c>
    </row>
    <row r="160" spans="1:110" ht="15" customHeight="1" x14ac:dyDescent="0.25">
      <c r="A160" s="152">
        <v>44</v>
      </c>
      <c r="B160" s="127" t="s">
        <v>381</v>
      </c>
      <c r="C160" s="127" t="s">
        <v>345</v>
      </c>
      <c r="D160" s="480">
        <v>0</v>
      </c>
      <c r="E160" s="480">
        <v>0</v>
      </c>
      <c r="F160" s="257" t="str">
        <f t="shared" si="44"/>
        <v>-</v>
      </c>
      <c r="G160" s="258" t="str">
        <f t="shared" si="39"/>
        <v>Đạt</v>
      </c>
      <c r="H160" s="259">
        <f t="shared" si="45"/>
        <v>5</v>
      </c>
      <c r="I160" s="259">
        <f t="shared" si="40"/>
        <v>5</v>
      </c>
      <c r="J160" s="293">
        <f t="shared" si="46"/>
        <v>1</v>
      </c>
      <c r="K160" s="258" t="str">
        <f t="shared" si="41"/>
        <v>Đạt</v>
      </c>
      <c r="L160" s="256">
        <v>0</v>
      </c>
      <c r="M160" s="256">
        <v>0</v>
      </c>
      <c r="N160" s="257" t="str">
        <f t="shared" si="47"/>
        <v/>
      </c>
      <c r="O160" s="256">
        <v>0</v>
      </c>
      <c r="P160" s="256">
        <v>0</v>
      </c>
      <c r="Q160" s="257" t="str">
        <f t="shared" si="42"/>
        <v/>
      </c>
      <c r="R160" s="256">
        <v>0</v>
      </c>
      <c r="S160" s="256">
        <v>0</v>
      </c>
      <c r="T160" s="257" t="str">
        <f t="shared" si="48"/>
        <v/>
      </c>
      <c r="U160" s="256">
        <v>0</v>
      </c>
      <c r="V160" s="256">
        <v>0</v>
      </c>
      <c r="W160" s="257" t="str">
        <f t="shared" si="49"/>
        <v/>
      </c>
      <c r="X160" s="256">
        <v>0</v>
      </c>
      <c r="Y160" s="256">
        <v>0</v>
      </c>
      <c r="Z160" s="257" t="str">
        <f t="shared" si="50"/>
        <v/>
      </c>
      <c r="AA160" s="256">
        <v>0</v>
      </c>
      <c r="AB160" s="256">
        <v>0</v>
      </c>
      <c r="AC160" s="257" t="str">
        <f t="shared" si="43"/>
        <v/>
      </c>
      <c r="AD160" s="256">
        <v>1</v>
      </c>
      <c r="AE160" s="256">
        <v>1</v>
      </c>
      <c r="AF160" s="257">
        <f t="shared" si="51"/>
        <v>1</v>
      </c>
      <c r="AG160" s="256">
        <v>0</v>
      </c>
      <c r="AH160" s="256">
        <v>0</v>
      </c>
      <c r="AI160" s="257" t="str">
        <f t="shared" si="52"/>
        <v/>
      </c>
      <c r="AJ160" s="256">
        <v>1</v>
      </c>
      <c r="AK160" s="256">
        <v>1</v>
      </c>
      <c r="AL160" s="257">
        <f t="shared" si="53"/>
        <v>1</v>
      </c>
      <c r="AM160" s="256">
        <v>0</v>
      </c>
      <c r="AN160" s="256">
        <v>0</v>
      </c>
      <c r="AO160" s="257">
        <v>0</v>
      </c>
      <c r="AP160" s="256">
        <v>0</v>
      </c>
      <c r="AQ160" s="256">
        <v>0</v>
      </c>
      <c r="AR160" s="257" t="str">
        <f t="shared" si="54"/>
        <v/>
      </c>
      <c r="AS160" s="256">
        <v>0</v>
      </c>
      <c r="AT160" s="256">
        <v>0</v>
      </c>
      <c r="AU160" s="257" t="str">
        <f t="shared" si="55"/>
        <v/>
      </c>
      <c r="AV160" s="521">
        <v>1</v>
      </c>
      <c r="AW160" s="521">
        <v>1</v>
      </c>
      <c r="AX160" s="257">
        <f t="shared" si="76"/>
        <v>1</v>
      </c>
      <c r="AY160" s="521">
        <v>0</v>
      </c>
      <c r="AZ160" s="521">
        <v>0</v>
      </c>
      <c r="BA160" s="257" t="str">
        <f t="shared" si="56"/>
        <v/>
      </c>
      <c r="BB160" s="521">
        <v>0</v>
      </c>
      <c r="BC160" s="521">
        <v>0</v>
      </c>
      <c r="BD160" s="257" t="str">
        <f t="shared" si="57"/>
        <v/>
      </c>
      <c r="BE160" s="521">
        <v>0</v>
      </c>
      <c r="BF160" s="521">
        <v>0</v>
      </c>
      <c r="BG160" s="257" t="str">
        <f t="shared" si="58"/>
        <v/>
      </c>
      <c r="BH160" s="521">
        <v>0</v>
      </c>
      <c r="BI160" s="521">
        <v>0</v>
      </c>
      <c r="BJ160" s="257" t="str">
        <f t="shared" si="59"/>
        <v/>
      </c>
      <c r="BK160" s="521">
        <v>0</v>
      </c>
      <c r="BL160" s="521">
        <v>0</v>
      </c>
      <c r="BM160" s="257" t="str">
        <f t="shared" si="60"/>
        <v/>
      </c>
      <c r="BN160" s="521">
        <v>0</v>
      </c>
      <c r="BO160" s="521">
        <v>0</v>
      </c>
      <c r="BP160" s="257" t="str">
        <f t="shared" si="61"/>
        <v/>
      </c>
      <c r="BQ160" s="521">
        <v>1</v>
      </c>
      <c r="BR160" s="521">
        <v>1</v>
      </c>
      <c r="BS160" s="257">
        <f t="shared" si="62"/>
        <v>1</v>
      </c>
      <c r="BT160" s="521">
        <v>0</v>
      </c>
      <c r="BU160" s="521">
        <v>0</v>
      </c>
      <c r="BV160" s="257" t="str">
        <f t="shared" si="63"/>
        <v/>
      </c>
      <c r="BW160" s="521">
        <v>0</v>
      </c>
      <c r="BX160" s="521">
        <v>0</v>
      </c>
      <c r="BY160" s="257" t="str">
        <f t="shared" si="64"/>
        <v/>
      </c>
      <c r="BZ160" s="521">
        <v>1</v>
      </c>
      <c r="CA160" s="521">
        <v>1</v>
      </c>
      <c r="CB160" s="257">
        <f t="shared" si="65"/>
        <v>1</v>
      </c>
      <c r="CC160" s="521">
        <v>0</v>
      </c>
      <c r="CD160" s="521">
        <v>0</v>
      </c>
      <c r="CE160" s="257" t="str">
        <f t="shared" si="66"/>
        <v/>
      </c>
      <c r="CF160" s="521">
        <v>0</v>
      </c>
      <c r="CG160" s="521">
        <v>0</v>
      </c>
      <c r="CH160" s="257" t="str">
        <f t="shared" si="67"/>
        <v/>
      </c>
      <c r="CI160" s="256">
        <v>0</v>
      </c>
      <c r="CJ160" s="256">
        <v>0</v>
      </c>
      <c r="CK160" s="257" t="str">
        <f t="shared" si="68"/>
        <v/>
      </c>
      <c r="CL160" s="256">
        <v>0</v>
      </c>
      <c r="CM160" s="256">
        <v>0</v>
      </c>
      <c r="CN160" s="257" t="str">
        <f t="shared" si="69"/>
        <v/>
      </c>
      <c r="CO160" s="256">
        <v>0</v>
      </c>
      <c r="CP160" s="256">
        <v>0</v>
      </c>
      <c r="CQ160" s="257" t="str">
        <f t="shared" si="70"/>
        <v/>
      </c>
      <c r="CR160" s="256">
        <v>0</v>
      </c>
      <c r="CS160" s="256">
        <v>0</v>
      </c>
      <c r="CT160" s="257" t="str">
        <f t="shared" si="71"/>
        <v/>
      </c>
      <c r="CU160" s="256">
        <v>0</v>
      </c>
      <c r="CV160" s="256">
        <v>0</v>
      </c>
      <c r="CW160" s="257" t="str">
        <f t="shared" si="72"/>
        <v/>
      </c>
      <c r="CX160" s="256">
        <v>0</v>
      </c>
      <c r="CY160" s="256">
        <v>0</v>
      </c>
      <c r="CZ160" s="257" t="str">
        <f t="shared" si="73"/>
        <v/>
      </c>
      <c r="DA160" s="256">
        <v>0</v>
      </c>
      <c r="DB160" s="256">
        <v>0</v>
      </c>
      <c r="DC160" s="257" t="str">
        <f t="shared" si="74"/>
        <v/>
      </c>
      <c r="DD160" s="256">
        <v>0</v>
      </c>
      <c r="DE160" s="256">
        <v>0</v>
      </c>
      <c r="DF160" s="257" t="str">
        <f t="shared" si="75"/>
        <v/>
      </c>
    </row>
    <row r="161" spans="1:110" ht="15" customHeight="1" x14ac:dyDescent="0.25">
      <c r="A161" s="152">
        <v>45</v>
      </c>
      <c r="B161" s="127" t="s">
        <v>382</v>
      </c>
      <c r="C161" s="127" t="s">
        <v>339</v>
      </c>
      <c r="D161" s="480">
        <v>0</v>
      </c>
      <c r="E161" s="480">
        <v>0</v>
      </c>
      <c r="F161" s="257" t="str">
        <f t="shared" si="44"/>
        <v>-</v>
      </c>
      <c r="G161" s="258" t="str">
        <f t="shared" si="39"/>
        <v>Đạt</v>
      </c>
      <c r="H161" s="259">
        <f t="shared" si="45"/>
        <v>6</v>
      </c>
      <c r="I161" s="259">
        <f t="shared" si="40"/>
        <v>6</v>
      </c>
      <c r="J161" s="293">
        <f t="shared" si="46"/>
        <v>1</v>
      </c>
      <c r="K161" s="258" t="str">
        <f t="shared" si="41"/>
        <v>Đạt</v>
      </c>
      <c r="L161" s="256">
        <v>0</v>
      </c>
      <c r="M161" s="256">
        <v>0</v>
      </c>
      <c r="N161" s="257" t="str">
        <f t="shared" si="47"/>
        <v/>
      </c>
      <c r="O161" s="256">
        <v>0</v>
      </c>
      <c r="P161" s="256">
        <v>0</v>
      </c>
      <c r="Q161" s="257" t="str">
        <f t="shared" si="42"/>
        <v/>
      </c>
      <c r="R161" s="256">
        <v>1</v>
      </c>
      <c r="S161" s="256">
        <v>1</v>
      </c>
      <c r="T161" s="257">
        <f t="shared" si="48"/>
        <v>1</v>
      </c>
      <c r="U161" s="256">
        <v>0</v>
      </c>
      <c r="V161" s="256">
        <v>0</v>
      </c>
      <c r="W161" s="257" t="str">
        <f t="shared" si="49"/>
        <v/>
      </c>
      <c r="X161" s="256">
        <v>0</v>
      </c>
      <c r="Y161" s="256">
        <v>0</v>
      </c>
      <c r="Z161" s="257" t="str">
        <f t="shared" si="50"/>
        <v/>
      </c>
      <c r="AA161" s="256">
        <v>0</v>
      </c>
      <c r="AB161" s="256">
        <v>0</v>
      </c>
      <c r="AC161" s="257" t="str">
        <f t="shared" si="43"/>
        <v/>
      </c>
      <c r="AD161" s="256">
        <v>0</v>
      </c>
      <c r="AE161" s="256">
        <v>0</v>
      </c>
      <c r="AF161" s="257" t="str">
        <f t="shared" si="51"/>
        <v/>
      </c>
      <c r="AG161" s="256">
        <v>0</v>
      </c>
      <c r="AH161" s="256">
        <v>0</v>
      </c>
      <c r="AI161" s="257" t="str">
        <f t="shared" si="52"/>
        <v/>
      </c>
      <c r="AJ161" s="256">
        <v>0</v>
      </c>
      <c r="AK161" s="256">
        <v>0</v>
      </c>
      <c r="AL161" s="257" t="str">
        <f t="shared" si="53"/>
        <v/>
      </c>
      <c r="AM161" s="256">
        <v>1</v>
      </c>
      <c r="AN161" s="256">
        <v>1</v>
      </c>
      <c r="AO161" s="257">
        <v>0</v>
      </c>
      <c r="AP161" s="256">
        <v>0</v>
      </c>
      <c r="AQ161" s="256">
        <v>0</v>
      </c>
      <c r="AR161" s="257" t="str">
        <f t="shared" si="54"/>
        <v/>
      </c>
      <c r="AS161" s="256">
        <v>0</v>
      </c>
      <c r="AT161" s="256">
        <v>0</v>
      </c>
      <c r="AU161" s="257" t="str">
        <f t="shared" si="55"/>
        <v/>
      </c>
      <c r="AV161" s="521">
        <v>0</v>
      </c>
      <c r="AW161" s="521">
        <v>0</v>
      </c>
      <c r="AX161" s="257" t="str">
        <f t="shared" si="76"/>
        <v/>
      </c>
      <c r="AY161" s="521">
        <v>0</v>
      </c>
      <c r="AZ161" s="521">
        <v>0</v>
      </c>
      <c r="BA161" s="257" t="str">
        <f t="shared" si="56"/>
        <v/>
      </c>
      <c r="BB161" s="521">
        <v>1</v>
      </c>
      <c r="BC161" s="521">
        <v>1</v>
      </c>
      <c r="BD161" s="257">
        <f t="shared" si="57"/>
        <v>1</v>
      </c>
      <c r="BE161" s="521">
        <v>1</v>
      </c>
      <c r="BF161" s="521">
        <v>1</v>
      </c>
      <c r="BG161" s="257">
        <f t="shared" si="58"/>
        <v>1</v>
      </c>
      <c r="BH161" s="521">
        <v>1</v>
      </c>
      <c r="BI161" s="521">
        <v>1</v>
      </c>
      <c r="BJ161" s="257">
        <f t="shared" si="59"/>
        <v>1</v>
      </c>
      <c r="BK161" s="521">
        <v>0</v>
      </c>
      <c r="BL161" s="521">
        <v>0</v>
      </c>
      <c r="BM161" s="257" t="str">
        <f t="shared" si="60"/>
        <v/>
      </c>
      <c r="BN161" s="521">
        <v>0</v>
      </c>
      <c r="BO161" s="521">
        <v>0</v>
      </c>
      <c r="BP161" s="257" t="str">
        <f t="shared" si="61"/>
        <v/>
      </c>
      <c r="BQ161" s="521">
        <v>0</v>
      </c>
      <c r="BR161" s="521">
        <v>0</v>
      </c>
      <c r="BS161" s="257" t="str">
        <f t="shared" si="62"/>
        <v/>
      </c>
      <c r="BT161" s="521">
        <v>1</v>
      </c>
      <c r="BU161" s="521">
        <v>1</v>
      </c>
      <c r="BV161" s="257">
        <f t="shared" si="63"/>
        <v>1</v>
      </c>
      <c r="BW161" s="521">
        <v>0</v>
      </c>
      <c r="BX161" s="521">
        <v>0</v>
      </c>
      <c r="BY161" s="257" t="str">
        <f t="shared" si="64"/>
        <v/>
      </c>
      <c r="BZ161" s="521">
        <v>0</v>
      </c>
      <c r="CA161" s="521">
        <v>0</v>
      </c>
      <c r="CB161" s="257" t="str">
        <f t="shared" si="65"/>
        <v/>
      </c>
      <c r="CC161" s="521">
        <v>0</v>
      </c>
      <c r="CD161" s="521">
        <v>0</v>
      </c>
      <c r="CE161" s="257" t="str">
        <f t="shared" si="66"/>
        <v/>
      </c>
      <c r="CF161" s="521">
        <v>0</v>
      </c>
      <c r="CG161" s="521">
        <v>0</v>
      </c>
      <c r="CH161" s="257" t="str">
        <f t="shared" si="67"/>
        <v/>
      </c>
      <c r="CI161" s="256">
        <v>0</v>
      </c>
      <c r="CJ161" s="256">
        <v>0</v>
      </c>
      <c r="CK161" s="257" t="str">
        <f t="shared" si="68"/>
        <v/>
      </c>
      <c r="CL161" s="256">
        <v>0</v>
      </c>
      <c r="CM161" s="256">
        <v>0</v>
      </c>
      <c r="CN161" s="257" t="str">
        <f t="shared" si="69"/>
        <v/>
      </c>
      <c r="CO161" s="256">
        <v>0</v>
      </c>
      <c r="CP161" s="256">
        <v>0</v>
      </c>
      <c r="CQ161" s="257" t="str">
        <f t="shared" si="70"/>
        <v/>
      </c>
      <c r="CR161" s="256">
        <v>0</v>
      </c>
      <c r="CS161" s="256">
        <v>0</v>
      </c>
      <c r="CT161" s="257" t="str">
        <f t="shared" si="71"/>
        <v/>
      </c>
      <c r="CU161" s="256">
        <v>0</v>
      </c>
      <c r="CV161" s="256">
        <v>0</v>
      </c>
      <c r="CW161" s="257" t="str">
        <f t="shared" si="72"/>
        <v/>
      </c>
      <c r="CX161" s="256">
        <v>0</v>
      </c>
      <c r="CY161" s="256">
        <v>0</v>
      </c>
      <c r="CZ161" s="257" t="str">
        <f t="shared" si="73"/>
        <v/>
      </c>
      <c r="DA161" s="256">
        <v>0</v>
      </c>
      <c r="DB161" s="256">
        <v>0</v>
      </c>
      <c r="DC161" s="257" t="str">
        <f t="shared" si="74"/>
        <v/>
      </c>
      <c r="DD161" s="256">
        <v>0</v>
      </c>
      <c r="DE161" s="256">
        <v>0</v>
      </c>
      <c r="DF161" s="257" t="str">
        <f t="shared" si="75"/>
        <v/>
      </c>
    </row>
    <row r="162" spans="1:110" ht="15" customHeight="1" x14ac:dyDescent="0.25">
      <c r="A162" s="152">
        <v>46</v>
      </c>
      <c r="B162" s="127" t="s">
        <v>383</v>
      </c>
      <c r="C162" s="127" t="s">
        <v>345</v>
      </c>
      <c r="D162" s="480">
        <v>0</v>
      </c>
      <c r="E162" s="480">
        <v>0</v>
      </c>
      <c r="F162" s="257" t="str">
        <f t="shared" si="44"/>
        <v>-</v>
      </c>
      <c r="G162" s="258" t="str">
        <f t="shared" si="39"/>
        <v>Đạt</v>
      </c>
      <c r="H162" s="259">
        <f t="shared" si="45"/>
        <v>7</v>
      </c>
      <c r="I162" s="259">
        <f t="shared" si="40"/>
        <v>8</v>
      </c>
      <c r="J162" s="293">
        <f t="shared" si="46"/>
        <v>0.875</v>
      </c>
      <c r="K162" s="258" t="str">
        <f t="shared" si="41"/>
        <v>Đạt</v>
      </c>
      <c r="L162" s="256">
        <v>0</v>
      </c>
      <c r="M162" s="256">
        <v>0</v>
      </c>
      <c r="N162" s="257" t="str">
        <f t="shared" si="47"/>
        <v/>
      </c>
      <c r="O162" s="256">
        <v>0</v>
      </c>
      <c r="P162" s="256">
        <v>0</v>
      </c>
      <c r="Q162" s="257" t="str">
        <f t="shared" si="42"/>
        <v/>
      </c>
      <c r="R162" s="256">
        <v>0</v>
      </c>
      <c r="S162" s="256">
        <v>0</v>
      </c>
      <c r="T162" s="257" t="str">
        <f t="shared" si="48"/>
        <v/>
      </c>
      <c r="U162" s="256">
        <v>0</v>
      </c>
      <c r="V162" s="256">
        <v>0</v>
      </c>
      <c r="W162" s="257" t="str">
        <f t="shared" si="49"/>
        <v/>
      </c>
      <c r="X162" s="256">
        <v>0</v>
      </c>
      <c r="Y162" s="256">
        <v>0</v>
      </c>
      <c r="Z162" s="257" t="str">
        <f t="shared" si="50"/>
        <v/>
      </c>
      <c r="AA162" s="256">
        <v>1</v>
      </c>
      <c r="AB162" s="256">
        <v>2</v>
      </c>
      <c r="AC162" s="257">
        <f t="shared" si="43"/>
        <v>0.5</v>
      </c>
      <c r="AD162" s="256">
        <v>0</v>
      </c>
      <c r="AE162" s="256">
        <v>0</v>
      </c>
      <c r="AF162" s="257" t="str">
        <f t="shared" si="51"/>
        <v/>
      </c>
      <c r="AG162" s="256">
        <v>0</v>
      </c>
      <c r="AH162" s="256">
        <v>0</v>
      </c>
      <c r="AI162" s="257" t="str">
        <f t="shared" si="52"/>
        <v/>
      </c>
      <c r="AJ162" s="256">
        <v>0</v>
      </c>
      <c r="AK162" s="256">
        <v>0</v>
      </c>
      <c r="AL162" s="257" t="str">
        <f t="shared" si="53"/>
        <v/>
      </c>
      <c r="AM162" s="256">
        <v>0</v>
      </c>
      <c r="AN162" s="256">
        <v>0</v>
      </c>
      <c r="AO162" s="257">
        <v>0</v>
      </c>
      <c r="AP162" s="256">
        <v>0</v>
      </c>
      <c r="AQ162" s="256">
        <v>0</v>
      </c>
      <c r="AR162" s="257" t="str">
        <f t="shared" si="54"/>
        <v/>
      </c>
      <c r="AS162" s="256">
        <v>1</v>
      </c>
      <c r="AT162" s="256">
        <v>1</v>
      </c>
      <c r="AU162" s="257">
        <f t="shared" si="55"/>
        <v>1</v>
      </c>
      <c r="AV162" s="521">
        <v>0</v>
      </c>
      <c r="AW162" s="521">
        <v>0</v>
      </c>
      <c r="AX162" s="257" t="str">
        <f t="shared" si="76"/>
        <v/>
      </c>
      <c r="AY162" s="521">
        <v>0</v>
      </c>
      <c r="AZ162" s="521">
        <v>0</v>
      </c>
      <c r="BA162" s="257" t="str">
        <f t="shared" si="56"/>
        <v/>
      </c>
      <c r="BB162" s="521">
        <v>1</v>
      </c>
      <c r="BC162" s="521">
        <v>1</v>
      </c>
      <c r="BD162" s="257">
        <f t="shared" si="57"/>
        <v>1</v>
      </c>
      <c r="BE162" s="521">
        <v>0</v>
      </c>
      <c r="BF162" s="521">
        <v>0</v>
      </c>
      <c r="BG162" s="257" t="str">
        <f t="shared" si="58"/>
        <v/>
      </c>
      <c r="BH162" s="521">
        <v>0</v>
      </c>
      <c r="BI162" s="521">
        <v>0</v>
      </c>
      <c r="BJ162" s="257" t="str">
        <f t="shared" si="59"/>
        <v/>
      </c>
      <c r="BK162" s="521">
        <v>0</v>
      </c>
      <c r="BL162" s="521">
        <v>0</v>
      </c>
      <c r="BM162" s="257" t="str">
        <f t="shared" si="60"/>
        <v/>
      </c>
      <c r="BN162" s="521">
        <v>1</v>
      </c>
      <c r="BO162" s="521">
        <v>1</v>
      </c>
      <c r="BP162" s="257">
        <f t="shared" si="61"/>
        <v>1</v>
      </c>
      <c r="BQ162" s="521">
        <v>1</v>
      </c>
      <c r="BR162" s="521">
        <v>1</v>
      </c>
      <c r="BS162" s="257">
        <f t="shared" si="62"/>
        <v>1</v>
      </c>
      <c r="BT162" s="521">
        <v>2</v>
      </c>
      <c r="BU162" s="521">
        <v>2</v>
      </c>
      <c r="BV162" s="257">
        <f t="shared" si="63"/>
        <v>1</v>
      </c>
      <c r="BW162" s="521">
        <v>0</v>
      </c>
      <c r="BX162" s="521">
        <v>0</v>
      </c>
      <c r="BY162" s="257" t="str">
        <f t="shared" si="64"/>
        <v/>
      </c>
      <c r="BZ162" s="521">
        <v>0</v>
      </c>
      <c r="CA162" s="521">
        <v>0</v>
      </c>
      <c r="CB162" s="257" t="str">
        <f t="shared" si="65"/>
        <v/>
      </c>
      <c r="CC162" s="521">
        <v>0</v>
      </c>
      <c r="CD162" s="521">
        <v>0</v>
      </c>
      <c r="CE162" s="257" t="str">
        <f t="shared" si="66"/>
        <v/>
      </c>
      <c r="CF162" s="521">
        <v>0</v>
      </c>
      <c r="CG162" s="521">
        <v>0</v>
      </c>
      <c r="CH162" s="257" t="str">
        <f t="shared" si="67"/>
        <v/>
      </c>
      <c r="CI162" s="256">
        <v>0</v>
      </c>
      <c r="CJ162" s="256">
        <v>0</v>
      </c>
      <c r="CK162" s="257" t="str">
        <f t="shared" si="68"/>
        <v/>
      </c>
      <c r="CL162" s="256">
        <v>0</v>
      </c>
      <c r="CM162" s="256">
        <v>0</v>
      </c>
      <c r="CN162" s="257" t="str">
        <f t="shared" si="69"/>
        <v/>
      </c>
      <c r="CO162" s="256">
        <v>0</v>
      </c>
      <c r="CP162" s="256">
        <v>0</v>
      </c>
      <c r="CQ162" s="257" t="str">
        <f t="shared" si="70"/>
        <v/>
      </c>
      <c r="CR162" s="256">
        <v>0</v>
      </c>
      <c r="CS162" s="256">
        <v>0</v>
      </c>
      <c r="CT162" s="257" t="str">
        <f t="shared" si="71"/>
        <v/>
      </c>
      <c r="CU162" s="256">
        <v>0</v>
      </c>
      <c r="CV162" s="256">
        <v>0</v>
      </c>
      <c r="CW162" s="257" t="str">
        <f t="shared" si="72"/>
        <v/>
      </c>
      <c r="CX162" s="256">
        <v>0</v>
      </c>
      <c r="CY162" s="256">
        <v>0</v>
      </c>
      <c r="CZ162" s="257" t="str">
        <f t="shared" si="73"/>
        <v/>
      </c>
      <c r="DA162" s="256">
        <v>0</v>
      </c>
      <c r="DB162" s="256">
        <v>0</v>
      </c>
      <c r="DC162" s="257" t="str">
        <f t="shared" si="74"/>
        <v/>
      </c>
      <c r="DD162" s="256">
        <v>0</v>
      </c>
      <c r="DE162" s="256">
        <v>0</v>
      </c>
      <c r="DF162" s="257" t="str">
        <f t="shared" si="75"/>
        <v/>
      </c>
    </row>
    <row r="163" spans="1:110" ht="15" customHeight="1" x14ac:dyDescent="0.25">
      <c r="A163" s="152">
        <v>47</v>
      </c>
      <c r="B163" s="127" t="s">
        <v>384</v>
      </c>
      <c r="C163" s="127" t="s">
        <v>345</v>
      </c>
      <c r="D163" s="480">
        <v>0</v>
      </c>
      <c r="E163" s="480">
        <v>0</v>
      </c>
      <c r="F163" s="257" t="str">
        <f t="shared" si="44"/>
        <v>-</v>
      </c>
      <c r="G163" s="258" t="str">
        <f t="shared" si="39"/>
        <v>Đạt</v>
      </c>
      <c r="H163" s="259">
        <f t="shared" si="45"/>
        <v>5</v>
      </c>
      <c r="I163" s="259">
        <f t="shared" si="40"/>
        <v>5</v>
      </c>
      <c r="J163" s="293">
        <f t="shared" si="46"/>
        <v>1</v>
      </c>
      <c r="K163" s="258" t="str">
        <f t="shared" si="41"/>
        <v>Đạt</v>
      </c>
      <c r="L163" s="256">
        <v>0</v>
      </c>
      <c r="M163" s="256">
        <v>0</v>
      </c>
      <c r="N163" s="257" t="str">
        <f t="shared" si="47"/>
        <v/>
      </c>
      <c r="O163" s="256">
        <v>1</v>
      </c>
      <c r="P163" s="256">
        <v>1</v>
      </c>
      <c r="Q163" s="257">
        <f t="shared" si="42"/>
        <v>1</v>
      </c>
      <c r="R163" s="256">
        <v>0</v>
      </c>
      <c r="S163" s="256">
        <v>0</v>
      </c>
      <c r="T163" s="257" t="str">
        <f t="shared" si="48"/>
        <v/>
      </c>
      <c r="U163" s="256">
        <v>0</v>
      </c>
      <c r="V163" s="256">
        <v>0</v>
      </c>
      <c r="W163" s="257" t="str">
        <f t="shared" si="49"/>
        <v/>
      </c>
      <c r="X163" s="256">
        <v>0</v>
      </c>
      <c r="Y163" s="256">
        <v>0</v>
      </c>
      <c r="Z163" s="257" t="str">
        <f t="shared" si="50"/>
        <v/>
      </c>
      <c r="AA163" s="256">
        <v>2</v>
      </c>
      <c r="AB163" s="256">
        <v>2</v>
      </c>
      <c r="AC163" s="257">
        <f t="shared" si="43"/>
        <v>1</v>
      </c>
      <c r="AD163" s="256">
        <v>0</v>
      </c>
      <c r="AE163" s="256">
        <v>0</v>
      </c>
      <c r="AF163" s="257" t="str">
        <f t="shared" si="51"/>
        <v/>
      </c>
      <c r="AG163" s="256">
        <v>0</v>
      </c>
      <c r="AH163" s="256">
        <v>0</v>
      </c>
      <c r="AI163" s="257" t="str">
        <f t="shared" si="52"/>
        <v/>
      </c>
      <c r="AJ163" s="256">
        <v>0</v>
      </c>
      <c r="AK163" s="256">
        <v>0</v>
      </c>
      <c r="AL163" s="257" t="str">
        <f t="shared" si="53"/>
        <v/>
      </c>
      <c r="AM163" s="256">
        <v>0</v>
      </c>
      <c r="AN163" s="256">
        <v>0</v>
      </c>
      <c r="AO163" s="257">
        <v>0</v>
      </c>
      <c r="AP163" s="256">
        <v>0</v>
      </c>
      <c r="AQ163" s="256">
        <v>0</v>
      </c>
      <c r="AR163" s="257" t="str">
        <f t="shared" si="54"/>
        <v/>
      </c>
      <c r="AS163" s="256">
        <v>0</v>
      </c>
      <c r="AT163" s="256">
        <v>0</v>
      </c>
      <c r="AU163" s="257" t="str">
        <f t="shared" si="55"/>
        <v/>
      </c>
      <c r="AV163" s="521">
        <v>0</v>
      </c>
      <c r="AW163" s="521">
        <v>0</v>
      </c>
      <c r="AX163" s="257" t="str">
        <f t="shared" si="76"/>
        <v/>
      </c>
      <c r="AY163" s="521">
        <v>0</v>
      </c>
      <c r="AZ163" s="521">
        <v>0</v>
      </c>
      <c r="BA163" s="257" t="str">
        <f t="shared" si="56"/>
        <v/>
      </c>
      <c r="BB163" s="521">
        <v>0</v>
      </c>
      <c r="BC163" s="521">
        <v>0</v>
      </c>
      <c r="BD163" s="257" t="str">
        <f t="shared" si="57"/>
        <v/>
      </c>
      <c r="BE163" s="521">
        <v>0</v>
      </c>
      <c r="BF163" s="521">
        <v>0</v>
      </c>
      <c r="BG163" s="257" t="str">
        <f t="shared" si="58"/>
        <v/>
      </c>
      <c r="BH163" s="521">
        <v>1</v>
      </c>
      <c r="BI163" s="521">
        <v>1</v>
      </c>
      <c r="BJ163" s="257">
        <f t="shared" si="59"/>
        <v>1</v>
      </c>
      <c r="BK163" s="521">
        <v>0</v>
      </c>
      <c r="BL163" s="521">
        <v>0</v>
      </c>
      <c r="BM163" s="257" t="str">
        <f t="shared" si="60"/>
        <v/>
      </c>
      <c r="BN163" s="521">
        <v>0</v>
      </c>
      <c r="BO163" s="521">
        <v>0</v>
      </c>
      <c r="BP163" s="257" t="str">
        <f t="shared" si="61"/>
        <v/>
      </c>
      <c r="BQ163" s="521">
        <v>0</v>
      </c>
      <c r="BR163" s="521">
        <v>0</v>
      </c>
      <c r="BS163" s="257" t="str">
        <f t="shared" si="62"/>
        <v/>
      </c>
      <c r="BT163" s="521">
        <v>1</v>
      </c>
      <c r="BU163" s="521">
        <v>1</v>
      </c>
      <c r="BV163" s="257">
        <f t="shared" si="63"/>
        <v>1</v>
      </c>
      <c r="BW163" s="521">
        <v>0</v>
      </c>
      <c r="BX163" s="521">
        <v>0</v>
      </c>
      <c r="BY163" s="257" t="str">
        <f t="shared" si="64"/>
        <v/>
      </c>
      <c r="BZ163" s="521">
        <v>0</v>
      </c>
      <c r="CA163" s="521">
        <v>0</v>
      </c>
      <c r="CB163" s="257" t="str">
        <f t="shared" si="65"/>
        <v/>
      </c>
      <c r="CC163" s="521">
        <v>0</v>
      </c>
      <c r="CD163" s="521">
        <v>0</v>
      </c>
      <c r="CE163" s="257" t="str">
        <f t="shared" si="66"/>
        <v/>
      </c>
      <c r="CF163" s="521">
        <v>0</v>
      </c>
      <c r="CG163" s="521">
        <v>0</v>
      </c>
      <c r="CH163" s="257" t="str">
        <f t="shared" si="67"/>
        <v/>
      </c>
      <c r="CI163" s="256">
        <v>0</v>
      </c>
      <c r="CJ163" s="256">
        <v>0</v>
      </c>
      <c r="CK163" s="257" t="str">
        <f t="shared" si="68"/>
        <v/>
      </c>
      <c r="CL163" s="256">
        <v>0</v>
      </c>
      <c r="CM163" s="256">
        <v>0</v>
      </c>
      <c r="CN163" s="257" t="str">
        <f t="shared" si="69"/>
        <v/>
      </c>
      <c r="CO163" s="256">
        <v>0</v>
      </c>
      <c r="CP163" s="256">
        <v>0</v>
      </c>
      <c r="CQ163" s="257" t="str">
        <f t="shared" si="70"/>
        <v/>
      </c>
      <c r="CR163" s="256">
        <v>0</v>
      </c>
      <c r="CS163" s="256">
        <v>0</v>
      </c>
      <c r="CT163" s="257" t="str">
        <f t="shared" si="71"/>
        <v/>
      </c>
      <c r="CU163" s="256">
        <v>0</v>
      </c>
      <c r="CV163" s="256">
        <v>0</v>
      </c>
      <c r="CW163" s="257" t="str">
        <f t="shared" si="72"/>
        <v/>
      </c>
      <c r="CX163" s="256">
        <v>0</v>
      </c>
      <c r="CY163" s="256">
        <v>0</v>
      </c>
      <c r="CZ163" s="257" t="str">
        <f t="shared" si="73"/>
        <v/>
      </c>
      <c r="DA163" s="256">
        <v>0</v>
      </c>
      <c r="DB163" s="256">
        <v>0</v>
      </c>
      <c r="DC163" s="257" t="str">
        <f t="shared" si="74"/>
        <v/>
      </c>
      <c r="DD163" s="256">
        <v>0</v>
      </c>
      <c r="DE163" s="256">
        <v>0</v>
      </c>
      <c r="DF163" s="257" t="str">
        <f t="shared" si="75"/>
        <v/>
      </c>
    </row>
    <row r="164" spans="1:110" ht="15" customHeight="1" x14ac:dyDescent="0.25">
      <c r="A164" s="152">
        <v>48</v>
      </c>
      <c r="B164" s="127" t="s">
        <v>385</v>
      </c>
      <c r="C164" s="127" t="s">
        <v>339</v>
      </c>
      <c r="D164" s="480">
        <v>0</v>
      </c>
      <c r="E164" s="480">
        <v>0</v>
      </c>
      <c r="F164" s="257" t="str">
        <f t="shared" si="44"/>
        <v>-</v>
      </c>
      <c r="G164" s="258" t="str">
        <f t="shared" si="39"/>
        <v>Đạt</v>
      </c>
      <c r="H164" s="259">
        <f t="shared" si="45"/>
        <v>32</v>
      </c>
      <c r="I164" s="259">
        <f t="shared" si="40"/>
        <v>33</v>
      </c>
      <c r="J164" s="293">
        <f t="shared" si="46"/>
        <v>0.96969696969696972</v>
      </c>
      <c r="K164" s="258" t="str">
        <f t="shared" si="41"/>
        <v>Đạt</v>
      </c>
      <c r="L164" s="256">
        <v>3</v>
      </c>
      <c r="M164" s="256">
        <v>3</v>
      </c>
      <c r="N164" s="257">
        <f t="shared" si="47"/>
        <v>1</v>
      </c>
      <c r="O164" s="256">
        <v>2</v>
      </c>
      <c r="P164" s="256">
        <v>2</v>
      </c>
      <c r="Q164" s="257">
        <f t="shared" si="42"/>
        <v>1</v>
      </c>
      <c r="R164" s="256">
        <v>0</v>
      </c>
      <c r="S164" s="256">
        <v>0</v>
      </c>
      <c r="T164" s="257" t="str">
        <f t="shared" si="48"/>
        <v/>
      </c>
      <c r="U164" s="256">
        <v>0</v>
      </c>
      <c r="V164" s="256">
        <v>0</v>
      </c>
      <c r="W164" s="257" t="str">
        <f t="shared" si="49"/>
        <v/>
      </c>
      <c r="X164" s="256">
        <v>0</v>
      </c>
      <c r="Y164" s="256">
        <v>0</v>
      </c>
      <c r="Z164" s="257" t="str">
        <f t="shared" si="50"/>
        <v/>
      </c>
      <c r="AA164" s="256">
        <v>0</v>
      </c>
      <c r="AB164" s="256">
        <v>0</v>
      </c>
      <c r="AC164" s="257" t="str">
        <f t="shared" si="43"/>
        <v/>
      </c>
      <c r="AD164" s="256">
        <v>1</v>
      </c>
      <c r="AE164" s="256">
        <v>1</v>
      </c>
      <c r="AF164" s="257">
        <f t="shared" si="51"/>
        <v>1</v>
      </c>
      <c r="AG164" s="256">
        <v>2</v>
      </c>
      <c r="AH164" s="256">
        <v>2</v>
      </c>
      <c r="AI164" s="257">
        <f t="shared" si="52"/>
        <v>1</v>
      </c>
      <c r="AJ164" s="256">
        <v>4</v>
      </c>
      <c r="AK164" s="256">
        <v>4</v>
      </c>
      <c r="AL164" s="257">
        <f t="shared" si="53"/>
        <v>1</v>
      </c>
      <c r="AM164" s="256">
        <v>0</v>
      </c>
      <c r="AN164" s="256">
        <v>0</v>
      </c>
      <c r="AO164" s="257">
        <v>1</v>
      </c>
      <c r="AP164" s="256">
        <v>1</v>
      </c>
      <c r="AQ164" s="256">
        <v>1</v>
      </c>
      <c r="AR164" s="257">
        <f t="shared" si="54"/>
        <v>1</v>
      </c>
      <c r="AS164" s="256">
        <v>1</v>
      </c>
      <c r="AT164" s="256">
        <v>1</v>
      </c>
      <c r="AU164" s="257">
        <f t="shared" si="55"/>
        <v>1</v>
      </c>
      <c r="AV164" s="521">
        <v>0</v>
      </c>
      <c r="AW164" s="521">
        <v>1</v>
      </c>
      <c r="AX164" s="257">
        <f t="shared" si="76"/>
        <v>0</v>
      </c>
      <c r="AY164" s="521">
        <v>0</v>
      </c>
      <c r="AZ164" s="521">
        <v>0</v>
      </c>
      <c r="BA164" s="257" t="str">
        <f t="shared" si="56"/>
        <v/>
      </c>
      <c r="BB164" s="521">
        <v>1</v>
      </c>
      <c r="BC164" s="521">
        <v>1</v>
      </c>
      <c r="BD164" s="257">
        <f t="shared" si="57"/>
        <v>1</v>
      </c>
      <c r="BE164" s="521">
        <v>1</v>
      </c>
      <c r="BF164" s="521">
        <v>1</v>
      </c>
      <c r="BG164" s="257">
        <f t="shared" si="58"/>
        <v>1</v>
      </c>
      <c r="BH164" s="521">
        <v>3</v>
      </c>
      <c r="BI164" s="521">
        <v>3</v>
      </c>
      <c r="BJ164" s="257">
        <f t="shared" si="59"/>
        <v>1</v>
      </c>
      <c r="BK164" s="521">
        <v>0</v>
      </c>
      <c r="BL164" s="521">
        <v>0</v>
      </c>
      <c r="BM164" s="257" t="str">
        <f t="shared" si="60"/>
        <v/>
      </c>
      <c r="BN164" s="521">
        <v>2</v>
      </c>
      <c r="BO164" s="521">
        <v>2</v>
      </c>
      <c r="BP164" s="257">
        <f t="shared" si="61"/>
        <v>1</v>
      </c>
      <c r="BQ164" s="521">
        <v>2</v>
      </c>
      <c r="BR164" s="521">
        <v>2</v>
      </c>
      <c r="BS164" s="257">
        <f t="shared" si="62"/>
        <v>1</v>
      </c>
      <c r="BT164" s="521">
        <v>2</v>
      </c>
      <c r="BU164" s="521">
        <v>2</v>
      </c>
      <c r="BV164" s="257">
        <f t="shared" si="63"/>
        <v>1</v>
      </c>
      <c r="BW164" s="521">
        <v>0</v>
      </c>
      <c r="BX164" s="521">
        <v>0</v>
      </c>
      <c r="BY164" s="257" t="str">
        <f t="shared" si="64"/>
        <v/>
      </c>
      <c r="BZ164" s="521">
        <v>2</v>
      </c>
      <c r="CA164" s="521">
        <v>2</v>
      </c>
      <c r="CB164" s="257">
        <f t="shared" si="65"/>
        <v>1</v>
      </c>
      <c r="CC164" s="521">
        <v>1</v>
      </c>
      <c r="CD164" s="521">
        <v>1</v>
      </c>
      <c r="CE164" s="257">
        <f t="shared" si="66"/>
        <v>1</v>
      </c>
      <c r="CF164" s="521">
        <v>0</v>
      </c>
      <c r="CG164" s="521">
        <v>0</v>
      </c>
      <c r="CH164" s="257" t="str">
        <f t="shared" si="67"/>
        <v/>
      </c>
      <c r="CI164" s="256">
        <v>2</v>
      </c>
      <c r="CJ164" s="256">
        <v>2</v>
      </c>
      <c r="CK164" s="257">
        <f t="shared" si="68"/>
        <v>1</v>
      </c>
      <c r="CL164" s="256">
        <v>0</v>
      </c>
      <c r="CM164" s="256">
        <v>0</v>
      </c>
      <c r="CN164" s="257" t="str">
        <f t="shared" si="69"/>
        <v/>
      </c>
      <c r="CO164" s="256">
        <v>0</v>
      </c>
      <c r="CP164" s="256">
        <v>0</v>
      </c>
      <c r="CQ164" s="257" t="str">
        <f t="shared" si="70"/>
        <v/>
      </c>
      <c r="CR164" s="256">
        <v>0</v>
      </c>
      <c r="CS164" s="256">
        <v>0</v>
      </c>
      <c r="CT164" s="257" t="str">
        <f t="shared" si="71"/>
        <v/>
      </c>
      <c r="CU164" s="256">
        <v>2</v>
      </c>
      <c r="CV164" s="256">
        <v>2</v>
      </c>
      <c r="CW164" s="257">
        <f t="shared" si="72"/>
        <v>1</v>
      </c>
      <c r="CX164" s="256">
        <v>0</v>
      </c>
      <c r="CY164" s="256">
        <v>0</v>
      </c>
      <c r="CZ164" s="257" t="str">
        <f t="shared" si="73"/>
        <v/>
      </c>
      <c r="DA164" s="256">
        <v>0</v>
      </c>
      <c r="DB164" s="256">
        <v>0</v>
      </c>
      <c r="DC164" s="257" t="str">
        <f t="shared" si="74"/>
        <v/>
      </c>
      <c r="DD164" s="256">
        <v>0</v>
      </c>
      <c r="DE164" s="256">
        <v>0</v>
      </c>
      <c r="DF164" s="257" t="str">
        <f t="shared" si="75"/>
        <v/>
      </c>
    </row>
    <row r="165" spans="1:110" ht="15" customHeight="1" x14ac:dyDescent="0.25">
      <c r="A165" s="152">
        <v>49</v>
      </c>
      <c r="B165" s="127" t="s">
        <v>386</v>
      </c>
      <c r="C165" s="127" t="s">
        <v>345</v>
      </c>
      <c r="D165" s="480">
        <v>0</v>
      </c>
      <c r="E165" s="480">
        <v>0</v>
      </c>
      <c r="F165" s="257" t="str">
        <f t="shared" si="44"/>
        <v>-</v>
      </c>
      <c r="G165" s="258" t="str">
        <f t="shared" si="39"/>
        <v>Đạt</v>
      </c>
      <c r="H165" s="259">
        <f t="shared" si="45"/>
        <v>6</v>
      </c>
      <c r="I165" s="259">
        <f t="shared" si="40"/>
        <v>6</v>
      </c>
      <c r="J165" s="293">
        <f t="shared" si="46"/>
        <v>1</v>
      </c>
      <c r="K165" s="258" t="str">
        <f t="shared" si="41"/>
        <v>Đạt</v>
      </c>
      <c r="L165" s="256">
        <v>0</v>
      </c>
      <c r="M165" s="256">
        <v>0</v>
      </c>
      <c r="N165" s="257" t="str">
        <f t="shared" si="47"/>
        <v/>
      </c>
      <c r="O165" s="256">
        <v>0</v>
      </c>
      <c r="P165" s="256">
        <v>0</v>
      </c>
      <c r="Q165" s="257" t="str">
        <f t="shared" si="42"/>
        <v/>
      </c>
      <c r="R165" s="256">
        <v>0</v>
      </c>
      <c r="S165" s="256">
        <v>0</v>
      </c>
      <c r="T165" s="257" t="str">
        <f t="shared" si="48"/>
        <v/>
      </c>
      <c r="U165" s="256">
        <v>0</v>
      </c>
      <c r="V165" s="256">
        <v>0</v>
      </c>
      <c r="W165" s="257" t="str">
        <f t="shared" si="49"/>
        <v/>
      </c>
      <c r="X165" s="256">
        <v>0</v>
      </c>
      <c r="Y165" s="256">
        <v>0</v>
      </c>
      <c r="Z165" s="257" t="str">
        <f t="shared" si="50"/>
        <v/>
      </c>
      <c r="AA165" s="256">
        <v>1</v>
      </c>
      <c r="AB165" s="256">
        <v>1</v>
      </c>
      <c r="AC165" s="257">
        <f t="shared" si="43"/>
        <v>1</v>
      </c>
      <c r="AD165" s="256">
        <v>0</v>
      </c>
      <c r="AE165" s="256">
        <v>0</v>
      </c>
      <c r="AF165" s="257" t="str">
        <f t="shared" si="51"/>
        <v/>
      </c>
      <c r="AG165" s="256">
        <v>0</v>
      </c>
      <c r="AH165" s="256">
        <v>0</v>
      </c>
      <c r="AI165" s="257" t="str">
        <f t="shared" si="52"/>
        <v/>
      </c>
      <c r="AJ165" s="256">
        <v>0</v>
      </c>
      <c r="AK165" s="256">
        <v>0</v>
      </c>
      <c r="AL165" s="257" t="str">
        <f t="shared" si="53"/>
        <v/>
      </c>
      <c r="AM165" s="256">
        <v>0</v>
      </c>
      <c r="AN165" s="256">
        <v>0</v>
      </c>
      <c r="AO165" s="257">
        <v>0</v>
      </c>
      <c r="AP165" s="256">
        <v>0</v>
      </c>
      <c r="AQ165" s="256">
        <v>0</v>
      </c>
      <c r="AR165" s="257" t="str">
        <f t="shared" si="54"/>
        <v/>
      </c>
      <c r="AS165" s="256">
        <v>1</v>
      </c>
      <c r="AT165" s="256">
        <v>1</v>
      </c>
      <c r="AU165" s="257">
        <f t="shared" si="55"/>
        <v>1</v>
      </c>
      <c r="AV165" s="521">
        <v>0</v>
      </c>
      <c r="AW165" s="521">
        <v>0</v>
      </c>
      <c r="AX165" s="257" t="str">
        <f t="shared" si="76"/>
        <v/>
      </c>
      <c r="AY165" s="521">
        <v>0</v>
      </c>
      <c r="AZ165" s="521">
        <v>0</v>
      </c>
      <c r="BA165" s="257" t="str">
        <f t="shared" si="56"/>
        <v/>
      </c>
      <c r="BB165" s="521">
        <v>0</v>
      </c>
      <c r="BC165" s="521">
        <v>0</v>
      </c>
      <c r="BD165" s="257" t="str">
        <f t="shared" si="57"/>
        <v/>
      </c>
      <c r="BE165" s="521">
        <v>0</v>
      </c>
      <c r="BF165" s="521">
        <v>0</v>
      </c>
      <c r="BG165" s="257" t="str">
        <f t="shared" si="58"/>
        <v/>
      </c>
      <c r="BH165" s="521">
        <v>0</v>
      </c>
      <c r="BI165" s="521">
        <v>0</v>
      </c>
      <c r="BJ165" s="257" t="str">
        <f t="shared" si="59"/>
        <v/>
      </c>
      <c r="BK165" s="521">
        <v>0</v>
      </c>
      <c r="BL165" s="521">
        <v>0</v>
      </c>
      <c r="BM165" s="257" t="str">
        <f t="shared" si="60"/>
        <v/>
      </c>
      <c r="BN165" s="521">
        <v>1</v>
      </c>
      <c r="BO165" s="521">
        <v>1</v>
      </c>
      <c r="BP165" s="257">
        <f t="shared" si="61"/>
        <v>1</v>
      </c>
      <c r="BQ165" s="521">
        <v>1</v>
      </c>
      <c r="BR165" s="521">
        <v>1</v>
      </c>
      <c r="BS165" s="257">
        <f t="shared" si="62"/>
        <v>1</v>
      </c>
      <c r="BT165" s="521">
        <v>1</v>
      </c>
      <c r="BU165" s="521">
        <v>1</v>
      </c>
      <c r="BV165" s="257">
        <f t="shared" si="63"/>
        <v>1</v>
      </c>
      <c r="BW165" s="521">
        <v>0</v>
      </c>
      <c r="BX165" s="521">
        <v>0</v>
      </c>
      <c r="BY165" s="257" t="str">
        <f t="shared" si="64"/>
        <v/>
      </c>
      <c r="BZ165" s="521">
        <v>0</v>
      </c>
      <c r="CA165" s="521">
        <v>0</v>
      </c>
      <c r="CB165" s="257" t="str">
        <f t="shared" si="65"/>
        <v/>
      </c>
      <c r="CC165" s="521">
        <v>0</v>
      </c>
      <c r="CD165" s="521">
        <v>0</v>
      </c>
      <c r="CE165" s="257" t="str">
        <f t="shared" si="66"/>
        <v/>
      </c>
      <c r="CF165" s="521">
        <v>0</v>
      </c>
      <c r="CG165" s="521">
        <v>0</v>
      </c>
      <c r="CH165" s="257" t="str">
        <f t="shared" si="67"/>
        <v/>
      </c>
      <c r="CI165" s="256">
        <v>0</v>
      </c>
      <c r="CJ165" s="256">
        <v>0</v>
      </c>
      <c r="CK165" s="257" t="str">
        <f t="shared" si="68"/>
        <v/>
      </c>
      <c r="CL165" s="256">
        <v>0</v>
      </c>
      <c r="CM165" s="256">
        <v>0</v>
      </c>
      <c r="CN165" s="257" t="str">
        <f t="shared" si="69"/>
        <v/>
      </c>
      <c r="CO165" s="256">
        <v>0</v>
      </c>
      <c r="CP165" s="256">
        <v>0</v>
      </c>
      <c r="CQ165" s="257" t="str">
        <f t="shared" si="70"/>
        <v/>
      </c>
      <c r="CR165" s="256">
        <v>0</v>
      </c>
      <c r="CS165" s="256">
        <v>0</v>
      </c>
      <c r="CT165" s="257" t="str">
        <f t="shared" si="71"/>
        <v/>
      </c>
      <c r="CU165" s="256">
        <v>1</v>
      </c>
      <c r="CV165" s="256">
        <v>1</v>
      </c>
      <c r="CW165" s="257">
        <f t="shared" si="72"/>
        <v>1</v>
      </c>
      <c r="CX165" s="256">
        <v>0</v>
      </c>
      <c r="CY165" s="256">
        <v>0</v>
      </c>
      <c r="CZ165" s="257" t="str">
        <f t="shared" si="73"/>
        <v/>
      </c>
      <c r="DA165" s="256">
        <v>0</v>
      </c>
      <c r="DB165" s="256">
        <v>0</v>
      </c>
      <c r="DC165" s="257" t="str">
        <f t="shared" si="74"/>
        <v/>
      </c>
      <c r="DD165" s="256">
        <v>0</v>
      </c>
      <c r="DE165" s="256">
        <v>0</v>
      </c>
      <c r="DF165" s="257" t="str">
        <f t="shared" si="75"/>
        <v/>
      </c>
    </row>
    <row r="166" spans="1:110" ht="15" customHeight="1" x14ac:dyDescent="0.25">
      <c r="A166" s="152">
        <v>50</v>
      </c>
      <c r="B166" s="127" t="s">
        <v>387</v>
      </c>
      <c r="C166" s="127" t="s">
        <v>336</v>
      </c>
      <c r="D166" s="480">
        <v>0</v>
      </c>
      <c r="E166" s="480">
        <v>0</v>
      </c>
      <c r="F166" s="257" t="str">
        <f t="shared" si="44"/>
        <v>-</v>
      </c>
      <c r="G166" s="258" t="str">
        <f t="shared" si="39"/>
        <v>Đạt</v>
      </c>
      <c r="H166" s="259">
        <f t="shared" si="45"/>
        <v>6</v>
      </c>
      <c r="I166" s="259">
        <f t="shared" si="40"/>
        <v>6</v>
      </c>
      <c r="J166" s="293">
        <f t="shared" si="46"/>
        <v>1</v>
      </c>
      <c r="K166" s="258" t="str">
        <f t="shared" si="41"/>
        <v>Đạt</v>
      </c>
      <c r="L166" s="256">
        <v>0</v>
      </c>
      <c r="M166" s="256">
        <v>0</v>
      </c>
      <c r="N166" s="257" t="str">
        <f t="shared" si="47"/>
        <v/>
      </c>
      <c r="O166" s="256">
        <v>0</v>
      </c>
      <c r="P166" s="256">
        <v>0</v>
      </c>
      <c r="Q166" s="257" t="str">
        <f t="shared" si="42"/>
        <v/>
      </c>
      <c r="R166" s="256">
        <v>0</v>
      </c>
      <c r="S166" s="256">
        <v>0</v>
      </c>
      <c r="T166" s="257" t="str">
        <f t="shared" si="48"/>
        <v/>
      </c>
      <c r="U166" s="256">
        <v>0</v>
      </c>
      <c r="V166" s="256">
        <v>0</v>
      </c>
      <c r="W166" s="257" t="str">
        <f t="shared" si="49"/>
        <v/>
      </c>
      <c r="X166" s="256">
        <v>1</v>
      </c>
      <c r="Y166" s="256">
        <v>1</v>
      </c>
      <c r="Z166" s="257">
        <f t="shared" si="50"/>
        <v>1</v>
      </c>
      <c r="AA166" s="256">
        <v>1</v>
      </c>
      <c r="AB166" s="256">
        <v>1</v>
      </c>
      <c r="AC166" s="257">
        <f t="shared" si="43"/>
        <v>1</v>
      </c>
      <c r="AD166" s="256">
        <v>0</v>
      </c>
      <c r="AE166" s="256">
        <v>0</v>
      </c>
      <c r="AF166" s="257" t="str">
        <f t="shared" si="51"/>
        <v/>
      </c>
      <c r="AG166" s="256">
        <v>0</v>
      </c>
      <c r="AH166" s="256">
        <v>0</v>
      </c>
      <c r="AI166" s="257" t="str">
        <f t="shared" si="52"/>
        <v/>
      </c>
      <c r="AJ166" s="256">
        <v>0</v>
      </c>
      <c r="AK166" s="256">
        <v>0</v>
      </c>
      <c r="AL166" s="257" t="str">
        <f t="shared" si="53"/>
        <v/>
      </c>
      <c r="AM166" s="256">
        <v>0</v>
      </c>
      <c r="AN166" s="256">
        <v>0</v>
      </c>
      <c r="AO166" s="257">
        <v>1</v>
      </c>
      <c r="AP166" s="256">
        <v>1</v>
      </c>
      <c r="AQ166" s="256">
        <v>1</v>
      </c>
      <c r="AR166" s="257">
        <f t="shared" si="54"/>
        <v>1</v>
      </c>
      <c r="AS166" s="256">
        <v>0</v>
      </c>
      <c r="AT166" s="256">
        <v>0</v>
      </c>
      <c r="AU166" s="257" t="str">
        <f t="shared" si="55"/>
        <v/>
      </c>
      <c r="AV166" s="521">
        <v>1</v>
      </c>
      <c r="AW166" s="521">
        <v>1</v>
      </c>
      <c r="AX166" s="257">
        <f t="shared" si="76"/>
        <v>1</v>
      </c>
      <c r="AY166" s="521">
        <v>0</v>
      </c>
      <c r="AZ166" s="521">
        <v>0</v>
      </c>
      <c r="BA166" s="257" t="str">
        <f t="shared" si="56"/>
        <v/>
      </c>
      <c r="BB166" s="521">
        <v>1</v>
      </c>
      <c r="BC166" s="521">
        <v>1</v>
      </c>
      <c r="BD166" s="257">
        <f t="shared" si="57"/>
        <v>1</v>
      </c>
      <c r="BE166" s="521">
        <v>0</v>
      </c>
      <c r="BF166" s="521">
        <v>0</v>
      </c>
      <c r="BG166" s="257" t="str">
        <f t="shared" si="58"/>
        <v/>
      </c>
      <c r="BH166" s="521">
        <v>0</v>
      </c>
      <c r="BI166" s="521">
        <v>0</v>
      </c>
      <c r="BJ166" s="257" t="str">
        <f t="shared" si="59"/>
        <v/>
      </c>
      <c r="BK166" s="521">
        <v>0</v>
      </c>
      <c r="BL166" s="521">
        <v>0</v>
      </c>
      <c r="BM166" s="257" t="str">
        <f t="shared" si="60"/>
        <v/>
      </c>
      <c r="BN166" s="521">
        <v>0</v>
      </c>
      <c r="BO166" s="521">
        <v>0</v>
      </c>
      <c r="BP166" s="257" t="str">
        <f t="shared" si="61"/>
        <v/>
      </c>
      <c r="BQ166" s="521">
        <v>0</v>
      </c>
      <c r="BR166" s="521">
        <v>0</v>
      </c>
      <c r="BS166" s="257" t="str">
        <f t="shared" si="62"/>
        <v/>
      </c>
      <c r="BT166" s="521">
        <v>0</v>
      </c>
      <c r="BU166" s="521">
        <v>0</v>
      </c>
      <c r="BV166" s="257" t="str">
        <f t="shared" si="63"/>
        <v/>
      </c>
      <c r="BW166" s="521">
        <v>0</v>
      </c>
      <c r="BX166" s="521">
        <v>0</v>
      </c>
      <c r="BY166" s="257" t="str">
        <f t="shared" si="64"/>
        <v/>
      </c>
      <c r="BZ166" s="521">
        <v>1</v>
      </c>
      <c r="CA166" s="521">
        <v>1</v>
      </c>
      <c r="CB166" s="257">
        <f t="shared" si="65"/>
        <v>1</v>
      </c>
      <c r="CC166" s="521">
        <v>0</v>
      </c>
      <c r="CD166" s="521">
        <v>0</v>
      </c>
      <c r="CE166" s="257" t="str">
        <f t="shared" si="66"/>
        <v/>
      </c>
      <c r="CF166" s="521">
        <v>0</v>
      </c>
      <c r="CG166" s="521">
        <v>0</v>
      </c>
      <c r="CH166" s="257" t="str">
        <f t="shared" si="67"/>
        <v/>
      </c>
      <c r="CI166" s="256">
        <v>0</v>
      </c>
      <c r="CJ166" s="256">
        <v>0</v>
      </c>
      <c r="CK166" s="257" t="str">
        <f t="shared" si="68"/>
        <v/>
      </c>
      <c r="CL166" s="256">
        <v>0</v>
      </c>
      <c r="CM166" s="256">
        <v>0</v>
      </c>
      <c r="CN166" s="257" t="str">
        <f t="shared" si="69"/>
        <v/>
      </c>
      <c r="CO166" s="256">
        <v>0</v>
      </c>
      <c r="CP166" s="256">
        <v>0</v>
      </c>
      <c r="CQ166" s="257" t="str">
        <f t="shared" si="70"/>
        <v/>
      </c>
      <c r="CR166" s="256">
        <v>0</v>
      </c>
      <c r="CS166" s="256">
        <v>0</v>
      </c>
      <c r="CT166" s="257" t="str">
        <f t="shared" si="71"/>
        <v/>
      </c>
      <c r="CU166" s="256">
        <v>0</v>
      </c>
      <c r="CV166" s="256">
        <v>0</v>
      </c>
      <c r="CW166" s="257" t="str">
        <f t="shared" si="72"/>
        <v/>
      </c>
      <c r="CX166" s="256">
        <v>0</v>
      </c>
      <c r="CY166" s="256">
        <v>0</v>
      </c>
      <c r="CZ166" s="257" t="str">
        <f t="shared" si="73"/>
        <v/>
      </c>
      <c r="DA166" s="256">
        <v>0</v>
      </c>
      <c r="DB166" s="256">
        <v>0</v>
      </c>
      <c r="DC166" s="257" t="str">
        <f t="shared" si="74"/>
        <v/>
      </c>
      <c r="DD166" s="256">
        <v>0</v>
      </c>
      <c r="DE166" s="256">
        <v>0</v>
      </c>
      <c r="DF166" s="257" t="str">
        <f t="shared" si="75"/>
        <v/>
      </c>
    </row>
    <row r="167" spans="1:110" ht="15" customHeight="1" x14ac:dyDescent="0.25">
      <c r="A167" s="152">
        <v>51</v>
      </c>
      <c r="B167" s="127" t="s">
        <v>388</v>
      </c>
      <c r="C167" s="127" t="s">
        <v>339</v>
      </c>
      <c r="D167" s="480">
        <v>0</v>
      </c>
      <c r="E167" s="480">
        <v>0</v>
      </c>
      <c r="F167" s="257" t="str">
        <f t="shared" si="44"/>
        <v>-</v>
      </c>
      <c r="G167" s="258" t="str">
        <f t="shared" si="39"/>
        <v>Đạt</v>
      </c>
      <c r="H167" s="259">
        <f t="shared" si="45"/>
        <v>10</v>
      </c>
      <c r="I167" s="259">
        <f t="shared" si="40"/>
        <v>12</v>
      </c>
      <c r="J167" s="293">
        <f t="shared" si="46"/>
        <v>0.83333333333333337</v>
      </c>
      <c r="K167" s="258" t="str">
        <f t="shared" si="41"/>
        <v>Đạt</v>
      </c>
      <c r="L167" s="256">
        <v>0</v>
      </c>
      <c r="M167" s="256">
        <v>0</v>
      </c>
      <c r="N167" s="257" t="str">
        <f t="shared" si="47"/>
        <v/>
      </c>
      <c r="O167" s="256">
        <v>1</v>
      </c>
      <c r="P167" s="256">
        <v>1</v>
      </c>
      <c r="Q167" s="257">
        <f t="shared" si="42"/>
        <v>1</v>
      </c>
      <c r="R167" s="256">
        <v>0</v>
      </c>
      <c r="S167" s="256">
        <v>0</v>
      </c>
      <c r="T167" s="257" t="str">
        <f t="shared" si="48"/>
        <v/>
      </c>
      <c r="U167" s="256">
        <v>0</v>
      </c>
      <c r="V167" s="256">
        <v>0</v>
      </c>
      <c r="W167" s="257" t="str">
        <f t="shared" si="49"/>
        <v/>
      </c>
      <c r="X167" s="256">
        <v>0</v>
      </c>
      <c r="Y167" s="256">
        <v>0</v>
      </c>
      <c r="Z167" s="257" t="str">
        <f t="shared" si="50"/>
        <v/>
      </c>
      <c r="AA167" s="256">
        <v>1</v>
      </c>
      <c r="AB167" s="256">
        <v>1</v>
      </c>
      <c r="AC167" s="257">
        <f t="shared" si="43"/>
        <v>1</v>
      </c>
      <c r="AD167" s="256">
        <v>1</v>
      </c>
      <c r="AE167" s="256">
        <v>1</v>
      </c>
      <c r="AF167" s="257">
        <f t="shared" si="51"/>
        <v>1</v>
      </c>
      <c r="AG167" s="256">
        <v>1</v>
      </c>
      <c r="AH167" s="256">
        <v>1</v>
      </c>
      <c r="AI167" s="257">
        <f t="shared" si="52"/>
        <v>1</v>
      </c>
      <c r="AJ167" s="256">
        <v>0</v>
      </c>
      <c r="AK167" s="256">
        <v>0</v>
      </c>
      <c r="AL167" s="257" t="str">
        <f t="shared" si="53"/>
        <v/>
      </c>
      <c r="AM167" s="256">
        <v>0</v>
      </c>
      <c r="AN167" s="256">
        <v>0</v>
      </c>
      <c r="AO167" s="257">
        <v>1</v>
      </c>
      <c r="AP167" s="256">
        <v>1</v>
      </c>
      <c r="AQ167" s="256">
        <v>1</v>
      </c>
      <c r="AR167" s="257">
        <f t="shared" si="54"/>
        <v>1</v>
      </c>
      <c r="AS167" s="256">
        <v>0</v>
      </c>
      <c r="AT167" s="256">
        <v>0</v>
      </c>
      <c r="AU167" s="257" t="str">
        <f t="shared" si="55"/>
        <v/>
      </c>
      <c r="AV167" s="521">
        <v>0</v>
      </c>
      <c r="AW167" s="521">
        <v>0</v>
      </c>
      <c r="AX167" s="257" t="str">
        <f t="shared" si="76"/>
        <v/>
      </c>
      <c r="AY167" s="521">
        <v>1</v>
      </c>
      <c r="AZ167" s="521">
        <v>1</v>
      </c>
      <c r="BA167" s="257">
        <f t="shared" si="56"/>
        <v>1</v>
      </c>
      <c r="BB167" s="521">
        <v>0</v>
      </c>
      <c r="BC167" s="521">
        <v>0</v>
      </c>
      <c r="BD167" s="257" t="str">
        <f t="shared" si="57"/>
        <v/>
      </c>
      <c r="BE167" s="521">
        <v>0</v>
      </c>
      <c r="BF167" s="521">
        <v>0</v>
      </c>
      <c r="BG167" s="257" t="str">
        <f t="shared" si="58"/>
        <v/>
      </c>
      <c r="BH167" s="521">
        <v>1</v>
      </c>
      <c r="BI167" s="521">
        <v>3</v>
      </c>
      <c r="BJ167" s="257">
        <f t="shared" si="59"/>
        <v>0.33333333333333331</v>
      </c>
      <c r="BK167" s="521">
        <v>0</v>
      </c>
      <c r="BL167" s="521">
        <v>0</v>
      </c>
      <c r="BM167" s="257" t="str">
        <f t="shared" si="60"/>
        <v/>
      </c>
      <c r="BN167" s="521">
        <v>0</v>
      </c>
      <c r="BO167" s="521">
        <v>0</v>
      </c>
      <c r="BP167" s="257" t="str">
        <f t="shared" si="61"/>
        <v/>
      </c>
      <c r="BQ167" s="521">
        <v>0</v>
      </c>
      <c r="BR167" s="521">
        <v>0</v>
      </c>
      <c r="BS167" s="257" t="str">
        <f t="shared" si="62"/>
        <v/>
      </c>
      <c r="BT167" s="521">
        <v>1</v>
      </c>
      <c r="BU167" s="521">
        <v>1</v>
      </c>
      <c r="BV167" s="257">
        <f t="shared" si="63"/>
        <v>1</v>
      </c>
      <c r="BW167" s="521">
        <v>0</v>
      </c>
      <c r="BX167" s="521">
        <v>0</v>
      </c>
      <c r="BY167" s="257" t="str">
        <f t="shared" si="64"/>
        <v/>
      </c>
      <c r="BZ167" s="521">
        <v>0</v>
      </c>
      <c r="CA167" s="521">
        <v>0</v>
      </c>
      <c r="CB167" s="257" t="str">
        <f t="shared" si="65"/>
        <v/>
      </c>
      <c r="CC167" s="521">
        <v>1</v>
      </c>
      <c r="CD167" s="521">
        <v>1</v>
      </c>
      <c r="CE167" s="257">
        <f t="shared" si="66"/>
        <v>1</v>
      </c>
      <c r="CF167" s="521">
        <v>1</v>
      </c>
      <c r="CG167" s="521">
        <v>1</v>
      </c>
      <c r="CH167" s="257">
        <f t="shared" si="67"/>
        <v>1</v>
      </c>
      <c r="CI167" s="256">
        <v>0</v>
      </c>
      <c r="CJ167" s="256">
        <v>0</v>
      </c>
      <c r="CK167" s="257" t="str">
        <f t="shared" si="68"/>
        <v/>
      </c>
      <c r="CL167" s="256">
        <v>0</v>
      </c>
      <c r="CM167" s="256">
        <v>0</v>
      </c>
      <c r="CN167" s="257" t="str">
        <f t="shared" si="69"/>
        <v/>
      </c>
      <c r="CO167" s="256">
        <v>0</v>
      </c>
      <c r="CP167" s="256">
        <v>0</v>
      </c>
      <c r="CQ167" s="257" t="str">
        <f t="shared" si="70"/>
        <v/>
      </c>
      <c r="CR167" s="256">
        <v>0</v>
      </c>
      <c r="CS167" s="256">
        <v>0</v>
      </c>
      <c r="CT167" s="257" t="str">
        <f t="shared" si="71"/>
        <v/>
      </c>
      <c r="CU167" s="256">
        <v>0</v>
      </c>
      <c r="CV167" s="256">
        <v>0</v>
      </c>
      <c r="CW167" s="257" t="str">
        <f t="shared" si="72"/>
        <v/>
      </c>
      <c r="CX167" s="256">
        <v>0</v>
      </c>
      <c r="CY167" s="256">
        <v>0</v>
      </c>
      <c r="CZ167" s="257" t="str">
        <f t="shared" si="73"/>
        <v/>
      </c>
      <c r="DA167" s="256">
        <v>0</v>
      </c>
      <c r="DB167" s="256">
        <v>0</v>
      </c>
      <c r="DC167" s="257" t="str">
        <f t="shared" si="74"/>
        <v/>
      </c>
      <c r="DD167" s="256">
        <v>0</v>
      </c>
      <c r="DE167" s="256">
        <v>0</v>
      </c>
      <c r="DF167" s="257" t="str">
        <f t="shared" si="75"/>
        <v/>
      </c>
    </row>
    <row r="168" spans="1:110" ht="15" customHeight="1" x14ac:dyDescent="0.25">
      <c r="A168" s="152">
        <v>52</v>
      </c>
      <c r="B168" s="127" t="s">
        <v>389</v>
      </c>
      <c r="C168" s="127" t="s">
        <v>336</v>
      </c>
      <c r="D168" s="480">
        <v>0</v>
      </c>
      <c r="E168" s="480">
        <v>0</v>
      </c>
      <c r="F168" s="257" t="str">
        <f t="shared" si="44"/>
        <v>-</v>
      </c>
      <c r="G168" s="258" t="str">
        <f t="shared" si="39"/>
        <v>Đạt</v>
      </c>
      <c r="H168" s="259">
        <f t="shared" si="45"/>
        <v>18</v>
      </c>
      <c r="I168" s="259">
        <f t="shared" si="40"/>
        <v>19</v>
      </c>
      <c r="J168" s="293">
        <f t="shared" si="46"/>
        <v>0.94736842105263153</v>
      </c>
      <c r="K168" s="258" t="str">
        <f t="shared" si="41"/>
        <v>Đạt</v>
      </c>
      <c r="L168" s="256">
        <v>2</v>
      </c>
      <c r="M168" s="256">
        <v>2</v>
      </c>
      <c r="N168" s="257">
        <f t="shared" si="47"/>
        <v>1</v>
      </c>
      <c r="O168" s="256">
        <v>0</v>
      </c>
      <c r="P168" s="256">
        <v>0</v>
      </c>
      <c r="Q168" s="257" t="str">
        <f t="shared" si="42"/>
        <v/>
      </c>
      <c r="R168" s="256">
        <v>0</v>
      </c>
      <c r="S168" s="256">
        <v>0</v>
      </c>
      <c r="T168" s="257" t="str">
        <f t="shared" si="48"/>
        <v/>
      </c>
      <c r="U168" s="256">
        <v>0</v>
      </c>
      <c r="V168" s="256">
        <v>0</v>
      </c>
      <c r="W168" s="257" t="str">
        <f t="shared" si="49"/>
        <v/>
      </c>
      <c r="X168" s="256">
        <v>0</v>
      </c>
      <c r="Y168" s="256">
        <v>0</v>
      </c>
      <c r="Z168" s="257" t="str">
        <f t="shared" si="50"/>
        <v/>
      </c>
      <c r="AA168" s="256">
        <v>1</v>
      </c>
      <c r="AB168" s="256">
        <v>1</v>
      </c>
      <c r="AC168" s="257">
        <f t="shared" si="43"/>
        <v>1</v>
      </c>
      <c r="AD168" s="256">
        <v>0</v>
      </c>
      <c r="AE168" s="256">
        <v>0</v>
      </c>
      <c r="AF168" s="257" t="str">
        <f t="shared" si="51"/>
        <v/>
      </c>
      <c r="AG168" s="256">
        <v>3</v>
      </c>
      <c r="AH168" s="256">
        <v>3</v>
      </c>
      <c r="AI168" s="257">
        <f t="shared" si="52"/>
        <v>1</v>
      </c>
      <c r="AJ168" s="256">
        <v>2</v>
      </c>
      <c r="AK168" s="256">
        <v>2</v>
      </c>
      <c r="AL168" s="257">
        <f t="shared" si="53"/>
        <v>1</v>
      </c>
      <c r="AM168" s="256">
        <v>3</v>
      </c>
      <c r="AN168" s="256">
        <v>3</v>
      </c>
      <c r="AO168" s="257">
        <v>0</v>
      </c>
      <c r="AP168" s="256">
        <v>0</v>
      </c>
      <c r="AQ168" s="256">
        <v>0</v>
      </c>
      <c r="AR168" s="257" t="str">
        <f t="shared" si="54"/>
        <v/>
      </c>
      <c r="AS168" s="256">
        <v>1</v>
      </c>
      <c r="AT168" s="256">
        <v>2</v>
      </c>
      <c r="AU168" s="257">
        <f t="shared" si="55"/>
        <v>0.5</v>
      </c>
      <c r="AV168" s="521">
        <v>1</v>
      </c>
      <c r="AW168" s="521">
        <v>1</v>
      </c>
      <c r="AX168" s="257">
        <f t="shared" si="76"/>
        <v>1</v>
      </c>
      <c r="AY168" s="521">
        <v>0</v>
      </c>
      <c r="AZ168" s="521">
        <v>0</v>
      </c>
      <c r="BA168" s="257" t="str">
        <f t="shared" si="56"/>
        <v/>
      </c>
      <c r="BB168" s="521">
        <v>0</v>
      </c>
      <c r="BC168" s="521">
        <v>0</v>
      </c>
      <c r="BD168" s="257" t="str">
        <f t="shared" si="57"/>
        <v/>
      </c>
      <c r="BE168" s="521">
        <v>1</v>
      </c>
      <c r="BF168" s="521">
        <v>1</v>
      </c>
      <c r="BG168" s="257">
        <f t="shared" si="58"/>
        <v>1</v>
      </c>
      <c r="BH168" s="521">
        <v>2</v>
      </c>
      <c r="BI168" s="521">
        <v>2</v>
      </c>
      <c r="BJ168" s="257">
        <f t="shared" si="59"/>
        <v>1</v>
      </c>
      <c r="BK168" s="521">
        <v>0</v>
      </c>
      <c r="BL168" s="521">
        <v>0</v>
      </c>
      <c r="BM168" s="257" t="str">
        <f t="shared" si="60"/>
        <v/>
      </c>
      <c r="BN168" s="521">
        <v>0</v>
      </c>
      <c r="BO168" s="521">
        <v>0</v>
      </c>
      <c r="BP168" s="257" t="str">
        <f t="shared" si="61"/>
        <v/>
      </c>
      <c r="BQ168" s="521">
        <v>1</v>
      </c>
      <c r="BR168" s="521">
        <v>1</v>
      </c>
      <c r="BS168" s="257">
        <f t="shared" si="62"/>
        <v>1</v>
      </c>
      <c r="BT168" s="521">
        <v>0</v>
      </c>
      <c r="BU168" s="521">
        <v>0</v>
      </c>
      <c r="BV168" s="257" t="str">
        <f t="shared" si="63"/>
        <v/>
      </c>
      <c r="BW168" s="521">
        <v>0</v>
      </c>
      <c r="BX168" s="521">
        <v>0</v>
      </c>
      <c r="BY168" s="257" t="str">
        <f t="shared" si="64"/>
        <v/>
      </c>
      <c r="BZ168" s="521">
        <v>0</v>
      </c>
      <c r="CA168" s="521">
        <v>0</v>
      </c>
      <c r="CB168" s="257" t="str">
        <f t="shared" si="65"/>
        <v/>
      </c>
      <c r="CC168" s="521">
        <v>1</v>
      </c>
      <c r="CD168" s="521">
        <v>1</v>
      </c>
      <c r="CE168" s="257">
        <f t="shared" si="66"/>
        <v>1</v>
      </c>
      <c r="CF168" s="521">
        <v>0</v>
      </c>
      <c r="CG168" s="521">
        <v>0</v>
      </c>
      <c r="CH168" s="257" t="str">
        <f t="shared" si="67"/>
        <v/>
      </c>
      <c r="CI168" s="256">
        <v>0</v>
      </c>
      <c r="CJ168" s="256">
        <v>0</v>
      </c>
      <c r="CK168" s="257" t="str">
        <f t="shared" si="68"/>
        <v/>
      </c>
      <c r="CL168" s="256">
        <v>0</v>
      </c>
      <c r="CM168" s="256">
        <v>0</v>
      </c>
      <c r="CN168" s="257" t="str">
        <f t="shared" si="69"/>
        <v/>
      </c>
      <c r="CO168" s="256">
        <v>0</v>
      </c>
      <c r="CP168" s="256">
        <v>0</v>
      </c>
      <c r="CQ168" s="257" t="str">
        <f t="shared" si="70"/>
        <v/>
      </c>
      <c r="CR168" s="256">
        <v>0</v>
      </c>
      <c r="CS168" s="256">
        <v>0</v>
      </c>
      <c r="CT168" s="257" t="str">
        <f t="shared" si="71"/>
        <v/>
      </c>
      <c r="CU168" s="256">
        <v>0</v>
      </c>
      <c r="CV168" s="256">
        <v>0</v>
      </c>
      <c r="CW168" s="257" t="str">
        <f t="shared" si="72"/>
        <v/>
      </c>
      <c r="CX168" s="256">
        <v>0</v>
      </c>
      <c r="CY168" s="256">
        <v>0</v>
      </c>
      <c r="CZ168" s="257" t="str">
        <f t="shared" si="73"/>
        <v/>
      </c>
      <c r="DA168" s="256">
        <v>0</v>
      </c>
      <c r="DB168" s="256">
        <v>0</v>
      </c>
      <c r="DC168" s="257" t="str">
        <f t="shared" si="74"/>
        <v/>
      </c>
      <c r="DD168" s="256">
        <v>0</v>
      </c>
      <c r="DE168" s="256">
        <v>0</v>
      </c>
      <c r="DF168" s="257" t="str">
        <f t="shared" si="75"/>
        <v/>
      </c>
    </row>
    <row r="169" spans="1:110" ht="15" customHeight="1" x14ac:dyDescent="0.25">
      <c r="A169" s="152">
        <v>53</v>
      </c>
      <c r="B169" s="127" t="s">
        <v>390</v>
      </c>
      <c r="C169" s="127" t="s">
        <v>339</v>
      </c>
      <c r="D169" s="480">
        <v>0</v>
      </c>
      <c r="E169" s="480">
        <v>0</v>
      </c>
      <c r="F169" s="257" t="str">
        <f t="shared" si="44"/>
        <v>-</v>
      </c>
      <c r="G169" s="258" t="str">
        <f t="shared" si="39"/>
        <v>Đạt</v>
      </c>
      <c r="H169" s="259">
        <f t="shared" si="45"/>
        <v>8</v>
      </c>
      <c r="I169" s="259">
        <f t="shared" si="40"/>
        <v>8</v>
      </c>
      <c r="J169" s="293">
        <f t="shared" si="46"/>
        <v>1</v>
      </c>
      <c r="K169" s="258" t="str">
        <f t="shared" si="41"/>
        <v>Đạt</v>
      </c>
      <c r="L169" s="256">
        <v>0</v>
      </c>
      <c r="M169" s="256">
        <v>0</v>
      </c>
      <c r="N169" s="257" t="str">
        <f t="shared" si="47"/>
        <v/>
      </c>
      <c r="O169" s="256">
        <v>0</v>
      </c>
      <c r="P169" s="256">
        <v>0</v>
      </c>
      <c r="Q169" s="257" t="str">
        <f t="shared" si="42"/>
        <v/>
      </c>
      <c r="R169" s="256">
        <v>1</v>
      </c>
      <c r="S169" s="256">
        <v>1</v>
      </c>
      <c r="T169" s="257">
        <f t="shared" si="48"/>
        <v>1</v>
      </c>
      <c r="U169" s="256">
        <v>0</v>
      </c>
      <c r="V169" s="256">
        <v>0</v>
      </c>
      <c r="W169" s="257" t="str">
        <f t="shared" si="49"/>
        <v/>
      </c>
      <c r="X169" s="256">
        <v>0</v>
      </c>
      <c r="Y169" s="256">
        <v>0</v>
      </c>
      <c r="Z169" s="257" t="str">
        <f t="shared" si="50"/>
        <v/>
      </c>
      <c r="AA169" s="256">
        <v>2</v>
      </c>
      <c r="AB169" s="256">
        <v>2</v>
      </c>
      <c r="AC169" s="257">
        <f t="shared" si="43"/>
        <v>1</v>
      </c>
      <c r="AD169" s="256">
        <v>1</v>
      </c>
      <c r="AE169" s="256">
        <v>1</v>
      </c>
      <c r="AF169" s="257">
        <f t="shared" si="51"/>
        <v>1</v>
      </c>
      <c r="AG169" s="256">
        <v>0</v>
      </c>
      <c r="AH169" s="256">
        <v>0</v>
      </c>
      <c r="AI169" s="257" t="str">
        <f t="shared" si="52"/>
        <v/>
      </c>
      <c r="AJ169" s="256">
        <v>2</v>
      </c>
      <c r="AK169" s="256">
        <v>2</v>
      </c>
      <c r="AL169" s="257">
        <f t="shared" si="53"/>
        <v>1</v>
      </c>
      <c r="AM169" s="256">
        <v>0</v>
      </c>
      <c r="AN169" s="256">
        <v>0</v>
      </c>
      <c r="AO169" s="257">
        <v>0</v>
      </c>
      <c r="AP169" s="256">
        <v>0</v>
      </c>
      <c r="AQ169" s="256">
        <v>0</v>
      </c>
      <c r="AR169" s="257" t="str">
        <f t="shared" si="54"/>
        <v/>
      </c>
      <c r="AS169" s="256">
        <v>0</v>
      </c>
      <c r="AT169" s="256">
        <v>0</v>
      </c>
      <c r="AU169" s="257" t="str">
        <f t="shared" si="55"/>
        <v/>
      </c>
      <c r="AV169" s="521">
        <v>2</v>
      </c>
      <c r="AW169" s="521">
        <v>2</v>
      </c>
      <c r="AX169" s="257">
        <f t="shared" si="76"/>
        <v>1</v>
      </c>
      <c r="AY169" s="521">
        <v>0</v>
      </c>
      <c r="AZ169" s="521">
        <v>0</v>
      </c>
      <c r="BA169" s="257" t="str">
        <f t="shared" si="56"/>
        <v/>
      </c>
      <c r="BB169" s="521">
        <v>0</v>
      </c>
      <c r="BC169" s="521">
        <v>0</v>
      </c>
      <c r="BD169" s="257" t="str">
        <f t="shared" si="57"/>
        <v/>
      </c>
      <c r="BE169" s="521">
        <v>0</v>
      </c>
      <c r="BF169" s="521">
        <v>0</v>
      </c>
      <c r="BG169" s="257" t="str">
        <f t="shared" si="58"/>
        <v/>
      </c>
      <c r="BH169" s="521">
        <v>0</v>
      </c>
      <c r="BI169" s="521">
        <v>0</v>
      </c>
      <c r="BJ169" s="257" t="str">
        <f t="shared" si="59"/>
        <v/>
      </c>
      <c r="BK169" s="521">
        <v>0</v>
      </c>
      <c r="BL169" s="521">
        <v>0</v>
      </c>
      <c r="BM169" s="257" t="str">
        <f t="shared" si="60"/>
        <v/>
      </c>
      <c r="BN169" s="521">
        <v>0</v>
      </c>
      <c r="BO169" s="521">
        <v>0</v>
      </c>
      <c r="BP169" s="257" t="str">
        <f t="shared" si="61"/>
        <v/>
      </c>
      <c r="BQ169" s="521">
        <v>0</v>
      </c>
      <c r="BR169" s="521">
        <v>0</v>
      </c>
      <c r="BS169" s="257" t="str">
        <f t="shared" si="62"/>
        <v/>
      </c>
      <c r="BT169" s="521">
        <v>0</v>
      </c>
      <c r="BU169" s="521">
        <v>0</v>
      </c>
      <c r="BV169" s="257" t="str">
        <f t="shared" si="63"/>
        <v/>
      </c>
      <c r="BW169" s="521">
        <v>0</v>
      </c>
      <c r="BX169" s="521">
        <v>0</v>
      </c>
      <c r="BY169" s="257" t="str">
        <f t="shared" si="64"/>
        <v/>
      </c>
      <c r="BZ169" s="521">
        <v>0</v>
      </c>
      <c r="CA169" s="521">
        <v>0</v>
      </c>
      <c r="CB169" s="257" t="str">
        <f t="shared" si="65"/>
        <v/>
      </c>
      <c r="CC169" s="521">
        <v>0</v>
      </c>
      <c r="CD169" s="521">
        <v>0</v>
      </c>
      <c r="CE169" s="257" t="str">
        <f t="shared" si="66"/>
        <v/>
      </c>
      <c r="CF169" s="521">
        <v>0</v>
      </c>
      <c r="CG169" s="521">
        <v>0</v>
      </c>
      <c r="CH169" s="257" t="str">
        <f t="shared" si="67"/>
        <v/>
      </c>
      <c r="CI169" s="256">
        <v>0</v>
      </c>
      <c r="CJ169" s="256">
        <v>0</v>
      </c>
      <c r="CK169" s="257" t="str">
        <f t="shared" si="68"/>
        <v/>
      </c>
      <c r="CL169" s="256">
        <v>0</v>
      </c>
      <c r="CM169" s="256">
        <v>0</v>
      </c>
      <c r="CN169" s="257" t="str">
        <f t="shared" si="69"/>
        <v/>
      </c>
      <c r="CO169" s="256">
        <v>0</v>
      </c>
      <c r="CP169" s="256">
        <v>0</v>
      </c>
      <c r="CQ169" s="257" t="str">
        <f t="shared" si="70"/>
        <v/>
      </c>
      <c r="CR169" s="256">
        <v>0</v>
      </c>
      <c r="CS169" s="256">
        <v>0</v>
      </c>
      <c r="CT169" s="257" t="str">
        <f t="shared" si="71"/>
        <v/>
      </c>
      <c r="CU169" s="256">
        <v>0</v>
      </c>
      <c r="CV169" s="256">
        <v>0</v>
      </c>
      <c r="CW169" s="257" t="str">
        <f t="shared" si="72"/>
        <v/>
      </c>
      <c r="CX169" s="256">
        <v>0</v>
      </c>
      <c r="CY169" s="256">
        <v>0</v>
      </c>
      <c r="CZ169" s="257" t="str">
        <f t="shared" si="73"/>
        <v/>
      </c>
      <c r="DA169" s="256">
        <v>0</v>
      </c>
      <c r="DB169" s="256">
        <v>0</v>
      </c>
      <c r="DC169" s="257" t="str">
        <f t="shared" si="74"/>
        <v/>
      </c>
      <c r="DD169" s="256">
        <v>0</v>
      </c>
      <c r="DE169" s="256">
        <v>0</v>
      </c>
      <c r="DF169" s="257" t="str">
        <f t="shared" si="75"/>
        <v/>
      </c>
    </row>
    <row r="170" spans="1:110" ht="15" customHeight="1" x14ac:dyDescent="0.25">
      <c r="A170" s="152">
        <v>54</v>
      </c>
      <c r="B170" s="127" t="s">
        <v>391</v>
      </c>
      <c r="C170" s="127" t="s">
        <v>339</v>
      </c>
      <c r="D170" s="480">
        <v>0</v>
      </c>
      <c r="E170" s="480">
        <v>0</v>
      </c>
      <c r="F170" s="257" t="str">
        <f t="shared" si="44"/>
        <v>-</v>
      </c>
      <c r="G170" s="258" t="str">
        <f t="shared" si="39"/>
        <v>Đạt</v>
      </c>
      <c r="H170" s="259">
        <f t="shared" si="45"/>
        <v>15</v>
      </c>
      <c r="I170" s="259">
        <f t="shared" si="40"/>
        <v>16</v>
      </c>
      <c r="J170" s="293">
        <f t="shared" si="46"/>
        <v>0.9375</v>
      </c>
      <c r="K170" s="258" t="str">
        <f t="shared" si="41"/>
        <v>Đạt</v>
      </c>
      <c r="L170" s="256">
        <v>0</v>
      </c>
      <c r="M170" s="256">
        <v>0</v>
      </c>
      <c r="N170" s="257" t="str">
        <f t="shared" si="47"/>
        <v/>
      </c>
      <c r="O170" s="256">
        <v>2</v>
      </c>
      <c r="P170" s="256">
        <v>2</v>
      </c>
      <c r="Q170" s="257">
        <f t="shared" si="42"/>
        <v>1</v>
      </c>
      <c r="R170" s="256">
        <v>0</v>
      </c>
      <c r="S170" s="256">
        <v>0</v>
      </c>
      <c r="T170" s="257" t="str">
        <f t="shared" si="48"/>
        <v/>
      </c>
      <c r="U170" s="256">
        <v>1</v>
      </c>
      <c r="V170" s="256">
        <v>1</v>
      </c>
      <c r="W170" s="257">
        <f t="shared" si="49"/>
        <v>1</v>
      </c>
      <c r="X170" s="256">
        <v>0</v>
      </c>
      <c r="Y170" s="256">
        <v>0</v>
      </c>
      <c r="Z170" s="257" t="str">
        <f t="shared" si="50"/>
        <v/>
      </c>
      <c r="AA170" s="256">
        <v>1</v>
      </c>
      <c r="AB170" s="256">
        <v>1</v>
      </c>
      <c r="AC170" s="257">
        <f t="shared" si="43"/>
        <v>1</v>
      </c>
      <c r="AD170" s="256">
        <v>0</v>
      </c>
      <c r="AE170" s="256">
        <v>1</v>
      </c>
      <c r="AF170" s="257">
        <f t="shared" si="51"/>
        <v>0</v>
      </c>
      <c r="AG170" s="256">
        <v>0</v>
      </c>
      <c r="AH170" s="256">
        <v>0</v>
      </c>
      <c r="AI170" s="257" t="str">
        <f t="shared" si="52"/>
        <v/>
      </c>
      <c r="AJ170" s="256">
        <v>0</v>
      </c>
      <c r="AK170" s="256">
        <v>0</v>
      </c>
      <c r="AL170" s="257" t="str">
        <f t="shared" si="53"/>
        <v/>
      </c>
      <c r="AM170" s="256">
        <v>0</v>
      </c>
      <c r="AN170" s="256">
        <v>0</v>
      </c>
      <c r="AO170" s="257">
        <v>0</v>
      </c>
      <c r="AP170" s="256">
        <v>0</v>
      </c>
      <c r="AQ170" s="256">
        <v>0</v>
      </c>
      <c r="AR170" s="257" t="str">
        <f t="shared" si="54"/>
        <v/>
      </c>
      <c r="AS170" s="256">
        <v>0</v>
      </c>
      <c r="AT170" s="256">
        <v>0</v>
      </c>
      <c r="AU170" s="257" t="str">
        <f t="shared" si="55"/>
        <v/>
      </c>
      <c r="AV170" s="521">
        <v>0</v>
      </c>
      <c r="AW170" s="521">
        <v>0</v>
      </c>
      <c r="AX170" s="257" t="str">
        <f t="shared" si="76"/>
        <v/>
      </c>
      <c r="AY170" s="521">
        <v>0</v>
      </c>
      <c r="AZ170" s="521">
        <v>0</v>
      </c>
      <c r="BA170" s="257" t="str">
        <f t="shared" si="56"/>
        <v/>
      </c>
      <c r="BB170" s="521">
        <v>1</v>
      </c>
      <c r="BC170" s="521">
        <v>1</v>
      </c>
      <c r="BD170" s="257">
        <f t="shared" si="57"/>
        <v>1</v>
      </c>
      <c r="BE170" s="521">
        <v>0</v>
      </c>
      <c r="BF170" s="521">
        <v>0</v>
      </c>
      <c r="BG170" s="257" t="str">
        <f t="shared" si="58"/>
        <v/>
      </c>
      <c r="BH170" s="521">
        <v>1</v>
      </c>
      <c r="BI170" s="521">
        <v>1</v>
      </c>
      <c r="BJ170" s="257">
        <f t="shared" si="59"/>
        <v>1</v>
      </c>
      <c r="BK170" s="521">
        <v>0</v>
      </c>
      <c r="BL170" s="521">
        <v>0</v>
      </c>
      <c r="BM170" s="257" t="str">
        <f t="shared" si="60"/>
        <v/>
      </c>
      <c r="BN170" s="521">
        <v>1</v>
      </c>
      <c r="BO170" s="521">
        <v>1</v>
      </c>
      <c r="BP170" s="257">
        <f t="shared" si="61"/>
        <v>1</v>
      </c>
      <c r="BQ170" s="521">
        <v>2</v>
      </c>
      <c r="BR170" s="521">
        <v>2</v>
      </c>
      <c r="BS170" s="257">
        <f t="shared" si="62"/>
        <v>1</v>
      </c>
      <c r="BT170" s="521">
        <v>1</v>
      </c>
      <c r="BU170" s="521">
        <v>1</v>
      </c>
      <c r="BV170" s="257">
        <f t="shared" si="63"/>
        <v>1</v>
      </c>
      <c r="BW170" s="521">
        <v>1</v>
      </c>
      <c r="BX170" s="521">
        <v>1</v>
      </c>
      <c r="BY170" s="257">
        <f t="shared" si="64"/>
        <v>1</v>
      </c>
      <c r="BZ170" s="521">
        <v>1</v>
      </c>
      <c r="CA170" s="521">
        <v>1</v>
      </c>
      <c r="CB170" s="257">
        <f t="shared" si="65"/>
        <v>1</v>
      </c>
      <c r="CC170" s="521">
        <v>1</v>
      </c>
      <c r="CD170" s="521">
        <v>1</v>
      </c>
      <c r="CE170" s="257">
        <f t="shared" si="66"/>
        <v>1</v>
      </c>
      <c r="CF170" s="521">
        <v>0</v>
      </c>
      <c r="CG170" s="521">
        <v>0</v>
      </c>
      <c r="CH170" s="257" t="str">
        <f t="shared" si="67"/>
        <v/>
      </c>
      <c r="CI170" s="256">
        <v>0</v>
      </c>
      <c r="CJ170" s="256">
        <v>0</v>
      </c>
      <c r="CK170" s="257" t="str">
        <f t="shared" si="68"/>
        <v/>
      </c>
      <c r="CL170" s="256">
        <v>0</v>
      </c>
      <c r="CM170" s="256">
        <v>0</v>
      </c>
      <c r="CN170" s="257" t="str">
        <f t="shared" si="69"/>
        <v/>
      </c>
      <c r="CO170" s="256">
        <v>0</v>
      </c>
      <c r="CP170" s="256">
        <v>0</v>
      </c>
      <c r="CQ170" s="257" t="str">
        <f t="shared" si="70"/>
        <v/>
      </c>
      <c r="CR170" s="256">
        <v>0</v>
      </c>
      <c r="CS170" s="256">
        <v>0</v>
      </c>
      <c r="CT170" s="257" t="str">
        <f t="shared" si="71"/>
        <v/>
      </c>
      <c r="CU170" s="256">
        <v>0</v>
      </c>
      <c r="CV170" s="256">
        <v>0</v>
      </c>
      <c r="CW170" s="257" t="str">
        <f t="shared" si="72"/>
        <v/>
      </c>
      <c r="CX170" s="256">
        <v>2</v>
      </c>
      <c r="CY170" s="256">
        <v>2</v>
      </c>
      <c r="CZ170" s="257">
        <f t="shared" si="73"/>
        <v>1</v>
      </c>
      <c r="DA170" s="256">
        <v>0</v>
      </c>
      <c r="DB170" s="256">
        <v>0</v>
      </c>
      <c r="DC170" s="257" t="str">
        <f t="shared" si="74"/>
        <v/>
      </c>
      <c r="DD170" s="256">
        <v>0</v>
      </c>
      <c r="DE170" s="256">
        <v>0</v>
      </c>
      <c r="DF170" s="257" t="str">
        <f t="shared" si="75"/>
        <v/>
      </c>
    </row>
    <row r="171" spans="1:110" ht="15" customHeight="1" x14ac:dyDescent="0.25">
      <c r="A171" s="152">
        <v>55</v>
      </c>
      <c r="B171" s="127" t="s">
        <v>392</v>
      </c>
      <c r="C171" s="127" t="s">
        <v>339</v>
      </c>
      <c r="D171" s="480">
        <v>2</v>
      </c>
      <c r="E171" s="480">
        <v>2</v>
      </c>
      <c r="F171" s="257">
        <f t="shared" si="44"/>
        <v>1</v>
      </c>
      <c r="G171" s="258" t="str">
        <f t="shared" si="39"/>
        <v>Đạt</v>
      </c>
      <c r="H171" s="259">
        <f t="shared" si="45"/>
        <v>18</v>
      </c>
      <c r="I171" s="259">
        <f t="shared" si="40"/>
        <v>23</v>
      </c>
      <c r="J171" s="293">
        <f t="shared" si="46"/>
        <v>0.78260869565217395</v>
      </c>
      <c r="K171" s="258" t="str">
        <f t="shared" si="41"/>
        <v>Không đạt</v>
      </c>
      <c r="L171" s="256">
        <v>0</v>
      </c>
      <c r="M171" s="256">
        <v>2</v>
      </c>
      <c r="N171" s="257">
        <f t="shared" si="47"/>
        <v>0</v>
      </c>
      <c r="O171" s="256">
        <v>1</v>
      </c>
      <c r="P171" s="256">
        <v>1</v>
      </c>
      <c r="Q171" s="257">
        <f t="shared" si="42"/>
        <v>1</v>
      </c>
      <c r="R171" s="256">
        <v>2</v>
      </c>
      <c r="S171" s="256">
        <v>2</v>
      </c>
      <c r="T171" s="257">
        <f t="shared" si="48"/>
        <v>1</v>
      </c>
      <c r="U171" s="256">
        <v>1</v>
      </c>
      <c r="V171" s="256">
        <v>1</v>
      </c>
      <c r="W171" s="257">
        <f t="shared" si="49"/>
        <v>1</v>
      </c>
      <c r="X171" s="256">
        <v>0</v>
      </c>
      <c r="Y171" s="256">
        <v>0</v>
      </c>
      <c r="Z171" s="257" t="str">
        <f t="shared" si="50"/>
        <v/>
      </c>
      <c r="AA171" s="256">
        <v>3</v>
      </c>
      <c r="AB171" s="256">
        <v>4</v>
      </c>
      <c r="AC171" s="257">
        <f t="shared" si="43"/>
        <v>0.75</v>
      </c>
      <c r="AD171" s="256">
        <v>0</v>
      </c>
      <c r="AE171" s="256">
        <v>0</v>
      </c>
      <c r="AF171" s="257" t="str">
        <f t="shared" si="51"/>
        <v/>
      </c>
      <c r="AG171" s="256">
        <v>0</v>
      </c>
      <c r="AH171" s="256">
        <v>0</v>
      </c>
      <c r="AI171" s="257" t="str">
        <f t="shared" si="52"/>
        <v/>
      </c>
      <c r="AJ171" s="256">
        <v>1</v>
      </c>
      <c r="AK171" s="256">
        <v>1</v>
      </c>
      <c r="AL171" s="257">
        <f t="shared" si="53"/>
        <v>1</v>
      </c>
      <c r="AM171" s="256">
        <v>1</v>
      </c>
      <c r="AN171" s="256">
        <v>1</v>
      </c>
      <c r="AO171" s="257">
        <v>0</v>
      </c>
      <c r="AP171" s="256">
        <v>0</v>
      </c>
      <c r="AQ171" s="256">
        <v>0</v>
      </c>
      <c r="AR171" s="257" t="str">
        <f t="shared" si="54"/>
        <v/>
      </c>
      <c r="AS171" s="256">
        <v>0</v>
      </c>
      <c r="AT171" s="256">
        <v>0</v>
      </c>
      <c r="AU171" s="257" t="str">
        <f t="shared" si="55"/>
        <v/>
      </c>
      <c r="AV171" s="521">
        <v>1</v>
      </c>
      <c r="AW171" s="521">
        <v>1</v>
      </c>
      <c r="AX171" s="257">
        <f t="shared" si="76"/>
        <v>1</v>
      </c>
      <c r="AY171" s="521">
        <v>0</v>
      </c>
      <c r="AZ171" s="521">
        <v>0</v>
      </c>
      <c r="BA171" s="257" t="str">
        <f t="shared" si="56"/>
        <v/>
      </c>
      <c r="BB171" s="521">
        <v>2</v>
      </c>
      <c r="BC171" s="521">
        <v>3</v>
      </c>
      <c r="BD171" s="257">
        <f t="shared" si="57"/>
        <v>0.66666666666666663</v>
      </c>
      <c r="BE171" s="521">
        <v>0</v>
      </c>
      <c r="BF171" s="521">
        <v>0</v>
      </c>
      <c r="BG171" s="257" t="str">
        <f t="shared" si="58"/>
        <v/>
      </c>
      <c r="BH171" s="521">
        <v>0</v>
      </c>
      <c r="BI171" s="521">
        <v>0</v>
      </c>
      <c r="BJ171" s="257" t="str">
        <f t="shared" si="59"/>
        <v/>
      </c>
      <c r="BK171" s="521">
        <v>0</v>
      </c>
      <c r="BL171" s="521">
        <v>0</v>
      </c>
      <c r="BM171" s="257" t="str">
        <f t="shared" si="60"/>
        <v/>
      </c>
      <c r="BN171" s="521">
        <v>1</v>
      </c>
      <c r="BO171" s="521">
        <v>2</v>
      </c>
      <c r="BP171" s="257">
        <f t="shared" si="61"/>
        <v>0.5</v>
      </c>
      <c r="BQ171" s="521">
        <v>1</v>
      </c>
      <c r="BR171" s="521">
        <v>1</v>
      </c>
      <c r="BS171" s="257">
        <f t="shared" si="62"/>
        <v>1</v>
      </c>
      <c r="BT171" s="521">
        <v>0</v>
      </c>
      <c r="BU171" s="521">
        <v>0</v>
      </c>
      <c r="BV171" s="257" t="str">
        <f t="shared" si="63"/>
        <v/>
      </c>
      <c r="BW171" s="521">
        <v>0</v>
      </c>
      <c r="BX171" s="521">
        <v>0</v>
      </c>
      <c r="BY171" s="257" t="str">
        <f t="shared" si="64"/>
        <v/>
      </c>
      <c r="BZ171" s="521">
        <v>3</v>
      </c>
      <c r="CA171" s="521">
        <v>3</v>
      </c>
      <c r="CB171" s="257">
        <f t="shared" si="65"/>
        <v>1</v>
      </c>
      <c r="CC171" s="521">
        <v>1</v>
      </c>
      <c r="CD171" s="521">
        <v>1</v>
      </c>
      <c r="CE171" s="257">
        <f t="shared" si="66"/>
        <v>1</v>
      </c>
      <c r="CF171" s="521">
        <v>0</v>
      </c>
      <c r="CG171" s="521">
        <v>0</v>
      </c>
      <c r="CH171" s="257" t="str">
        <f t="shared" si="67"/>
        <v/>
      </c>
      <c r="CI171" s="256">
        <v>0</v>
      </c>
      <c r="CJ171" s="256">
        <v>0</v>
      </c>
      <c r="CK171" s="257" t="str">
        <f t="shared" si="68"/>
        <v/>
      </c>
      <c r="CL171" s="256">
        <v>0</v>
      </c>
      <c r="CM171" s="256">
        <v>0</v>
      </c>
      <c r="CN171" s="257" t="str">
        <f t="shared" si="69"/>
        <v/>
      </c>
      <c r="CO171" s="256">
        <v>0</v>
      </c>
      <c r="CP171" s="256">
        <v>0</v>
      </c>
      <c r="CQ171" s="257" t="str">
        <f t="shared" si="70"/>
        <v/>
      </c>
      <c r="CR171" s="256">
        <v>0</v>
      </c>
      <c r="CS171" s="256">
        <v>0</v>
      </c>
      <c r="CT171" s="257" t="str">
        <f t="shared" si="71"/>
        <v/>
      </c>
      <c r="CU171" s="256">
        <v>0</v>
      </c>
      <c r="CV171" s="256">
        <v>0</v>
      </c>
      <c r="CW171" s="257" t="str">
        <f t="shared" si="72"/>
        <v/>
      </c>
      <c r="CX171" s="256">
        <v>0</v>
      </c>
      <c r="CY171" s="256">
        <v>0</v>
      </c>
      <c r="CZ171" s="257" t="str">
        <f t="shared" si="73"/>
        <v/>
      </c>
      <c r="DA171" s="256">
        <v>0</v>
      </c>
      <c r="DB171" s="256">
        <v>0</v>
      </c>
      <c r="DC171" s="257" t="str">
        <f t="shared" si="74"/>
        <v/>
      </c>
      <c r="DD171" s="256">
        <v>2</v>
      </c>
      <c r="DE171" s="256">
        <v>2</v>
      </c>
      <c r="DF171" s="257">
        <f t="shared" si="75"/>
        <v>1</v>
      </c>
    </row>
    <row r="172" spans="1:110" ht="15" customHeight="1" x14ac:dyDescent="0.25">
      <c r="A172" s="152">
        <v>56</v>
      </c>
      <c r="B172" s="127" t="s">
        <v>393</v>
      </c>
      <c r="C172" s="127" t="s">
        <v>345</v>
      </c>
      <c r="D172" s="480">
        <v>0</v>
      </c>
      <c r="E172" s="480">
        <v>0</v>
      </c>
      <c r="F172" s="257" t="str">
        <f t="shared" si="44"/>
        <v>-</v>
      </c>
      <c r="G172" s="258" t="str">
        <f t="shared" si="39"/>
        <v>Đạt</v>
      </c>
      <c r="H172" s="259">
        <f t="shared" si="45"/>
        <v>20</v>
      </c>
      <c r="I172" s="259">
        <f t="shared" si="40"/>
        <v>20</v>
      </c>
      <c r="J172" s="293">
        <f t="shared" si="46"/>
        <v>1</v>
      </c>
      <c r="K172" s="258" t="str">
        <f t="shared" si="41"/>
        <v>Đạt</v>
      </c>
      <c r="L172" s="256">
        <v>0</v>
      </c>
      <c r="M172" s="256">
        <v>0</v>
      </c>
      <c r="N172" s="257" t="str">
        <f t="shared" si="47"/>
        <v/>
      </c>
      <c r="O172" s="256">
        <v>1</v>
      </c>
      <c r="P172" s="256">
        <v>1</v>
      </c>
      <c r="Q172" s="257">
        <f t="shared" si="42"/>
        <v>1</v>
      </c>
      <c r="R172" s="256">
        <v>1</v>
      </c>
      <c r="S172" s="256">
        <v>1</v>
      </c>
      <c r="T172" s="257">
        <f t="shared" si="48"/>
        <v>1</v>
      </c>
      <c r="U172" s="256">
        <v>6</v>
      </c>
      <c r="V172" s="256">
        <v>6</v>
      </c>
      <c r="W172" s="257">
        <f t="shared" si="49"/>
        <v>1</v>
      </c>
      <c r="X172" s="256">
        <v>0</v>
      </c>
      <c r="Y172" s="256">
        <v>0</v>
      </c>
      <c r="Z172" s="257" t="str">
        <f t="shared" si="50"/>
        <v/>
      </c>
      <c r="AA172" s="256">
        <v>2</v>
      </c>
      <c r="AB172" s="256">
        <v>2</v>
      </c>
      <c r="AC172" s="257">
        <f t="shared" si="43"/>
        <v>1</v>
      </c>
      <c r="AD172" s="256">
        <v>2</v>
      </c>
      <c r="AE172" s="256">
        <v>2</v>
      </c>
      <c r="AF172" s="257">
        <f t="shared" si="51"/>
        <v>1</v>
      </c>
      <c r="AG172" s="256">
        <v>6</v>
      </c>
      <c r="AH172" s="256">
        <v>6</v>
      </c>
      <c r="AI172" s="257">
        <f t="shared" si="52"/>
        <v>1</v>
      </c>
      <c r="AJ172" s="256">
        <v>0</v>
      </c>
      <c r="AK172" s="256">
        <v>0</v>
      </c>
      <c r="AL172" s="257" t="str">
        <f t="shared" si="53"/>
        <v/>
      </c>
      <c r="AM172" s="256">
        <v>0</v>
      </c>
      <c r="AN172" s="256">
        <v>0</v>
      </c>
      <c r="AO172" s="257">
        <v>0</v>
      </c>
      <c r="AP172" s="256">
        <v>0</v>
      </c>
      <c r="AQ172" s="256">
        <v>0</v>
      </c>
      <c r="AR172" s="257" t="str">
        <f t="shared" si="54"/>
        <v/>
      </c>
      <c r="AS172" s="256">
        <v>0</v>
      </c>
      <c r="AT172" s="256">
        <v>0</v>
      </c>
      <c r="AU172" s="257" t="str">
        <f t="shared" si="55"/>
        <v/>
      </c>
      <c r="AV172" s="521">
        <v>1</v>
      </c>
      <c r="AW172" s="521">
        <v>1</v>
      </c>
      <c r="AX172" s="257">
        <f t="shared" si="76"/>
        <v>1</v>
      </c>
      <c r="AY172" s="521">
        <v>0</v>
      </c>
      <c r="AZ172" s="521">
        <v>0</v>
      </c>
      <c r="BA172" s="257" t="str">
        <f t="shared" si="56"/>
        <v/>
      </c>
      <c r="BB172" s="521">
        <v>1</v>
      </c>
      <c r="BC172" s="521">
        <v>1</v>
      </c>
      <c r="BD172" s="257">
        <f t="shared" si="57"/>
        <v>1</v>
      </c>
      <c r="BE172" s="521">
        <v>0</v>
      </c>
      <c r="BF172" s="521">
        <v>0</v>
      </c>
      <c r="BG172" s="257" t="str">
        <f t="shared" si="58"/>
        <v/>
      </c>
      <c r="BH172" s="521">
        <v>0</v>
      </c>
      <c r="BI172" s="521">
        <v>0</v>
      </c>
      <c r="BJ172" s="257" t="str">
        <f t="shared" si="59"/>
        <v/>
      </c>
      <c r="BK172" s="521">
        <v>0</v>
      </c>
      <c r="BL172" s="521">
        <v>0</v>
      </c>
      <c r="BM172" s="257" t="str">
        <f t="shared" si="60"/>
        <v/>
      </c>
      <c r="BN172" s="521">
        <v>0</v>
      </c>
      <c r="BO172" s="521">
        <v>0</v>
      </c>
      <c r="BP172" s="257" t="str">
        <f t="shared" si="61"/>
        <v/>
      </c>
      <c r="BQ172" s="521">
        <v>0</v>
      </c>
      <c r="BR172" s="521">
        <v>0</v>
      </c>
      <c r="BS172" s="257" t="str">
        <f t="shared" si="62"/>
        <v/>
      </c>
      <c r="BT172" s="521">
        <v>0</v>
      </c>
      <c r="BU172" s="521">
        <v>0</v>
      </c>
      <c r="BV172" s="257" t="str">
        <f t="shared" si="63"/>
        <v/>
      </c>
      <c r="BW172" s="521">
        <v>0</v>
      </c>
      <c r="BX172" s="521">
        <v>0</v>
      </c>
      <c r="BY172" s="257" t="str">
        <f t="shared" si="64"/>
        <v/>
      </c>
      <c r="BZ172" s="521">
        <v>0</v>
      </c>
      <c r="CA172" s="521">
        <v>0</v>
      </c>
      <c r="CB172" s="257" t="str">
        <f t="shared" si="65"/>
        <v/>
      </c>
      <c r="CC172" s="521">
        <v>0</v>
      </c>
      <c r="CD172" s="521">
        <v>0</v>
      </c>
      <c r="CE172" s="257" t="str">
        <f t="shared" si="66"/>
        <v/>
      </c>
      <c r="CF172" s="521">
        <v>0</v>
      </c>
      <c r="CG172" s="521">
        <v>0</v>
      </c>
      <c r="CH172" s="257" t="str">
        <f t="shared" si="67"/>
        <v/>
      </c>
      <c r="CI172" s="256">
        <v>0</v>
      </c>
      <c r="CJ172" s="256">
        <v>0</v>
      </c>
      <c r="CK172" s="257" t="str">
        <f t="shared" si="68"/>
        <v/>
      </c>
      <c r="CL172" s="256">
        <v>0</v>
      </c>
      <c r="CM172" s="256">
        <v>0</v>
      </c>
      <c r="CN172" s="257" t="str">
        <f t="shared" si="69"/>
        <v/>
      </c>
      <c r="CO172" s="256">
        <v>0</v>
      </c>
      <c r="CP172" s="256">
        <v>0</v>
      </c>
      <c r="CQ172" s="257" t="str">
        <f t="shared" si="70"/>
        <v/>
      </c>
      <c r="CR172" s="256">
        <v>0</v>
      </c>
      <c r="CS172" s="256">
        <v>0</v>
      </c>
      <c r="CT172" s="257" t="str">
        <f t="shared" si="71"/>
        <v/>
      </c>
      <c r="CU172" s="256">
        <v>0</v>
      </c>
      <c r="CV172" s="256">
        <v>0</v>
      </c>
      <c r="CW172" s="257" t="str">
        <f t="shared" si="72"/>
        <v/>
      </c>
      <c r="CX172" s="256">
        <v>0</v>
      </c>
      <c r="CY172" s="256">
        <v>0</v>
      </c>
      <c r="CZ172" s="257" t="str">
        <f t="shared" si="73"/>
        <v/>
      </c>
      <c r="DA172" s="256">
        <v>0</v>
      </c>
      <c r="DB172" s="256">
        <v>0</v>
      </c>
      <c r="DC172" s="257" t="str">
        <f t="shared" si="74"/>
        <v/>
      </c>
      <c r="DD172" s="256">
        <v>0</v>
      </c>
      <c r="DE172" s="256">
        <v>0</v>
      </c>
      <c r="DF172" s="257" t="str">
        <f t="shared" si="75"/>
        <v/>
      </c>
    </row>
    <row r="173" spans="1:110" ht="15" customHeight="1" x14ac:dyDescent="0.25">
      <c r="A173" s="152">
        <v>57</v>
      </c>
      <c r="B173" s="127" t="s">
        <v>394</v>
      </c>
      <c r="C173" s="127" t="s">
        <v>336</v>
      </c>
      <c r="D173" s="480">
        <v>0</v>
      </c>
      <c r="E173" s="480">
        <v>0</v>
      </c>
      <c r="F173" s="257" t="str">
        <f t="shared" si="44"/>
        <v>-</v>
      </c>
      <c r="G173" s="258" t="str">
        <f t="shared" si="39"/>
        <v>Đạt</v>
      </c>
      <c r="H173" s="259">
        <f t="shared" si="45"/>
        <v>7</v>
      </c>
      <c r="I173" s="259">
        <f t="shared" si="40"/>
        <v>7</v>
      </c>
      <c r="J173" s="293">
        <f t="shared" si="46"/>
        <v>1</v>
      </c>
      <c r="K173" s="258" t="str">
        <f t="shared" si="41"/>
        <v>Đạt</v>
      </c>
      <c r="L173" s="256">
        <v>0</v>
      </c>
      <c r="M173" s="256">
        <v>0</v>
      </c>
      <c r="N173" s="257" t="str">
        <f t="shared" si="47"/>
        <v/>
      </c>
      <c r="O173" s="256">
        <v>1</v>
      </c>
      <c r="P173" s="256">
        <v>1</v>
      </c>
      <c r="Q173" s="257">
        <f t="shared" si="42"/>
        <v>1</v>
      </c>
      <c r="R173" s="256">
        <v>0</v>
      </c>
      <c r="S173" s="256">
        <v>0</v>
      </c>
      <c r="T173" s="257" t="str">
        <f t="shared" si="48"/>
        <v/>
      </c>
      <c r="U173" s="256">
        <v>0</v>
      </c>
      <c r="V173" s="256">
        <v>0</v>
      </c>
      <c r="W173" s="257" t="str">
        <f t="shared" si="49"/>
        <v/>
      </c>
      <c r="X173" s="256">
        <v>0</v>
      </c>
      <c r="Y173" s="256">
        <v>0</v>
      </c>
      <c r="Z173" s="257" t="str">
        <f t="shared" si="50"/>
        <v/>
      </c>
      <c r="AA173" s="256">
        <v>1</v>
      </c>
      <c r="AB173" s="256">
        <v>1</v>
      </c>
      <c r="AC173" s="257">
        <f t="shared" si="43"/>
        <v>1</v>
      </c>
      <c r="AD173" s="256">
        <v>0</v>
      </c>
      <c r="AE173" s="256">
        <v>0</v>
      </c>
      <c r="AF173" s="257" t="str">
        <f t="shared" si="51"/>
        <v/>
      </c>
      <c r="AG173" s="256">
        <v>0</v>
      </c>
      <c r="AH173" s="256">
        <v>0</v>
      </c>
      <c r="AI173" s="257" t="str">
        <f t="shared" si="52"/>
        <v/>
      </c>
      <c r="AJ173" s="256">
        <v>0</v>
      </c>
      <c r="AK173" s="256">
        <v>0</v>
      </c>
      <c r="AL173" s="257" t="str">
        <f t="shared" si="53"/>
        <v/>
      </c>
      <c r="AM173" s="256">
        <v>0</v>
      </c>
      <c r="AN173" s="256">
        <v>0</v>
      </c>
      <c r="AO173" s="257">
        <v>0</v>
      </c>
      <c r="AP173" s="256">
        <v>0</v>
      </c>
      <c r="AQ173" s="256">
        <v>0</v>
      </c>
      <c r="AR173" s="257" t="str">
        <f t="shared" si="54"/>
        <v/>
      </c>
      <c r="AS173" s="256">
        <v>0</v>
      </c>
      <c r="AT173" s="256">
        <v>0</v>
      </c>
      <c r="AU173" s="257" t="str">
        <f t="shared" si="55"/>
        <v/>
      </c>
      <c r="AV173" s="521">
        <v>0</v>
      </c>
      <c r="AW173" s="521">
        <v>0</v>
      </c>
      <c r="AX173" s="257" t="str">
        <f t="shared" si="76"/>
        <v/>
      </c>
      <c r="AY173" s="521">
        <v>1</v>
      </c>
      <c r="AZ173" s="521">
        <v>1</v>
      </c>
      <c r="BA173" s="257">
        <f t="shared" si="56"/>
        <v>1</v>
      </c>
      <c r="BB173" s="521">
        <v>2</v>
      </c>
      <c r="BC173" s="521">
        <v>2</v>
      </c>
      <c r="BD173" s="257">
        <f t="shared" si="57"/>
        <v>1</v>
      </c>
      <c r="BE173" s="521">
        <v>1</v>
      </c>
      <c r="BF173" s="521">
        <v>1</v>
      </c>
      <c r="BG173" s="257">
        <f t="shared" si="58"/>
        <v>1</v>
      </c>
      <c r="BH173" s="521">
        <v>0</v>
      </c>
      <c r="BI173" s="521">
        <v>0</v>
      </c>
      <c r="BJ173" s="257" t="str">
        <f t="shared" si="59"/>
        <v/>
      </c>
      <c r="BK173" s="521">
        <v>0</v>
      </c>
      <c r="BL173" s="521">
        <v>0</v>
      </c>
      <c r="BM173" s="257" t="str">
        <f t="shared" si="60"/>
        <v/>
      </c>
      <c r="BN173" s="521">
        <v>0</v>
      </c>
      <c r="BO173" s="521">
        <v>0</v>
      </c>
      <c r="BP173" s="257" t="str">
        <f t="shared" si="61"/>
        <v/>
      </c>
      <c r="BQ173" s="521">
        <v>0</v>
      </c>
      <c r="BR173" s="521">
        <v>0</v>
      </c>
      <c r="BS173" s="257" t="str">
        <f t="shared" si="62"/>
        <v/>
      </c>
      <c r="BT173" s="521">
        <v>0</v>
      </c>
      <c r="BU173" s="521">
        <v>0</v>
      </c>
      <c r="BV173" s="257" t="str">
        <f t="shared" si="63"/>
        <v/>
      </c>
      <c r="BW173" s="521">
        <v>0</v>
      </c>
      <c r="BX173" s="521">
        <v>0</v>
      </c>
      <c r="BY173" s="257" t="str">
        <f t="shared" si="64"/>
        <v/>
      </c>
      <c r="BZ173" s="521">
        <v>1</v>
      </c>
      <c r="CA173" s="521">
        <v>1</v>
      </c>
      <c r="CB173" s="257">
        <f t="shared" si="65"/>
        <v>1</v>
      </c>
      <c r="CC173" s="521">
        <v>0</v>
      </c>
      <c r="CD173" s="521">
        <v>0</v>
      </c>
      <c r="CE173" s="257" t="str">
        <f t="shared" si="66"/>
        <v/>
      </c>
      <c r="CF173" s="521">
        <v>0</v>
      </c>
      <c r="CG173" s="521">
        <v>0</v>
      </c>
      <c r="CH173" s="257" t="str">
        <f t="shared" si="67"/>
        <v/>
      </c>
      <c r="CI173" s="256">
        <v>0</v>
      </c>
      <c r="CJ173" s="256">
        <v>0</v>
      </c>
      <c r="CK173" s="257" t="str">
        <f t="shared" si="68"/>
        <v/>
      </c>
      <c r="CL173" s="256">
        <v>0</v>
      </c>
      <c r="CM173" s="256">
        <v>0</v>
      </c>
      <c r="CN173" s="257" t="str">
        <f t="shared" si="69"/>
        <v/>
      </c>
      <c r="CO173" s="256">
        <v>0</v>
      </c>
      <c r="CP173" s="256">
        <v>0</v>
      </c>
      <c r="CQ173" s="257" t="str">
        <f t="shared" si="70"/>
        <v/>
      </c>
      <c r="CR173" s="256">
        <v>0</v>
      </c>
      <c r="CS173" s="256">
        <v>0</v>
      </c>
      <c r="CT173" s="257" t="str">
        <f t="shared" si="71"/>
        <v/>
      </c>
      <c r="CU173" s="256">
        <v>0</v>
      </c>
      <c r="CV173" s="256">
        <v>0</v>
      </c>
      <c r="CW173" s="257" t="str">
        <f t="shared" si="72"/>
        <v/>
      </c>
      <c r="CX173" s="256">
        <v>0</v>
      </c>
      <c r="CY173" s="256">
        <v>0</v>
      </c>
      <c r="CZ173" s="257" t="str">
        <f t="shared" si="73"/>
        <v/>
      </c>
      <c r="DA173" s="256">
        <v>0</v>
      </c>
      <c r="DB173" s="256">
        <v>0</v>
      </c>
      <c r="DC173" s="257" t="str">
        <f t="shared" si="74"/>
        <v/>
      </c>
      <c r="DD173" s="256">
        <v>0</v>
      </c>
      <c r="DE173" s="256">
        <v>0</v>
      </c>
      <c r="DF173" s="257" t="str">
        <f t="shared" si="75"/>
        <v/>
      </c>
    </row>
    <row r="174" spans="1:110" ht="15" customHeight="1" x14ac:dyDescent="0.25">
      <c r="A174" s="152">
        <v>58</v>
      </c>
      <c r="B174" s="127" t="s">
        <v>395</v>
      </c>
      <c r="C174" s="127" t="s">
        <v>336</v>
      </c>
      <c r="D174" s="480">
        <v>0</v>
      </c>
      <c r="E174" s="480">
        <v>0</v>
      </c>
      <c r="F174" s="257" t="str">
        <f t="shared" si="44"/>
        <v>-</v>
      </c>
      <c r="G174" s="258" t="str">
        <f t="shared" si="39"/>
        <v>Đạt</v>
      </c>
      <c r="H174" s="259">
        <f t="shared" si="45"/>
        <v>84</v>
      </c>
      <c r="I174" s="259">
        <f t="shared" si="40"/>
        <v>87</v>
      </c>
      <c r="J174" s="293">
        <f t="shared" si="46"/>
        <v>0.96551724137931039</v>
      </c>
      <c r="K174" s="258" t="str">
        <f t="shared" si="41"/>
        <v>Đạt</v>
      </c>
      <c r="L174" s="256">
        <v>2</v>
      </c>
      <c r="M174" s="256">
        <v>2</v>
      </c>
      <c r="N174" s="257">
        <f t="shared" si="47"/>
        <v>1</v>
      </c>
      <c r="O174" s="256">
        <v>5</v>
      </c>
      <c r="P174" s="256">
        <v>5</v>
      </c>
      <c r="Q174" s="257">
        <f t="shared" si="42"/>
        <v>1</v>
      </c>
      <c r="R174" s="256">
        <v>1</v>
      </c>
      <c r="S174" s="256">
        <v>1</v>
      </c>
      <c r="T174" s="257">
        <f t="shared" si="48"/>
        <v>1</v>
      </c>
      <c r="U174" s="256">
        <v>6</v>
      </c>
      <c r="V174" s="256">
        <v>6</v>
      </c>
      <c r="W174" s="257">
        <f t="shared" si="49"/>
        <v>1</v>
      </c>
      <c r="X174" s="256">
        <v>0</v>
      </c>
      <c r="Y174" s="256">
        <v>0</v>
      </c>
      <c r="Z174" s="257" t="str">
        <f t="shared" si="50"/>
        <v/>
      </c>
      <c r="AA174" s="256">
        <v>2</v>
      </c>
      <c r="AB174" s="256">
        <v>2</v>
      </c>
      <c r="AC174" s="257">
        <f t="shared" si="43"/>
        <v>1</v>
      </c>
      <c r="AD174" s="256">
        <v>9</v>
      </c>
      <c r="AE174" s="256">
        <v>9</v>
      </c>
      <c r="AF174" s="257">
        <f t="shared" si="51"/>
        <v>1</v>
      </c>
      <c r="AG174" s="256">
        <v>3</v>
      </c>
      <c r="AH174" s="256">
        <v>3</v>
      </c>
      <c r="AI174" s="257">
        <f t="shared" si="52"/>
        <v>1</v>
      </c>
      <c r="AJ174" s="256">
        <v>3</v>
      </c>
      <c r="AK174" s="256">
        <v>3</v>
      </c>
      <c r="AL174" s="257">
        <f t="shared" si="53"/>
        <v>1</v>
      </c>
      <c r="AM174" s="256">
        <v>3</v>
      </c>
      <c r="AN174" s="256">
        <v>3</v>
      </c>
      <c r="AO174" s="257">
        <v>0</v>
      </c>
      <c r="AP174" s="256">
        <v>0</v>
      </c>
      <c r="AQ174" s="256">
        <v>0</v>
      </c>
      <c r="AR174" s="257" t="str">
        <f t="shared" si="54"/>
        <v/>
      </c>
      <c r="AS174" s="256">
        <v>7</v>
      </c>
      <c r="AT174" s="256">
        <v>7</v>
      </c>
      <c r="AU174" s="257">
        <f t="shared" si="55"/>
        <v>1</v>
      </c>
      <c r="AV174" s="521">
        <v>6</v>
      </c>
      <c r="AW174" s="521">
        <v>7</v>
      </c>
      <c r="AX174" s="257">
        <f t="shared" si="76"/>
        <v>0.8571428571428571</v>
      </c>
      <c r="AY174" s="521">
        <v>3</v>
      </c>
      <c r="AZ174" s="521">
        <v>4</v>
      </c>
      <c r="BA174" s="257">
        <f t="shared" si="56"/>
        <v>0.75</v>
      </c>
      <c r="BB174" s="521">
        <v>2</v>
      </c>
      <c r="BC174" s="521">
        <v>2</v>
      </c>
      <c r="BD174" s="257">
        <f t="shared" si="57"/>
        <v>1</v>
      </c>
      <c r="BE174" s="521">
        <v>6</v>
      </c>
      <c r="BF174" s="521">
        <v>6</v>
      </c>
      <c r="BG174" s="257">
        <f t="shared" si="58"/>
        <v>1</v>
      </c>
      <c r="BH174" s="521">
        <v>5</v>
      </c>
      <c r="BI174" s="521">
        <v>5</v>
      </c>
      <c r="BJ174" s="257">
        <f t="shared" si="59"/>
        <v>1</v>
      </c>
      <c r="BK174" s="521">
        <v>1</v>
      </c>
      <c r="BL174" s="521">
        <v>1</v>
      </c>
      <c r="BM174" s="257">
        <f t="shared" si="60"/>
        <v>1</v>
      </c>
      <c r="BN174" s="521">
        <v>2</v>
      </c>
      <c r="BO174" s="521">
        <v>2</v>
      </c>
      <c r="BP174" s="257">
        <f t="shared" si="61"/>
        <v>1</v>
      </c>
      <c r="BQ174" s="521">
        <v>2</v>
      </c>
      <c r="BR174" s="521">
        <v>3</v>
      </c>
      <c r="BS174" s="257">
        <f t="shared" si="62"/>
        <v>0.66666666666666663</v>
      </c>
      <c r="BT174" s="521">
        <v>0</v>
      </c>
      <c r="BU174" s="521">
        <v>0</v>
      </c>
      <c r="BV174" s="257" t="str">
        <f t="shared" si="63"/>
        <v/>
      </c>
      <c r="BW174" s="521">
        <v>5</v>
      </c>
      <c r="BX174" s="521">
        <v>5</v>
      </c>
      <c r="BY174" s="257">
        <f t="shared" si="64"/>
        <v>1</v>
      </c>
      <c r="BZ174" s="521">
        <v>2</v>
      </c>
      <c r="CA174" s="521">
        <v>2</v>
      </c>
      <c r="CB174" s="257">
        <f t="shared" si="65"/>
        <v>1</v>
      </c>
      <c r="CC174" s="521">
        <v>1</v>
      </c>
      <c r="CD174" s="521">
        <v>1</v>
      </c>
      <c r="CE174" s="257">
        <f t="shared" si="66"/>
        <v>1</v>
      </c>
      <c r="CF174" s="521">
        <v>0</v>
      </c>
      <c r="CG174" s="521">
        <v>0</v>
      </c>
      <c r="CH174" s="257" t="str">
        <f t="shared" si="67"/>
        <v/>
      </c>
      <c r="CI174" s="256">
        <v>1</v>
      </c>
      <c r="CJ174" s="256">
        <v>1</v>
      </c>
      <c r="CK174" s="257">
        <f t="shared" si="68"/>
        <v>1</v>
      </c>
      <c r="CL174" s="256">
        <v>2</v>
      </c>
      <c r="CM174" s="256">
        <v>2</v>
      </c>
      <c r="CN174" s="257">
        <f t="shared" si="69"/>
        <v>1</v>
      </c>
      <c r="CO174" s="256">
        <v>0</v>
      </c>
      <c r="CP174" s="256">
        <v>0</v>
      </c>
      <c r="CQ174" s="257" t="str">
        <f t="shared" si="70"/>
        <v/>
      </c>
      <c r="CR174" s="256">
        <v>1</v>
      </c>
      <c r="CS174" s="256">
        <v>1</v>
      </c>
      <c r="CT174" s="257">
        <f t="shared" si="71"/>
        <v>1</v>
      </c>
      <c r="CU174" s="256">
        <v>1</v>
      </c>
      <c r="CV174" s="256">
        <v>1</v>
      </c>
      <c r="CW174" s="257">
        <f t="shared" si="72"/>
        <v>1</v>
      </c>
      <c r="CX174" s="256">
        <v>3</v>
      </c>
      <c r="CY174" s="256">
        <v>3</v>
      </c>
      <c r="CZ174" s="257">
        <f t="shared" si="73"/>
        <v>1</v>
      </c>
      <c r="DA174" s="256">
        <v>3</v>
      </c>
      <c r="DB174" s="256">
        <v>3</v>
      </c>
      <c r="DC174" s="257">
        <f t="shared" si="74"/>
        <v>1</v>
      </c>
      <c r="DD174" s="256">
        <v>0</v>
      </c>
      <c r="DE174" s="256">
        <v>0</v>
      </c>
      <c r="DF174" s="257" t="str">
        <f t="shared" si="75"/>
        <v/>
      </c>
    </row>
    <row r="175" spans="1:110" ht="15" customHeight="1" x14ac:dyDescent="0.25">
      <c r="A175" s="152">
        <v>59</v>
      </c>
      <c r="B175" s="127" t="s">
        <v>396</v>
      </c>
      <c r="C175" s="127" t="s">
        <v>336</v>
      </c>
      <c r="D175" s="480">
        <v>0</v>
      </c>
      <c r="E175" s="480">
        <v>0</v>
      </c>
      <c r="F175" s="257" t="str">
        <f t="shared" si="44"/>
        <v>-</v>
      </c>
      <c r="G175" s="258" t="str">
        <f t="shared" si="39"/>
        <v>Đạt</v>
      </c>
      <c r="H175" s="259">
        <f t="shared" si="45"/>
        <v>19</v>
      </c>
      <c r="I175" s="259">
        <f t="shared" si="40"/>
        <v>19</v>
      </c>
      <c r="J175" s="293">
        <f t="shared" si="46"/>
        <v>1</v>
      </c>
      <c r="K175" s="258" t="str">
        <f t="shared" si="41"/>
        <v>Đạt</v>
      </c>
      <c r="L175" s="256">
        <v>0</v>
      </c>
      <c r="M175" s="256">
        <v>0</v>
      </c>
      <c r="N175" s="257" t="str">
        <f t="shared" si="47"/>
        <v/>
      </c>
      <c r="O175" s="256">
        <v>1</v>
      </c>
      <c r="P175" s="256">
        <v>1</v>
      </c>
      <c r="Q175" s="257">
        <f t="shared" si="42"/>
        <v>1</v>
      </c>
      <c r="R175" s="256">
        <v>0</v>
      </c>
      <c r="S175" s="256">
        <v>0</v>
      </c>
      <c r="T175" s="257" t="str">
        <f t="shared" si="48"/>
        <v/>
      </c>
      <c r="U175" s="256">
        <v>0</v>
      </c>
      <c r="V175" s="256">
        <v>0</v>
      </c>
      <c r="W175" s="257" t="str">
        <f t="shared" si="49"/>
        <v/>
      </c>
      <c r="X175" s="256">
        <v>0</v>
      </c>
      <c r="Y175" s="256">
        <v>0</v>
      </c>
      <c r="Z175" s="257" t="str">
        <f t="shared" si="50"/>
        <v/>
      </c>
      <c r="AA175" s="256">
        <v>1</v>
      </c>
      <c r="AB175" s="256">
        <v>1</v>
      </c>
      <c r="AC175" s="257">
        <f t="shared" si="43"/>
        <v>1</v>
      </c>
      <c r="AD175" s="256">
        <v>0</v>
      </c>
      <c r="AE175" s="256">
        <v>0</v>
      </c>
      <c r="AF175" s="257" t="str">
        <f t="shared" si="51"/>
        <v/>
      </c>
      <c r="AG175" s="256">
        <v>5</v>
      </c>
      <c r="AH175" s="256">
        <v>5</v>
      </c>
      <c r="AI175" s="257">
        <f t="shared" si="52"/>
        <v>1</v>
      </c>
      <c r="AJ175" s="256">
        <v>4</v>
      </c>
      <c r="AK175" s="256">
        <v>4</v>
      </c>
      <c r="AL175" s="257">
        <f t="shared" si="53"/>
        <v>1</v>
      </c>
      <c r="AM175" s="256">
        <v>2</v>
      </c>
      <c r="AN175" s="256">
        <v>2</v>
      </c>
      <c r="AO175" s="257">
        <v>0</v>
      </c>
      <c r="AP175" s="256">
        <v>0</v>
      </c>
      <c r="AQ175" s="256">
        <v>0</v>
      </c>
      <c r="AR175" s="257" t="str">
        <f t="shared" si="54"/>
        <v/>
      </c>
      <c r="AS175" s="256">
        <v>2</v>
      </c>
      <c r="AT175" s="256">
        <v>2</v>
      </c>
      <c r="AU175" s="257">
        <f t="shared" si="55"/>
        <v>1</v>
      </c>
      <c r="AV175" s="521">
        <v>0</v>
      </c>
      <c r="AW175" s="521">
        <v>0</v>
      </c>
      <c r="AX175" s="257" t="str">
        <f t="shared" si="76"/>
        <v/>
      </c>
      <c r="AY175" s="521">
        <v>0</v>
      </c>
      <c r="AZ175" s="521">
        <v>0</v>
      </c>
      <c r="BA175" s="257" t="str">
        <f t="shared" si="56"/>
        <v/>
      </c>
      <c r="BB175" s="521">
        <v>1</v>
      </c>
      <c r="BC175" s="521">
        <v>1</v>
      </c>
      <c r="BD175" s="257">
        <f t="shared" si="57"/>
        <v>1</v>
      </c>
      <c r="BE175" s="521">
        <v>0</v>
      </c>
      <c r="BF175" s="521">
        <v>0</v>
      </c>
      <c r="BG175" s="257" t="str">
        <f t="shared" si="58"/>
        <v/>
      </c>
      <c r="BH175" s="521">
        <v>0</v>
      </c>
      <c r="BI175" s="521">
        <v>0</v>
      </c>
      <c r="BJ175" s="257" t="str">
        <f t="shared" si="59"/>
        <v/>
      </c>
      <c r="BK175" s="521">
        <v>1</v>
      </c>
      <c r="BL175" s="521">
        <v>1</v>
      </c>
      <c r="BM175" s="257">
        <f t="shared" si="60"/>
        <v>1</v>
      </c>
      <c r="BN175" s="521">
        <v>0</v>
      </c>
      <c r="BO175" s="521">
        <v>0</v>
      </c>
      <c r="BP175" s="257" t="str">
        <f t="shared" si="61"/>
        <v/>
      </c>
      <c r="BQ175" s="521">
        <v>0</v>
      </c>
      <c r="BR175" s="521">
        <v>0</v>
      </c>
      <c r="BS175" s="257" t="str">
        <f t="shared" si="62"/>
        <v/>
      </c>
      <c r="BT175" s="521">
        <v>0</v>
      </c>
      <c r="BU175" s="521">
        <v>0</v>
      </c>
      <c r="BV175" s="257" t="str">
        <f t="shared" si="63"/>
        <v/>
      </c>
      <c r="BW175" s="521">
        <v>0</v>
      </c>
      <c r="BX175" s="521">
        <v>0</v>
      </c>
      <c r="BY175" s="257" t="str">
        <f t="shared" si="64"/>
        <v/>
      </c>
      <c r="BZ175" s="521">
        <v>0</v>
      </c>
      <c r="CA175" s="521">
        <v>0</v>
      </c>
      <c r="CB175" s="257" t="str">
        <f t="shared" si="65"/>
        <v/>
      </c>
      <c r="CC175" s="521">
        <v>2</v>
      </c>
      <c r="CD175" s="521">
        <v>2</v>
      </c>
      <c r="CE175" s="257">
        <f t="shared" si="66"/>
        <v>1</v>
      </c>
      <c r="CF175" s="521">
        <v>0</v>
      </c>
      <c r="CG175" s="521">
        <v>0</v>
      </c>
      <c r="CH175" s="257" t="str">
        <f t="shared" si="67"/>
        <v/>
      </c>
      <c r="CI175" s="256">
        <v>0</v>
      </c>
      <c r="CJ175" s="256">
        <v>0</v>
      </c>
      <c r="CK175" s="257" t="str">
        <f t="shared" si="68"/>
        <v/>
      </c>
      <c r="CL175" s="256">
        <v>0</v>
      </c>
      <c r="CM175" s="256">
        <v>0</v>
      </c>
      <c r="CN175" s="257" t="str">
        <f t="shared" si="69"/>
        <v/>
      </c>
      <c r="CO175" s="256">
        <v>0</v>
      </c>
      <c r="CP175" s="256">
        <v>0</v>
      </c>
      <c r="CQ175" s="257" t="str">
        <f t="shared" si="70"/>
        <v/>
      </c>
      <c r="CR175" s="256">
        <v>0</v>
      </c>
      <c r="CS175" s="256">
        <v>0</v>
      </c>
      <c r="CT175" s="257" t="str">
        <f t="shared" si="71"/>
        <v/>
      </c>
      <c r="CU175" s="256">
        <v>0</v>
      </c>
      <c r="CV175" s="256">
        <v>0</v>
      </c>
      <c r="CW175" s="257" t="str">
        <f t="shared" si="72"/>
        <v/>
      </c>
      <c r="CX175" s="256">
        <v>0</v>
      </c>
      <c r="CY175" s="256">
        <v>0</v>
      </c>
      <c r="CZ175" s="257" t="str">
        <f t="shared" si="73"/>
        <v/>
      </c>
      <c r="DA175" s="256">
        <v>0</v>
      </c>
      <c r="DB175" s="256">
        <v>0</v>
      </c>
      <c r="DC175" s="257" t="str">
        <f t="shared" si="74"/>
        <v/>
      </c>
      <c r="DD175" s="256">
        <v>0</v>
      </c>
      <c r="DE175" s="256">
        <v>0</v>
      </c>
      <c r="DF175" s="257" t="str">
        <f t="shared" si="75"/>
        <v/>
      </c>
    </row>
    <row r="176" spans="1:110" ht="15" customHeight="1" x14ac:dyDescent="0.25">
      <c r="A176" s="152">
        <v>60</v>
      </c>
      <c r="B176" s="127" t="s">
        <v>397</v>
      </c>
      <c r="C176" s="127" t="s">
        <v>339</v>
      </c>
      <c r="D176" s="480">
        <v>0</v>
      </c>
      <c r="E176" s="480">
        <v>0</v>
      </c>
      <c r="F176" s="257" t="str">
        <f t="shared" si="44"/>
        <v>-</v>
      </c>
      <c r="G176" s="258" t="str">
        <f t="shared" si="39"/>
        <v>Đạt</v>
      </c>
      <c r="H176" s="259">
        <f t="shared" si="45"/>
        <v>9</v>
      </c>
      <c r="I176" s="259">
        <f t="shared" si="40"/>
        <v>11</v>
      </c>
      <c r="J176" s="293">
        <f t="shared" si="46"/>
        <v>0.81818181818181823</v>
      </c>
      <c r="K176" s="258" t="str">
        <f t="shared" si="41"/>
        <v>Đạt</v>
      </c>
      <c r="L176" s="256">
        <v>0</v>
      </c>
      <c r="M176" s="256">
        <v>0</v>
      </c>
      <c r="N176" s="257" t="str">
        <f t="shared" si="47"/>
        <v/>
      </c>
      <c r="O176" s="256">
        <v>1</v>
      </c>
      <c r="P176" s="256">
        <v>1</v>
      </c>
      <c r="Q176" s="257">
        <f t="shared" si="42"/>
        <v>1</v>
      </c>
      <c r="R176" s="256">
        <v>0</v>
      </c>
      <c r="S176" s="256">
        <v>0</v>
      </c>
      <c r="T176" s="257" t="str">
        <f t="shared" si="48"/>
        <v/>
      </c>
      <c r="U176" s="256">
        <v>0</v>
      </c>
      <c r="V176" s="256">
        <v>0</v>
      </c>
      <c r="W176" s="257" t="str">
        <f t="shared" si="49"/>
        <v/>
      </c>
      <c r="X176" s="256">
        <v>0</v>
      </c>
      <c r="Y176" s="256">
        <v>0</v>
      </c>
      <c r="Z176" s="257" t="str">
        <f t="shared" si="50"/>
        <v/>
      </c>
      <c r="AA176" s="256">
        <v>0</v>
      </c>
      <c r="AB176" s="256">
        <v>0</v>
      </c>
      <c r="AC176" s="257" t="str">
        <f t="shared" si="43"/>
        <v/>
      </c>
      <c r="AD176" s="256">
        <v>0</v>
      </c>
      <c r="AE176" s="256">
        <v>0</v>
      </c>
      <c r="AF176" s="257" t="str">
        <f t="shared" si="51"/>
        <v/>
      </c>
      <c r="AG176" s="256">
        <v>0</v>
      </c>
      <c r="AH176" s="256">
        <v>0</v>
      </c>
      <c r="AI176" s="257" t="str">
        <f t="shared" si="52"/>
        <v/>
      </c>
      <c r="AJ176" s="256">
        <v>0</v>
      </c>
      <c r="AK176" s="256">
        <v>0</v>
      </c>
      <c r="AL176" s="257" t="str">
        <f t="shared" si="53"/>
        <v/>
      </c>
      <c r="AM176" s="256">
        <v>0</v>
      </c>
      <c r="AN176" s="256">
        <v>0</v>
      </c>
      <c r="AO176" s="257">
        <v>0</v>
      </c>
      <c r="AP176" s="256">
        <v>0</v>
      </c>
      <c r="AQ176" s="256">
        <v>0</v>
      </c>
      <c r="AR176" s="257" t="str">
        <f t="shared" si="54"/>
        <v/>
      </c>
      <c r="AS176" s="256">
        <v>0</v>
      </c>
      <c r="AT176" s="256">
        <v>0</v>
      </c>
      <c r="AU176" s="257" t="str">
        <f t="shared" si="55"/>
        <v/>
      </c>
      <c r="AV176" s="521">
        <v>0</v>
      </c>
      <c r="AW176" s="521">
        <v>0</v>
      </c>
      <c r="AX176" s="257" t="str">
        <f t="shared" si="76"/>
        <v/>
      </c>
      <c r="AY176" s="521">
        <v>0</v>
      </c>
      <c r="AZ176" s="521">
        <v>0</v>
      </c>
      <c r="BA176" s="257" t="str">
        <f t="shared" si="56"/>
        <v/>
      </c>
      <c r="BB176" s="521">
        <v>5</v>
      </c>
      <c r="BC176" s="521">
        <v>7</v>
      </c>
      <c r="BD176" s="257">
        <f t="shared" si="57"/>
        <v>0.7142857142857143</v>
      </c>
      <c r="BE176" s="521">
        <v>0</v>
      </c>
      <c r="BF176" s="521">
        <v>0</v>
      </c>
      <c r="BG176" s="257" t="str">
        <f t="shared" si="58"/>
        <v/>
      </c>
      <c r="BH176" s="521">
        <v>0</v>
      </c>
      <c r="BI176" s="521">
        <v>0</v>
      </c>
      <c r="BJ176" s="257" t="str">
        <f t="shared" si="59"/>
        <v/>
      </c>
      <c r="BK176" s="521">
        <v>0</v>
      </c>
      <c r="BL176" s="521">
        <v>0</v>
      </c>
      <c r="BM176" s="257" t="str">
        <f t="shared" si="60"/>
        <v/>
      </c>
      <c r="BN176" s="521">
        <v>0</v>
      </c>
      <c r="BO176" s="521">
        <v>0</v>
      </c>
      <c r="BP176" s="257" t="str">
        <f t="shared" si="61"/>
        <v/>
      </c>
      <c r="BQ176" s="521">
        <v>2</v>
      </c>
      <c r="BR176" s="521">
        <v>2</v>
      </c>
      <c r="BS176" s="257">
        <f t="shared" si="62"/>
        <v>1</v>
      </c>
      <c r="BT176" s="521">
        <v>0</v>
      </c>
      <c r="BU176" s="521">
        <v>0</v>
      </c>
      <c r="BV176" s="257" t="str">
        <f t="shared" si="63"/>
        <v/>
      </c>
      <c r="BW176" s="521">
        <v>0</v>
      </c>
      <c r="BX176" s="521">
        <v>0</v>
      </c>
      <c r="BY176" s="257" t="str">
        <f t="shared" si="64"/>
        <v/>
      </c>
      <c r="BZ176" s="521">
        <v>0</v>
      </c>
      <c r="CA176" s="521">
        <v>0</v>
      </c>
      <c r="CB176" s="257" t="str">
        <f t="shared" si="65"/>
        <v/>
      </c>
      <c r="CC176" s="521">
        <v>1</v>
      </c>
      <c r="CD176" s="521">
        <v>1</v>
      </c>
      <c r="CE176" s="257">
        <f t="shared" si="66"/>
        <v>1</v>
      </c>
      <c r="CF176" s="521">
        <v>0</v>
      </c>
      <c r="CG176" s="521">
        <v>0</v>
      </c>
      <c r="CH176" s="257" t="str">
        <f t="shared" si="67"/>
        <v/>
      </c>
      <c r="CI176" s="256">
        <v>0</v>
      </c>
      <c r="CJ176" s="256">
        <v>0</v>
      </c>
      <c r="CK176" s="257" t="str">
        <f t="shared" si="68"/>
        <v/>
      </c>
      <c r="CL176" s="256">
        <v>0</v>
      </c>
      <c r="CM176" s="256">
        <v>0</v>
      </c>
      <c r="CN176" s="257" t="str">
        <f t="shared" si="69"/>
        <v/>
      </c>
      <c r="CO176" s="256">
        <v>0</v>
      </c>
      <c r="CP176" s="256">
        <v>0</v>
      </c>
      <c r="CQ176" s="257" t="str">
        <f t="shared" si="70"/>
        <v/>
      </c>
      <c r="CR176" s="256">
        <v>0</v>
      </c>
      <c r="CS176" s="256">
        <v>0</v>
      </c>
      <c r="CT176" s="257" t="str">
        <f t="shared" si="71"/>
        <v/>
      </c>
      <c r="CU176" s="256">
        <v>0</v>
      </c>
      <c r="CV176" s="256">
        <v>0</v>
      </c>
      <c r="CW176" s="257" t="str">
        <f t="shared" si="72"/>
        <v/>
      </c>
      <c r="CX176" s="256">
        <v>0</v>
      </c>
      <c r="CY176" s="256">
        <v>0</v>
      </c>
      <c r="CZ176" s="257" t="str">
        <f t="shared" si="73"/>
        <v/>
      </c>
      <c r="DA176" s="256">
        <v>0</v>
      </c>
      <c r="DB176" s="256">
        <v>0</v>
      </c>
      <c r="DC176" s="257" t="str">
        <f t="shared" si="74"/>
        <v/>
      </c>
      <c r="DD176" s="256">
        <v>0</v>
      </c>
      <c r="DE176" s="256">
        <v>0</v>
      </c>
      <c r="DF176" s="257" t="str">
        <f t="shared" si="75"/>
        <v/>
      </c>
    </row>
    <row r="177" spans="1:110" ht="15" customHeight="1" x14ac:dyDescent="0.25">
      <c r="A177" s="152">
        <v>61</v>
      </c>
      <c r="B177" s="127" t="s">
        <v>398</v>
      </c>
      <c r="C177" s="127" t="s">
        <v>336</v>
      </c>
      <c r="D177" s="480">
        <v>0</v>
      </c>
      <c r="E177" s="480">
        <v>0</v>
      </c>
      <c r="F177" s="257" t="str">
        <f t="shared" si="44"/>
        <v>-</v>
      </c>
      <c r="G177" s="258" t="str">
        <f t="shared" si="39"/>
        <v>Đạt</v>
      </c>
      <c r="H177" s="259">
        <f t="shared" si="45"/>
        <v>1</v>
      </c>
      <c r="I177" s="259">
        <f t="shared" si="40"/>
        <v>1</v>
      </c>
      <c r="J177" s="293">
        <f t="shared" si="46"/>
        <v>1</v>
      </c>
      <c r="K177" s="258" t="str">
        <f t="shared" si="41"/>
        <v>Đạt</v>
      </c>
      <c r="L177" s="256">
        <v>0</v>
      </c>
      <c r="M177" s="256">
        <v>0</v>
      </c>
      <c r="N177" s="257" t="str">
        <f t="shared" si="47"/>
        <v/>
      </c>
      <c r="O177" s="256">
        <v>0</v>
      </c>
      <c r="P177" s="256">
        <v>0</v>
      </c>
      <c r="Q177" s="257" t="str">
        <f t="shared" si="42"/>
        <v/>
      </c>
      <c r="R177" s="256">
        <v>0</v>
      </c>
      <c r="S177" s="256">
        <v>0</v>
      </c>
      <c r="T177" s="257" t="str">
        <f t="shared" si="48"/>
        <v/>
      </c>
      <c r="U177" s="256">
        <v>0</v>
      </c>
      <c r="V177" s="256">
        <v>0</v>
      </c>
      <c r="W177" s="257" t="str">
        <f t="shared" si="49"/>
        <v/>
      </c>
      <c r="X177" s="256">
        <v>0</v>
      </c>
      <c r="Y177" s="256">
        <v>0</v>
      </c>
      <c r="Z177" s="257" t="str">
        <f t="shared" si="50"/>
        <v/>
      </c>
      <c r="AA177" s="256">
        <v>0</v>
      </c>
      <c r="AB177" s="256">
        <v>0</v>
      </c>
      <c r="AC177" s="257" t="str">
        <f t="shared" si="43"/>
        <v/>
      </c>
      <c r="AD177" s="256">
        <v>0</v>
      </c>
      <c r="AE177" s="256">
        <v>0</v>
      </c>
      <c r="AF177" s="257" t="str">
        <f t="shared" si="51"/>
        <v/>
      </c>
      <c r="AG177" s="256">
        <v>0</v>
      </c>
      <c r="AH177" s="256">
        <v>0</v>
      </c>
      <c r="AI177" s="257" t="str">
        <f t="shared" si="52"/>
        <v/>
      </c>
      <c r="AJ177" s="256">
        <v>0</v>
      </c>
      <c r="AK177" s="256">
        <v>0</v>
      </c>
      <c r="AL177" s="257" t="str">
        <f t="shared" si="53"/>
        <v/>
      </c>
      <c r="AM177" s="256">
        <v>0</v>
      </c>
      <c r="AN177" s="256">
        <v>0</v>
      </c>
      <c r="AO177" s="257">
        <v>0</v>
      </c>
      <c r="AP177" s="256">
        <v>0</v>
      </c>
      <c r="AQ177" s="256">
        <v>0</v>
      </c>
      <c r="AR177" s="257" t="str">
        <f t="shared" si="54"/>
        <v/>
      </c>
      <c r="AS177" s="256">
        <v>0</v>
      </c>
      <c r="AT177" s="256">
        <v>0</v>
      </c>
      <c r="AU177" s="257" t="str">
        <f t="shared" si="55"/>
        <v/>
      </c>
      <c r="AV177" s="521">
        <v>0</v>
      </c>
      <c r="AW177" s="521">
        <v>0</v>
      </c>
      <c r="AX177" s="257" t="str">
        <f t="shared" si="76"/>
        <v/>
      </c>
      <c r="AY177" s="521">
        <v>0</v>
      </c>
      <c r="AZ177" s="521">
        <v>0</v>
      </c>
      <c r="BA177" s="257" t="str">
        <f t="shared" si="56"/>
        <v/>
      </c>
      <c r="BB177" s="521">
        <v>0</v>
      </c>
      <c r="BC177" s="521">
        <v>0</v>
      </c>
      <c r="BD177" s="257" t="str">
        <f t="shared" si="57"/>
        <v/>
      </c>
      <c r="BE177" s="521">
        <v>0</v>
      </c>
      <c r="BF177" s="521">
        <v>0</v>
      </c>
      <c r="BG177" s="257" t="str">
        <f t="shared" si="58"/>
        <v/>
      </c>
      <c r="BH177" s="521">
        <v>0</v>
      </c>
      <c r="BI177" s="521">
        <v>0</v>
      </c>
      <c r="BJ177" s="257" t="str">
        <f t="shared" si="59"/>
        <v/>
      </c>
      <c r="BK177" s="521">
        <v>0</v>
      </c>
      <c r="BL177" s="521">
        <v>0</v>
      </c>
      <c r="BM177" s="257" t="str">
        <f t="shared" si="60"/>
        <v/>
      </c>
      <c r="BN177" s="521">
        <v>0</v>
      </c>
      <c r="BO177" s="521">
        <v>0</v>
      </c>
      <c r="BP177" s="257" t="str">
        <f t="shared" si="61"/>
        <v/>
      </c>
      <c r="BQ177" s="521">
        <v>1</v>
      </c>
      <c r="BR177" s="521">
        <v>1</v>
      </c>
      <c r="BS177" s="257">
        <f t="shared" si="62"/>
        <v>1</v>
      </c>
      <c r="BT177" s="521">
        <v>0</v>
      </c>
      <c r="BU177" s="521">
        <v>0</v>
      </c>
      <c r="BV177" s="257" t="str">
        <f t="shared" si="63"/>
        <v/>
      </c>
      <c r="BW177" s="521">
        <v>0</v>
      </c>
      <c r="BX177" s="521">
        <v>0</v>
      </c>
      <c r="BY177" s="257" t="str">
        <f t="shared" si="64"/>
        <v/>
      </c>
      <c r="BZ177" s="521">
        <v>0</v>
      </c>
      <c r="CA177" s="521">
        <v>0</v>
      </c>
      <c r="CB177" s="257" t="str">
        <f t="shared" si="65"/>
        <v/>
      </c>
      <c r="CC177" s="521">
        <v>0</v>
      </c>
      <c r="CD177" s="521">
        <v>0</v>
      </c>
      <c r="CE177" s="257" t="str">
        <f t="shared" si="66"/>
        <v/>
      </c>
      <c r="CF177" s="521">
        <v>0</v>
      </c>
      <c r="CG177" s="521">
        <v>0</v>
      </c>
      <c r="CH177" s="257" t="str">
        <f t="shared" si="67"/>
        <v/>
      </c>
      <c r="CI177" s="256">
        <v>0</v>
      </c>
      <c r="CJ177" s="256">
        <v>0</v>
      </c>
      <c r="CK177" s="257" t="str">
        <f t="shared" si="68"/>
        <v/>
      </c>
      <c r="CL177" s="256">
        <v>0</v>
      </c>
      <c r="CM177" s="256">
        <v>0</v>
      </c>
      <c r="CN177" s="257" t="str">
        <f t="shared" si="69"/>
        <v/>
      </c>
      <c r="CO177" s="256">
        <v>0</v>
      </c>
      <c r="CP177" s="256">
        <v>0</v>
      </c>
      <c r="CQ177" s="257" t="str">
        <f t="shared" si="70"/>
        <v/>
      </c>
      <c r="CR177" s="256">
        <v>0</v>
      </c>
      <c r="CS177" s="256">
        <v>0</v>
      </c>
      <c r="CT177" s="257" t="str">
        <f t="shared" si="71"/>
        <v/>
      </c>
      <c r="CU177" s="256">
        <v>0</v>
      </c>
      <c r="CV177" s="256">
        <v>0</v>
      </c>
      <c r="CW177" s="257" t="str">
        <f t="shared" si="72"/>
        <v/>
      </c>
      <c r="CX177" s="256">
        <v>0</v>
      </c>
      <c r="CY177" s="256">
        <v>0</v>
      </c>
      <c r="CZ177" s="257" t="str">
        <f t="shared" si="73"/>
        <v/>
      </c>
      <c r="DA177" s="256">
        <v>0</v>
      </c>
      <c r="DB177" s="256">
        <v>0</v>
      </c>
      <c r="DC177" s="257" t="str">
        <f t="shared" si="74"/>
        <v/>
      </c>
      <c r="DD177" s="256">
        <v>0</v>
      </c>
      <c r="DE177" s="256">
        <v>0</v>
      </c>
      <c r="DF177" s="257" t="str">
        <f t="shared" si="75"/>
        <v/>
      </c>
    </row>
    <row r="178" spans="1:110" x14ac:dyDescent="0.25">
      <c r="A178" s="152">
        <v>62</v>
      </c>
      <c r="B178" s="127" t="s">
        <v>399</v>
      </c>
      <c r="C178" s="127" t="s">
        <v>339</v>
      </c>
      <c r="D178" s="480">
        <v>0</v>
      </c>
      <c r="E178" s="480">
        <v>0</v>
      </c>
      <c r="F178" s="257" t="str">
        <f t="shared" si="44"/>
        <v>-</v>
      </c>
      <c r="G178" s="258" t="str">
        <f t="shared" si="39"/>
        <v>Đạt</v>
      </c>
      <c r="H178" s="259">
        <f t="shared" si="45"/>
        <v>13</v>
      </c>
      <c r="I178" s="259">
        <f t="shared" si="40"/>
        <v>13</v>
      </c>
      <c r="J178" s="293">
        <f t="shared" si="46"/>
        <v>1</v>
      </c>
      <c r="K178" s="258" t="str">
        <f t="shared" si="41"/>
        <v>Đạt</v>
      </c>
      <c r="L178" s="256">
        <v>0</v>
      </c>
      <c r="M178" s="256">
        <v>0</v>
      </c>
      <c r="N178" s="257" t="str">
        <f t="shared" si="47"/>
        <v/>
      </c>
      <c r="O178" s="256">
        <v>1</v>
      </c>
      <c r="P178" s="256">
        <v>1</v>
      </c>
      <c r="Q178" s="257">
        <f t="shared" si="42"/>
        <v>1</v>
      </c>
      <c r="R178" s="256">
        <v>1</v>
      </c>
      <c r="S178" s="256">
        <v>1</v>
      </c>
      <c r="T178" s="257">
        <f t="shared" si="48"/>
        <v>1</v>
      </c>
      <c r="U178" s="256">
        <v>0</v>
      </c>
      <c r="V178" s="256">
        <v>0</v>
      </c>
      <c r="W178" s="257" t="str">
        <f t="shared" si="49"/>
        <v/>
      </c>
      <c r="X178" s="256">
        <v>0</v>
      </c>
      <c r="Y178" s="256">
        <v>0</v>
      </c>
      <c r="Z178" s="257" t="str">
        <f t="shared" si="50"/>
        <v/>
      </c>
      <c r="AA178" s="256">
        <v>0</v>
      </c>
      <c r="AB178" s="256">
        <v>0</v>
      </c>
      <c r="AC178" s="257" t="str">
        <f t="shared" si="43"/>
        <v/>
      </c>
      <c r="AD178" s="256">
        <v>1</v>
      </c>
      <c r="AE178" s="256">
        <v>1</v>
      </c>
      <c r="AF178" s="257">
        <f t="shared" si="51"/>
        <v>1</v>
      </c>
      <c r="AG178" s="256">
        <v>1</v>
      </c>
      <c r="AH178" s="256">
        <v>1</v>
      </c>
      <c r="AI178" s="257">
        <f t="shared" si="52"/>
        <v>1</v>
      </c>
      <c r="AJ178" s="256">
        <v>0</v>
      </c>
      <c r="AK178" s="256">
        <v>0</v>
      </c>
      <c r="AL178" s="257" t="str">
        <f t="shared" si="53"/>
        <v/>
      </c>
      <c r="AM178" s="256">
        <v>4</v>
      </c>
      <c r="AN178" s="256">
        <v>4</v>
      </c>
      <c r="AO178" s="257">
        <v>0</v>
      </c>
      <c r="AP178" s="256">
        <v>0</v>
      </c>
      <c r="AQ178" s="256">
        <v>0</v>
      </c>
      <c r="AR178" s="257" t="str">
        <f t="shared" si="54"/>
        <v/>
      </c>
      <c r="AS178" s="256">
        <v>0</v>
      </c>
      <c r="AT178" s="256">
        <v>0</v>
      </c>
      <c r="AU178" s="257" t="str">
        <f t="shared" si="55"/>
        <v/>
      </c>
      <c r="AV178" s="521">
        <v>0</v>
      </c>
      <c r="AW178" s="521">
        <v>0</v>
      </c>
      <c r="AX178" s="257" t="str">
        <f t="shared" si="76"/>
        <v/>
      </c>
      <c r="AY178" s="521">
        <v>1</v>
      </c>
      <c r="AZ178" s="521">
        <v>1</v>
      </c>
      <c r="BA178" s="257">
        <f t="shared" si="56"/>
        <v>1</v>
      </c>
      <c r="BB178" s="521">
        <v>1</v>
      </c>
      <c r="BC178" s="521">
        <v>1</v>
      </c>
      <c r="BD178" s="257">
        <f t="shared" si="57"/>
        <v>1</v>
      </c>
      <c r="BE178" s="521">
        <v>0</v>
      </c>
      <c r="BF178" s="521">
        <v>0</v>
      </c>
      <c r="BG178" s="257" t="str">
        <f t="shared" si="58"/>
        <v/>
      </c>
      <c r="BH178" s="521">
        <v>0</v>
      </c>
      <c r="BI178" s="521">
        <v>0</v>
      </c>
      <c r="BJ178" s="257" t="str">
        <f t="shared" si="59"/>
        <v/>
      </c>
      <c r="BK178" s="521">
        <v>0</v>
      </c>
      <c r="BL178" s="521">
        <v>0</v>
      </c>
      <c r="BM178" s="257" t="str">
        <f t="shared" si="60"/>
        <v/>
      </c>
      <c r="BN178" s="521">
        <v>0</v>
      </c>
      <c r="BO178" s="521">
        <v>0</v>
      </c>
      <c r="BP178" s="257" t="str">
        <f t="shared" si="61"/>
        <v/>
      </c>
      <c r="BQ178" s="521">
        <v>0</v>
      </c>
      <c r="BR178" s="521">
        <v>0</v>
      </c>
      <c r="BS178" s="257" t="str">
        <f t="shared" si="62"/>
        <v/>
      </c>
      <c r="BT178" s="521">
        <v>1</v>
      </c>
      <c r="BU178" s="521">
        <v>1</v>
      </c>
      <c r="BV178" s="257">
        <f t="shared" si="63"/>
        <v>1</v>
      </c>
      <c r="BW178" s="521">
        <v>0</v>
      </c>
      <c r="BX178" s="521">
        <v>0</v>
      </c>
      <c r="BY178" s="257" t="str">
        <f t="shared" si="64"/>
        <v/>
      </c>
      <c r="BZ178" s="521">
        <v>0</v>
      </c>
      <c r="CA178" s="521">
        <v>0</v>
      </c>
      <c r="CB178" s="257" t="str">
        <f t="shared" si="65"/>
        <v/>
      </c>
      <c r="CC178" s="521">
        <v>0</v>
      </c>
      <c r="CD178" s="521">
        <v>0</v>
      </c>
      <c r="CE178" s="257" t="str">
        <f t="shared" si="66"/>
        <v/>
      </c>
      <c r="CF178" s="521">
        <v>0</v>
      </c>
      <c r="CG178" s="521">
        <v>0</v>
      </c>
      <c r="CH178" s="257" t="str">
        <f t="shared" si="67"/>
        <v/>
      </c>
      <c r="CI178" s="256">
        <v>1</v>
      </c>
      <c r="CJ178" s="256">
        <v>1</v>
      </c>
      <c r="CK178" s="257">
        <f t="shared" si="68"/>
        <v>1</v>
      </c>
      <c r="CL178" s="256">
        <v>1</v>
      </c>
      <c r="CM178" s="256">
        <v>1</v>
      </c>
      <c r="CN178" s="257">
        <f t="shared" si="69"/>
        <v>1</v>
      </c>
      <c r="CO178" s="256">
        <v>0</v>
      </c>
      <c r="CP178" s="256">
        <v>0</v>
      </c>
      <c r="CQ178" s="257" t="str">
        <f t="shared" si="70"/>
        <v/>
      </c>
      <c r="CR178" s="256">
        <v>0</v>
      </c>
      <c r="CS178" s="256">
        <v>0</v>
      </c>
      <c r="CT178" s="257" t="str">
        <f t="shared" si="71"/>
        <v/>
      </c>
      <c r="CU178" s="256">
        <v>0</v>
      </c>
      <c r="CV178" s="256">
        <v>0</v>
      </c>
      <c r="CW178" s="257" t="str">
        <f t="shared" si="72"/>
        <v/>
      </c>
      <c r="CX178" s="256">
        <v>0</v>
      </c>
      <c r="CY178" s="256">
        <v>0</v>
      </c>
      <c r="CZ178" s="257" t="str">
        <f t="shared" si="73"/>
        <v/>
      </c>
      <c r="DA178" s="256">
        <v>0</v>
      </c>
      <c r="DB178" s="256">
        <v>0</v>
      </c>
      <c r="DC178" s="257" t="str">
        <f t="shared" si="74"/>
        <v/>
      </c>
      <c r="DD178" s="256">
        <v>0</v>
      </c>
      <c r="DE178" s="256">
        <v>0</v>
      </c>
      <c r="DF178" s="257" t="str">
        <f t="shared" si="75"/>
        <v/>
      </c>
    </row>
    <row r="179" spans="1:110" ht="15" customHeight="1" x14ac:dyDescent="0.25">
      <c r="A179" s="152">
        <v>63</v>
      </c>
      <c r="B179" s="127" t="s">
        <v>400</v>
      </c>
      <c r="C179" s="127" t="s">
        <v>339</v>
      </c>
      <c r="D179" s="480">
        <v>0</v>
      </c>
      <c r="E179" s="480">
        <v>0</v>
      </c>
      <c r="F179" s="257" t="str">
        <f t="shared" si="44"/>
        <v>-</v>
      </c>
      <c r="G179" s="258" t="str">
        <f t="shared" si="39"/>
        <v>Đạt</v>
      </c>
      <c r="H179" s="259">
        <f t="shared" si="45"/>
        <v>9</v>
      </c>
      <c r="I179" s="259">
        <f t="shared" si="40"/>
        <v>9</v>
      </c>
      <c r="J179" s="293">
        <f t="shared" si="46"/>
        <v>1</v>
      </c>
      <c r="K179" s="258" t="str">
        <f t="shared" si="41"/>
        <v>Đạt</v>
      </c>
      <c r="L179" s="256">
        <v>0</v>
      </c>
      <c r="M179" s="256">
        <v>0</v>
      </c>
      <c r="N179" s="257" t="str">
        <f t="shared" si="47"/>
        <v/>
      </c>
      <c r="O179" s="256">
        <v>0</v>
      </c>
      <c r="P179" s="256">
        <v>0</v>
      </c>
      <c r="Q179" s="257" t="str">
        <f t="shared" si="42"/>
        <v/>
      </c>
      <c r="R179" s="256">
        <v>0</v>
      </c>
      <c r="S179" s="256">
        <v>0</v>
      </c>
      <c r="T179" s="257" t="str">
        <f t="shared" si="48"/>
        <v/>
      </c>
      <c r="U179" s="256">
        <v>0</v>
      </c>
      <c r="V179" s="256">
        <v>0</v>
      </c>
      <c r="W179" s="257" t="str">
        <f t="shared" si="49"/>
        <v/>
      </c>
      <c r="X179" s="256">
        <v>1</v>
      </c>
      <c r="Y179" s="256">
        <v>1</v>
      </c>
      <c r="Z179" s="257">
        <f t="shared" si="50"/>
        <v>1</v>
      </c>
      <c r="AA179" s="256">
        <v>0</v>
      </c>
      <c r="AB179" s="256">
        <v>0</v>
      </c>
      <c r="AC179" s="257" t="str">
        <f t="shared" si="43"/>
        <v/>
      </c>
      <c r="AD179" s="256">
        <v>0</v>
      </c>
      <c r="AE179" s="256">
        <v>0</v>
      </c>
      <c r="AF179" s="257" t="str">
        <f t="shared" si="51"/>
        <v/>
      </c>
      <c r="AG179" s="256">
        <v>2</v>
      </c>
      <c r="AH179" s="256">
        <v>2</v>
      </c>
      <c r="AI179" s="257">
        <f t="shared" si="52"/>
        <v>1</v>
      </c>
      <c r="AJ179" s="256">
        <v>1</v>
      </c>
      <c r="AK179" s="256">
        <v>1</v>
      </c>
      <c r="AL179" s="257">
        <f t="shared" si="53"/>
        <v>1</v>
      </c>
      <c r="AM179" s="256">
        <v>1</v>
      </c>
      <c r="AN179" s="256">
        <v>1</v>
      </c>
      <c r="AO179" s="257">
        <v>0</v>
      </c>
      <c r="AP179" s="256">
        <v>0</v>
      </c>
      <c r="AQ179" s="256">
        <v>0</v>
      </c>
      <c r="AR179" s="257" t="str">
        <f t="shared" si="54"/>
        <v/>
      </c>
      <c r="AS179" s="256">
        <v>0</v>
      </c>
      <c r="AT179" s="256">
        <v>0</v>
      </c>
      <c r="AU179" s="257" t="str">
        <f t="shared" si="55"/>
        <v/>
      </c>
      <c r="AV179" s="521">
        <v>0</v>
      </c>
      <c r="AW179" s="521">
        <v>0</v>
      </c>
      <c r="AX179" s="257" t="str">
        <f t="shared" si="76"/>
        <v/>
      </c>
      <c r="AY179" s="521">
        <v>0</v>
      </c>
      <c r="AZ179" s="521">
        <v>0</v>
      </c>
      <c r="BA179" s="257" t="str">
        <f t="shared" si="56"/>
        <v/>
      </c>
      <c r="BB179" s="521">
        <v>1</v>
      </c>
      <c r="BC179" s="521">
        <v>1</v>
      </c>
      <c r="BD179" s="257">
        <f t="shared" si="57"/>
        <v>1</v>
      </c>
      <c r="BE179" s="521">
        <v>1</v>
      </c>
      <c r="BF179" s="521">
        <v>1</v>
      </c>
      <c r="BG179" s="257">
        <f t="shared" si="58"/>
        <v>1</v>
      </c>
      <c r="BH179" s="521">
        <v>0</v>
      </c>
      <c r="BI179" s="521">
        <v>0</v>
      </c>
      <c r="BJ179" s="257" t="str">
        <f t="shared" si="59"/>
        <v/>
      </c>
      <c r="BK179" s="521">
        <v>0</v>
      </c>
      <c r="BL179" s="521">
        <v>0</v>
      </c>
      <c r="BM179" s="257" t="str">
        <f t="shared" si="60"/>
        <v/>
      </c>
      <c r="BN179" s="521">
        <v>0</v>
      </c>
      <c r="BO179" s="521">
        <v>0</v>
      </c>
      <c r="BP179" s="257" t="str">
        <f t="shared" si="61"/>
        <v/>
      </c>
      <c r="BQ179" s="521">
        <v>0</v>
      </c>
      <c r="BR179" s="521">
        <v>0</v>
      </c>
      <c r="BS179" s="257" t="str">
        <f t="shared" si="62"/>
        <v/>
      </c>
      <c r="BT179" s="521">
        <v>0</v>
      </c>
      <c r="BU179" s="521">
        <v>0</v>
      </c>
      <c r="BV179" s="257" t="str">
        <f t="shared" si="63"/>
        <v/>
      </c>
      <c r="BW179" s="521">
        <v>1</v>
      </c>
      <c r="BX179" s="521">
        <v>1</v>
      </c>
      <c r="BY179" s="257">
        <f t="shared" si="64"/>
        <v>1</v>
      </c>
      <c r="BZ179" s="521">
        <v>1</v>
      </c>
      <c r="CA179" s="521">
        <v>1</v>
      </c>
      <c r="CB179" s="257">
        <f t="shared" si="65"/>
        <v>1</v>
      </c>
      <c r="CC179" s="521">
        <v>0</v>
      </c>
      <c r="CD179" s="521">
        <v>0</v>
      </c>
      <c r="CE179" s="257" t="str">
        <f t="shared" si="66"/>
        <v/>
      </c>
      <c r="CF179" s="521">
        <v>0</v>
      </c>
      <c r="CG179" s="521">
        <v>0</v>
      </c>
      <c r="CH179" s="257" t="str">
        <f t="shared" si="67"/>
        <v/>
      </c>
      <c r="CI179" s="256">
        <v>0</v>
      </c>
      <c r="CJ179" s="256">
        <v>0</v>
      </c>
      <c r="CK179" s="257" t="str">
        <f t="shared" si="68"/>
        <v/>
      </c>
      <c r="CL179" s="256">
        <v>0</v>
      </c>
      <c r="CM179" s="256">
        <v>0</v>
      </c>
      <c r="CN179" s="257" t="str">
        <f t="shared" si="69"/>
        <v/>
      </c>
      <c r="CO179" s="256">
        <v>0</v>
      </c>
      <c r="CP179" s="256">
        <v>0</v>
      </c>
      <c r="CQ179" s="257" t="str">
        <f t="shared" si="70"/>
        <v/>
      </c>
      <c r="CR179" s="256">
        <v>0</v>
      </c>
      <c r="CS179" s="256">
        <v>0</v>
      </c>
      <c r="CT179" s="257" t="str">
        <f t="shared" si="71"/>
        <v/>
      </c>
      <c r="CU179" s="256">
        <v>0</v>
      </c>
      <c r="CV179" s="256">
        <v>0</v>
      </c>
      <c r="CW179" s="257" t="str">
        <f t="shared" si="72"/>
        <v/>
      </c>
      <c r="CX179" s="256">
        <v>0</v>
      </c>
      <c r="CY179" s="256">
        <v>0</v>
      </c>
      <c r="CZ179" s="257" t="str">
        <f t="shared" si="73"/>
        <v/>
      </c>
      <c r="DA179" s="256">
        <v>0</v>
      </c>
      <c r="DB179" s="256">
        <v>0</v>
      </c>
      <c r="DC179" s="257" t="str">
        <f t="shared" si="74"/>
        <v/>
      </c>
      <c r="DD179" s="256">
        <v>0</v>
      </c>
      <c r="DE179" s="256">
        <v>0</v>
      </c>
      <c r="DF179" s="257" t="str">
        <f t="shared" si="75"/>
        <v/>
      </c>
    </row>
    <row r="182" spans="1:110" x14ac:dyDescent="0.25">
      <c r="A182" s="292" t="s">
        <v>135</v>
      </c>
      <c r="D182" s="478"/>
      <c r="E182" s="478"/>
      <c r="F182" s="478"/>
      <c r="G182" s="478"/>
      <c r="H182" s="478"/>
      <c r="I182" s="478"/>
      <c r="J182" s="463"/>
    </row>
    <row r="183" spans="1:110" s="120" customFormat="1" ht="15" customHeight="1" x14ac:dyDescent="0.25">
      <c r="A183" s="1030" t="s">
        <v>60</v>
      </c>
      <c r="B183" s="1030" t="s">
        <v>88</v>
      </c>
      <c r="C183" s="1030" t="s">
        <v>89</v>
      </c>
      <c r="D183" s="1032">
        <v>45690</v>
      </c>
      <c r="E183" s="1033"/>
      <c r="F183" s="1034"/>
      <c r="G183" s="1028" t="s">
        <v>404</v>
      </c>
      <c r="H183" s="1035" t="str">
        <f>+$H$114</f>
        <v>Lũy kế tháng 01.2025</v>
      </c>
      <c r="I183" s="1036"/>
      <c r="J183" s="1037"/>
      <c r="K183" s="1028" t="s">
        <v>404</v>
      </c>
      <c r="L183" s="1024">
        <v>45658</v>
      </c>
      <c r="M183" s="1024"/>
      <c r="N183" s="1024"/>
      <c r="O183" s="320">
        <f>+L183+1</f>
        <v>45659</v>
      </c>
      <c r="P183" s="320"/>
      <c r="Q183" s="320"/>
      <c r="R183" s="1024">
        <f>+O183+1</f>
        <v>45660</v>
      </c>
      <c r="S183" s="1024"/>
      <c r="T183" s="1024"/>
      <c r="U183" s="1024">
        <f>+R183+1</f>
        <v>45661</v>
      </c>
      <c r="V183" s="1024"/>
      <c r="W183" s="1024"/>
      <c r="X183" s="1024">
        <f>+U183+1</f>
        <v>45662</v>
      </c>
      <c r="Y183" s="1024"/>
      <c r="Z183" s="1024"/>
      <c r="AA183" s="320">
        <f>+X183+1</f>
        <v>45663</v>
      </c>
      <c r="AB183" s="320"/>
      <c r="AC183" s="320"/>
      <c r="AD183" s="1024">
        <f>+AA183+1</f>
        <v>45664</v>
      </c>
      <c r="AE183" s="1024"/>
      <c r="AF183" s="1024"/>
      <c r="AG183" s="1024">
        <f>+AD183+1</f>
        <v>45665</v>
      </c>
      <c r="AH183" s="1024"/>
      <c r="AI183" s="1024"/>
      <c r="AJ183" s="1024">
        <f>+AG183+1</f>
        <v>45666</v>
      </c>
      <c r="AK183" s="1024"/>
      <c r="AL183" s="1024"/>
      <c r="AM183" s="1024">
        <f>+AJ183+1</f>
        <v>45667</v>
      </c>
      <c r="AN183" s="1024"/>
      <c r="AO183" s="1024"/>
      <c r="AP183" s="1024">
        <f>+AM183+1</f>
        <v>45668</v>
      </c>
      <c r="AQ183" s="1024"/>
      <c r="AR183" s="1024"/>
      <c r="AS183" s="1024">
        <f>+AP183+1</f>
        <v>45669</v>
      </c>
      <c r="AT183" s="1024"/>
      <c r="AU183" s="1024"/>
      <c r="AV183" s="1024">
        <f>+AS183+1</f>
        <v>45670</v>
      </c>
      <c r="AW183" s="1024"/>
      <c r="AX183" s="1024"/>
      <c r="AY183" s="1024">
        <f>+AV183+1</f>
        <v>45671</v>
      </c>
      <c r="AZ183" s="1024"/>
      <c r="BA183" s="1024"/>
      <c r="BB183" s="1024">
        <f>+AY183+1</f>
        <v>45672</v>
      </c>
      <c r="BC183" s="1024"/>
      <c r="BD183" s="1024"/>
      <c r="BE183" s="1024">
        <f>+BB183+1</f>
        <v>45673</v>
      </c>
      <c r="BF183" s="1024"/>
      <c r="BG183" s="1024"/>
      <c r="BH183" s="1024">
        <f>+BE183+1</f>
        <v>45674</v>
      </c>
      <c r="BI183" s="1024"/>
      <c r="BJ183" s="1024"/>
      <c r="BK183" s="1024">
        <f>+BH183+1</f>
        <v>45675</v>
      </c>
      <c r="BL183" s="1024"/>
      <c r="BM183" s="1024"/>
      <c r="BN183" s="1024">
        <f>+BK183+1</f>
        <v>45676</v>
      </c>
      <c r="BO183" s="1024"/>
      <c r="BP183" s="1024"/>
      <c r="BQ183" s="1024">
        <f>+BN183+1</f>
        <v>45677</v>
      </c>
      <c r="BR183" s="1024"/>
      <c r="BS183" s="1024"/>
      <c r="BT183" s="1024">
        <f>+BQ183+1</f>
        <v>45678</v>
      </c>
      <c r="BU183" s="1024"/>
      <c r="BV183" s="1024"/>
      <c r="BW183" s="1024">
        <f>+BT183+1</f>
        <v>45679</v>
      </c>
      <c r="BX183" s="1024"/>
      <c r="BY183" s="1024"/>
      <c r="BZ183" s="1024">
        <f>+BW183+1</f>
        <v>45680</v>
      </c>
      <c r="CA183" s="1024"/>
      <c r="CB183" s="1024"/>
      <c r="CC183" s="1024">
        <f>+BZ183+1</f>
        <v>45681</v>
      </c>
      <c r="CD183" s="1024"/>
      <c r="CE183" s="1024"/>
      <c r="CF183" s="1024">
        <f>+CC183+1</f>
        <v>45682</v>
      </c>
      <c r="CG183" s="1024"/>
      <c r="CH183" s="1024"/>
      <c r="CI183" s="1024">
        <f>+CF183+1</f>
        <v>45683</v>
      </c>
      <c r="CJ183" s="1024"/>
      <c r="CK183" s="1024"/>
      <c r="CL183" s="1024">
        <f>+CI183+1</f>
        <v>45684</v>
      </c>
      <c r="CM183" s="1024"/>
      <c r="CN183" s="1024"/>
      <c r="CO183" s="1024">
        <f>+CL183+1</f>
        <v>45685</v>
      </c>
      <c r="CP183" s="1024"/>
      <c r="CQ183" s="1024"/>
      <c r="CR183" s="1024">
        <f>+CO183+1</f>
        <v>45686</v>
      </c>
      <c r="CS183" s="1024"/>
      <c r="CT183" s="1024"/>
      <c r="CU183" s="1024">
        <f>+CR183+1</f>
        <v>45687</v>
      </c>
      <c r="CV183" s="1024"/>
      <c r="CW183" s="1024"/>
      <c r="CX183" s="1024">
        <f>+CU183+1</f>
        <v>45688</v>
      </c>
      <c r="CY183" s="1024"/>
      <c r="CZ183" s="1024"/>
      <c r="DA183" s="1024">
        <f>+CX183+1</f>
        <v>45689</v>
      </c>
      <c r="DB183" s="1024"/>
      <c r="DC183" s="1024"/>
      <c r="DD183" s="1024">
        <f>+DA183+1</f>
        <v>45690</v>
      </c>
      <c r="DE183" s="1024"/>
      <c r="DF183" s="1024"/>
    </row>
    <row r="184" spans="1:110" s="124" customFormat="1" ht="42.6" customHeight="1" x14ac:dyDescent="0.3">
      <c r="A184" s="1031"/>
      <c r="B184" s="1031"/>
      <c r="C184" s="1031"/>
      <c r="D184" s="121" t="s">
        <v>137</v>
      </c>
      <c r="E184" s="121" t="s">
        <v>131</v>
      </c>
      <c r="F184" s="123" t="s">
        <v>132</v>
      </c>
      <c r="G184" s="1029"/>
      <c r="H184" s="121" t="s">
        <v>137</v>
      </c>
      <c r="I184" s="121" t="s">
        <v>131</v>
      </c>
      <c r="J184" s="121" t="s">
        <v>132</v>
      </c>
      <c r="K184" s="1029"/>
      <c r="L184" s="121" t="s">
        <v>137</v>
      </c>
      <c r="M184" s="121" t="s">
        <v>131</v>
      </c>
      <c r="N184" s="123" t="s">
        <v>132</v>
      </c>
      <c r="O184" s="121" t="s">
        <v>137</v>
      </c>
      <c r="P184" s="121" t="s">
        <v>131</v>
      </c>
      <c r="Q184" s="123" t="s">
        <v>132</v>
      </c>
      <c r="R184" s="121" t="s">
        <v>137</v>
      </c>
      <c r="S184" s="121" t="s">
        <v>131</v>
      </c>
      <c r="T184" s="123" t="s">
        <v>132</v>
      </c>
      <c r="U184" s="121" t="s">
        <v>137</v>
      </c>
      <c r="V184" s="121" t="s">
        <v>131</v>
      </c>
      <c r="W184" s="123" t="s">
        <v>132</v>
      </c>
      <c r="X184" s="121" t="s">
        <v>137</v>
      </c>
      <c r="Y184" s="121" t="s">
        <v>131</v>
      </c>
      <c r="Z184" s="123" t="s">
        <v>132</v>
      </c>
      <c r="AA184" s="121" t="s">
        <v>137</v>
      </c>
      <c r="AB184" s="121" t="s">
        <v>131</v>
      </c>
      <c r="AC184" s="123" t="s">
        <v>132</v>
      </c>
      <c r="AD184" s="121" t="s">
        <v>137</v>
      </c>
      <c r="AE184" s="121" t="s">
        <v>131</v>
      </c>
      <c r="AF184" s="123" t="s">
        <v>132</v>
      </c>
      <c r="AG184" s="121" t="s">
        <v>137</v>
      </c>
      <c r="AH184" s="121" t="s">
        <v>131</v>
      </c>
      <c r="AI184" s="123" t="s">
        <v>132</v>
      </c>
      <c r="AJ184" s="121" t="s">
        <v>137</v>
      </c>
      <c r="AK184" s="121" t="s">
        <v>131</v>
      </c>
      <c r="AL184" s="123" t="s">
        <v>132</v>
      </c>
      <c r="AM184" s="121" t="s">
        <v>137</v>
      </c>
      <c r="AN184" s="121" t="s">
        <v>131</v>
      </c>
      <c r="AO184" s="123" t="s">
        <v>132</v>
      </c>
      <c r="AP184" s="121" t="s">
        <v>137</v>
      </c>
      <c r="AQ184" s="121" t="s">
        <v>131</v>
      </c>
      <c r="AR184" s="123" t="s">
        <v>132</v>
      </c>
      <c r="AS184" s="121" t="s">
        <v>137</v>
      </c>
      <c r="AT184" s="121" t="s">
        <v>131</v>
      </c>
      <c r="AU184" s="123" t="s">
        <v>132</v>
      </c>
      <c r="AV184" s="121" t="s">
        <v>137</v>
      </c>
      <c r="AW184" s="121" t="s">
        <v>131</v>
      </c>
      <c r="AX184" s="123" t="s">
        <v>132</v>
      </c>
      <c r="AY184" s="121" t="s">
        <v>137</v>
      </c>
      <c r="AZ184" s="121" t="s">
        <v>131</v>
      </c>
      <c r="BA184" s="123" t="s">
        <v>132</v>
      </c>
      <c r="BB184" s="121" t="s">
        <v>137</v>
      </c>
      <c r="BC184" s="121" t="s">
        <v>131</v>
      </c>
      <c r="BD184" s="123" t="s">
        <v>132</v>
      </c>
      <c r="BE184" s="121" t="s">
        <v>137</v>
      </c>
      <c r="BF184" s="121" t="s">
        <v>131</v>
      </c>
      <c r="BG184" s="123" t="s">
        <v>132</v>
      </c>
      <c r="BH184" s="121" t="s">
        <v>137</v>
      </c>
      <c r="BI184" s="121" t="s">
        <v>131</v>
      </c>
      <c r="BJ184" s="123" t="s">
        <v>132</v>
      </c>
      <c r="BK184" s="121" t="s">
        <v>137</v>
      </c>
      <c r="BL184" s="121" t="s">
        <v>131</v>
      </c>
      <c r="BM184" s="123" t="s">
        <v>132</v>
      </c>
      <c r="BN184" s="121" t="s">
        <v>137</v>
      </c>
      <c r="BO184" s="121" t="s">
        <v>131</v>
      </c>
      <c r="BP184" s="123" t="s">
        <v>132</v>
      </c>
      <c r="BQ184" s="121" t="s">
        <v>137</v>
      </c>
      <c r="BR184" s="121" t="s">
        <v>131</v>
      </c>
      <c r="BS184" s="123" t="s">
        <v>132</v>
      </c>
      <c r="BT184" s="121" t="s">
        <v>137</v>
      </c>
      <c r="BU184" s="121" t="s">
        <v>131</v>
      </c>
      <c r="BV184" s="123" t="s">
        <v>132</v>
      </c>
      <c r="BW184" s="121" t="s">
        <v>137</v>
      </c>
      <c r="BX184" s="121" t="s">
        <v>131</v>
      </c>
      <c r="BY184" s="123" t="s">
        <v>132</v>
      </c>
      <c r="BZ184" s="121" t="s">
        <v>137</v>
      </c>
      <c r="CA184" s="121" t="s">
        <v>131</v>
      </c>
      <c r="CB184" s="123" t="s">
        <v>132</v>
      </c>
      <c r="CC184" s="121" t="s">
        <v>137</v>
      </c>
      <c r="CD184" s="121" t="s">
        <v>131</v>
      </c>
      <c r="CE184" s="123" t="s">
        <v>132</v>
      </c>
      <c r="CF184" s="121" t="s">
        <v>137</v>
      </c>
      <c r="CG184" s="121" t="s">
        <v>131</v>
      </c>
      <c r="CH184" s="123" t="s">
        <v>132</v>
      </c>
      <c r="CI184" s="121" t="s">
        <v>137</v>
      </c>
      <c r="CJ184" s="121" t="s">
        <v>131</v>
      </c>
      <c r="CK184" s="123" t="s">
        <v>132</v>
      </c>
      <c r="CL184" s="121" t="s">
        <v>137</v>
      </c>
      <c r="CM184" s="121" t="s">
        <v>131</v>
      </c>
      <c r="CN184" s="123" t="s">
        <v>132</v>
      </c>
      <c r="CO184" s="121" t="s">
        <v>137</v>
      </c>
      <c r="CP184" s="121" t="s">
        <v>131</v>
      </c>
      <c r="CQ184" s="123" t="s">
        <v>132</v>
      </c>
      <c r="CR184" s="121" t="s">
        <v>137</v>
      </c>
      <c r="CS184" s="121" t="s">
        <v>131</v>
      </c>
      <c r="CT184" s="123" t="s">
        <v>132</v>
      </c>
      <c r="CU184" s="121" t="s">
        <v>137</v>
      </c>
      <c r="CV184" s="121" t="s">
        <v>131</v>
      </c>
      <c r="CW184" s="123" t="s">
        <v>132</v>
      </c>
      <c r="CX184" s="121" t="s">
        <v>137</v>
      </c>
      <c r="CY184" s="121" t="s">
        <v>131</v>
      </c>
      <c r="CZ184" s="123" t="s">
        <v>132</v>
      </c>
      <c r="DA184" s="121" t="s">
        <v>137</v>
      </c>
      <c r="DB184" s="121" t="s">
        <v>131</v>
      </c>
      <c r="DC184" s="123" t="s">
        <v>132</v>
      </c>
      <c r="DD184" s="121" t="s">
        <v>137</v>
      </c>
      <c r="DE184" s="121" t="s">
        <v>131</v>
      </c>
      <c r="DF184" s="123" t="s">
        <v>132</v>
      </c>
    </row>
    <row r="185" spans="1:110" ht="16.5" customHeight="1" x14ac:dyDescent="0.25">
      <c r="A185" s="281"/>
      <c r="B185" s="145" t="s">
        <v>93</v>
      </c>
      <c r="C185" s="146"/>
      <c r="D185" s="235">
        <f>+SUM(D186:D248)</f>
        <v>10</v>
      </c>
      <c r="E185" s="235">
        <f>+SUM(E186:E248)</f>
        <v>10</v>
      </c>
      <c r="F185" s="534">
        <f>+D185/$E$116</f>
        <v>1</v>
      </c>
      <c r="G185" s="239" t="str">
        <f>IF(F185&lt;98.21%,"Không đạt","Đạt")</f>
        <v>Đạt</v>
      </c>
      <c r="H185" s="237">
        <f>+SUM(H186:H248)</f>
        <v>957</v>
      </c>
      <c r="I185" s="237">
        <f>+SUM(I186:I248)</f>
        <v>957</v>
      </c>
      <c r="J185" s="238">
        <f>+H185/I185</f>
        <v>1</v>
      </c>
      <c r="K185" s="239" t="str">
        <f>IF(J185&lt;98.21%,"Không đạt","Đạt")</f>
        <v>Đạt</v>
      </c>
      <c r="L185" s="235">
        <f>+SUM(L186:L248)</f>
        <v>50</v>
      </c>
      <c r="M185" s="235">
        <f>+SUM(M186:M248)</f>
        <v>50</v>
      </c>
      <c r="N185" s="236">
        <f>+L185/M185</f>
        <v>1</v>
      </c>
      <c r="O185" s="235">
        <f>+SUM(O186:O248)</f>
        <v>53</v>
      </c>
      <c r="P185" s="235">
        <f>+SUM(P186:P248)</f>
        <v>53</v>
      </c>
      <c r="Q185" s="236">
        <f>+O185/P185</f>
        <v>1</v>
      </c>
      <c r="R185" s="235">
        <f>+SUM(R186:R248)</f>
        <v>40</v>
      </c>
      <c r="S185" s="235">
        <f>+SUM(S186:S248)</f>
        <v>40</v>
      </c>
      <c r="T185" s="236">
        <f>+R185/S185</f>
        <v>1</v>
      </c>
      <c r="U185" s="235">
        <f>+SUM(U186:U248)</f>
        <v>27</v>
      </c>
      <c r="V185" s="235">
        <f>+SUM(V186:V248)</f>
        <v>27</v>
      </c>
      <c r="W185" s="236">
        <f>+U185/V185</f>
        <v>1</v>
      </c>
      <c r="X185" s="235">
        <f>+SUM(X186:X248)</f>
        <v>6</v>
      </c>
      <c r="Y185" s="235">
        <f>+SUM(Y186:Y248)</f>
        <v>6</v>
      </c>
      <c r="Z185" s="236">
        <f>+X185/Y185</f>
        <v>1</v>
      </c>
      <c r="AA185" s="235">
        <f>+SUM(AA186:AA248)</f>
        <v>57</v>
      </c>
      <c r="AB185" s="235">
        <f>+SUM(AB186:AB248)</f>
        <v>57</v>
      </c>
      <c r="AC185" s="236">
        <f>+AA185/AB185</f>
        <v>1</v>
      </c>
      <c r="AD185" s="235">
        <f>+SUM(AD186:AD248)</f>
        <v>50</v>
      </c>
      <c r="AE185" s="235">
        <f>+SUM(AE186:AE248)</f>
        <v>50</v>
      </c>
      <c r="AF185" s="236">
        <f>+AD185/AE185</f>
        <v>1</v>
      </c>
      <c r="AG185" s="235">
        <f>+SUM(AG186:AG248)</f>
        <v>43</v>
      </c>
      <c r="AH185" s="235">
        <f>+SUM(AH186:AH248)</f>
        <v>43</v>
      </c>
      <c r="AI185" s="236">
        <f>+AG185/AH185</f>
        <v>1</v>
      </c>
      <c r="AJ185" s="235">
        <f>+SUM(AJ186:AJ248)</f>
        <v>54</v>
      </c>
      <c r="AK185" s="235">
        <f>+SUM(AK186:AK248)</f>
        <v>54</v>
      </c>
      <c r="AL185" s="236">
        <f>+AJ185/AK185</f>
        <v>1</v>
      </c>
      <c r="AM185" s="235">
        <f>+SUM(AM186:AM248)</f>
        <v>41</v>
      </c>
      <c r="AN185" s="235">
        <f>+SUM(AN186:AN248)</f>
        <v>41</v>
      </c>
      <c r="AO185" s="236">
        <f>+AM185/AN185</f>
        <v>1</v>
      </c>
      <c r="AP185" s="235">
        <f>+SUM(AP186:AP248)</f>
        <v>20</v>
      </c>
      <c r="AQ185" s="235">
        <f>+SUM(AQ186:AQ248)</f>
        <v>20</v>
      </c>
      <c r="AR185" s="236">
        <f>+AP185/AQ185</f>
        <v>1</v>
      </c>
      <c r="AS185" s="235">
        <f>+SUM(AS186:AS248)</f>
        <v>37</v>
      </c>
      <c r="AT185" s="235">
        <f>+SUM(AT186:AT248)</f>
        <v>37</v>
      </c>
      <c r="AU185" s="236">
        <f>+AS185/AT185</f>
        <v>1</v>
      </c>
      <c r="AV185" s="235">
        <f>+SUM(AV186:AV248)</f>
        <v>58</v>
      </c>
      <c r="AW185" s="235">
        <f>+SUM(AW186:AW248)</f>
        <v>58</v>
      </c>
      <c r="AX185" s="236">
        <f>+AV185/AW185</f>
        <v>1</v>
      </c>
      <c r="AY185" s="235">
        <f>+SUM(AY186:AY248)</f>
        <v>33</v>
      </c>
      <c r="AZ185" s="235">
        <f>+SUM(AZ186:AZ248)</f>
        <v>33</v>
      </c>
      <c r="BA185" s="236">
        <f>+AY185/AZ185</f>
        <v>1</v>
      </c>
      <c r="BB185" s="235">
        <f>+SUM(BB186:BB248)</f>
        <v>52</v>
      </c>
      <c r="BC185" s="235">
        <f>+SUM(BC186:BC248)</f>
        <v>52</v>
      </c>
      <c r="BD185" s="236">
        <f>+BB185/BC185</f>
        <v>1</v>
      </c>
      <c r="BE185" s="235">
        <f>+SUM(BE186:BE248)</f>
        <v>35</v>
      </c>
      <c r="BF185" s="235">
        <f>+SUM(BF186:BF248)</f>
        <v>35</v>
      </c>
      <c r="BG185" s="236">
        <f>+BE185/BF185</f>
        <v>1</v>
      </c>
      <c r="BH185" s="235">
        <f>+SUM(BH186:BH248)</f>
        <v>39</v>
      </c>
      <c r="BI185" s="235">
        <f>+SUM(BI186:BI248)</f>
        <v>39</v>
      </c>
      <c r="BJ185" s="236">
        <f>+BH185/BI185</f>
        <v>1</v>
      </c>
      <c r="BK185" s="235">
        <f>+SUM(BK186:BK248)</f>
        <v>8</v>
      </c>
      <c r="BL185" s="235">
        <f>+SUM(BL186:BL248)</f>
        <v>8</v>
      </c>
      <c r="BM185" s="236">
        <f>+BK185/BL185</f>
        <v>1</v>
      </c>
      <c r="BN185" s="235">
        <f>+SUM(BN186:BN248)</f>
        <v>14</v>
      </c>
      <c r="BO185" s="235">
        <f>+SUM(BO186:BO248)</f>
        <v>14</v>
      </c>
      <c r="BP185" s="236">
        <f>+BN185/BO185</f>
        <v>1</v>
      </c>
      <c r="BQ185" s="235">
        <f>+SUM(BQ186:BQ248)</f>
        <v>59</v>
      </c>
      <c r="BR185" s="235">
        <f>+SUM(BR186:BR248)</f>
        <v>59</v>
      </c>
      <c r="BS185" s="236">
        <f>+BQ185/BR185</f>
        <v>1</v>
      </c>
      <c r="BT185" s="235">
        <f>+SUM(BT186:BT248)</f>
        <v>31</v>
      </c>
      <c r="BU185" s="235">
        <f>+SUM(BU186:BU248)</f>
        <v>31</v>
      </c>
      <c r="BV185" s="236">
        <f>+BT185/BU185</f>
        <v>1</v>
      </c>
      <c r="BW185" s="235">
        <f>+SUM(BW186:BW248)</f>
        <v>22</v>
      </c>
      <c r="BX185" s="235">
        <f>+SUM(BX186:BX248)</f>
        <v>22</v>
      </c>
      <c r="BY185" s="236">
        <f>+BW185/BX185</f>
        <v>1</v>
      </c>
      <c r="BZ185" s="235">
        <f>+SUM(BZ186:BZ248)</f>
        <v>45</v>
      </c>
      <c r="CA185" s="235">
        <f>+SUM(CA186:CA248)</f>
        <v>45</v>
      </c>
      <c r="CB185" s="236">
        <f>+BZ185/CA185</f>
        <v>1</v>
      </c>
      <c r="CC185" s="235">
        <f>+SUM(CC186:CC248)</f>
        <v>31</v>
      </c>
      <c r="CD185" s="235">
        <f>+SUM(CD186:CD248)</f>
        <v>31</v>
      </c>
      <c r="CE185" s="236">
        <f>+CC185/CD185</f>
        <v>1</v>
      </c>
      <c r="CF185" s="235">
        <f>+SUM(CF186:CF248)</f>
        <v>2</v>
      </c>
      <c r="CG185" s="235">
        <f>+SUM(CG186:CG248)</f>
        <v>2</v>
      </c>
      <c r="CH185" s="236">
        <f>+CF185/CG185</f>
        <v>1</v>
      </c>
      <c r="CI185" s="235">
        <f>+SUM(CI186:CI248)</f>
        <v>13</v>
      </c>
      <c r="CJ185" s="235">
        <f>+SUM(CJ186:CJ248)</f>
        <v>13</v>
      </c>
      <c r="CK185" s="236">
        <f>+CI185/CJ185</f>
        <v>1</v>
      </c>
      <c r="CL185" s="235">
        <f>+SUM(CL186:CL248)</f>
        <v>11</v>
      </c>
      <c r="CM185" s="235">
        <f>+SUM(CM186:CM248)</f>
        <v>11</v>
      </c>
      <c r="CN185" s="236">
        <f>+CL185/CM185</f>
        <v>1</v>
      </c>
      <c r="CO185" s="235">
        <f>+SUM(CO186:CO248)</f>
        <v>8</v>
      </c>
      <c r="CP185" s="235">
        <f>+SUM(CP186:CP248)</f>
        <v>8</v>
      </c>
      <c r="CQ185" s="236">
        <f>+CO185/CP185</f>
        <v>1</v>
      </c>
      <c r="CR185" s="235">
        <f>+SUM(CR186:CR248)</f>
        <v>2</v>
      </c>
      <c r="CS185" s="235">
        <f>+SUM(CS186:CS248)</f>
        <v>2</v>
      </c>
      <c r="CT185" s="236">
        <f>+CR185/CS185</f>
        <v>1</v>
      </c>
      <c r="CU185" s="235">
        <f>+SUM(CU186:CU248)</f>
        <v>7</v>
      </c>
      <c r="CV185" s="235">
        <f>+SUM(CV186:CV248)</f>
        <v>7</v>
      </c>
      <c r="CW185" s="236">
        <f>+CU185/CV185</f>
        <v>1</v>
      </c>
      <c r="CX185" s="235">
        <f>+SUM(CX186:CX248)</f>
        <v>9</v>
      </c>
      <c r="CY185" s="235">
        <f>+SUM(CY186:CY248)</f>
        <v>9</v>
      </c>
      <c r="CZ185" s="236">
        <f>+CX185/CY185</f>
        <v>1</v>
      </c>
      <c r="DA185" s="235">
        <f>+SUM(DA186:DA248)</f>
        <v>8</v>
      </c>
      <c r="DB185" s="235">
        <f>+SUM(DB186:DB248)</f>
        <v>8</v>
      </c>
      <c r="DC185" s="236">
        <f>+DA185/DB185</f>
        <v>1</v>
      </c>
      <c r="DD185" s="235">
        <f>+SUM(DD186:DD248)</f>
        <v>10</v>
      </c>
      <c r="DE185" s="235">
        <f>+SUM(DE186:DE248)</f>
        <v>10</v>
      </c>
      <c r="DF185" s="236">
        <f>+DD185/DE185</f>
        <v>1</v>
      </c>
    </row>
    <row r="186" spans="1:110" ht="15" customHeight="1" x14ac:dyDescent="0.25">
      <c r="A186" s="152">
        <v>1</v>
      </c>
      <c r="B186" s="127" t="s">
        <v>335</v>
      </c>
      <c r="C186" s="127" t="s">
        <v>336</v>
      </c>
      <c r="D186" s="480">
        <v>0</v>
      </c>
      <c r="E186" s="480">
        <v>0</v>
      </c>
      <c r="F186" s="257" t="str">
        <f t="shared" ref="F186:F248" si="77">IFERROR(D186/E186,"-")</f>
        <v>-</v>
      </c>
      <c r="G186" s="239" t="str">
        <f t="shared" ref="G186:G248" si="78">IF(F186&lt;98.21%,"Không đạt","Đạt")</f>
        <v>Đạt</v>
      </c>
      <c r="H186" s="259">
        <f t="shared" ref="H186:I217" si="79">+SUM(L186,O186,R186,U186,X186,AA186,AD186,AG186,AJ186,AM186,AP186,AS186,AV186,AY186,BB186,BE186,BH186,BK186,BN186,BQ186,BT186,BW186,BZ186,CC186,CF186,CI186,CL186,CO186,CR186,CU186,CX186)</f>
        <v>17</v>
      </c>
      <c r="I186" s="259">
        <f t="shared" si="79"/>
        <v>8</v>
      </c>
      <c r="J186" s="293">
        <f>+IF(I186=0,"",H186/I186)</f>
        <v>2.125</v>
      </c>
      <c r="K186" s="239" t="str">
        <f t="shared" ref="K186:K248" si="80">IF(J186&lt;98.21%,"Không đạt","Đạt")</f>
        <v>Đạt</v>
      </c>
      <c r="L186" s="256">
        <v>0</v>
      </c>
      <c r="M186" s="256">
        <v>0</v>
      </c>
      <c r="N186" s="257" t="str">
        <f>+IF(M186=0,"",L186/M186)</f>
        <v/>
      </c>
      <c r="O186" s="256">
        <v>1</v>
      </c>
      <c r="P186" s="256">
        <v>1</v>
      </c>
      <c r="Q186" s="257">
        <f t="shared" ref="Q186:Q248" si="81">+IF(P186=0,"",O186/P186)</f>
        <v>1</v>
      </c>
      <c r="R186" s="256">
        <v>0</v>
      </c>
      <c r="S186" s="256">
        <v>0</v>
      </c>
      <c r="T186" s="257" t="str">
        <f>+IF(S186=0,"",R186/S186)</f>
        <v/>
      </c>
      <c r="U186" s="256">
        <v>0</v>
      </c>
      <c r="V186" s="256">
        <f t="shared" ref="V186:V248" si="82">+V117</f>
        <v>0</v>
      </c>
      <c r="W186" s="257" t="str">
        <f>+IF(V186=0,"",U186/V186)</f>
        <v/>
      </c>
      <c r="X186" s="256">
        <v>0</v>
      </c>
      <c r="Y186" s="256">
        <f t="shared" ref="Y186:Y248" si="83">+Y117</f>
        <v>0</v>
      </c>
      <c r="Z186" s="257" t="str">
        <f>+IF(Y186=0,"",X186/Y186)</f>
        <v/>
      </c>
      <c r="AA186" s="256">
        <v>0</v>
      </c>
      <c r="AB186" s="256">
        <f t="shared" ref="AB186:AB248" si="84">+AB117</f>
        <v>0</v>
      </c>
      <c r="AC186" s="257" t="str">
        <f t="shared" ref="AC186:AC248" si="85">+IF(AB186=0,"",AA186/AB186)</f>
        <v/>
      </c>
      <c r="AD186" s="256">
        <v>0</v>
      </c>
      <c r="AE186" s="256">
        <f t="shared" ref="AE186:AE248" si="86">+AE117</f>
        <v>0</v>
      </c>
      <c r="AF186" s="257" t="str">
        <f>+IF(AE186=0,"",AD186/AE186)</f>
        <v/>
      </c>
      <c r="AG186" s="256">
        <v>5</v>
      </c>
      <c r="AH186" s="256">
        <f t="shared" ref="AH186:AH248" si="87">+AH117</f>
        <v>0</v>
      </c>
      <c r="AI186" s="257" t="str">
        <f>+IF(AH186=0,"",AG186/AH186)</f>
        <v/>
      </c>
      <c r="AJ186" s="480">
        <v>1</v>
      </c>
      <c r="AK186" s="256">
        <f t="shared" ref="AK186:AK248" si="88">+AK117</f>
        <v>1</v>
      </c>
      <c r="AL186" s="257">
        <f>+IF(AK186=0,"",AJ186/AK186)</f>
        <v>1</v>
      </c>
      <c r="AM186" s="256">
        <v>2</v>
      </c>
      <c r="AN186" s="256">
        <f t="shared" ref="AN186:AN248" si="89">+AN117</f>
        <v>2</v>
      </c>
      <c r="AO186" s="257">
        <f>+IF(AN186=0,"",AM186/AN186)</f>
        <v>1</v>
      </c>
      <c r="AP186" s="256">
        <v>0</v>
      </c>
      <c r="AQ186" s="256">
        <f t="shared" ref="AQ186:AQ248" si="90">+AQ117</f>
        <v>0</v>
      </c>
      <c r="AR186" s="257" t="str">
        <f>+IF(AQ186=0,"",AP186/AQ186)</f>
        <v/>
      </c>
      <c r="AS186" s="256">
        <v>2</v>
      </c>
      <c r="AT186" s="256">
        <f t="shared" ref="AT186:AT248" si="91">+AT117</f>
        <v>1</v>
      </c>
      <c r="AU186" s="257">
        <f>+IF(AT186=0,"",AS186/AT186)</f>
        <v>2</v>
      </c>
      <c r="AV186" s="256">
        <v>0</v>
      </c>
      <c r="AW186" s="256">
        <f t="shared" ref="AW186:AW248" si="92">+AW117</f>
        <v>0</v>
      </c>
      <c r="AX186" s="257" t="str">
        <f>+IF(AW186=0,"",AV186/AW186)</f>
        <v/>
      </c>
      <c r="AY186" s="256">
        <v>0</v>
      </c>
      <c r="AZ186" s="256">
        <f t="shared" ref="AZ186:AZ248" si="93">+AZ117</f>
        <v>0</v>
      </c>
      <c r="BA186" s="257" t="str">
        <f>+IF(AZ186=0,"",AY186/AZ186)</f>
        <v/>
      </c>
      <c r="BB186" s="256">
        <v>1</v>
      </c>
      <c r="BC186" s="256">
        <f t="shared" ref="BC186:BC248" si="94">+BC117</f>
        <v>1</v>
      </c>
      <c r="BD186" s="257">
        <f>+IF(BC186=0,"",BB186/BC186)</f>
        <v>1</v>
      </c>
      <c r="BE186" s="256">
        <v>0</v>
      </c>
      <c r="BF186" s="256">
        <f t="shared" ref="BF186:BF248" si="95">+BF117</f>
        <v>0</v>
      </c>
      <c r="BG186" s="257" t="str">
        <f>+IF(BF186=0,"",BE186/BF186)</f>
        <v/>
      </c>
      <c r="BH186" s="256">
        <v>0</v>
      </c>
      <c r="BI186" s="256">
        <f t="shared" ref="BI186:BI248" si="96">+BI117</f>
        <v>0</v>
      </c>
      <c r="BJ186" s="257" t="str">
        <f>+IF(BI186=0,"",BH186/BI186)</f>
        <v/>
      </c>
      <c r="BK186" s="256">
        <v>1</v>
      </c>
      <c r="BL186" s="256">
        <f t="shared" ref="BL186:BL248" si="97">+BL117</f>
        <v>0</v>
      </c>
      <c r="BM186" s="257" t="str">
        <f>+IF(BL186=0,"",BK186/BL186)</f>
        <v/>
      </c>
      <c r="BN186" s="256">
        <v>0</v>
      </c>
      <c r="BO186" s="256">
        <f t="shared" ref="BO186:BO248" si="98">+BO117</f>
        <v>0</v>
      </c>
      <c r="BP186" s="257" t="str">
        <f>+IF(BO186=0,"",BN186/BO186)</f>
        <v/>
      </c>
      <c r="BQ186" s="256">
        <v>1</v>
      </c>
      <c r="BR186" s="256">
        <f t="shared" ref="BR186:BR248" si="99">+BR117</f>
        <v>1</v>
      </c>
      <c r="BS186" s="257">
        <f>+IF(BR186=0,"",BQ186/BR186)</f>
        <v>1</v>
      </c>
      <c r="BT186" s="256">
        <v>0</v>
      </c>
      <c r="BU186" s="256">
        <f t="shared" ref="BU186:BU248" si="100">+BU117</f>
        <v>0</v>
      </c>
      <c r="BV186" s="257" t="str">
        <f>+IF(BU186=0,"",BT186/BU186)</f>
        <v/>
      </c>
      <c r="BW186" s="256">
        <v>0</v>
      </c>
      <c r="BX186" s="256">
        <f t="shared" ref="BX186:BX248" si="101">+BX117</f>
        <v>0</v>
      </c>
      <c r="BY186" s="257" t="str">
        <f>+IF(BX186=0,"",BW186/BX186)</f>
        <v/>
      </c>
      <c r="BZ186" s="256">
        <v>1</v>
      </c>
      <c r="CA186" s="256">
        <f t="shared" ref="CA186:CA248" si="102">+CA117</f>
        <v>1</v>
      </c>
      <c r="CB186" s="257">
        <f>+IF(CA186=0,"",BZ186/CA186)</f>
        <v>1</v>
      </c>
      <c r="CC186" s="256">
        <v>2</v>
      </c>
      <c r="CD186" s="256">
        <f t="shared" ref="CD186:CD248" si="103">+CD117</f>
        <v>0</v>
      </c>
      <c r="CE186" s="257" t="str">
        <f>+IF(CD186=0,"",CC186/CD186)</f>
        <v/>
      </c>
      <c r="CF186" s="256">
        <v>0</v>
      </c>
      <c r="CG186" s="256">
        <f t="shared" ref="CG186:CG248" si="104">+CG117</f>
        <v>0</v>
      </c>
      <c r="CH186" s="257" t="str">
        <f>+IF(CG186=0,"",CF186/CG186)</f>
        <v/>
      </c>
      <c r="CI186" s="256">
        <v>0</v>
      </c>
      <c r="CJ186" s="256">
        <f t="shared" ref="CJ186:CJ248" si="105">+CJ117</f>
        <v>0</v>
      </c>
      <c r="CK186" s="257" t="str">
        <f>+IF(CJ186=0,"",CI186/CJ186)</f>
        <v/>
      </c>
      <c r="CL186" s="256">
        <v>0</v>
      </c>
      <c r="CM186" s="256">
        <f t="shared" ref="CM186:CM248" si="106">+CM117</f>
        <v>0</v>
      </c>
      <c r="CN186" s="257" t="str">
        <f>+IF(CM186=0,"",CL186/CM186)</f>
        <v/>
      </c>
      <c r="CO186" s="256">
        <v>0</v>
      </c>
      <c r="CP186" s="256">
        <f t="shared" ref="CP186:CP248" si="107">+CP117</f>
        <v>0</v>
      </c>
      <c r="CQ186" s="257" t="str">
        <f>+IF(CP186=0,"",CO186/CP186)</f>
        <v/>
      </c>
      <c r="CR186" s="256">
        <v>0</v>
      </c>
      <c r="CS186" s="256">
        <f t="shared" ref="CS186:CS248" si="108">+CS117</f>
        <v>0</v>
      </c>
      <c r="CT186" s="257" t="str">
        <f>+IF(CS186=0,"",CR186/CS186)</f>
        <v/>
      </c>
      <c r="CU186" s="256">
        <v>0</v>
      </c>
      <c r="CV186" s="256">
        <f t="shared" ref="CV186:CV248" si="109">+CV117</f>
        <v>0</v>
      </c>
      <c r="CW186" s="257" t="str">
        <f>+IF(CV186=0,"",CU186/CV186)</f>
        <v/>
      </c>
      <c r="CX186" s="256">
        <v>0</v>
      </c>
      <c r="CY186" s="256">
        <f t="shared" ref="CY186:CY248" si="110">+CY117</f>
        <v>0</v>
      </c>
      <c r="CZ186" s="257" t="str">
        <f>+IF(CY186=0,"",CX186/CY186)</f>
        <v/>
      </c>
      <c r="DA186" s="256">
        <v>0</v>
      </c>
      <c r="DB186" s="256">
        <f t="shared" ref="DB186:DB248" si="111">+DB117</f>
        <v>0</v>
      </c>
      <c r="DC186" s="257" t="str">
        <f>+IF(DB186=0,"",DA186/DB186)</f>
        <v/>
      </c>
      <c r="DD186" s="256">
        <v>0</v>
      </c>
      <c r="DE186" s="256">
        <f t="shared" ref="DE186:DE248" si="112">+DE117</f>
        <v>0</v>
      </c>
      <c r="DF186" s="257" t="str">
        <f>+IF(DE186=0,"",DD186/DE186)</f>
        <v/>
      </c>
    </row>
    <row r="187" spans="1:110" ht="15" customHeight="1" x14ac:dyDescent="0.25">
      <c r="A187" s="152">
        <v>2</v>
      </c>
      <c r="B187" s="127" t="s">
        <v>337</v>
      </c>
      <c r="C187" s="127" t="s">
        <v>336</v>
      </c>
      <c r="D187" s="480">
        <v>0</v>
      </c>
      <c r="E187" s="480">
        <v>0</v>
      </c>
      <c r="F187" s="257" t="str">
        <f t="shared" si="77"/>
        <v>-</v>
      </c>
      <c r="G187" s="239" t="str">
        <f t="shared" si="78"/>
        <v>Đạt</v>
      </c>
      <c r="H187" s="259">
        <f t="shared" si="79"/>
        <v>17</v>
      </c>
      <c r="I187" s="259">
        <f t="shared" si="79"/>
        <v>30</v>
      </c>
      <c r="J187" s="293">
        <f t="shared" ref="J187:J248" si="113">+IF(I187=0,"",H187/I187)</f>
        <v>0.56666666666666665</v>
      </c>
      <c r="K187" s="239" t="str">
        <f t="shared" si="80"/>
        <v>Không đạt</v>
      </c>
      <c r="L187" s="256">
        <v>0</v>
      </c>
      <c r="M187" s="256">
        <v>0</v>
      </c>
      <c r="N187" s="257" t="str">
        <f t="shared" ref="N187:N248" si="114">+IF(M187=0,"",L187/M187)</f>
        <v/>
      </c>
      <c r="O187" s="256">
        <v>0</v>
      </c>
      <c r="P187" s="256">
        <v>0</v>
      </c>
      <c r="Q187" s="257" t="str">
        <f t="shared" si="81"/>
        <v/>
      </c>
      <c r="R187" s="256">
        <v>2</v>
      </c>
      <c r="S187" s="256">
        <v>2</v>
      </c>
      <c r="T187" s="257">
        <f t="shared" ref="T187:T248" si="115">+IF(S187=0,"",R187/S187)</f>
        <v>1</v>
      </c>
      <c r="U187" s="256">
        <v>0</v>
      </c>
      <c r="V187" s="256">
        <f t="shared" si="82"/>
        <v>1</v>
      </c>
      <c r="W187" s="257">
        <f t="shared" ref="W187:W248" si="116">+IF(V187=0,"",U187/V187)</f>
        <v>0</v>
      </c>
      <c r="X187" s="256">
        <v>0</v>
      </c>
      <c r="Y187" s="256">
        <f t="shared" si="83"/>
        <v>0</v>
      </c>
      <c r="Z187" s="257" t="str">
        <f t="shared" ref="Z187:Z248" si="117">+IF(Y187=0,"",X187/Y187)</f>
        <v/>
      </c>
      <c r="AA187" s="256">
        <v>0</v>
      </c>
      <c r="AB187" s="256">
        <f t="shared" si="84"/>
        <v>0</v>
      </c>
      <c r="AC187" s="257" t="str">
        <f t="shared" si="85"/>
        <v/>
      </c>
      <c r="AD187" s="256">
        <v>0</v>
      </c>
      <c r="AE187" s="256">
        <f t="shared" si="86"/>
        <v>0</v>
      </c>
      <c r="AF187" s="257" t="str">
        <f t="shared" ref="AF187:AF248" si="118">+IF(AE187=0,"",AD187/AE187)</f>
        <v/>
      </c>
      <c r="AG187" s="256">
        <v>0</v>
      </c>
      <c r="AH187" s="256">
        <f t="shared" si="87"/>
        <v>1</v>
      </c>
      <c r="AI187" s="257">
        <f t="shared" ref="AI187:AI248" si="119">+IF(AH187=0,"",AG187/AH187)</f>
        <v>0</v>
      </c>
      <c r="AJ187" s="480">
        <v>3</v>
      </c>
      <c r="AK187" s="256">
        <f t="shared" si="88"/>
        <v>3</v>
      </c>
      <c r="AL187" s="257">
        <f t="shared" ref="AL187:AL248" si="120">+IF(AK187=0,"",AJ187/AK187)</f>
        <v>1</v>
      </c>
      <c r="AM187" s="256">
        <v>0</v>
      </c>
      <c r="AN187" s="256">
        <f t="shared" si="89"/>
        <v>2</v>
      </c>
      <c r="AO187" s="257">
        <f t="shared" ref="AO187:AO248" si="121">+IF(AN187=0,"",AM187/AN187)</f>
        <v>0</v>
      </c>
      <c r="AP187" s="256">
        <v>1</v>
      </c>
      <c r="AQ187" s="256">
        <f t="shared" si="90"/>
        <v>1</v>
      </c>
      <c r="AR187" s="257">
        <f t="shared" ref="AR187:AR248" si="122">+IF(AQ187=0,"",AP187/AQ187)</f>
        <v>1</v>
      </c>
      <c r="AS187" s="256">
        <v>0</v>
      </c>
      <c r="AT187" s="256">
        <f t="shared" si="91"/>
        <v>1</v>
      </c>
      <c r="AU187" s="257">
        <f t="shared" ref="AU187:AU248" si="123">+IF(AT187=0,"",AS187/AT187)</f>
        <v>0</v>
      </c>
      <c r="AV187" s="256">
        <v>0</v>
      </c>
      <c r="AW187" s="256">
        <f>+AW118</f>
        <v>5</v>
      </c>
      <c r="AX187" s="257">
        <f t="shared" ref="AX187:AX248" si="124">+IF(AW187=0,"",AV187/AW187)</f>
        <v>0</v>
      </c>
      <c r="AY187" s="256">
        <v>3</v>
      </c>
      <c r="AZ187" s="256">
        <f t="shared" si="93"/>
        <v>3</v>
      </c>
      <c r="BA187" s="257">
        <f t="shared" ref="BA187:BA248" si="125">+IF(AZ187=0,"",AY187/AZ187)</f>
        <v>1</v>
      </c>
      <c r="BB187" s="256">
        <v>1</v>
      </c>
      <c r="BC187" s="256">
        <f t="shared" si="94"/>
        <v>1</v>
      </c>
      <c r="BD187" s="257">
        <f t="shared" ref="BD187:BD248" si="126">+IF(BC187=0,"",BB187/BC187)</f>
        <v>1</v>
      </c>
      <c r="BE187" s="256">
        <v>2</v>
      </c>
      <c r="BF187" s="256">
        <f t="shared" si="95"/>
        <v>2</v>
      </c>
      <c r="BG187" s="257">
        <f t="shared" ref="BG187:BG248" si="127">+IF(BF187=0,"",BE187/BF187)</f>
        <v>1</v>
      </c>
      <c r="BH187" s="256">
        <v>0</v>
      </c>
      <c r="BI187" s="256">
        <f t="shared" si="96"/>
        <v>1</v>
      </c>
      <c r="BJ187" s="257">
        <f t="shared" ref="BJ187:BJ248" si="128">+IF(BI187=0,"",BH187/BI187)</f>
        <v>0</v>
      </c>
      <c r="BK187" s="256">
        <v>0</v>
      </c>
      <c r="BL187" s="256">
        <f t="shared" si="97"/>
        <v>0</v>
      </c>
      <c r="BM187" s="257" t="str">
        <f t="shared" ref="BM187:BM248" si="129">+IF(BL187=0,"",BK187/BL187)</f>
        <v/>
      </c>
      <c r="BN187" s="256">
        <v>0</v>
      </c>
      <c r="BO187" s="256">
        <f t="shared" si="98"/>
        <v>0</v>
      </c>
      <c r="BP187" s="257" t="str">
        <f t="shared" ref="BP187:BP248" si="130">+IF(BO187=0,"",BN187/BO187)</f>
        <v/>
      </c>
      <c r="BQ187" s="256">
        <v>1</v>
      </c>
      <c r="BR187" s="256">
        <f t="shared" si="99"/>
        <v>1</v>
      </c>
      <c r="BS187" s="257">
        <f t="shared" ref="BS187:BS248" si="131">+IF(BR187=0,"",BQ187/BR187)</f>
        <v>1</v>
      </c>
      <c r="BT187" s="256">
        <v>0</v>
      </c>
      <c r="BU187" s="256">
        <f t="shared" si="100"/>
        <v>0</v>
      </c>
      <c r="BV187" s="257" t="str">
        <f t="shared" ref="BV187:BV248" si="132">+IF(BU187=0,"",BT187/BU187)</f>
        <v/>
      </c>
      <c r="BW187" s="256">
        <v>2</v>
      </c>
      <c r="BX187" s="256">
        <f t="shared" si="101"/>
        <v>2</v>
      </c>
      <c r="BY187" s="257">
        <f t="shared" ref="BY187:BY248" si="133">+IF(BX187=0,"",BW187/BX187)</f>
        <v>1</v>
      </c>
      <c r="BZ187" s="256">
        <v>1</v>
      </c>
      <c r="CA187" s="256">
        <f t="shared" si="102"/>
        <v>1</v>
      </c>
      <c r="CB187" s="257">
        <f t="shared" ref="CB187:CB248" si="134">+IF(CA187=0,"",BZ187/CA187)</f>
        <v>1</v>
      </c>
      <c r="CC187" s="256">
        <v>0</v>
      </c>
      <c r="CD187" s="256">
        <f t="shared" si="103"/>
        <v>1</v>
      </c>
      <c r="CE187" s="257">
        <f t="shared" ref="CE187:CE248" si="135">+IF(CD187=0,"",CC187/CD187)</f>
        <v>0</v>
      </c>
      <c r="CF187" s="256">
        <v>0</v>
      </c>
      <c r="CG187" s="256">
        <f t="shared" si="104"/>
        <v>0</v>
      </c>
      <c r="CH187" s="257" t="str">
        <f t="shared" ref="CH187:CH248" si="136">+IF(CG187=0,"",CF187/CG187)</f>
        <v/>
      </c>
      <c r="CI187" s="256">
        <v>0</v>
      </c>
      <c r="CJ187" s="256">
        <f t="shared" si="105"/>
        <v>0</v>
      </c>
      <c r="CK187" s="257" t="str">
        <f t="shared" ref="CK187:CK248" si="137">+IF(CJ187=0,"",CI187/CJ187)</f>
        <v/>
      </c>
      <c r="CL187" s="256">
        <v>0</v>
      </c>
      <c r="CM187" s="256">
        <f t="shared" si="106"/>
        <v>0</v>
      </c>
      <c r="CN187" s="257" t="str">
        <f t="shared" ref="CN187:CN248" si="138">+IF(CM187=0,"",CL187/CM187)</f>
        <v/>
      </c>
      <c r="CO187" s="256">
        <v>0</v>
      </c>
      <c r="CP187" s="256">
        <f t="shared" si="107"/>
        <v>0</v>
      </c>
      <c r="CQ187" s="257" t="str">
        <f t="shared" ref="CQ187:CQ248" si="139">+IF(CP187=0,"",CO187/CP187)</f>
        <v/>
      </c>
      <c r="CR187" s="256">
        <v>1</v>
      </c>
      <c r="CS187" s="256">
        <f t="shared" si="108"/>
        <v>1</v>
      </c>
      <c r="CT187" s="257">
        <f t="shared" ref="CT187:CT248" si="140">+IF(CS187=0,"",CR187/CS187)</f>
        <v>1</v>
      </c>
      <c r="CU187" s="256">
        <v>0</v>
      </c>
      <c r="CV187" s="256">
        <f t="shared" si="109"/>
        <v>1</v>
      </c>
      <c r="CW187" s="257">
        <f t="shared" ref="CW187:CW248" si="141">+IF(CV187=0,"",CU187/CV187)</f>
        <v>0</v>
      </c>
      <c r="CX187" s="256">
        <v>0</v>
      </c>
      <c r="CY187" s="256">
        <f t="shared" si="110"/>
        <v>0</v>
      </c>
      <c r="CZ187" s="257" t="str">
        <f t="shared" ref="CZ187:CZ248" si="142">+IF(CY187=0,"",CX187/CY187)</f>
        <v/>
      </c>
      <c r="DA187" s="256">
        <v>0</v>
      </c>
      <c r="DB187" s="256">
        <f t="shared" si="111"/>
        <v>0</v>
      </c>
      <c r="DC187" s="257" t="str">
        <f t="shared" ref="DC187:DC248" si="143">+IF(DB187=0,"",DA187/DB187)</f>
        <v/>
      </c>
      <c r="DD187" s="256">
        <v>0</v>
      </c>
      <c r="DE187" s="256">
        <f t="shared" si="112"/>
        <v>0</v>
      </c>
      <c r="DF187" s="257" t="str">
        <f t="shared" ref="DF187:DF248" si="144">+IF(DE187=0,"",DD187/DE187)</f>
        <v/>
      </c>
    </row>
    <row r="188" spans="1:110" ht="15" customHeight="1" x14ac:dyDescent="0.25">
      <c r="A188" s="152">
        <v>3</v>
      </c>
      <c r="B188" s="127" t="s">
        <v>338</v>
      </c>
      <c r="C188" s="127" t="s">
        <v>339</v>
      </c>
      <c r="D188" s="480">
        <v>2</v>
      </c>
      <c r="E188" s="480">
        <v>2</v>
      </c>
      <c r="F188" s="257">
        <f t="shared" si="77"/>
        <v>1</v>
      </c>
      <c r="G188" s="239" t="str">
        <f t="shared" si="78"/>
        <v>Đạt</v>
      </c>
      <c r="H188" s="259">
        <f t="shared" si="79"/>
        <v>11</v>
      </c>
      <c r="I188" s="259">
        <f t="shared" si="79"/>
        <v>12</v>
      </c>
      <c r="J188" s="293">
        <f t="shared" si="113"/>
        <v>0.91666666666666663</v>
      </c>
      <c r="K188" s="239" t="str">
        <f t="shared" si="80"/>
        <v>Không đạt</v>
      </c>
      <c r="L188" s="256">
        <v>0</v>
      </c>
      <c r="M188" s="256">
        <v>0</v>
      </c>
      <c r="N188" s="257" t="str">
        <f t="shared" si="114"/>
        <v/>
      </c>
      <c r="O188" s="256">
        <v>1</v>
      </c>
      <c r="P188" s="256">
        <v>1</v>
      </c>
      <c r="Q188" s="257">
        <f t="shared" si="81"/>
        <v>1</v>
      </c>
      <c r="R188" s="256">
        <v>3</v>
      </c>
      <c r="S188" s="256">
        <v>3</v>
      </c>
      <c r="T188" s="257">
        <f t="shared" si="115"/>
        <v>1</v>
      </c>
      <c r="U188" s="256">
        <v>0</v>
      </c>
      <c r="V188" s="256">
        <f t="shared" si="82"/>
        <v>0</v>
      </c>
      <c r="W188" s="257" t="str">
        <f t="shared" si="116"/>
        <v/>
      </c>
      <c r="X188" s="256">
        <v>1</v>
      </c>
      <c r="Y188" s="256">
        <f t="shared" si="83"/>
        <v>0</v>
      </c>
      <c r="Z188" s="257" t="str">
        <f t="shared" si="117"/>
        <v/>
      </c>
      <c r="AA188" s="256">
        <v>0</v>
      </c>
      <c r="AB188" s="256">
        <f t="shared" si="84"/>
        <v>0</v>
      </c>
      <c r="AC188" s="257" t="str">
        <f t="shared" si="85"/>
        <v/>
      </c>
      <c r="AD188" s="256">
        <v>1</v>
      </c>
      <c r="AE188" s="256">
        <f t="shared" si="86"/>
        <v>1</v>
      </c>
      <c r="AF188" s="257">
        <f t="shared" si="118"/>
        <v>1</v>
      </c>
      <c r="AG188" s="256">
        <v>0</v>
      </c>
      <c r="AH188" s="256">
        <f t="shared" si="87"/>
        <v>1</v>
      </c>
      <c r="AI188" s="257">
        <f t="shared" si="119"/>
        <v>0</v>
      </c>
      <c r="AJ188" s="480">
        <v>0</v>
      </c>
      <c r="AK188" s="256">
        <f t="shared" si="88"/>
        <v>0</v>
      </c>
      <c r="AL188" s="257" t="str">
        <f t="shared" si="120"/>
        <v/>
      </c>
      <c r="AM188" s="256">
        <v>0</v>
      </c>
      <c r="AN188" s="256">
        <f t="shared" si="89"/>
        <v>0</v>
      </c>
      <c r="AO188" s="257" t="str">
        <f t="shared" si="121"/>
        <v/>
      </c>
      <c r="AP188" s="256">
        <v>0</v>
      </c>
      <c r="AQ188" s="256">
        <f t="shared" si="90"/>
        <v>0</v>
      </c>
      <c r="AR188" s="257" t="str">
        <f t="shared" si="122"/>
        <v/>
      </c>
      <c r="AS188" s="256">
        <v>0</v>
      </c>
      <c r="AT188" s="256">
        <f t="shared" si="91"/>
        <v>0</v>
      </c>
      <c r="AU188" s="257" t="str">
        <f t="shared" si="123"/>
        <v/>
      </c>
      <c r="AV188" s="256">
        <v>1</v>
      </c>
      <c r="AW188" s="256">
        <f t="shared" si="92"/>
        <v>1</v>
      </c>
      <c r="AX188" s="257">
        <f t="shared" si="124"/>
        <v>1</v>
      </c>
      <c r="AY188" s="256">
        <v>0</v>
      </c>
      <c r="AZ188" s="256">
        <f t="shared" si="93"/>
        <v>0</v>
      </c>
      <c r="BA188" s="257" t="str">
        <f t="shared" si="125"/>
        <v/>
      </c>
      <c r="BB188" s="256">
        <v>0</v>
      </c>
      <c r="BC188" s="256">
        <f t="shared" si="94"/>
        <v>0</v>
      </c>
      <c r="BD188" s="257" t="str">
        <f t="shared" si="126"/>
        <v/>
      </c>
      <c r="BE188" s="256">
        <v>0</v>
      </c>
      <c r="BF188" s="256">
        <f t="shared" si="95"/>
        <v>0</v>
      </c>
      <c r="BG188" s="257" t="str">
        <f t="shared" si="127"/>
        <v/>
      </c>
      <c r="BH188" s="256">
        <v>0</v>
      </c>
      <c r="BI188" s="256">
        <f t="shared" si="96"/>
        <v>0</v>
      </c>
      <c r="BJ188" s="257" t="str">
        <f t="shared" si="128"/>
        <v/>
      </c>
      <c r="BK188" s="256">
        <v>0</v>
      </c>
      <c r="BL188" s="256">
        <f t="shared" si="97"/>
        <v>0</v>
      </c>
      <c r="BM188" s="257" t="str">
        <f t="shared" si="129"/>
        <v/>
      </c>
      <c r="BN188" s="256">
        <v>0</v>
      </c>
      <c r="BO188" s="256">
        <f t="shared" si="98"/>
        <v>0</v>
      </c>
      <c r="BP188" s="257" t="str">
        <f t="shared" si="130"/>
        <v/>
      </c>
      <c r="BQ188" s="256">
        <v>1</v>
      </c>
      <c r="BR188" s="256">
        <f t="shared" si="99"/>
        <v>1</v>
      </c>
      <c r="BS188" s="257">
        <f t="shared" si="131"/>
        <v>1</v>
      </c>
      <c r="BT188" s="256">
        <v>1</v>
      </c>
      <c r="BU188" s="256">
        <f t="shared" si="100"/>
        <v>1</v>
      </c>
      <c r="BV188" s="257">
        <f t="shared" si="132"/>
        <v>1</v>
      </c>
      <c r="BW188" s="256">
        <v>0</v>
      </c>
      <c r="BX188" s="256">
        <f t="shared" si="101"/>
        <v>0</v>
      </c>
      <c r="BY188" s="257" t="str">
        <f t="shared" si="133"/>
        <v/>
      </c>
      <c r="BZ188" s="256">
        <v>2</v>
      </c>
      <c r="CA188" s="256">
        <f t="shared" si="102"/>
        <v>2</v>
      </c>
      <c r="CB188" s="257">
        <f t="shared" si="134"/>
        <v>1</v>
      </c>
      <c r="CC188" s="256">
        <v>0</v>
      </c>
      <c r="CD188" s="256">
        <f t="shared" si="103"/>
        <v>0</v>
      </c>
      <c r="CE188" s="257" t="str">
        <f t="shared" si="135"/>
        <v/>
      </c>
      <c r="CF188" s="256">
        <v>0</v>
      </c>
      <c r="CG188" s="256">
        <f t="shared" si="104"/>
        <v>0</v>
      </c>
      <c r="CH188" s="257" t="str">
        <f t="shared" si="136"/>
        <v/>
      </c>
      <c r="CI188" s="256">
        <v>0</v>
      </c>
      <c r="CJ188" s="256">
        <f t="shared" si="105"/>
        <v>1</v>
      </c>
      <c r="CK188" s="257">
        <f t="shared" si="137"/>
        <v>0</v>
      </c>
      <c r="CL188" s="256">
        <v>0</v>
      </c>
      <c r="CM188" s="256">
        <f t="shared" si="106"/>
        <v>0</v>
      </c>
      <c r="CN188" s="257" t="str">
        <f t="shared" si="138"/>
        <v/>
      </c>
      <c r="CO188" s="256">
        <v>0</v>
      </c>
      <c r="CP188" s="256">
        <f t="shared" si="107"/>
        <v>0</v>
      </c>
      <c r="CQ188" s="257" t="str">
        <f t="shared" si="139"/>
        <v/>
      </c>
      <c r="CR188" s="256">
        <v>0</v>
      </c>
      <c r="CS188" s="256">
        <f t="shared" si="108"/>
        <v>0</v>
      </c>
      <c r="CT188" s="257" t="str">
        <f t="shared" si="140"/>
        <v/>
      </c>
      <c r="CU188" s="256">
        <v>0</v>
      </c>
      <c r="CV188" s="256">
        <f t="shared" si="109"/>
        <v>0</v>
      </c>
      <c r="CW188" s="257" t="str">
        <f t="shared" si="141"/>
        <v/>
      </c>
      <c r="CX188" s="256">
        <v>0</v>
      </c>
      <c r="CY188" s="256">
        <f t="shared" si="110"/>
        <v>0</v>
      </c>
      <c r="CZ188" s="257" t="str">
        <f t="shared" si="142"/>
        <v/>
      </c>
      <c r="DA188" s="256">
        <v>0</v>
      </c>
      <c r="DB188" s="256">
        <f t="shared" si="111"/>
        <v>0</v>
      </c>
      <c r="DC188" s="257" t="str">
        <f t="shared" si="143"/>
        <v/>
      </c>
      <c r="DD188" s="256">
        <v>2</v>
      </c>
      <c r="DE188" s="256">
        <f t="shared" si="112"/>
        <v>2</v>
      </c>
      <c r="DF188" s="257">
        <f t="shared" si="144"/>
        <v>1</v>
      </c>
    </row>
    <row r="189" spans="1:110" x14ac:dyDescent="0.25">
      <c r="A189" s="152">
        <v>4</v>
      </c>
      <c r="B189" s="127" t="s">
        <v>340</v>
      </c>
      <c r="C189" s="127" t="s">
        <v>339</v>
      </c>
      <c r="D189" s="480">
        <v>0</v>
      </c>
      <c r="E189" s="480">
        <v>0</v>
      </c>
      <c r="F189" s="257" t="str">
        <f t="shared" si="77"/>
        <v>-</v>
      </c>
      <c r="G189" s="239" t="str">
        <f t="shared" si="78"/>
        <v>Đạt</v>
      </c>
      <c r="H189" s="259">
        <f t="shared" si="79"/>
        <v>6</v>
      </c>
      <c r="I189" s="259">
        <f t="shared" si="79"/>
        <v>3</v>
      </c>
      <c r="J189" s="293">
        <f t="shared" si="113"/>
        <v>2</v>
      </c>
      <c r="K189" s="239" t="str">
        <f t="shared" si="80"/>
        <v>Đạt</v>
      </c>
      <c r="L189" s="256">
        <v>0</v>
      </c>
      <c r="M189" s="256">
        <v>0</v>
      </c>
      <c r="N189" s="257" t="str">
        <f t="shared" si="114"/>
        <v/>
      </c>
      <c r="O189" s="256">
        <v>1</v>
      </c>
      <c r="P189" s="256">
        <v>1</v>
      </c>
      <c r="Q189" s="257">
        <f t="shared" si="81"/>
        <v>1</v>
      </c>
      <c r="R189" s="256">
        <v>0</v>
      </c>
      <c r="S189" s="256">
        <v>0</v>
      </c>
      <c r="T189" s="257" t="str">
        <f t="shared" si="115"/>
        <v/>
      </c>
      <c r="U189" s="256">
        <v>0</v>
      </c>
      <c r="V189" s="256">
        <f t="shared" si="82"/>
        <v>0</v>
      </c>
      <c r="W189" s="257" t="str">
        <f t="shared" si="116"/>
        <v/>
      </c>
      <c r="X189" s="256">
        <v>0</v>
      </c>
      <c r="Y189" s="256">
        <f t="shared" si="83"/>
        <v>0</v>
      </c>
      <c r="Z189" s="257" t="str">
        <f t="shared" si="117"/>
        <v/>
      </c>
      <c r="AA189" s="256">
        <v>2</v>
      </c>
      <c r="AB189" s="256">
        <f t="shared" si="84"/>
        <v>2</v>
      </c>
      <c r="AC189" s="257">
        <f t="shared" si="85"/>
        <v>1</v>
      </c>
      <c r="AD189" s="256">
        <v>0</v>
      </c>
      <c r="AE189" s="256">
        <f t="shared" si="86"/>
        <v>0</v>
      </c>
      <c r="AF189" s="257" t="str">
        <f t="shared" si="118"/>
        <v/>
      </c>
      <c r="AG189" s="256">
        <v>0</v>
      </c>
      <c r="AH189" s="256">
        <f t="shared" si="87"/>
        <v>0</v>
      </c>
      <c r="AI189" s="257" t="str">
        <f t="shared" si="119"/>
        <v/>
      </c>
      <c r="AJ189" s="480">
        <v>0</v>
      </c>
      <c r="AK189" s="256">
        <f t="shared" si="88"/>
        <v>0</v>
      </c>
      <c r="AL189" s="257" t="str">
        <f t="shared" si="120"/>
        <v/>
      </c>
      <c r="AM189" s="256">
        <v>2</v>
      </c>
      <c r="AN189" s="256">
        <f t="shared" si="89"/>
        <v>0</v>
      </c>
      <c r="AO189" s="257" t="str">
        <f t="shared" si="121"/>
        <v/>
      </c>
      <c r="AP189" s="256">
        <v>0</v>
      </c>
      <c r="AQ189" s="256">
        <f t="shared" si="90"/>
        <v>0</v>
      </c>
      <c r="AR189" s="257" t="str">
        <f t="shared" si="122"/>
        <v/>
      </c>
      <c r="AS189" s="256">
        <v>1</v>
      </c>
      <c r="AT189" s="256">
        <f t="shared" si="91"/>
        <v>0</v>
      </c>
      <c r="AU189" s="257" t="str">
        <f t="shared" si="123"/>
        <v/>
      </c>
      <c r="AV189" s="256">
        <v>0</v>
      </c>
      <c r="AW189" s="256">
        <f t="shared" si="92"/>
        <v>0</v>
      </c>
      <c r="AX189" s="257" t="str">
        <f t="shared" si="124"/>
        <v/>
      </c>
      <c r="AY189" s="256">
        <v>0</v>
      </c>
      <c r="AZ189" s="256">
        <f t="shared" si="93"/>
        <v>0</v>
      </c>
      <c r="BA189" s="257" t="str">
        <f t="shared" si="125"/>
        <v/>
      </c>
      <c r="BB189" s="256">
        <v>0</v>
      </c>
      <c r="BC189" s="256">
        <f t="shared" si="94"/>
        <v>0</v>
      </c>
      <c r="BD189" s="257" t="str">
        <f t="shared" si="126"/>
        <v/>
      </c>
      <c r="BE189" s="256">
        <v>0</v>
      </c>
      <c r="BF189" s="256">
        <f t="shared" si="95"/>
        <v>0</v>
      </c>
      <c r="BG189" s="257" t="str">
        <f t="shared" si="127"/>
        <v/>
      </c>
      <c r="BH189" s="256">
        <v>0</v>
      </c>
      <c r="BI189" s="256">
        <f t="shared" si="96"/>
        <v>0</v>
      </c>
      <c r="BJ189" s="257" t="str">
        <f t="shared" si="128"/>
        <v/>
      </c>
      <c r="BK189" s="256">
        <v>0</v>
      </c>
      <c r="BL189" s="256">
        <f t="shared" si="97"/>
        <v>0</v>
      </c>
      <c r="BM189" s="257" t="str">
        <f t="shared" si="129"/>
        <v/>
      </c>
      <c r="BN189" s="256">
        <v>0</v>
      </c>
      <c r="BO189" s="256">
        <f t="shared" si="98"/>
        <v>0</v>
      </c>
      <c r="BP189" s="257" t="str">
        <f t="shared" si="130"/>
        <v/>
      </c>
      <c r="BQ189" s="256">
        <v>0</v>
      </c>
      <c r="BR189" s="256">
        <f t="shared" si="99"/>
        <v>0</v>
      </c>
      <c r="BS189" s="257" t="str">
        <f t="shared" si="131"/>
        <v/>
      </c>
      <c r="BT189" s="256">
        <v>0</v>
      </c>
      <c r="BU189" s="256">
        <f t="shared" si="100"/>
        <v>0</v>
      </c>
      <c r="BV189" s="257" t="str">
        <f t="shared" si="132"/>
        <v/>
      </c>
      <c r="BW189" s="256">
        <v>0</v>
      </c>
      <c r="BX189" s="256">
        <f t="shared" si="101"/>
        <v>0</v>
      </c>
      <c r="BY189" s="257" t="str">
        <f t="shared" si="133"/>
        <v/>
      </c>
      <c r="BZ189" s="256">
        <v>0</v>
      </c>
      <c r="CA189" s="256">
        <f t="shared" si="102"/>
        <v>0</v>
      </c>
      <c r="CB189" s="257" t="str">
        <f t="shared" si="134"/>
        <v/>
      </c>
      <c r="CC189" s="256">
        <v>0</v>
      </c>
      <c r="CD189" s="256">
        <f t="shared" si="103"/>
        <v>0</v>
      </c>
      <c r="CE189" s="257" t="str">
        <f t="shared" si="135"/>
        <v/>
      </c>
      <c r="CF189" s="256">
        <v>0</v>
      </c>
      <c r="CG189" s="256">
        <f t="shared" si="104"/>
        <v>0</v>
      </c>
      <c r="CH189" s="257" t="str">
        <f t="shared" si="136"/>
        <v/>
      </c>
      <c r="CI189" s="256">
        <v>0</v>
      </c>
      <c r="CJ189" s="256">
        <f t="shared" si="105"/>
        <v>0</v>
      </c>
      <c r="CK189" s="257" t="str">
        <f t="shared" si="137"/>
        <v/>
      </c>
      <c r="CL189" s="256">
        <v>0</v>
      </c>
      <c r="CM189" s="256">
        <f t="shared" si="106"/>
        <v>0</v>
      </c>
      <c r="CN189" s="257" t="str">
        <f t="shared" si="138"/>
        <v/>
      </c>
      <c r="CO189" s="256">
        <v>0</v>
      </c>
      <c r="CP189" s="256">
        <f t="shared" si="107"/>
        <v>0</v>
      </c>
      <c r="CQ189" s="257" t="str">
        <f t="shared" si="139"/>
        <v/>
      </c>
      <c r="CR189" s="256">
        <v>0</v>
      </c>
      <c r="CS189" s="256">
        <f t="shared" si="108"/>
        <v>0</v>
      </c>
      <c r="CT189" s="257" t="str">
        <f t="shared" si="140"/>
        <v/>
      </c>
      <c r="CU189" s="256">
        <v>0</v>
      </c>
      <c r="CV189" s="256">
        <f t="shared" si="109"/>
        <v>0</v>
      </c>
      <c r="CW189" s="257" t="str">
        <f t="shared" si="141"/>
        <v/>
      </c>
      <c r="CX189" s="256">
        <v>0</v>
      </c>
      <c r="CY189" s="256">
        <f t="shared" si="110"/>
        <v>0</v>
      </c>
      <c r="CZ189" s="257" t="str">
        <f t="shared" si="142"/>
        <v/>
      </c>
      <c r="DA189" s="256">
        <v>0</v>
      </c>
      <c r="DB189" s="256">
        <f t="shared" si="111"/>
        <v>0</v>
      </c>
      <c r="DC189" s="257" t="str">
        <f t="shared" si="143"/>
        <v/>
      </c>
      <c r="DD189" s="256">
        <v>0</v>
      </c>
      <c r="DE189" s="256">
        <f t="shared" si="112"/>
        <v>0</v>
      </c>
      <c r="DF189" s="257" t="str">
        <f t="shared" si="144"/>
        <v/>
      </c>
    </row>
    <row r="190" spans="1:110" ht="15" customHeight="1" x14ac:dyDescent="0.25">
      <c r="A190" s="152">
        <v>5</v>
      </c>
      <c r="B190" s="127" t="s">
        <v>341</v>
      </c>
      <c r="C190" s="127" t="s">
        <v>336</v>
      </c>
      <c r="D190" s="480">
        <v>0</v>
      </c>
      <c r="E190" s="480">
        <v>0</v>
      </c>
      <c r="F190" s="257" t="str">
        <f t="shared" si="77"/>
        <v>-</v>
      </c>
      <c r="G190" s="239" t="str">
        <f t="shared" si="78"/>
        <v>Đạt</v>
      </c>
      <c r="H190" s="259">
        <f t="shared" si="79"/>
        <v>36</v>
      </c>
      <c r="I190" s="259">
        <f t="shared" si="79"/>
        <v>5</v>
      </c>
      <c r="J190" s="293">
        <f t="shared" si="113"/>
        <v>7.2</v>
      </c>
      <c r="K190" s="239" t="str">
        <f t="shared" si="80"/>
        <v>Đạt</v>
      </c>
      <c r="L190" s="256">
        <v>0</v>
      </c>
      <c r="M190" s="256">
        <v>0</v>
      </c>
      <c r="N190" s="257" t="str">
        <f t="shared" si="114"/>
        <v/>
      </c>
      <c r="O190" s="256">
        <v>0</v>
      </c>
      <c r="P190" s="256">
        <v>0</v>
      </c>
      <c r="Q190" s="257" t="str">
        <f t="shared" si="81"/>
        <v/>
      </c>
      <c r="R190" s="256">
        <v>1</v>
      </c>
      <c r="S190" s="256">
        <v>1</v>
      </c>
      <c r="T190" s="257">
        <f t="shared" si="115"/>
        <v>1</v>
      </c>
      <c r="U190" s="256">
        <v>4</v>
      </c>
      <c r="V190" s="256">
        <f t="shared" si="82"/>
        <v>0</v>
      </c>
      <c r="W190" s="257" t="str">
        <f t="shared" si="116"/>
        <v/>
      </c>
      <c r="X190" s="256">
        <v>1</v>
      </c>
      <c r="Y190" s="256">
        <f t="shared" si="83"/>
        <v>1</v>
      </c>
      <c r="Z190" s="257">
        <f t="shared" si="117"/>
        <v>1</v>
      </c>
      <c r="AA190" s="256">
        <v>0</v>
      </c>
      <c r="AB190" s="256">
        <f t="shared" si="84"/>
        <v>0</v>
      </c>
      <c r="AC190" s="257" t="str">
        <f t="shared" si="85"/>
        <v/>
      </c>
      <c r="AD190" s="256">
        <v>0</v>
      </c>
      <c r="AE190" s="256">
        <f t="shared" si="86"/>
        <v>0</v>
      </c>
      <c r="AF190" s="257" t="str">
        <f t="shared" si="118"/>
        <v/>
      </c>
      <c r="AG190" s="256">
        <v>3</v>
      </c>
      <c r="AH190" s="256">
        <f t="shared" si="87"/>
        <v>0</v>
      </c>
      <c r="AI190" s="257" t="str">
        <f t="shared" si="119"/>
        <v/>
      </c>
      <c r="AJ190" s="480">
        <v>0</v>
      </c>
      <c r="AK190" s="256">
        <f t="shared" si="88"/>
        <v>0</v>
      </c>
      <c r="AL190" s="257" t="str">
        <f t="shared" si="120"/>
        <v/>
      </c>
      <c r="AM190" s="256">
        <v>2</v>
      </c>
      <c r="AN190" s="256">
        <f t="shared" si="89"/>
        <v>1</v>
      </c>
      <c r="AO190" s="257">
        <f t="shared" si="121"/>
        <v>2</v>
      </c>
      <c r="AP190" s="256">
        <v>0</v>
      </c>
      <c r="AQ190" s="256">
        <f t="shared" si="90"/>
        <v>0</v>
      </c>
      <c r="AR190" s="257" t="str">
        <f t="shared" si="122"/>
        <v/>
      </c>
      <c r="AS190" s="256">
        <v>1</v>
      </c>
      <c r="AT190" s="256">
        <f t="shared" si="91"/>
        <v>0</v>
      </c>
      <c r="AU190" s="257" t="str">
        <f t="shared" si="123"/>
        <v/>
      </c>
      <c r="AV190" s="256">
        <v>9</v>
      </c>
      <c r="AW190" s="256">
        <f t="shared" si="92"/>
        <v>0</v>
      </c>
      <c r="AX190" s="257" t="str">
        <f t="shared" si="124"/>
        <v/>
      </c>
      <c r="AY190" s="256">
        <v>0</v>
      </c>
      <c r="AZ190" s="256">
        <f t="shared" si="93"/>
        <v>0</v>
      </c>
      <c r="BA190" s="257" t="str">
        <f t="shared" si="125"/>
        <v/>
      </c>
      <c r="BB190" s="256">
        <v>0</v>
      </c>
      <c r="BC190" s="256">
        <f t="shared" si="94"/>
        <v>0</v>
      </c>
      <c r="BD190" s="257" t="str">
        <f t="shared" si="126"/>
        <v/>
      </c>
      <c r="BE190" s="256">
        <v>0</v>
      </c>
      <c r="BF190" s="256">
        <f t="shared" si="95"/>
        <v>0</v>
      </c>
      <c r="BG190" s="257" t="str">
        <f t="shared" si="127"/>
        <v/>
      </c>
      <c r="BH190" s="256">
        <v>8</v>
      </c>
      <c r="BI190" s="256">
        <f t="shared" si="96"/>
        <v>0</v>
      </c>
      <c r="BJ190" s="257" t="str">
        <f t="shared" si="128"/>
        <v/>
      </c>
      <c r="BK190" s="256">
        <v>1</v>
      </c>
      <c r="BL190" s="256">
        <f t="shared" si="97"/>
        <v>0</v>
      </c>
      <c r="BM190" s="257" t="str">
        <f t="shared" si="129"/>
        <v/>
      </c>
      <c r="BN190" s="256">
        <v>0</v>
      </c>
      <c r="BO190" s="256">
        <f t="shared" si="98"/>
        <v>0</v>
      </c>
      <c r="BP190" s="257" t="str">
        <f t="shared" si="130"/>
        <v/>
      </c>
      <c r="BQ190" s="256">
        <v>0</v>
      </c>
      <c r="BR190" s="256">
        <f t="shared" si="99"/>
        <v>0</v>
      </c>
      <c r="BS190" s="257" t="str">
        <f t="shared" si="131"/>
        <v/>
      </c>
      <c r="BT190" s="256">
        <v>0</v>
      </c>
      <c r="BU190" s="256">
        <f t="shared" si="100"/>
        <v>0</v>
      </c>
      <c r="BV190" s="257" t="str">
        <f t="shared" si="132"/>
        <v/>
      </c>
      <c r="BW190" s="256">
        <v>0</v>
      </c>
      <c r="BX190" s="256">
        <f t="shared" si="101"/>
        <v>0</v>
      </c>
      <c r="BY190" s="257" t="str">
        <f t="shared" si="133"/>
        <v/>
      </c>
      <c r="BZ190" s="256">
        <v>0</v>
      </c>
      <c r="CA190" s="256">
        <f t="shared" si="102"/>
        <v>0</v>
      </c>
      <c r="CB190" s="257" t="str">
        <f t="shared" si="134"/>
        <v/>
      </c>
      <c r="CC190" s="256">
        <v>2</v>
      </c>
      <c r="CD190" s="256">
        <f t="shared" si="103"/>
        <v>2</v>
      </c>
      <c r="CE190" s="257">
        <f t="shared" si="135"/>
        <v>1</v>
      </c>
      <c r="CF190" s="256">
        <v>0</v>
      </c>
      <c r="CG190" s="256">
        <f t="shared" si="104"/>
        <v>0</v>
      </c>
      <c r="CH190" s="257" t="str">
        <f t="shared" si="136"/>
        <v/>
      </c>
      <c r="CI190" s="256">
        <v>3</v>
      </c>
      <c r="CJ190" s="256">
        <f t="shared" si="105"/>
        <v>0</v>
      </c>
      <c r="CK190" s="257" t="str">
        <f t="shared" si="137"/>
        <v/>
      </c>
      <c r="CL190" s="256">
        <v>0</v>
      </c>
      <c r="CM190" s="256">
        <f t="shared" si="106"/>
        <v>0</v>
      </c>
      <c r="CN190" s="257" t="str">
        <f t="shared" si="138"/>
        <v/>
      </c>
      <c r="CO190" s="256">
        <v>1</v>
      </c>
      <c r="CP190" s="256">
        <f t="shared" si="107"/>
        <v>0</v>
      </c>
      <c r="CQ190" s="257" t="str">
        <f t="shared" si="139"/>
        <v/>
      </c>
      <c r="CR190" s="256">
        <v>0</v>
      </c>
      <c r="CS190" s="256">
        <f t="shared" si="108"/>
        <v>0</v>
      </c>
      <c r="CT190" s="257" t="str">
        <f t="shared" si="140"/>
        <v/>
      </c>
      <c r="CU190" s="256">
        <v>0</v>
      </c>
      <c r="CV190" s="256">
        <f t="shared" si="109"/>
        <v>0</v>
      </c>
      <c r="CW190" s="257" t="str">
        <f t="shared" si="141"/>
        <v/>
      </c>
      <c r="CX190" s="256">
        <v>0</v>
      </c>
      <c r="CY190" s="256">
        <f t="shared" si="110"/>
        <v>0</v>
      </c>
      <c r="CZ190" s="257" t="str">
        <f t="shared" si="142"/>
        <v/>
      </c>
      <c r="DA190" s="256">
        <v>3</v>
      </c>
      <c r="DB190" s="256">
        <f t="shared" si="111"/>
        <v>0</v>
      </c>
      <c r="DC190" s="257" t="str">
        <f t="shared" si="143"/>
        <v/>
      </c>
      <c r="DD190" s="256">
        <v>0</v>
      </c>
      <c r="DE190" s="256">
        <f t="shared" si="112"/>
        <v>0</v>
      </c>
      <c r="DF190" s="257" t="str">
        <f t="shared" si="144"/>
        <v/>
      </c>
    </row>
    <row r="191" spans="1:110" ht="15" customHeight="1" x14ac:dyDescent="0.25">
      <c r="A191" s="152">
        <v>6</v>
      </c>
      <c r="B191" s="127" t="s">
        <v>342</v>
      </c>
      <c r="C191" s="127" t="s">
        <v>339</v>
      </c>
      <c r="D191" s="480">
        <v>0</v>
      </c>
      <c r="E191" s="480">
        <v>0</v>
      </c>
      <c r="F191" s="257" t="str">
        <f t="shared" si="77"/>
        <v>-</v>
      </c>
      <c r="G191" s="239" t="str">
        <f t="shared" si="78"/>
        <v>Đạt</v>
      </c>
      <c r="H191" s="259">
        <f t="shared" si="79"/>
        <v>15</v>
      </c>
      <c r="I191" s="259">
        <f t="shared" si="79"/>
        <v>24</v>
      </c>
      <c r="J191" s="293">
        <f t="shared" si="113"/>
        <v>0.625</v>
      </c>
      <c r="K191" s="239" t="str">
        <f t="shared" si="80"/>
        <v>Không đạt</v>
      </c>
      <c r="L191" s="256">
        <v>2</v>
      </c>
      <c r="M191" s="256">
        <v>2</v>
      </c>
      <c r="N191" s="257">
        <f t="shared" si="114"/>
        <v>1</v>
      </c>
      <c r="O191" s="256">
        <v>1</v>
      </c>
      <c r="P191" s="256">
        <v>1</v>
      </c>
      <c r="Q191" s="257">
        <f t="shared" si="81"/>
        <v>1</v>
      </c>
      <c r="R191" s="256">
        <v>0</v>
      </c>
      <c r="S191" s="256">
        <v>0</v>
      </c>
      <c r="T191" s="257" t="str">
        <f t="shared" si="115"/>
        <v/>
      </c>
      <c r="U191" s="256">
        <v>0</v>
      </c>
      <c r="V191" s="256">
        <f t="shared" si="82"/>
        <v>0</v>
      </c>
      <c r="W191" s="257" t="str">
        <f t="shared" si="116"/>
        <v/>
      </c>
      <c r="X191" s="256">
        <v>0</v>
      </c>
      <c r="Y191" s="256">
        <f t="shared" si="83"/>
        <v>0</v>
      </c>
      <c r="Z191" s="257" t="str">
        <f t="shared" si="117"/>
        <v/>
      </c>
      <c r="AA191" s="256">
        <v>1</v>
      </c>
      <c r="AB191" s="256">
        <f t="shared" si="84"/>
        <v>1</v>
      </c>
      <c r="AC191" s="257">
        <f t="shared" si="85"/>
        <v>1</v>
      </c>
      <c r="AD191" s="256">
        <v>1</v>
      </c>
      <c r="AE191" s="256">
        <f t="shared" si="86"/>
        <v>1</v>
      </c>
      <c r="AF191" s="257">
        <f t="shared" si="118"/>
        <v>1</v>
      </c>
      <c r="AG191" s="256">
        <v>0</v>
      </c>
      <c r="AH191" s="256">
        <f t="shared" si="87"/>
        <v>1</v>
      </c>
      <c r="AI191" s="257">
        <f t="shared" si="119"/>
        <v>0</v>
      </c>
      <c r="AJ191" s="480">
        <v>3</v>
      </c>
      <c r="AK191" s="256">
        <f t="shared" si="88"/>
        <v>3</v>
      </c>
      <c r="AL191" s="257">
        <f t="shared" si="120"/>
        <v>1</v>
      </c>
      <c r="AM191" s="256">
        <v>0</v>
      </c>
      <c r="AN191" s="256">
        <f t="shared" si="89"/>
        <v>1</v>
      </c>
      <c r="AO191" s="257">
        <f t="shared" si="121"/>
        <v>0</v>
      </c>
      <c r="AP191" s="256">
        <v>1</v>
      </c>
      <c r="AQ191" s="256">
        <f t="shared" si="90"/>
        <v>1</v>
      </c>
      <c r="AR191" s="257">
        <f t="shared" si="122"/>
        <v>1</v>
      </c>
      <c r="AS191" s="256">
        <v>0</v>
      </c>
      <c r="AT191" s="256">
        <f t="shared" si="91"/>
        <v>0</v>
      </c>
      <c r="AU191" s="257" t="str">
        <f t="shared" si="123"/>
        <v/>
      </c>
      <c r="AV191" s="256">
        <v>0</v>
      </c>
      <c r="AW191" s="256">
        <f t="shared" si="92"/>
        <v>3</v>
      </c>
      <c r="AX191" s="257">
        <f t="shared" si="124"/>
        <v>0</v>
      </c>
      <c r="AY191" s="256">
        <v>0</v>
      </c>
      <c r="AZ191" s="256">
        <f t="shared" si="93"/>
        <v>0</v>
      </c>
      <c r="BA191" s="257" t="str">
        <f t="shared" si="125"/>
        <v/>
      </c>
      <c r="BB191" s="256">
        <v>0</v>
      </c>
      <c r="BC191" s="256">
        <f t="shared" si="94"/>
        <v>0</v>
      </c>
      <c r="BD191" s="257" t="str">
        <f t="shared" si="126"/>
        <v/>
      </c>
      <c r="BE191" s="256">
        <v>1</v>
      </c>
      <c r="BF191" s="256">
        <f t="shared" si="95"/>
        <v>1</v>
      </c>
      <c r="BG191" s="257">
        <f t="shared" si="127"/>
        <v>1</v>
      </c>
      <c r="BH191" s="256">
        <v>0</v>
      </c>
      <c r="BI191" s="256">
        <f t="shared" si="96"/>
        <v>1</v>
      </c>
      <c r="BJ191" s="257">
        <f t="shared" si="128"/>
        <v>0</v>
      </c>
      <c r="BK191" s="256">
        <v>0</v>
      </c>
      <c r="BL191" s="256">
        <f t="shared" si="97"/>
        <v>1</v>
      </c>
      <c r="BM191" s="257">
        <f t="shared" si="129"/>
        <v>0</v>
      </c>
      <c r="BN191" s="256">
        <v>0</v>
      </c>
      <c r="BO191" s="256">
        <f t="shared" si="98"/>
        <v>0</v>
      </c>
      <c r="BP191" s="257" t="str">
        <f t="shared" si="130"/>
        <v/>
      </c>
      <c r="BQ191" s="256">
        <v>1</v>
      </c>
      <c r="BR191" s="256">
        <f t="shared" si="99"/>
        <v>1</v>
      </c>
      <c r="BS191" s="257">
        <f t="shared" si="131"/>
        <v>1</v>
      </c>
      <c r="BT191" s="256">
        <v>2</v>
      </c>
      <c r="BU191" s="256">
        <f t="shared" si="100"/>
        <v>2</v>
      </c>
      <c r="BV191" s="257">
        <f t="shared" si="132"/>
        <v>1</v>
      </c>
      <c r="BW191" s="256">
        <v>0</v>
      </c>
      <c r="BX191" s="256">
        <f t="shared" si="101"/>
        <v>0</v>
      </c>
      <c r="BY191" s="257" t="str">
        <f t="shared" si="133"/>
        <v/>
      </c>
      <c r="BZ191" s="256">
        <v>1</v>
      </c>
      <c r="CA191" s="256">
        <f t="shared" si="102"/>
        <v>1</v>
      </c>
      <c r="CB191" s="257">
        <f t="shared" si="134"/>
        <v>1</v>
      </c>
      <c r="CC191" s="256">
        <v>0</v>
      </c>
      <c r="CD191" s="256">
        <f t="shared" si="103"/>
        <v>2</v>
      </c>
      <c r="CE191" s="257">
        <f t="shared" si="135"/>
        <v>0</v>
      </c>
      <c r="CF191" s="256">
        <v>0</v>
      </c>
      <c r="CG191" s="256">
        <f t="shared" si="104"/>
        <v>0</v>
      </c>
      <c r="CH191" s="257" t="str">
        <f t="shared" si="136"/>
        <v/>
      </c>
      <c r="CI191" s="256">
        <v>0</v>
      </c>
      <c r="CJ191" s="256">
        <f t="shared" si="105"/>
        <v>0</v>
      </c>
      <c r="CK191" s="257" t="str">
        <f t="shared" si="137"/>
        <v/>
      </c>
      <c r="CL191" s="256">
        <v>1</v>
      </c>
      <c r="CM191" s="256">
        <f t="shared" si="106"/>
        <v>1</v>
      </c>
      <c r="CN191" s="257">
        <f t="shared" si="138"/>
        <v>1</v>
      </c>
      <c r="CO191" s="256">
        <v>0</v>
      </c>
      <c r="CP191" s="256">
        <f t="shared" si="107"/>
        <v>0</v>
      </c>
      <c r="CQ191" s="257" t="str">
        <f t="shared" si="139"/>
        <v/>
      </c>
      <c r="CR191" s="256">
        <v>0</v>
      </c>
      <c r="CS191" s="256">
        <f t="shared" si="108"/>
        <v>0</v>
      </c>
      <c r="CT191" s="257" t="str">
        <f t="shared" si="140"/>
        <v/>
      </c>
      <c r="CU191" s="256">
        <v>0</v>
      </c>
      <c r="CV191" s="256">
        <f t="shared" si="109"/>
        <v>0</v>
      </c>
      <c r="CW191" s="257" t="str">
        <f t="shared" si="141"/>
        <v/>
      </c>
      <c r="CX191" s="256">
        <v>0</v>
      </c>
      <c r="CY191" s="256">
        <f t="shared" si="110"/>
        <v>0</v>
      </c>
      <c r="CZ191" s="257" t="str">
        <f t="shared" si="142"/>
        <v/>
      </c>
      <c r="DA191" s="256">
        <v>0</v>
      </c>
      <c r="DB191" s="256">
        <f t="shared" si="111"/>
        <v>0</v>
      </c>
      <c r="DC191" s="257" t="str">
        <f t="shared" si="143"/>
        <v/>
      </c>
      <c r="DD191" s="256">
        <v>0</v>
      </c>
      <c r="DE191" s="256">
        <f t="shared" si="112"/>
        <v>0</v>
      </c>
      <c r="DF191" s="257" t="str">
        <f t="shared" si="144"/>
        <v/>
      </c>
    </row>
    <row r="192" spans="1:110" ht="15" customHeight="1" x14ac:dyDescent="0.25">
      <c r="A192" s="152">
        <v>7</v>
      </c>
      <c r="B192" s="127" t="s">
        <v>343</v>
      </c>
      <c r="C192" s="127" t="s">
        <v>336</v>
      </c>
      <c r="D192" s="480">
        <v>0</v>
      </c>
      <c r="E192" s="480">
        <v>0</v>
      </c>
      <c r="F192" s="257" t="str">
        <f t="shared" si="77"/>
        <v>-</v>
      </c>
      <c r="G192" s="239" t="str">
        <f t="shared" si="78"/>
        <v>Đạt</v>
      </c>
      <c r="H192" s="259">
        <f t="shared" si="79"/>
        <v>2</v>
      </c>
      <c r="I192" s="259">
        <f t="shared" si="79"/>
        <v>3</v>
      </c>
      <c r="J192" s="293">
        <f t="shared" si="113"/>
        <v>0.66666666666666663</v>
      </c>
      <c r="K192" s="239" t="str">
        <f t="shared" si="80"/>
        <v>Không đạt</v>
      </c>
      <c r="L192" s="256">
        <v>0</v>
      </c>
      <c r="M192" s="256">
        <v>0</v>
      </c>
      <c r="N192" s="257" t="str">
        <f t="shared" si="114"/>
        <v/>
      </c>
      <c r="O192" s="256">
        <v>0</v>
      </c>
      <c r="P192" s="256">
        <v>0</v>
      </c>
      <c r="Q192" s="257" t="str">
        <f t="shared" si="81"/>
        <v/>
      </c>
      <c r="R192" s="256">
        <v>0</v>
      </c>
      <c r="S192" s="256">
        <v>0</v>
      </c>
      <c r="T192" s="257" t="str">
        <f t="shared" si="115"/>
        <v/>
      </c>
      <c r="U192" s="256">
        <v>0</v>
      </c>
      <c r="V192" s="256">
        <f t="shared" si="82"/>
        <v>0</v>
      </c>
      <c r="W192" s="257" t="str">
        <f t="shared" si="116"/>
        <v/>
      </c>
      <c r="X192" s="256">
        <v>0</v>
      </c>
      <c r="Y192" s="256">
        <f t="shared" si="83"/>
        <v>0</v>
      </c>
      <c r="Z192" s="257" t="str">
        <f t="shared" si="117"/>
        <v/>
      </c>
      <c r="AA192" s="256">
        <v>1</v>
      </c>
      <c r="AB192" s="256">
        <f t="shared" si="84"/>
        <v>1</v>
      </c>
      <c r="AC192" s="257">
        <f t="shared" si="85"/>
        <v>1</v>
      </c>
      <c r="AD192" s="256">
        <v>0</v>
      </c>
      <c r="AE192" s="256">
        <f t="shared" si="86"/>
        <v>0</v>
      </c>
      <c r="AF192" s="257" t="str">
        <f t="shared" si="118"/>
        <v/>
      </c>
      <c r="AG192" s="256">
        <v>0</v>
      </c>
      <c r="AH192" s="256">
        <f t="shared" si="87"/>
        <v>0</v>
      </c>
      <c r="AI192" s="257" t="str">
        <f t="shared" si="119"/>
        <v/>
      </c>
      <c r="AJ192" s="480">
        <v>0</v>
      </c>
      <c r="AK192" s="256">
        <f t="shared" si="88"/>
        <v>0</v>
      </c>
      <c r="AL192" s="257" t="str">
        <f t="shared" si="120"/>
        <v/>
      </c>
      <c r="AM192" s="256">
        <v>0</v>
      </c>
      <c r="AN192" s="256">
        <f t="shared" si="89"/>
        <v>0</v>
      </c>
      <c r="AO192" s="257" t="str">
        <f t="shared" si="121"/>
        <v/>
      </c>
      <c r="AP192" s="256">
        <v>0</v>
      </c>
      <c r="AQ192" s="256">
        <f t="shared" si="90"/>
        <v>0</v>
      </c>
      <c r="AR192" s="257" t="str">
        <f t="shared" si="122"/>
        <v/>
      </c>
      <c r="AS192" s="256">
        <v>0</v>
      </c>
      <c r="AT192" s="256">
        <f t="shared" si="91"/>
        <v>2</v>
      </c>
      <c r="AU192" s="257">
        <f t="shared" si="123"/>
        <v>0</v>
      </c>
      <c r="AV192" s="256">
        <v>0</v>
      </c>
      <c r="AW192" s="256">
        <f t="shared" si="92"/>
        <v>0</v>
      </c>
      <c r="AX192" s="257" t="str">
        <f t="shared" si="124"/>
        <v/>
      </c>
      <c r="AY192" s="256">
        <v>0</v>
      </c>
      <c r="AZ192" s="256">
        <f t="shared" si="93"/>
        <v>0</v>
      </c>
      <c r="BA192" s="257" t="str">
        <f t="shared" si="125"/>
        <v/>
      </c>
      <c r="BB192" s="256">
        <v>0</v>
      </c>
      <c r="BC192" s="256">
        <f t="shared" si="94"/>
        <v>0</v>
      </c>
      <c r="BD192" s="257" t="str">
        <f t="shared" si="126"/>
        <v/>
      </c>
      <c r="BE192" s="256">
        <v>0</v>
      </c>
      <c r="BF192" s="256">
        <f t="shared" si="95"/>
        <v>0</v>
      </c>
      <c r="BG192" s="257" t="str">
        <f t="shared" si="127"/>
        <v/>
      </c>
      <c r="BH192" s="256">
        <v>0</v>
      </c>
      <c r="BI192" s="256">
        <f t="shared" si="96"/>
        <v>0</v>
      </c>
      <c r="BJ192" s="257" t="str">
        <f t="shared" si="128"/>
        <v/>
      </c>
      <c r="BK192" s="256">
        <v>0</v>
      </c>
      <c r="BL192" s="256">
        <f t="shared" si="97"/>
        <v>0</v>
      </c>
      <c r="BM192" s="257" t="str">
        <f t="shared" si="129"/>
        <v/>
      </c>
      <c r="BN192" s="256">
        <v>0</v>
      </c>
      <c r="BO192" s="256">
        <f t="shared" si="98"/>
        <v>0</v>
      </c>
      <c r="BP192" s="257" t="str">
        <f t="shared" si="130"/>
        <v/>
      </c>
      <c r="BQ192" s="256">
        <v>0</v>
      </c>
      <c r="BR192" s="256">
        <f t="shared" si="99"/>
        <v>0</v>
      </c>
      <c r="BS192" s="257" t="str">
        <f t="shared" si="131"/>
        <v/>
      </c>
      <c r="BT192" s="256">
        <v>0</v>
      </c>
      <c r="BU192" s="256">
        <f t="shared" si="100"/>
        <v>0</v>
      </c>
      <c r="BV192" s="257" t="str">
        <f t="shared" si="132"/>
        <v/>
      </c>
      <c r="BW192" s="256">
        <v>0</v>
      </c>
      <c r="BX192" s="256">
        <f t="shared" si="101"/>
        <v>0</v>
      </c>
      <c r="BY192" s="257" t="str">
        <f t="shared" si="133"/>
        <v/>
      </c>
      <c r="BZ192" s="256">
        <v>0</v>
      </c>
      <c r="CA192" s="256">
        <f t="shared" si="102"/>
        <v>0</v>
      </c>
      <c r="CB192" s="257" t="str">
        <f t="shared" si="134"/>
        <v/>
      </c>
      <c r="CC192" s="256">
        <v>1</v>
      </c>
      <c r="CD192" s="256">
        <f t="shared" si="103"/>
        <v>0</v>
      </c>
      <c r="CE192" s="257" t="str">
        <f t="shared" si="135"/>
        <v/>
      </c>
      <c r="CF192" s="256">
        <v>0</v>
      </c>
      <c r="CG192" s="256">
        <f t="shared" si="104"/>
        <v>0</v>
      </c>
      <c r="CH192" s="257" t="str">
        <f t="shared" si="136"/>
        <v/>
      </c>
      <c r="CI192" s="256">
        <v>0</v>
      </c>
      <c r="CJ192" s="256">
        <f t="shared" si="105"/>
        <v>0</v>
      </c>
      <c r="CK192" s="257" t="str">
        <f t="shared" si="137"/>
        <v/>
      </c>
      <c r="CL192" s="256">
        <v>0</v>
      </c>
      <c r="CM192" s="256">
        <f t="shared" si="106"/>
        <v>0</v>
      </c>
      <c r="CN192" s="257" t="str">
        <f t="shared" si="138"/>
        <v/>
      </c>
      <c r="CO192" s="256">
        <v>0</v>
      </c>
      <c r="CP192" s="256">
        <f t="shared" si="107"/>
        <v>0</v>
      </c>
      <c r="CQ192" s="257" t="str">
        <f t="shared" si="139"/>
        <v/>
      </c>
      <c r="CR192" s="256">
        <v>0</v>
      </c>
      <c r="CS192" s="256">
        <f t="shared" si="108"/>
        <v>0</v>
      </c>
      <c r="CT192" s="257" t="str">
        <f t="shared" si="140"/>
        <v/>
      </c>
      <c r="CU192" s="256">
        <v>0</v>
      </c>
      <c r="CV192" s="256">
        <f t="shared" si="109"/>
        <v>0</v>
      </c>
      <c r="CW192" s="257" t="str">
        <f t="shared" si="141"/>
        <v/>
      </c>
      <c r="CX192" s="256">
        <v>0</v>
      </c>
      <c r="CY192" s="256">
        <f t="shared" si="110"/>
        <v>0</v>
      </c>
      <c r="CZ192" s="257" t="str">
        <f t="shared" si="142"/>
        <v/>
      </c>
      <c r="DA192" s="256">
        <v>0</v>
      </c>
      <c r="DB192" s="256">
        <f t="shared" si="111"/>
        <v>0</v>
      </c>
      <c r="DC192" s="257" t="str">
        <f t="shared" si="143"/>
        <v/>
      </c>
      <c r="DD192" s="256">
        <v>0</v>
      </c>
      <c r="DE192" s="256">
        <f t="shared" si="112"/>
        <v>0</v>
      </c>
      <c r="DF192" s="257" t="str">
        <f t="shared" si="144"/>
        <v/>
      </c>
    </row>
    <row r="193" spans="1:110" ht="15" customHeight="1" x14ac:dyDescent="0.25">
      <c r="A193" s="152">
        <v>8</v>
      </c>
      <c r="B193" s="127" t="s">
        <v>344</v>
      </c>
      <c r="C193" s="127" t="s">
        <v>345</v>
      </c>
      <c r="D193" s="480">
        <v>0</v>
      </c>
      <c r="E193" s="480">
        <v>0</v>
      </c>
      <c r="F193" s="257" t="str">
        <f t="shared" si="77"/>
        <v>-</v>
      </c>
      <c r="G193" s="239" t="str">
        <f t="shared" si="78"/>
        <v>Đạt</v>
      </c>
      <c r="H193" s="259">
        <f t="shared" si="79"/>
        <v>12</v>
      </c>
      <c r="I193" s="259">
        <f t="shared" si="79"/>
        <v>14</v>
      </c>
      <c r="J193" s="293">
        <f t="shared" si="113"/>
        <v>0.8571428571428571</v>
      </c>
      <c r="K193" s="239" t="str">
        <f t="shared" si="80"/>
        <v>Không đạt</v>
      </c>
      <c r="L193" s="256">
        <v>0</v>
      </c>
      <c r="M193" s="256">
        <v>0</v>
      </c>
      <c r="N193" s="257" t="str">
        <f t="shared" si="114"/>
        <v/>
      </c>
      <c r="O193" s="256">
        <v>0</v>
      </c>
      <c r="P193" s="256">
        <v>0</v>
      </c>
      <c r="Q193" s="257" t="str">
        <f t="shared" si="81"/>
        <v/>
      </c>
      <c r="R193" s="256">
        <v>0</v>
      </c>
      <c r="S193" s="256">
        <v>0</v>
      </c>
      <c r="T193" s="257" t="str">
        <f t="shared" si="115"/>
        <v/>
      </c>
      <c r="U193" s="256">
        <v>1</v>
      </c>
      <c r="V193" s="256">
        <f t="shared" si="82"/>
        <v>0</v>
      </c>
      <c r="W193" s="257" t="str">
        <f t="shared" si="116"/>
        <v/>
      </c>
      <c r="X193" s="256">
        <v>0</v>
      </c>
      <c r="Y193" s="256">
        <f t="shared" si="83"/>
        <v>0</v>
      </c>
      <c r="Z193" s="257" t="str">
        <f t="shared" si="117"/>
        <v/>
      </c>
      <c r="AA193" s="256">
        <v>1</v>
      </c>
      <c r="AB193" s="256">
        <f t="shared" si="84"/>
        <v>1</v>
      </c>
      <c r="AC193" s="257">
        <f t="shared" si="85"/>
        <v>1</v>
      </c>
      <c r="AD193" s="256">
        <v>1</v>
      </c>
      <c r="AE193" s="256">
        <f t="shared" si="86"/>
        <v>1</v>
      </c>
      <c r="AF193" s="257">
        <f t="shared" si="118"/>
        <v>1</v>
      </c>
      <c r="AG193" s="256">
        <v>0</v>
      </c>
      <c r="AH193" s="256">
        <f t="shared" si="87"/>
        <v>2</v>
      </c>
      <c r="AI193" s="257">
        <f t="shared" si="119"/>
        <v>0</v>
      </c>
      <c r="AJ193" s="480">
        <v>3</v>
      </c>
      <c r="AK193" s="256">
        <f t="shared" si="88"/>
        <v>3</v>
      </c>
      <c r="AL193" s="257">
        <f t="shared" si="120"/>
        <v>1</v>
      </c>
      <c r="AM193" s="256">
        <v>2</v>
      </c>
      <c r="AN193" s="256">
        <f t="shared" si="89"/>
        <v>1</v>
      </c>
      <c r="AO193" s="257">
        <f t="shared" si="121"/>
        <v>2</v>
      </c>
      <c r="AP193" s="256">
        <v>0</v>
      </c>
      <c r="AQ193" s="256">
        <f t="shared" si="90"/>
        <v>0</v>
      </c>
      <c r="AR193" s="257" t="str">
        <f t="shared" si="122"/>
        <v/>
      </c>
      <c r="AS193" s="256">
        <v>1</v>
      </c>
      <c r="AT193" s="256">
        <f t="shared" si="91"/>
        <v>3</v>
      </c>
      <c r="AU193" s="257">
        <f t="shared" si="123"/>
        <v>0.33333333333333331</v>
      </c>
      <c r="AV193" s="256">
        <v>0</v>
      </c>
      <c r="AW193" s="256">
        <f t="shared" si="92"/>
        <v>1</v>
      </c>
      <c r="AX193" s="257">
        <f t="shared" si="124"/>
        <v>0</v>
      </c>
      <c r="AY193" s="256">
        <v>1</v>
      </c>
      <c r="AZ193" s="256">
        <f t="shared" si="93"/>
        <v>1</v>
      </c>
      <c r="BA193" s="257">
        <f t="shared" si="125"/>
        <v>1</v>
      </c>
      <c r="BB193" s="256">
        <v>1</v>
      </c>
      <c r="BC193" s="256">
        <f t="shared" si="94"/>
        <v>1</v>
      </c>
      <c r="BD193" s="257">
        <f t="shared" si="126"/>
        <v>1</v>
      </c>
      <c r="BE193" s="256">
        <v>0</v>
      </c>
      <c r="BF193" s="256">
        <f t="shared" si="95"/>
        <v>0</v>
      </c>
      <c r="BG193" s="257" t="str">
        <f t="shared" si="127"/>
        <v/>
      </c>
      <c r="BH193" s="256">
        <v>1</v>
      </c>
      <c r="BI193" s="256">
        <f t="shared" si="96"/>
        <v>0</v>
      </c>
      <c r="BJ193" s="257" t="str">
        <f t="shared" si="128"/>
        <v/>
      </c>
      <c r="BK193" s="256">
        <v>0</v>
      </c>
      <c r="BL193" s="256">
        <f t="shared" si="97"/>
        <v>0</v>
      </c>
      <c r="BM193" s="257" t="str">
        <f t="shared" si="129"/>
        <v/>
      </c>
      <c r="BN193" s="256">
        <v>0</v>
      </c>
      <c r="BO193" s="256">
        <f t="shared" si="98"/>
        <v>0</v>
      </c>
      <c r="BP193" s="257" t="str">
        <f t="shared" si="130"/>
        <v/>
      </c>
      <c r="BQ193" s="256">
        <v>0</v>
      </c>
      <c r="BR193" s="256">
        <f t="shared" si="99"/>
        <v>0</v>
      </c>
      <c r="BS193" s="257" t="str">
        <f t="shared" si="131"/>
        <v/>
      </c>
      <c r="BT193" s="256">
        <v>0</v>
      </c>
      <c r="BU193" s="256">
        <f t="shared" si="100"/>
        <v>0</v>
      </c>
      <c r="BV193" s="257" t="str">
        <f t="shared" si="132"/>
        <v/>
      </c>
      <c r="BW193" s="256">
        <v>0</v>
      </c>
      <c r="BX193" s="256">
        <f t="shared" si="101"/>
        <v>0</v>
      </c>
      <c r="BY193" s="257" t="str">
        <f t="shared" si="133"/>
        <v/>
      </c>
      <c r="BZ193" s="256">
        <v>0</v>
      </c>
      <c r="CA193" s="256">
        <f t="shared" si="102"/>
        <v>0</v>
      </c>
      <c r="CB193" s="257" t="str">
        <f t="shared" si="134"/>
        <v/>
      </c>
      <c r="CC193" s="256">
        <v>0</v>
      </c>
      <c r="CD193" s="256">
        <f t="shared" si="103"/>
        <v>0</v>
      </c>
      <c r="CE193" s="257" t="str">
        <f t="shared" si="135"/>
        <v/>
      </c>
      <c r="CF193" s="256">
        <v>0</v>
      </c>
      <c r="CG193" s="256">
        <f t="shared" si="104"/>
        <v>0</v>
      </c>
      <c r="CH193" s="257" t="str">
        <f t="shared" si="136"/>
        <v/>
      </c>
      <c r="CI193" s="256">
        <v>0</v>
      </c>
      <c r="CJ193" s="256">
        <f t="shared" si="105"/>
        <v>0</v>
      </c>
      <c r="CK193" s="257" t="str">
        <f t="shared" si="137"/>
        <v/>
      </c>
      <c r="CL193" s="256">
        <v>0</v>
      </c>
      <c r="CM193" s="256">
        <f t="shared" si="106"/>
        <v>0</v>
      </c>
      <c r="CN193" s="257" t="str">
        <f t="shared" si="138"/>
        <v/>
      </c>
      <c r="CO193" s="256">
        <v>0</v>
      </c>
      <c r="CP193" s="256">
        <f t="shared" si="107"/>
        <v>0</v>
      </c>
      <c r="CQ193" s="257" t="str">
        <f t="shared" si="139"/>
        <v/>
      </c>
      <c r="CR193" s="256">
        <v>0</v>
      </c>
      <c r="CS193" s="256">
        <f t="shared" si="108"/>
        <v>0</v>
      </c>
      <c r="CT193" s="257" t="str">
        <f t="shared" si="140"/>
        <v/>
      </c>
      <c r="CU193" s="256">
        <v>0</v>
      </c>
      <c r="CV193" s="256">
        <f t="shared" si="109"/>
        <v>0</v>
      </c>
      <c r="CW193" s="257" t="str">
        <f t="shared" si="141"/>
        <v/>
      </c>
      <c r="CX193" s="256">
        <v>0</v>
      </c>
      <c r="CY193" s="256">
        <f t="shared" si="110"/>
        <v>0</v>
      </c>
      <c r="CZ193" s="257" t="str">
        <f t="shared" si="142"/>
        <v/>
      </c>
      <c r="DA193" s="256">
        <v>0</v>
      </c>
      <c r="DB193" s="256">
        <f t="shared" si="111"/>
        <v>0</v>
      </c>
      <c r="DC193" s="257" t="str">
        <f t="shared" si="143"/>
        <v/>
      </c>
      <c r="DD193" s="256">
        <v>0</v>
      </c>
      <c r="DE193" s="256">
        <f t="shared" si="112"/>
        <v>0</v>
      </c>
      <c r="DF193" s="257" t="str">
        <f t="shared" si="144"/>
        <v/>
      </c>
    </row>
    <row r="194" spans="1:110" ht="15" customHeight="1" x14ac:dyDescent="0.25">
      <c r="A194" s="152">
        <v>9</v>
      </c>
      <c r="B194" s="127" t="s">
        <v>346</v>
      </c>
      <c r="C194" s="127" t="s">
        <v>336</v>
      </c>
      <c r="D194" s="480">
        <v>0</v>
      </c>
      <c r="E194" s="480">
        <v>0</v>
      </c>
      <c r="F194" s="257" t="str">
        <f t="shared" si="77"/>
        <v>-</v>
      </c>
      <c r="G194" s="239" t="str">
        <f t="shared" si="78"/>
        <v>Đạt</v>
      </c>
      <c r="H194" s="259">
        <f t="shared" si="79"/>
        <v>13</v>
      </c>
      <c r="I194" s="259">
        <f t="shared" si="79"/>
        <v>20</v>
      </c>
      <c r="J194" s="293">
        <f t="shared" si="113"/>
        <v>0.65</v>
      </c>
      <c r="K194" s="239" t="str">
        <f t="shared" si="80"/>
        <v>Không đạt</v>
      </c>
      <c r="L194" s="256">
        <v>3</v>
      </c>
      <c r="M194" s="256">
        <v>3</v>
      </c>
      <c r="N194" s="257">
        <f t="shared" si="114"/>
        <v>1</v>
      </c>
      <c r="O194" s="256">
        <v>1</v>
      </c>
      <c r="P194" s="256">
        <v>1</v>
      </c>
      <c r="Q194" s="257">
        <f t="shared" si="81"/>
        <v>1</v>
      </c>
      <c r="R194" s="256">
        <v>0</v>
      </c>
      <c r="S194" s="256">
        <v>0</v>
      </c>
      <c r="T194" s="257" t="str">
        <f t="shared" si="115"/>
        <v/>
      </c>
      <c r="U194" s="256">
        <v>0</v>
      </c>
      <c r="V194" s="256">
        <f t="shared" si="82"/>
        <v>1</v>
      </c>
      <c r="W194" s="257">
        <f t="shared" si="116"/>
        <v>0</v>
      </c>
      <c r="X194" s="256">
        <v>0</v>
      </c>
      <c r="Y194" s="256">
        <f t="shared" si="83"/>
        <v>0</v>
      </c>
      <c r="Z194" s="257" t="str">
        <f t="shared" si="117"/>
        <v/>
      </c>
      <c r="AA194" s="256">
        <v>1</v>
      </c>
      <c r="AB194" s="256">
        <f t="shared" si="84"/>
        <v>1</v>
      </c>
      <c r="AC194" s="257">
        <f t="shared" si="85"/>
        <v>1</v>
      </c>
      <c r="AD194" s="256">
        <v>2</v>
      </c>
      <c r="AE194" s="256">
        <f t="shared" si="86"/>
        <v>2</v>
      </c>
      <c r="AF194" s="257">
        <f t="shared" si="118"/>
        <v>1</v>
      </c>
      <c r="AG194" s="256">
        <v>1</v>
      </c>
      <c r="AH194" s="256">
        <f t="shared" si="87"/>
        <v>1</v>
      </c>
      <c r="AI194" s="257">
        <f t="shared" si="119"/>
        <v>1</v>
      </c>
      <c r="AJ194" s="480">
        <v>1</v>
      </c>
      <c r="AK194" s="256">
        <f t="shared" si="88"/>
        <v>1</v>
      </c>
      <c r="AL194" s="257">
        <f t="shared" si="120"/>
        <v>1</v>
      </c>
      <c r="AM194" s="256">
        <v>0</v>
      </c>
      <c r="AN194" s="256">
        <f t="shared" si="89"/>
        <v>1</v>
      </c>
      <c r="AO194" s="257">
        <f t="shared" si="121"/>
        <v>0</v>
      </c>
      <c r="AP194" s="256">
        <v>1</v>
      </c>
      <c r="AQ194" s="256">
        <f t="shared" si="90"/>
        <v>1</v>
      </c>
      <c r="AR194" s="257">
        <f t="shared" si="122"/>
        <v>1</v>
      </c>
      <c r="AS194" s="256">
        <v>0</v>
      </c>
      <c r="AT194" s="256">
        <f t="shared" si="91"/>
        <v>1</v>
      </c>
      <c r="AU194" s="257">
        <f t="shared" si="123"/>
        <v>0</v>
      </c>
      <c r="AV194" s="256">
        <v>0</v>
      </c>
      <c r="AW194" s="256">
        <f t="shared" si="92"/>
        <v>2</v>
      </c>
      <c r="AX194" s="257">
        <f t="shared" si="124"/>
        <v>0</v>
      </c>
      <c r="AY194" s="256">
        <v>1</v>
      </c>
      <c r="AZ194" s="256">
        <f t="shared" si="93"/>
        <v>1</v>
      </c>
      <c r="BA194" s="257">
        <f t="shared" si="125"/>
        <v>1</v>
      </c>
      <c r="BB194" s="256">
        <v>1</v>
      </c>
      <c r="BC194" s="256">
        <f t="shared" si="94"/>
        <v>1</v>
      </c>
      <c r="BD194" s="257">
        <f t="shared" si="126"/>
        <v>1</v>
      </c>
      <c r="BE194" s="256">
        <v>0</v>
      </c>
      <c r="BF194" s="256">
        <f t="shared" si="95"/>
        <v>0</v>
      </c>
      <c r="BG194" s="257" t="str">
        <f t="shared" si="127"/>
        <v/>
      </c>
      <c r="BH194" s="256">
        <v>0</v>
      </c>
      <c r="BI194" s="256">
        <f t="shared" si="96"/>
        <v>0</v>
      </c>
      <c r="BJ194" s="257" t="str">
        <f t="shared" si="128"/>
        <v/>
      </c>
      <c r="BK194" s="256">
        <v>0</v>
      </c>
      <c r="BL194" s="256">
        <f t="shared" si="97"/>
        <v>0</v>
      </c>
      <c r="BM194" s="257" t="str">
        <f t="shared" si="129"/>
        <v/>
      </c>
      <c r="BN194" s="256">
        <v>0</v>
      </c>
      <c r="BO194" s="256">
        <f t="shared" si="98"/>
        <v>0</v>
      </c>
      <c r="BP194" s="257" t="str">
        <f t="shared" si="130"/>
        <v/>
      </c>
      <c r="BQ194" s="256">
        <v>1</v>
      </c>
      <c r="BR194" s="256">
        <f t="shared" si="99"/>
        <v>1</v>
      </c>
      <c r="BS194" s="257">
        <f t="shared" si="131"/>
        <v>1</v>
      </c>
      <c r="BT194" s="256">
        <v>0</v>
      </c>
      <c r="BU194" s="256">
        <f t="shared" si="100"/>
        <v>0</v>
      </c>
      <c r="BV194" s="257" t="str">
        <f t="shared" si="132"/>
        <v/>
      </c>
      <c r="BW194" s="256">
        <v>0</v>
      </c>
      <c r="BX194" s="256">
        <f t="shared" si="101"/>
        <v>0</v>
      </c>
      <c r="BY194" s="257" t="str">
        <f t="shared" si="133"/>
        <v/>
      </c>
      <c r="BZ194" s="256">
        <v>0</v>
      </c>
      <c r="CA194" s="256">
        <f t="shared" si="102"/>
        <v>0</v>
      </c>
      <c r="CB194" s="257" t="str">
        <f t="shared" si="134"/>
        <v/>
      </c>
      <c r="CC194" s="256">
        <v>0</v>
      </c>
      <c r="CD194" s="256">
        <f t="shared" si="103"/>
        <v>2</v>
      </c>
      <c r="CE194" s="257">
        <f t="shared" si="135"/>
        <v>0</v>
      </c>
      <c r="CF194" s="256">
        <v>0</v>
      </c>
      <c r="CG194" s="256">
        <f t="shared" si="104"/>
        <v>0</v>
      </c>
      <c r="CH194" s="257" t="str">
        <f t="shared" si="136"/>
        <v/>
      </c>
      <c r="CI194" s="256">
        <v>0</v>
      </c>
      <c r="CJ194" s="256">
        <f t="shared" si="105"/>
        <v>0</v>
      </c>
      <c r="CK194" s="257" t="str">
        <f t="shared" si="137"/>
        <v/>
      </c>
      <c r="CL194" s="256">
        <v>0</v>
      </c>
      <c r="CM194" s="256">
        <f t="shared" si="106"/>
        <v>0</v>
      </c>
      <c r="CN194" s="257" t="str">
        <f t="shared" si="138"/>
        <v/>
      </c>
      <c r="CO194" s="256">
        <v>0</v>
      </c>
      <c r="CP194" s="256">
        <f t="shared" si="107"/>
        <v>0</v>
      </c>
      <c r="CQ194" s="257" t="str">
        <f t="shared" si="139"/>
        <v/>
      </c>
      <c r="CR194" s="256">
        <v>0</v>
      </c>
      <c r="CS194" s="256">
        <f t="shared" si="108"/>
        <v>0</v>
      </c>
      <c r="CT194" s="257" t="str">
        <f t="shared" si="140"/>
        <v/>
      </c>
      <c r="CU194" s="256">
        <v>0</v>
      </c>
      <c r="CV194" s="256">
        <f t="shared" si="109"/>
        <v>0</v>
      </c>
      <c r="CW194" s="257" t="str">
        <f t="shared" si="141"/>
        <v/>
      </c>
      <c r="CX194" s="256">
        <v>0</v>
      </c>
      <c r="CY194" s="256">
        <f t="shared" si="110"/>
        <v>0</v>
      </c>
      <c r="CZ194" s="257" t="str">
        <f t="shared" si="142"/>
        <v/>
      </c>
      <c r="DA194" s="256">
        <v>1</v>
      </c>
      <c r="DB194" s="256">
        <f t="shared" si="111"/>
        <v>0</v>
      </c>
      <c r="DC194" s="257" t="str">
        <f t="shared" si="143"/>
        <v/>
      </c>
      <c r="DD194" s="256">
        <v>0</v>
      </c>
      <c r="DE194" s="256">
        <f t="shared" si="112"/>
        <v>0</v>
      </c>
      <c r="DF194" s="257" t="str">
        <f t="shared" si="144"/>
        <v/>
      </c>
    </row>
    <row r="195" spans="1:110" ht="15" customHeight="1" x14ac:dyDescent="0.25">
      <c r="A195" s="152">
        <v>10</v>
      </c>
      <c r="B195" s="127" t="s">
        <v>347</v>
      </c>
      <c r="C195" s="127" t="s">
        <v>336</v>
      </c>
      <c r="D195" s="480">
        <v>0</v>
      </c>
      <c r="E195" s="480">
        <v>0</v>
      </c>
      <c r="F195" s="257" t="str">
        <f t="shared" si="77"/>
        <v>-</v>
      </c>
      <c r="G195" s="239" t="str">
        <f t="shared" si="78"/>
        <v>Đạt</v>
      </c>
      <c r="H195" s="259">
        <f t="shared" si="79"/>
        <v>15</v>
      </c>
      <c r="I195" s="259">
        <f t="shared" si="79"/>
        <v>17</v>
      </c>
      <c r="J195" s="293">
        <f t="shared" si="113"/>
        <v>0.88235294117647056</v>
      </c>
      <c r="K195" s="239" t="str">
        <f t="shared" si="80"/>
        <v>Không đạt</v>
      </c>
      <c r="L195" s="256">
        <v>4</v>
      </c>
      <c r="M195" s="256">
        <v>4</v>
      </c>
      <c r="N195" s="257">
        <f t="shared" si="114"/>
        <v>1</v>
      </c>
      <c r="O195" s="256">
        <v>1</v>
      </c>
      <c r="P195" s="256">
        <v>1</v>
      </c>
      <c r="Q195" s="257">
        <f t="shared" si="81"/>
        <v>1</v>
      </c>
      <c r="R195" s="256">
        <v>0</v>
      </c>
      <c r="S195" s="256">
        <v>0</v>
      </c>
      <c r="T195" s="257" t="str">
        <f t="shared" si="115"/>
        <v/>
      </c>
      <c r="U195" s="256">
        <v>1</v>
      </c>
      <c r="V195" s="256">
        <f t="shared" si="82"/>
        <v>0</v>
      </c>
      <c r="W195" s="257" t="str">
        <f t="shared" si="116"/>
        <v/>
      </c>
      <c r="X195" s="256">
        <v>0</v>
      </c>
      <c r="Y195" s="256">
        <f t="shared" si="83"/>
        <v>0</v>
      </c>
      <c r="Z195" s="257" t="str">
        <f t="shared" si="117"/>
        <v/>
      </c>
      <c r="AA195" s="256">
        <v>0</v>
      </c>
      <c r="AB195" s="256">
        <f t="shared" si="84"/>
        <v>0</v>
      </c>
      <c r="AC195" s="257" t="str">
        <f t="shared" si="85"/>
        <v/>
      </c>
      <c r="AD195" s="256">
        <v>0</v>
      </c>
      <c r="AE195" s="256">
        <f t="shared" si="86"/>
        <v>0</v>
      </c>
      <c r="AF195" s="257" t="str">
        <f t="shared" si="118"/>
        <v/>
      </c>
      <c r="AG195" s="256">
        <v>0</v>
      </c>
      <c r="AH195" s="256">
        <f t="shared" si="87"/>
        <v>0</v>
      </c>
      <c r="AI195" s="257" t="str">
        <f t="shared" si="119"/>
        <v/>
      </c>
      <c r="AJ195" s="480">
        <v>1</v>
      </c>
      <c r="AK195" s="256">
        <f t="shared" si="88"/>
        <v>1</v>
      </c>
      <c r="AL195" s="257">
        <f t="shared" si="120"/>
        <v>1</v>
      </c>
      <c r="AM195" s="256">
        <v>0</v>
      </c>
      <c r="AN195" s="256">
        <f t="shared" si="89"/>
        <v>0</v>
      </c>
      <c r="AO195" s="257" t="str">
        <f t="shared" si="121"/>
        <v/>
      </c>
      <c r="AP195" s="256">
        <v>0</v>
      </c>
      <c r="AQ195" s="256">
        <f t="shared" si="90"/>
        <v>0</v>
      </c>
      <c r="AR195" s="257" t="str">
        <f t="shared" si="122"/>
        <v/>
      </c>
      <c r="AS195" s="256">
        <v>0</v>
      </c>
      <c r="AT195" s="256">
        <f t="shared" si="91"/>
        <v>1</v>
      </c>
      <c r="AU195" s="257">
        <f t="shared" si="123"/>
        <v>0</v>
      </c>
      <c r="AV195" s="256">
        <v>0</v>
      </c>
      <c r="AW195" s="256">
        <f t="shared" si="92"/>
        <v>2</v>
      </c>
      <c r="AX195" s="257">
        <f t="shared" si="124"/>
        <v>0</v>
      </c>
      <c r="AY195" s="256">
        <v>0</v>
      </c>
      <c r="AZ195" s="256">
        <f t="shared" si="93"/>
        <v>0</v>
      </c>
      <c r="BA195" s="257" t="str">
        <f t="shared" si="125"/>
        <v/>
      </c>
      <c r="BB195" s="256">
        <v>2</v>
      </c>
      <c r="BC195" s="256">
        <f t="shared" si="94"/>
        <v>2</v>
      </c>
      <c r="BD195" s="257">
        <f t="shared" si="126"/>
        <v>1</v>
      </c>
      <c r="BE195" s="256">
        <v>2</v>
      </c>
      <c r="BF195" s="256">
        <f t="shared" si="95"/>
        <v>2</v>
      </c>
      <c r="BG195" s="257">
        <f t="shared" si="127"/>
        <v>1</v>
      </c>
      <c r="BH195" s="256">
        <v>0</v>
      </c>
      <c r="BI195" s="256">
        <f t="shared" si="96"/>
        <v>1</v>
      </c>
      <c r="BJ195" s="257">
        <f t="shared" si="128"/>
        <v>0</v>
      </c>
      <c r="BK195" s="256">
        <v>0</v>
      </c>
      <c r="BL195" s="256">
        <f t="shared" si="97"/>
        <v>0</v>
      </c>
      <c r="BM195" s="257" t="str">
        <f t="shared" si="129"/>
        <v/>
      </c>
      <c r="BN195" s="256">
        <v>0</v>
      </c>
      <c r="BO195" s="256">
        <f t="shared" si="98"/>
        <v>0</v>
      </c>
      <c r="BP195" s="257" t="str">
        <f t="shared" si="130"/>
        <v/>
      </c>
      <c r="BQ195" s="256">
        <v>2</v>
      </c>
      <c r="BR195" s="256">
        <f t="shared" si="99"/>
        <v>2</v>
      </c>
      <c r="BS195" s="257">
        <f t="shared" si="131"/>
        <v>1</v>
      </c>
      <c r="BT195" s="256">
        <v>0</v>
      </c>
      <c r="BU195" s="256">
        <f t="shared" si="100"/>
        <v>0</v>
      </c>
      <c r="BV195" s="257" t="str">
        <f t="shared" si="132"/>
        <v/>
      </c>
      <c r="BW195" s="256">
        <v>0</v>
      </c>
      <c r="BX195" s="256">
        <f t="shared" si="101"/>
        <v>0</v>
      </c>
      <c r="BY195" s="257" t="str">
        <f t="shared" si="133"/>
        <v/>
      </c>
      <c r="BZ195" s="256">
        <v>1</v>
      </c>
      <c r="CA195" s="256">
        <f t="shared" si="102"/>
        <v>1</v>
      </c>
      <c r="CB195" s="257">
        <f t="shared" si="134"/>
        <v>1</v>
      </c>
      <c r="CC195" s="256">
        <v>0</v>
      </c>
      <c r="CD195" s="256">
        <f t="shared" si="103"/>
        <v>0</v>
      </c>
      <c r="CE195" s="257" t="str">
        <f t="shared" si="135"/>
        <v/>
      </c>
      <c r="CF195" s="256">
        <v>0</v>
      </c>
      <c r="CG195" s="256">
        <f t="shared" si="104"/>
        <v>0</v>
      </c>
      <c r="CH195" s="257" t="str">
        <f t="shared" si="136"/>
        <v/>
      </c>
      <c r="CI195" s="256">
        <v>1</v>
      </c>
      <c r="CJ195" s="256">
        <f t="shared" si="105"/>
        <v>0</v>
      </c>
      <c r="CK195" s="257" t="str">
        <f t="shared" si="137"/>
        <v/>
      </c>
      <c r="CL195" s="256">
        <v>0</v>
      </c>
      <c r="CM195" s="256">
        <f t="shared" si="106"/>
        <v>0</v>
      </c>
      <c r="CN195" s="257" t="str">
        <f t="shared" si="138"/>
        <v/>
      </c>
      <c r="CO195" s="256">
        <v>0</v>
      </c>
      <c r="CP195" s="256">
        <f t="shared" si="107"/>
        <v>0</v>
      </c>
      <c r="CQ195" s="257" t="str">
        <f t="shared" si="139"/>
        <v/>
      </c>
      <c r="CR195" s="256">
        <v>0</v>
      </c>
      <c r="CS195" s="256">
        <f t="shared" si="108"/>
        <v>0</v>
      </c>
      <c r="CT195" s="257" t="str">
        <f t="shared" si="140"/>
        <v/>
      </c>
      <c r="CU195" s="256">
        <v>0</v>
      </c>
      <c r="CV195" s="256">
        <f t="shared" si="109"/>
        <v>0</v>
      </c>
      <c r="CW195" s="257" t="str">
        <f t="shared" si="141"/>
        <v/>
      </c>
      <c r="CX195" s="256">
        <v>0</v>
      </c>
      <c r="CY195" s="256">
        <f t="shared" si="110"/>
        <v>0</v>
      </c>
      <c r="CZ195" s="257" t="str">
        <f t="shared" si="142"/>
        <v/>
      </c>
      <c r="DA195" s="256">
        <v>0</v>
      </c>
      <c r="DB195" s="256">
        <f t="shared" si="111"/>
        <v>0</v>
      </c>
      <c r="DC195" s="257" t="str">
        <f t="shared" si="143"/>
        <v/>
      </c>
      <c r="DD195" s="256">
        <v>0</v>
      </c>
      <c r="DE195" s="256">
        <f t="shared" si="112"/>
        <v>0</v>
      </c>
      <c r="DF195" s="257" t="str">
        <f t="shared" si="144"/>
        <v/>
      </c>
    </row>
    <row r="196" spans="1:110" ht="15" customHeight="1" x14ac:dyDescent="0.25">
      <c r="A196" s="152">
        <v>11</v>
      </c>
      <c r="B196" s="127" t="s">
        <v>348</v>
      </c>
      <c r="C196" s="127" t="s">
        <v>345</v>
      </c>
      <c r="D196" s="480">
        <v>0</v>
      </c>
      <c r="E196" s="480">
        <v>0</v>
      </c>
      <c r="F196" s="257" t="str">
        <f t="shared" si="77"/>
        <v>-</v>
      </c>
      <c r="G196" s="239" t="str">
        <f t="shared" si="78"/>
        <v>Đạt</v>
      </c>
      <c r="H196" s="259">
        <f t="shared" si="79"/>
        <v>21</v>
      </c>
      <c r="I196" s="259">
        <f t="shared" si="79"/>
        <v>21</v>
      </c>
      <c r="J196" s="293">
        <f t="shared" si="113"/>
        <v>1</v>
      </c>
      <c r="K196" s="239" t="str">
        <f t="shared" si="80"/>
        <v>Đạt</v>
      </c>
      <c r="L196" s="256">
        <v>2</v>
      </c>
      <c r="M196" s="256">
        <v>2</v>
      </c>
      <c r="N196" s="257">
        <f t="shared" si="114"/>
        <v>1</v>
      </c>
      <c r="O196" s="256">
        <v>0</v>
      </c>
      <c r="P196" s="256">
        <v>0</v>
      </c>
      <c r="Q196" s="257" t="str">
        <f t="shared" si="81"/>
        <v/>
      </c>
      <c r="R196" s="256">
        <v>1</v>
      </c>
      <c r="S196" s="256">
        <v>1</v>
      </c>
      <c r="T196" s="257">
        <f t="shared" si="115"/>
        <v>1</v>
      </c>
      <c r="U196" s="256">
        <v>1</v>
      </c>
      <c r="V196" s="256">
        <f t="shared" si="82"/>
        <v>0</v>
      </c>
      <c r="W196" s="257" t="str">
        <f t="shared" si="116"/>
        <v/>
      </c>
      <c r="X196" s="256">
        <v>0</v>
      </c>
      <c r="Y196" s="256">
        <f t="shared" si="83"/>
        <v>0</v>
      </c>
      <c r="Z196" s="257" t="str">
        <f t="shared" si="117"/>
        <v/>
      </c>
      <c r="AA196" s="256">
        <v>2</v>
      </c>
      <c r="AB196" s="256">
        <f t="shared" si="84"/>
        <v>2</v>
      </c>
      <c r="AC196" s="257">
        <f t="shared" si="85"/>
        <v>1</v>
      </c>
      <c r="AD196" s="256">
        <v>0</v>
      </c>
      <c r="AE196" s="256">
        <f t="shared" si="86"/>
        <v>0</v>
      </c>
      <c r="AF196" s="257" t="str">
        <f t="shared" si="118"/>
        <v/>
      </c>
      <c r="AG196" s="256">
        <v>1</v>
      </c>
      <c r="AH196" s="256">
        <f t="shared" si="87"/>
        <v>0</v>
      </c>
      <c r="AI196" s="257" t="str">
        <f t="shared" si="119"/>
        <v/>
      </c>
      <c r="AJ196" s="480">
        <v>0</v>
      </c>
      <c r="AK196" s="256">
        <f t="shared" si="88"/>
        <v>0</v>
      </c>
      <c r="AL196" s="257" t="str">
        <f t="shared" si="120"/>
        <v/>
      </c>
      <c r="AM196" s="256">
        <v>1</v>
      </c>
      <c r="AN196" s="256">
        <f t="shared" si="89"/>
        <v>3</v>
      </c>
      <c r="AO196" s="257">
        <f t="shared" si="121"/>
        <v>0.33333333333333331</v>
      </c>
      <c r="AP196" s="256">
        <v>0</v>
      </c>
      <c r="AQ196" s="256">
        <f t="shared" si="90"/>
        <v>0</v>
      </c>
      <c r="AR196" s="257" t="str">
        <f t="shared" si="122"/>
        <v/>
      </c>
      <c r="AS196" s="256">
        <v>1</v>
      </c>
      <c r="AT196" s="256">
        <f t="shared" si="91"/>
        <v>1</v>
      </c>
      <c r="AU196" s="257">
        <f t="shared" si="123"/>
        <v>1</v>
      </c>
      <c r="AV196" s="256">
        <v>2</v>
      </c>
      <c r="AW196" s="256">
        <f t="shared" si="92"/>
        <v>2</v>
      </c>
      <c r="AX196" s="257">
        <f t="shared" si="124"/>
        <v>1</v>
      </c>
      <c r="AY196" s="256">
        <v>0</v>
      </c>
      <c r="AZ196" s="256">
        <f t="shared" si="93"/>
        <v>0</v>
      </c>
      <c r="BA196" s="257" t="str">
        <f t="shared" si="125"/>
        <v/>
      </c>
      <c r="BB196" s="256">
        <v>0</v>
      </c>
      <c r="BC196" s="256">
        <f t="shared" si="94"/>
        <v>0</v>
      </c>
      <c r="BD196" s="257" t="str">
        <f t="shared" si="126"/>
        <v/>
      </c>
      <c r="BE196" s="256">
        <v>2</v>
      </c>
      <c r="BF196" s="256">
        <f t="shared" si="95"/>
        <v>2</v>
      </c>
      <c r="BG196" s="257">
        <f t="shared" si="127"/>
        <v>1</v>
      </c>
      <c r="BH196" s="256">
        <v>0</v>
      </c>
      <c r="BI196" s="256">
        <f t="shared" si="96"/>
        <v>0</v>
      </c>
      <c r="BJ196" s="257" t="str">
        <f t="shared" si="128"/>
        <v/>
      </c>
      <c r="BK196" s="256">
        <v>0</v>
      </c>
      <c r="BL196" s="256">
        <f t="shared" si="97"/>
        <v>0</v>
      </c>
      <c r="BM196" s="257" t="str">
        <f t="shared" si="129"/>
        <v/>
      </c>
      <c r="BN196" s="256">
        <v>0</v>
      </c>
      <c r="BO196" s="256">
        <f t="shared" si="98"/>
        <v>0</v>
      </c>
      <c r="BP196" s="257" t="str">
        <f t="shared" si="130"/>
        <v/>
      </c>
      <c r="BQ196" s="256">
        <v>2</v>
      </c>
      <c r="BR196" s="256">
        <f t="shared" si="99"/>
        <v>2</v>
      </c>
      <c r="BS196" s="257">
        <f t="shared" si="131"/>
        <v>1</v>
      </c>
      <c r="BT196" s="256">
        <v>2</v>
      </c>
      <c r="BU196" s="256">
        <f t="shared" si="100"/>
        <v>2</v>
      </c>
      <c r="BV196" s="257">
        <f t="shared" si="132"/>
        <v>1</v>
      </c>
      <c r="BW196" s="256">
        <v>1</v>
      </c>
      <c r="BX196" s="256">
        <f t="shared" si="101"/>
        <v>1</v>
      </c>
      <c r="BY196" s="257">
        <f t="shared" si="133"/>
        <v>1</v>
      </c>
      <c r="BZ196" s="256">
        <v>1</v>
      </c>
      <c r="CA196" s="256">
        <f t="shared" si="102"/>
        <v>1</v>
      </c>
      <c r="CB196" s="257">
        <f t="shared" si="134"/>
        <v>1</v>
      </c>
      <c r="CC196" s="256">
        <v>2</v>
      </c>
      <c r="CD196" s="256">
        <f t="shared" si="103"/>
        <v>2</v>
      </c>
      <c r="CE196" s="257">
        <f t="shared" si="135"/>
        <v>1</v>
      </c>
      <c r="CF196" s="256">
        <v>0</v>
      </c>
      <c r="CG196" s="256">
        <f t="shared" si="104"/>
        <v>0</v>
      </c>
      <c r="CH196" s="257" t="str">
        <f t="shared" si="136"/>
        <v/>
      </c>
      <c r="CI196" s="256">
        <v>0</v>
      </c>
      <c r="CJ196" s="256">
        <f t="shared" si="105"/>
        <v>0</v>
      </c>
      <c r="CK196" s="257" t="str">
        <f t="shared" si="137"/>
        <v/>
      </c>
      <c r="CL196" s="256">
        <v>0</v>
      </c>
      <c r="CM196" s="256">
        <f t="shared" si="106"/>
        <v>0</v>
      </c>
      <c r="CN196" s="257" t="str">
        <f t="shared" si="138"/>
        <v/>
      </c>
      <c r="CO196" s="256">
        <v>0</v>
      </c>
      <c r="CP196" s="256">
        <f t="shared" si="107"/>
        <v>0</v>
      </c>
      <c r="CQ196" s="257" t="str">
        <f t="shared" si="139"/>
        <v/>
      </c>
      <c r="CR196" s="256">
        <v>0</v>
      </c>
      <c r="CS196" s="256">
        <f t="shared" si="108"/>
        <v>0</v>
      </c>
      <c r="CT196" s="257" t="str">
        <f t="shared" si="140"/>
        <v/>
      </c>
      <c r="CU196" s="256">
        <v>0</v>
      </c>
      <c r="CV196" s="256">
        <f t="shared" si="109"/>
        <v>0</v>
      </c>
      <c r="CW196" s="257" t="str">
        <f t="shared" si="141"/>
        <v/>
      </c>
      <c r="CX196" s="256">
        <v>0</v>
      </c>
      <c r="CY196" s="256">
        <f t="shared" si="110"/>
        <v>0</v>
      </c>
      <c r="CZ196" s="257" t="str">
        <f t="shared" si="142"/>
        <v/>
      </c>
      <c r="DA196" s="256">
        <v>0</v>
      </c>
      <c r="DB196" s="256">
        <f t="shared" si="111"/>
        <v>0</v>
      </c>
      <c r="DC196" s="257" t="str">
        <f t="shared" si="143"/>
        <v/>
      </c>
      <c r="DD196" s="256">
        <v>0</v>
      </c>
      <c r="DE196" s="256">
        <f t="shared" si="112"/>
        <v>0</v>
      </c>
      <c r="DF196" s="257" t="str">
        <f t="shared" si="144"/>
        <v/>
      </c>
    </row>
    <row r="197" spans="1:110" ht="15" customHeight="1" x14ac:dyDescent="0.25">
      <c r="A197" s="152">
        <v>12</v>
      </c>
      <c r="B197" s="127" t="s">
        <v>349</v>
      </c>
      <c r="C197" s="127" t="s">
        <v>336</v>
      </c>
      <c r="D197" s="480">
        <v>0</v>
      </c>
      <c r="E197" s="480">
        <v>0</v>
      </c>
      <c r="F197" s="257" t="str">
        <f t="shared" si="77"/>
        <v>-</v>
      </c>
      <c r="G197" s="239" t="str">
        <f t="shared" si="78"/>
        <v>Đạt</v>
      </c>
      <c r="H197" s="259">
        <f t="shared" si="79"/>
        <v>8</v>
      </c>
      <c r="I197" s="259">
        <f t="shared" si="79"/>
        <v>3</v>
      </c>
      <c r="J197" s="293">
        <f t="shared" si="113"/>
        <v>2.6666666666666665</v>
      </c>
      <c r="K197" s="239" t="str">
        <f t="shared" si="80"/>
        <v>Đạt</v>
      </c>
      <c r="L197" s="256">
        <v>0</v>
      </c>
      <c r="M197" s="256">
        <v>0</v>
      </c>
      <c r="N197" s="257" t="str">
        <f t="shared" si="114"/>
        <v/>
      </c>
      <c r="O197" s="256">
        <v>1</v>
      </c>
      <c r="P197" s="256">
        <v>1</v>
      </c>
      <c r="Q197" s="257">
        <f t="shared" si="81"/>
        <v>1</v>
      </c>
      <c r="R197" s="256">
        <v>1</v>
      </c>
      <c r="S197" s="256">
        <v>1</v>
      </c>
      <c r="T197" s="257">
        <f t="shared" si="115"/>
        <v>1</v>
      </c>
      <c r="U197" s="256">
        <v>1</v>
      </c>
      <c r="V197" s="256">
        <f t="shared" si="82"/>
        <v>0</v>
      </c>
      <c r="W197" s="257" t="str">
        <f t="shared" si="116"/>
        <v/>
      </c>
      <c r="X197" s="256">
        <v>0</v>
      </c>
      <c r="Y197" s="256">
        <f t="shared" si="83"/>
        <v>0</v>
      </c>
      <c r="Z197" s="257" t="str">
        <f t="shared" si="117"/>
        <v/>
      </c>
      <c r="AA197" s="256">
        <v>0</v>
      </c>
      <c r="AB197" s="256">
        <f t="shared" si="84"/>
        <v>0</v>
      </c>
      <c r="AC197" s="257" t="str">
        <f t="shared" si="85"/>
        <v/>
      </c>
      <c r="AD197" s="256">
        <v>0</v>
      </c>
      <c r="AE197" s="256">
        <f t="shared" si="86"/>
        <v>0</v>
      </c>
      <c r="AF197" s="257" t="str">
        <f t="shared" si="118"/>
        <v/>
      </c>
      <c r="AG197" s="256">
        <v>1</v>
      </c>
      <c r="AH197" s="256">
        <f t="shared" si="87"/>
        <v>0</v>
      </c>
      <c r="AI197" s="257" t="str">
        <f t="shared" si="119"/>
        <v/>
      </c>
      <c r="AJ197" s="480">
        <v>0</v>
      </c>
      <c r="AK197" s="256">
        <f t="shared" si="88"/>
        <v>0</v>
      </c>
      <c r="AL197" s="257" t="str">
        <f t="shared" si="120"/>
        <v/>
      </c>
      <c r="AM197" s="256">
        <v>0</v>
      </c>
      <c r="AN197" s="256">
        <f t="shared" si="89"/>
        <v>0</v>
      </c>
      <c r="AO197" s="257" t="str">
        <f t="shared" si="121"/>
        <v/>
      </c>
      <c r="AP197" s="256">
        <v>0</v>
      </c>
      <c r="AQ197" s="256">
        <f t="shared" si="90"/>
        <v>0</v>
      </c>
      <c r="AR197" s="257" t="str">
        <f t="shared" si="122"/>
        <v/>
      </c>
      <c r="AS197" s="256">
        <v>0</v>
      </c>
      <c r="AT197" s="256">
        <f t="shared" si="91"/>
        <v>0</v>
      </c>
      <c r="AU197" s="257" t="str">
        <f t="shared" si="123"/>
        <v/>
      </c>
      <c r="AV197" s="256">
        <v>0</v>
      </c>
      <c r="AW197" s="256">
        <f t="shared" si="92"/>
        <v>0</v>
      </c>
      <c r="AX197" s="257" t="str">
        <f t="shared" si="124"/>
        <v/>
      </c>
      <c r="AY197" s="256">
        <v>0</v>
      </c>
      <c r="AZ197" s="256">
        <f t="shared" si="93"/>
        <v>0</v>
      </c>
      <c r="BA197" s="257" t="str">
        <f t="shared" si="125"/>
        <v/>
      </c>
      <c r="BB197" s="256">
        <v>0</v>
      </c>
      <c r="BC197" s="256">
        <f t="shared" si="94"/>
        <v>0</v>
      </c>
      <c r="BD197" s="257" t="str">
        <f t="shared" si="126"/>
        <v/>
      </c>
      <c r="BE197" s="256">
        <v>0</v>
      </c>
      <c r="BF197" s="256">
        <f t="shared" si="95"/>
        <v>0</v>
      </c>
      <c r="BG197" s="257" t="str">
        <f t="shared" si="127"/>
        <v/>
      </c>
      <c r="BH197" s="256">
        <v>1</v>
      </c>
      <c r="BI197" s="256">
        <f t="shared" si="96"/>
        <v>0</v>
      </c>
      <c r="BJ197" s="257" t="str">
        <f t="shared" si="128"/>
        <v/>
      </c>
      <c r="BK197" s="256">
        <v>0</v>
      </c>
      <c r="BL197" s="256">
        <f t="shared" si="97"/>
        <v>0</v>
      </c>
      <c r="BM197" s="257" t="str">
        <f t="shared" si="129"/>
        <v/>
      </c>
      <c r="BN197" s="256">
        <v>0</v>
      </c>
      <c r="BO197" s="256">
        <f t="shared" si="98"/>
        <v>0</v>
      </c>
      <c r="BP197" s="257" t="str">
        <f t="shared" si="130"/>
        <v/>
      </c>
      <c r="BQ197" s="256">
        <v>0</v>
      </c>
      <c r="BR197" s="256">
        <f t="shared" si="99"/>
        <v>0</v>
      </c>
      <c r="BS197" s="257" t="str">
        <f t="shared" si="131"/>
        <v/>
      </c>
      <c r="BT197" s="256">
        <v>1</v>
      </c>
      <c r="BU197" s="256">
        <f t="shared" si="100"/>
        <v>1</v>
      </c>
      <c r="BV197" s="257">
        <f t="shared" si="132"/>
        <v>1</v>
      </c>
      <c r="BW197" s="256">
        <v>0</v>
      </c>
      <c r="BX197" s="256">
        <f t="shared" si="101"/>
        <v>0</v>
      </c>
      <c r="BY197" s="257" t="str">
        <f t="shared" si="133"/>
        <v/>
      </c>
      <c r="BZ197" s="256">
        <v>0</v>
      </c>
      <c r="CA197" s="256">
        <f t="shared" si="102"/>
        <v>0</v>
      </c>
      <c r="CB197" s="257" t="str">
        <f t="shared" si="134"/>
        <v/>
      </c>
      <c r="CC197" s="256">
        <v>2</v>
      </c>
      <c r="CD197" s="256">
        <f t="shared" si="103"/>
        <v>0</v>
      </c>
      <c r="CE197" s="257" t="str">
        <f t="shared" si="135"/>
        <v/>
      </c>
      <c r="CF197" s="256">
        <v>0</v>
      </c>
      <c r="CG197" s="256">
        <f t="shared" si="104"/>
        <v>0</v>
      </c>
      <c r="CH197" s="257" t="str">
        <f t="shared" si="136"/>
        <v/>
      </c>
      <c r="CI197" s="256">
        <v>0</v>
      </c>
      <c r="CJ197" s="256">
        <f t="shared" si="105"/>
        <v>0</v>
      </c>
      <c r="CK197" s="257" t="str">
        <f t="shared" si="137"/>
        <v/>
      </c>
      <c r="CL197" s="256">
        <v>0</v>
      </c>
      <c r="CM197" s="256">
        <f t="shared" si="106"/>
        <v>0</v>
      </c>
      <c r="CN197" s="257" t="str">
        <f t="shared" si="138"/>
        <v/>
      </c>
      <c r="CO197" s="256">
        <v>0</v>
      </c>
      <c r="CP197" s="256">
        <f t="shared" si="107"/>
        <v>0</v>
      </c>
      <c r="CQ197" s="257" t="str">
        <f t="shared" si="139"/>
        <v/>
      </c>
      <c r="CR197" s="256">
        <v>0</v>
      </c>
      <c r="CS197" s="256">
        <f t="shared" si="108"/>
        <v>0</v>
      </c>
      <c r="CT197" s="257" t="str">
        <f t="shared" si="140"/>
        <v/>
      </c>
      <c r="CU197" s="256">
        <v>0</v>
      </c>
      <c r="CV197" s="256">
        <f t="shared" si="109"/>
        <v>0</v>
      </c>
      <c r="CW197" s="257" t="str">
        <f t="shared" si="141"/>
        <v/>
      </c>
      <c r="CX197" s="256">
        <v>0</v>
      </c>
      <c r="CY197" s="256">
        <f t="shared" si="110"/>
        <v>0</v>
      </c>
      <c r="CZ197" s="257" t="str">
        <f t="shared" si="142"/>
        <v/>
      </c>
      <c r="DA197" s="256">
        <v>0</v>
      </c>
      <c r="DB197" s="256">
        <f t="shared" si="111"/>
        <v>0</v>
      </c>
      <c r="DC197" s="257" t="str">
        <f t="shared" si="143"/>
        <v/>
      </c>
      <c r="DD197" s="256">
        <v>0</v>
      </c>
      <c r="DE197" s="256">
        <f t="shared" si="112"/>
        <v>0</v>
      </c>
      <c r="DF197" s="257" t="str">
        <f t="shared" si="144"/>
        <v/>
      </c>
    </row>
    <row r="198" spans="1:110" ht="15" customHeight="1" x14ac:dyDescent="0.25">
      <c r="A198" s="152">
        <v>13</v>
      </c>
      <c r="B198" s="127" t="s">
        <v>350</v>
      </c>
      <c r="C198" s="127" t="s">
        <v>336</v>
      </c>
      <c r="D198" s="480">
        <v>0</v>
      </c>
      <c r="E198" s="480">
        <v>0</v>
      </c>
      <c r="F198" s="257" t="str">
        <f t="shared" si="77"/>
        <v>-</v>
      </c>
      <c r="G198" s="239" t="str">
        <f t="shared" si="78"/>
        <v>Đạt</v>
      </c>
      <c r="H198" s="259">
        <f t="shared" si="79"/>
        <v>14</v>
      </c>
      <c r="I198" s="259">
        <f t="shared" si="79"/>
        <v>19</v>
      </c>
      <c r="J198" s="293">
        <f t="shared" si="113"/>
        <v>0.73684210526315785</v>
      </c>
      <c r="K198" s="239" t="str">
        <f t="shared" si="80"/>
        <v>Không đạt</v>
      </c>
      <c r="L198" s="256">
        <v>0</v>
      </c>
      <c r="M198" s="256">
        <v>0</v>
      </c>
      <c r="N198" s="257" t="str">
        <f t="shared" si="114"/>
        <v/>
      </c>
      <c r="O198" s="256">
        <v>5</v>
      </c>
      <c r="P198" s="256">
        <v>5</v>
      </c>
      <c r="Q198" s="257">
        <f t="shared" si="81"/>
        <v>1</v>
      </c>
      <c r="R198" s="256">
        <v>0</v>
      </c>
      <c r="S198" s="256">
        <v>0</v>
      </c>
      <c r="T198" s="257" t="str">
        <f t="shared" si="115"/>
        <v/>
      </c>
      <c r="U198" s="256">
        <v>0</v>
      </c>
      <c r="V198" s="256">
        <f t="shared" si="82"/>
        <v>1</v>
      </c>
      <c r="W198" s="257">
        <f t="shared" si="116"/>
        <v>0</v>
      </c>
      <c r="X198" s="256">
        <v>0</v>
      </c>
      <c r="Y198" s="256">
        <f t="shared" si="83"/>
        <v>0</v>
      </c>
      <c r="Z198" s="257" t="str">
        <f t="shared" si="117"/>
        <v/>
      </c>
      <c r="AA198" s="256">
        <v>0</v>
      </c>
      <c r="AB198" s="256">
        <f t="shared" si="84"/>
        <v>0</v>
      </c>
      <c r="AC198" s="257" t="str">
        <f t="shared" si="85"/>
        <v/>
      </c>
      <c r="AD198" s="256">
        <v>1</v>
      </c>
      <c r="AE198" s="256">
        <f t="shared" si="86"/>
        <v>1</v>
      </c>
      <c r="AF198" s="257">
        <f t="shared" si="118"/>
        <v>1</v>
      </c>
      <c r="AG198" s="256">
        <v>0</v>
      </c>
      <c r="AH198" s="256">
        <f t="shared" si="87"/>
        <v>2</v>
      </c>
      <c r="AI198" s="257">
        <f t="shared" si="119"/>
        <v>0</v>
      </c>
      <c r="AJ198" s="480">
        <v>1</v>
      </c>
      <c r="AK198" s="256">
        <f t="shared" si="88"/>
        <v>1</v>
      </c>
      <c r="AL198" s="257">
        <f t="shared" si="120"/>
        <v>1</v>
      </c>
      <c r="AM198" s="256">
        <v>0</v>
      </c>
      <c r="AN198" s="256">
        <f t="shared" si="89"/>
        <v>1</v>
      </c>
      <c r="AO198" s="257">
        <f t="shared" si="121"/>
        <v>0</v>
      </c>
      <c r="AP198" s="256">
        <v>0</v>
      </c>
      <c r="AQ198" s="256">
        <f t="shared" si="90"/>
        <v>0</v>
      </c>
      <c r="AR198" s="257" t="str">
        <f t="shared" si="122"/>
        <v/>
      </c>
      <c r="AS198" s="256">
        <v>0</v>
      </c>
      <c r="AT198" s="256">
        <f t="shared" si="91"/>
        <v>0</v>
      </c>
      <c r="AU198" s="257" t="str">
        <f t="shared" si="123"/>
        <v/>
      </c>
      <c r="AV198" s="256">
        <v>0</v>
      </c>
      <c r="AW198" s="256">
        <f t="shared" si="92"/>
        <v>0</v>
      </c>
      <c r="AX198" s="257" t="str">
        <f t="shared" si="124"/>
        <v/>
      </c>
      <c r="AY198" s="256">
        <v>0</v>
      </c>
      <c r="AZ198" s="256">
        <f t="shared" si="93"/>
        <v>0</v>
      </c>
      <c r="BA198" s="257" t="str">
        <f t="shared" si="125"/>
        <v/>
      </c>
      <c r="BB198" s="256">
        <v>2</v>
      </c>
      <c r="BC198" s="256">
        <f t="shared" si="94"/>
        <v>2</v>
      </c>
      <c r="BD198" s="257">
        <f t="shared" si="126"/>
        <v>1</v>
      </c>
      <c r="BE198" s="256">
        <v>2</v>
      </c>
      <c r="BF198" s="256">
        <f t="shared" si="95"/>
        <v>2</v>
      </c>
      <c r="BG198" s="257">
        <f t="shared" si="127"/>
        <v>1</v>
      </c>
      <c r="BH198" s="256">
        <v>0</v>
      </c>
      <c r="BI198" s="256">
        <f t="shared" si="96"/>
        <v>1</v>
      </c>
      <c r="BJ198" s="257">
        <f t="shared" si="128"/>
        <v>0</v>
      </c>
      <c r="BK198" s="256">
        <v>0</v>
      </c>
      <c r="BL198" s="256">
        <f t="shared" si="97"/>
        <v>0</v>
      </c>
      <c r="BM198" s="257" t="str">
        <f t="shared" si="129"/>
        <v/>
      </c>
      <c r="BN198" s="256">
        <v>0</v>
      </c>
      <c r="BO198" s="256">
        <f t="shared" si="98"/>
        <v>0</v>
      </c>
      <c r="BP198" s="257" t="str">
        <f t="shared" si="130"/>
        <v/>
      </c>
      <c r="BQ198" s="256">
        <v>0</v>
      </c>
      <c r="BR198" s="256">
        <f t="shared" si="99"/>
        <v>0</v>
      </c>
      <c r="BS198" s="257" t="str">
        <f t="shared" si="131"/>
        <v/>
      </c>
      <c r="BT198" s="256">
        <v>0</v>
      </c>
      <c r="BU198" s="256">
        <f t="shared" si="100"/>
        <v>0</v>
      </c>
      <c r="BV198" s="257" t="str">
        <f t="shared" si="132"/>
        <v/>
      </c>
      <c r="BW198" s="256">
        <v>0</v>
      </c>
      <c r="BX198" s="256">
        <f t="shared" si="101"/>
        <v>0</v>
      </c>
      <c r="BY198" s="257" t="str">
        <f t="shared" si="133"/>
        <v/>
      </c>
      <c r="BZ198" s="256">
        <v>2</v>
      </c>
      <c r="CA198" s="256">
        <f t="shared" si="102"/>
        <v>2</v>
      </c>
      <c r="CB198" s="257">
        <f t="shared" si="134"/>
        <v>1</v>
      </c>
      <c r="CC198" s="256">
        <v>0</v>
      </c>
      <c r="CD198" s="256">
        <f t="shared" si="103"/>
        <v>0</v>
      </c>
      <c r="CE198" s="257" t="str">
        <f t="shared" si="135"/>
        <v/>
      </c>
      <c r="CF198" s="256">
        <v>0</v>
      </c>
      <c r="CG198" s="256">
        <f t="shared" si="104"/>
        <v>0</v>
      </c>
      <c r="CH198" s="257" t="str">
        <f t="shared" si="136"/>
        <v/>
      </c>
      <c r="CI198" s="256">
        <v>0</v>
      </c>
      <c r="CJ198" s="256">
        <f t="shared" si="105"/>
        <v>0</v>
      </c>
      <c r="CK198" s="257" t="str">
        <f t="shared" si="137"/>
        <v/>
      </c>
      <c r="CL198" s="256">
        <v>1</v>
      </c>
      <c r="CM198" s="256">
        <f t="shared" si="106"/>
        <v>1</v>
      </c>
      <c r="CN198" s="257">
        <f t="shared" si="138"/>
        <v>1</v>
      </c>
      <c r="CO198" s="256">
        <v>0</v>
      </c>
      <c r="CP198" s="256">
        <f t="shared" si="107"/>
        <v>0</v>
      </c>
      <c r="CQ198" s="257" t="str">
        <f t="shared" si="139"/>
        <v/>
      </c>
      <c r="CR198" s="256">
        <v>0</v>
      </c>
      <c r="CS198" s="256">
        <f t="shared" si="108"/>
        <v>0</v>
      </c>
      <c r="CT198" s="257" t="str">
        <f t="shared" si="140"/>
        <v/>
      </c>
      <c r="CU198" s="256">
        <v>0</v>
      </c>
      <c r="CV198" s="256">
        <f t="shared" si="109"/>
        <v>0</v>
      </c>
      <c r="CW198" s="257" t="str">
        <f t="shared" si="141"/>
        <v/>
      </c>
      <c r="CX198" s="256">
        <v>0</v>
      </c>
      <c r="CY198" s="256">
        <f t="shared" si="110"/>
        <v>0</v>
      </c>
      <c r="CZ198" s="257" t="str">
        <f t="shared" si="142"/>
        <v/>
      </c>
      <c r="DA198" s="256">
        <v>0</v>
      </c>
      <c r="DB198" s="256">
        <f t="shared" si="111"/>
        <v>0</v>
      </c>
      <c r="DC198" s="257" t="str">
        <f t="shared" si="143"/>
        <v/>
      </c>
      <c r="DD198" s="256">
        <v>0</v>
      </c>
      <c r="DE198" s="256">
        <f t="shared" si="112"/>
        <v>0</v>
      </c>
      <c r="DF198" s="257" t="str">
        <f t="shared" si="144"/>
        <v/>
      </c>
    </row>
    <row r="199" spans="1:110" ht="15" customHeight="1" x14ac:dyDescent="0.25">
      <c r="A199" s="152">
        <v>14</v>
      </c>
      <c r="B199" s="127" t="s">
        <v>351</v>
      </c>
      <c r="C199" s="127" t="s">
        <v>339</v>
      </c>
      <c r="D199" s="480">
        <v>0</v>
      </c>
      <c r="E199" s="480">
        <v>0</v>
      </c>
      <c r="F199" s="257" t="str">
        <f t="shared" si="77"/>
        <v>-</v>
      </c>
      <c r="G199" s="239" t="str">
        <f t="shared" si="78"/>
        <v>Đạt</v>
      </c>
      <c r="H199" s="259">
        <f t="shared" si="79"/>
        <v>7</v>
      </c>
      <c r="I199" s="259">
        <f t="shared" si="79"/>
        <v>9</v>
      </c>
      <c r="J199" s="293">
        <f t="shared" si="113"/>
        <v>0.77777777777777779</v>
      </c>
      <c r="K199" s="239" t="str">
        <f t="shared" si="80"/>
        <v>Không đạt</v>
      </c>
      <c r="L199" s="256">
        <v>0</v>
      </c>
      <c r="M199" s="256">
        <v>0</v>
      </c>
      <c r="N199" s="257" t="str">
        <f t="shared" si="114"/>
        <v/>
      </c>
      <c r="O199" s="256">
        <v>0</v>
      </c>
      <c r="P199" s="256">
        <v>0</v>
      </c>
      <c r="Q199" s="257" t="str">
        <f t="shared" si="81"/>
        <v/>
      </c>
      <c r="R199" s="256">
        <v>1</v>
      </c>
      <c r="S199" s="256">
        <v>1</v>
      </c>
      <c r="T199" s="257">
        <f t="shared" si="115"/>
        <v>1</v>
      </c>
      <c r="U199" s="256">
        <v>0</v>
      </c>
      <c r="V199" s="256">
        <f t="shared" si="82"/>
        <v>0</v>
      </c>
      <c r="W199" s="257" t="str">
        <f t="shared" si="116"/>
        <v/>
      </c>
      <c r="X199" s="256">
        <v>0</v>
      </c>
      <c r="Y199" s="256">
        <f t="shared" si="83"/>
        <v>0</v>
      </c>
      <c r="Z199" s="257" t="str">
        <f t="shared" si="117"/>
        <v/>
      </c>
      <c r="AA199" s="256">
        <v>3</v>
      </c>
      <c r="AB199" s="256">
        <f t="shared" si="84"/>
        <v>3</v>
      </c>
      <c r="AC199" s="257">
        <f t="shared" si="85"/>
        <v>1</v>
      </c>
      <c r="AD199" s="256">
        <v>0</v>
      </c>
      <c r="AE199" s="256">
        <f t="shared" si="86"/>
        <v>0</v>
      </c>
      <c r="AF199" s="257" t="str">
        <f t="shared" si="118"/>
        <v/>
      </c>
      <c r="AG199" s="256">
        <v>0</v>
      </c>
      <c r="AH199" s="256">
        <f t="shared" si="87"/>
        <v>0</v>
      </c>
      <c r="AI199" s="257" t="str">
        <f t="shared" si="119"/>
        <v/>
      </c>
      <c r="AJ199" s="480">
        <v>0</v>
      </c>
      <c r="AK199" s="256">
        <f t="shared" si="88"/>
        <v>0</v>
      </c>
      <c r="AL199" s="257" t="str">
        <f t="shared" si="120"/>
        <v/>
      </c>
      <c r="AM199" s="256">
        <v>0</v>
      </c>
      <c r="AN199" s="256">
        <f t="shared" si="89"/>
        <v>0</v>
      </c>
      <c r="AO199" s="257" t="str">
        <f t="shared" si="121"/>
        <v/>
      </c>
      <c r="AP199" s="256">
        <v>0</v>
      </c>
      <c r="AQ199" s="256">
        <f t="shared" si="90"/>
        <v>0</v>
      </c>
      <c r="AR199" s="257" t="str">
        <f t="shared" si="122"/>
        <v/>
      </c>
      <c r="AS199" s="256">
        <v>1</v>
      </c>
      <c r="AT199" s="256">
        <f t="shared" si="91"/>
        <v>1</v>
      </c>
      <c r="AU199" s="257">
        <f t="shared" si="123"/>
        <v>1</v>
      </c>
      <c r="AV199" s="256">
        <v>0</v>
      </c>
      <c r="AW199" s="256">
        <f t="shared" si="92"/>
        <v>0</v>
      </c>
      <c r="AX199" s="257" t="str">
        <f t="shared" si="124"/>
        <v/>
      </c>
      <c r="AY199" s="256">
        <v>1</v>
      </c>
      <c r="AZ199" s="256">
        <f t="shared" si="93"/>
        <v>1</v>
      </c>
      <c r="BA199" s="257">
        <f t="shared" si="125"/>
        <v>1</v>
      </c>
      <c r="BB199" s="256">
        <v>0</v>
      </c>
      <c r="BC199" s="256">
        <f t="shared" si="94"/>
        <v>0</v>
      </c>
      <c r="BD199" s="257" t="str">
        <f t="shared" si="126"/>
        <v/>
      </c>
      <c r="BE199" s="256">
        <v>0</v>
      </c>
      <c r="BF199" s="256">
        <f t="shared" si="95"/>
        <v>0</v>
      </c>
      <c r="BG199" s="257" t="str">
        <f t="shared" si="127"/>
        <v/>
      </c>
      <c r="BH199" s="256">
        <v>0</v>
      </c>
      <c r="BI199" s="256">
        <f t="shared" si="96"/>
        <v>1</v>
      </c>
      <c r="BJ199" s="257">
        <f t="shared" si="128"/>
        <v>0</v>
      </c>
      <c r="BK199" s="256">
        <v>0</v>
      </c>
      <c r="BL199" s="256">
        <f t="shared" si="97"/>
        <v>1</v>
      </c>
      <c r="BM199" s="257">
        <f t="shared" si="129"/>
        <v>0</v>
      </c>
      <c r="BN199" s="256">
        <v>0</v>
      </c>
      <c r="BO199" s="256">
        <f t="shared" si="98"/>
        <v>0</v>
      </c>
      <c r="BP199" s="257" t="str">
        <f t="shared" si="130"/>
        <v/>
      </c>
      <c r="BQ199" s="256">
        <v>1</v>
      </c>
      <c r="BR199" s="256">
        <f t="shared" si="99"/>
        <v>1</v>
      </c>
      <c r="BS199" s="257">
        <f t="shared" si="131"/>
        <v>1</v>
      </c>
      <c r="BT199" s="256">
        <v>0</v>
      </c>
      <c r="BU199" s="256">
        <f t="shared" si="100"/>
        <v>0</v>
      </c>
      <c r="BV199" s="257" t="str">
        <f t="shared" si="132"/>
        <v/>
      </c>
      <c r="BW199" s="256">
        <v>0</v>
      </c>
      <c r="BX199" s="256">
        <f t="shared" si="101"/>
        <v>0</v>
      </c>
      <c r="BY199" s="257" t="str">
        <f t="shared" si="133"/>
        <v/>
      </c>
      <c r="BZ199" s="256">
        <v>0</v>
      </c>
      <c r="CA199" s="256">
        <f t="shared" si="102"/>
        <v>0</v>
      </c>
      <c r="CB199" s="257" t="str">
        <f t="shared" si="134"/>
        <v/>
      </c>
      <c r="CC199" s="256">
        <v>0</v>
      </c>
      <c r="CD199" s="256">
        <f t="shared" si="103"/>
        <v>0</v>
      </c>
      <c r="CE199" s="257" t="str">
        <f t="shared" si="135"/>
        <v/>
      </c>
      <c r="CF199" s="256">
        <v>0</v>
      </c>
      <c r="CG199" s="256">
        <f t="shared" si="104"/>
        <v>0</v>
      </c>
      <c r="CH199" s="257" t="str">
        <f t="shared" si="136"/>
        <v/>
      </c>
      <c r="CI199" s="256">
        <v>0</v>
      </c>
      <c r="CJ199" s="256">
        <f t="shared" si="105"/>
        <v>0</v>
      </c>
      <c r="CK199" s="257" t="str">
        <f t="shared" si="137"/>
        <v/>
      </c>
      <c r="CL199" s="256">
        <v>0</v>
      </c>
      <c r="CM199" s="256">
        <f t="shared" si="106"/>
        <v>0</v>
      </c>
      <c r="CN199" s="257" t="str">
        <f t="shared" si="138"/>
        <v/>
      </c>
      <c r="CO199" s="256">
        <v>0</v>
      </c>
      <c r="CP199" s="256">
        <f t="shared" si="107"/>
        <v>0</v>
      </c>
      <c r="CQ199" s="257" t="str">
        <f t="shared" si="139"/>
        <v/>
      </c>
      <c r="CR199" s="256">
        <v>0</v>
      </c>
      <c r="CS199" s="256">
        <f t="shared" si="108"/>
        <v>0</v>
      </c>
      <c r="CT199" s="257" t="str">
        <f t="shared" si="140"/>
        <v/>
      </c>
      <c r="CU199" s="256">
        <v>0</v>
      </c>
      <c r="CV199" s="256">
        <f t="shared" si="109"/>
        <v>0</v>
      </c>
      <c r="CW199" s="257" t="str">
        <f t="shared" si="141"/>
        <v/>
      </c>
      <c r="CX199" s="256">
        <v>0</v>
      </c>
      <c r="CY199" s="256">
        <f t="shared" si="110"/>
        <v>0</v>
      </c>
      <c r="CZ199" s="257" t="str">
        <f t="shared" si="142"/>
        <v/>
      </c>
      <c r="DA199" s="256">
        <v>0</v>
      </c>
      <c r="DB199" s="256">
        <f t="shared" si="111"/>
        <v>0</v>
      </c>
      <c r="DC199" s="257" t="str">
        <f t="shared" si="143"/>
        <v/>
      </c>
      <c r="DD199" s="256">
        <v>0</v>
      </c>
      <c r="DE199" s="256">
        <f t="shared" si="112"/>
        <v>0</v>
      </c>
      <c r="DF199" s="257" t="str">
        <f t="shared" si="144"/>
        <v/>
      </c>
    </row>
    <row r="200" spans="1:110" ht="15" customHeight="1" x14ac:dyDescent="0.25">
      <c r="A200" s="152">
        <v>15</v>
      </c>
      <c r="B200" s="127" t="s">
        <v>352</v>
      </c>
      <c r="C200" s="127" t="s">
        <v>345</v>
      </c>
      <c r="D200" s="480">
        <v>0</v>
      </c>
      <c r="E200" s="480">
        <v>0</v>
      </c>
      <c r="F200" s="257" t="str">
        <f t="shared" si="77"/>
        <v>-</v>
      </c>
      <c r="G200" s="239" t="str">
        <f t="shared" si="78"/>
        <v>Đạt</v>
      </c>
      <c r="H200" s="259">
        <f t="shared" si="79"/>
        <v>19</v>
      </c>
      <c r="I200" s="259">
        <f t="shared" si="79"/>
        <v>22</v>
      </c>
      <c r="J200" s="293">
        <f t="shared" si="113"/>
        <v>0.86363636363636365</v>
      </c>
      <c r="K200" s="239" t="str">
        <f t="shared" si="80"/>
        <v>Không đạt</v>
      </c>
      <c r="L200" s="256">
        <v>4</v>
      </c>
      <c r="M200" s="256">
        <v>4</v>
      </c>
      <c r="N200" s="257">
        <f t="shared" si="114"/>
        <v>1</v>
      </c>
      <c r="O200" s="256">
        <v>1</v>
      </c>
      <c r="P200" s="256">
        <v>1</v>
      </c>
      <c r="Q200" s="257">
        <f t="shared" si="81"/>
        <v>1</v>
      </c>
      <c r="R200" s="256">
        <v>1</v>
      </c>
      <c r="S200" s="256">
        <v>1</v>
      </c>
      <c r="T200" s="257">
        <f t="shared" si="115"/>
        <v>1</v>
      </c>
      <c r="U200" s="256">
        <v>1</v>
      </c>
      <c r="V200" s="256">
        <f t="shared" si="82"/>
        <v>1</v>
      </c>
      <c r="W200" s="257">
        <f t="shared" si="116"/>
        <v>1</v>
      </c>
      <c r="X200" s="256">
        <v>0</v>
      </c>
      <c r="Y200" s="256">
        <f t="shared" si="83"/>
        <v>0</v>
      </c>
      <c r="Z200" s="257" t="str">
        <f t="shared" si="117"/>
        <v/>
      </c>
      <c r="AA200" s="256">
        <v>1</v>
      </c>
      <c r="AB200" s="256">
        <f t="shared" si="84"/>
        <v>1</v>
      </c>
      <c r="AC200" s="257">
        <f t="shared" si="85"/>
        <v>1</v>
      </c>
      <c r="AD200" s="256">
        <v>1</v>
      </c>
      <c r="AE200" s="256">
        <f t="shared" si="86"/>
        <v>1</v>
      </c>
      <c r="AF200" s="257">
        <f t="shared" si="118"/>
        <v>1</v>
      </c>
      <c r="AG200" s="256">
        <v>0</v>
      </c>
      <c r="AH200" s="256">
        <f t="shared" si="87"/>
        <v>1</v>
      </c>
      <c r="AI200" s="257">
        <f t="shared" si="119"/>
        <v>0</v>
      </c>
      <c r="AJ200" s="480">
        <v>2</v>
      </c>
      <c r="AK200" s="256">
        <f t="shared" si="88"/>
        <v>2</v>
      </c>
      <c r="AL200" s="257">
        <f t="shared" si="120"/>
        <v>1</v>
      </c>
      <c r="AM200" s="256">
        <v>0</v>
      </c>
      <c r="AN200" s="256">
        <f t="shared" si="89"/>
        <v>0</v>
      </c>
      <c r="AO200" s="257" t="str">
        <f t="shared" si="121"/>
        <v/>
      </c>
      <c r="AP200" s="256">
        <v>0</v>
      </c>
      <c r="AQ200" s="256">
        <f t="shared" si="90"/>
        <v>0</v>
      </c>
      <c r="AR200" s="257" t="str">
        <f t="shared" si="122"/>
        <v/>
      </c>
      <c r="AS200" s="256">
        <v>0</v>
      </c>
      <c r="AT200" s="256">
        <f t="shared" si="91"/>
        <v>1</v>
      </c>
      <c r="AU200" s="257">
        <f t="shared" si="123"/>
        <v>0</v>
      </c>
      <c r="AV200" s="256">
        <v>0</v>
      </c>
      <c r="AW200" s="256">
        <f t="shared" si="92"/>
        <v>1</v>
      </c>
      <c r="AX200" s="257">
        <f t="shared" si="124"/>
        <v>0</v>
      </c>
      <c r="AY200" s="256">
        <v>1</v>
      </c>
      <c r="AZ200" s="256">
        <f t="shared" si="93"/>
        <v>1</v>
      </c>
      <c r="BA200" s="257">
        <f t="shared" si="125"/>
        <v>1</v>
      </c>
      <c r="BB200" s="256">
        <v>0</v>
      </c>
      <c r="BC200" s="256">
        <f t="shared" si="94"/>
        <v>0</v>
      </c>
      <c r="BD200" s="257" t="str">
        <f t="shared" si="126"/>
        <v/>
      </c>
      <c r="BE200" s="256">
        <v>0</v>
      </c>
      <c r="BF200" s="256">
        <f t="shared" si="95"/>
        <v>0</v>
      </c>
      <c r="BG200" s="257" t="str">
        <f t="shared" si="127"/>
        <v/>
      </c>
      <c r="BH200" s="256">
        <v>1</v>
      </c>
      <c r="BI200" s="256">
        <f t="shared" si="96"/>
        <v>1</v>
      </c>
      <c r="BJ200" s="257">
        <f t="shared" si="128"/>
        <v>1</v>
      </c>
      <c r="BK200" s="256">
        <v>0</v>
      </c>
      <c r="BL200" s="256">
        <f t="shared" si="97"/>
        <v>0</v>
      </c>
      <c r="BM200" s="257" t="str">
        <f t="shared" si="129"/>
        <v/>
      </c>
      <c r="BN200" s="256">
        <v>0</v>
      </c>
      <c r="BO200" s="256">
        <f t="shared" si="98"/>
        <v>0</v>
      </c>
      <c r="BP200" s="257" t="str">
        <f t="shared" si="130"/>
        <v/>
      </c>
      <c r="BQ200" s="256">
        <v>3</v>
      </c>
      <c r="BR200" s="256">
        <f t="shared" si="99"/>
        <v>3</v>
      </c>
      <c r="BS200" s="257">
        <f t="shared" si="131"/>
        <v>1</v>
      </c>
      <c r="BT200" s="256">
        <v>1</v>
      </c>
      <c r="BU200" s="256">
        <f t="shared" si="100"/>
        <v>1</v>
      </c>
      <c r="BV200" s="257">
        <f t="shared" si="132"/>
        <v>1</v>
      </c>
      <c r="BW200" s="256">
        <v>0</v>
      </c>
      <c r="BX200" s="256">
        <f t="shared" si="101"/>
        <v>0</v>
      </c>
      <c r="BY200" s="257" t="str">
        <f t="shared" si="133"/>
        <v/>
      </c>
      <c r="BZ200" s="256">
        <v>0</v>
      </c>
      <c r="CA200" s="256">
        <f t="shared" si="102"/>
        <v>0</v>
      </c>
      <c r="CB200" s="257" t="str">
        <f t="shared" si="134"/>
        <v/>
      </c>
      <c r="CC200" s="256">
        <v>1</v>
      </c>
      <c r="CD200" s="256">
        <f t="shared" si="103"/>
        <v>0</v>
      </c>
      <c r="CE200" s="257" t="str">
        <f t="shared" si="135"/>
        <v/>
      </c>
      <c r="CF200" s="256">
        <v>0</v>
      </c>
      <c r="CG200" s="256">
        <f t="shared" si="104"/>
        <v>0</v>
      </c>
      <c r="CH200" s="257" t="str">
        <f t="shared" si="136"/>
        <v/>
      </c>
      <c r="CI200" s="256">
        <v>0</v>
      </c>
      <c r="CJ200" s="256">
        <f t="shared" si="105"/>
        <v>0</v>
      </c>
      <c r="CK200" s="257" t="str">
        <f t="shared" si="137"/>
        <v/>
      </c>
      <c r="CL200" s="256">
        <v>0</v>
      </c>
      <c r="CM200" s="256">
        <f t="shared" si="106"/>
        <v>0</v>
      </c>
      <c r="CN200" s="257" t="str">
        <f t="shared" si="138"/>
        <v/>
      </c>
      <c r="CO200" s="256">
        <v>0</v>
      </c>
      <c r="CP200" s="256">
        <f t="shared" si="107"/>
        <v>1</v>
      </c>
      <c r="CQ200" s="257">
        <f t="shared" si="139"/>
        <v>0</v>
      </c>
      <c r="CR200" s="256">
        <v>0</v>
      </c>
      <c r="CS200" s="256">
        <f t="shared" si="108"/>
        <v>0</v>
      </c>
      <c r="CT200" s="257" t="str">
        <f t="shared" si="140"/>
        <v/>
      </c>
      <c r="CU200" s="256">
        <v>0</v>
      </c>
      <c r="CV200" s="256">
        <f t="shared" si="109"/>
        <v>0</v>
      </c>
      <c r="CW200" s="257" t="str">
        <f t="shared" si="141"/>
        <v/>
      </c>
      <c r="CX200" s="256">
        <v>1</v>
      </c>
      <c r="CY200" s="256">
        <f t="shared" si="110"/>
        <v>1</v>
      </c>
      <c r="CZ200" s="257">
        <f t="shared" si="142"/>
        <v>1</v>
      </c>
      <c r="DA200" s="256">
        <v>0</v>
      </c>
      <c r="DB200" s="256">
        <f t="shared" si="111"/>
        <v>0</v>
      </c>
      <c r="DC200" s="257" t="str">
        <f t="shared" si="143"/>
        <v/>
      </c>
      <c r="DD200" s="256">
        <v>0</v>
      </c>
      <c r="DE200" s="256">
        <f t="shared" si="112"/>
        <v>0</v>
      </c>
      <c r="DF200" s="257" t="str">
        <f t="shared" si="144"/>
        <v/>
      </c>
    </row>
    <row r="201" spans="1:110" x14ac:dyDescent="0.25">
      <c r="A201" s="152">
        <v>16</v>
      </c>
      <c r="B201" s="127" t="s">
        <v>353</v>
      </c>
      <c r="C201" s="127" t="s">
        <v>345</v>
      </c>
      <c r="D201" s="480">
        <v>1</v>
      </c>
      <c r="E201" s="480">
        <v>1</v>
      </c>
      <c r="F201" s="257">
        <f t="shared" si="77"/>
        <v>1</v>
      </c>
      <c r="G201" s="239" t="str">
        <f t="shared" si="78"/>
        <v>Đạt</v>
      </c>
      <c r="H201" s="259">
        <f t="shared" si="79"/>
        <v>10</v>
      </c>
      <c r="I201" s="259">
        <f t="shared" si="79"/>
        <v>3</v>
      </c>
      <c r="J201" s="293">
        <f t="shared" si="113"/>
        <v>3.3333333333333335</v>
      </c>
      <c r="K201" s="239" t="str">
        <f t="shared" si="80"/>
        <v>Đạt</v>
      </c>
      <c r="L201" s="256">
        <v>0</v>
      </c>
      <c r="M201" s="256">
        <v>0</v>
      </c>
      <c r="N201" s="257" t="str">
        <f t="shared" si="114"/>
        <v/>
      </c>
      <c r="O201" s="256">
        <v>0</v>
      </c>
      <c r="P201" s="256">
        <v>0</v>
      </c>
      <c r="Q201" s="257" t="str">
        <f t="shared" si="81"/>
        <v/>
      </c>
      <c r="R201" s="256">
        <v>2</v>
      </c>
      <c r="S201" s="256">
        <v>2</v>
      </c>
      <c r="T201" s="257">
        <f t="shared" si="115"/>
        <v>1</v>
      </c>
      <c r="U201" s="256">
        <v>0</v>
      </c>
      <c r="V201" s="256">
        <f t="shared" si="82"/>
        <v>0</v>
      </c>
      <c r="W201" s="257" t="str">
        <f t="shared" si="116"/>
        <v/>
      </c>
      <c r="X201" s="256">
        <v>0</v>
      </c>
      <c r="Y201" s="256">
        <f t="shared" si="83"/>
        <v>0</v>
      </c>
      <c r="Z201" s="257" t="str">
        <f t="shared" si="117"/>
        <v/>
      </c>
      <c r="AA201" s="256">
        <v>0</v>
      </c>
      <c r="AB201" s="256">
        <f t="shared" si="84"/>
        <v>0</v>
      </c>
      <c r="AC201" s="257" t="str">
        <f t="shared" si="85"/>
        <v/>
      </c>
      <c r="AD201" s="256">
        <v>0</v>
      </c>
      <c r="AE201" s="256">
        <f t="shared" si="86"/>
        <v>0</v>
      </c>
      <c r="AF201" s="257" t="str">
        <f t="shared" si="118"/>
        <v/>
      </c>
      <c r="AG201" s="256">
        <v>0</v>
      </c>
      <c r="AH201" s="256">
        <f t="shared" si="87"/>
        <v>0</v>
      </c>
      <c r="AI201" s="257" t="str">
        <f t="shared" si="119"/>
        <v/>
      </c>
      <c r="AJ201" s="480">
        <v>0</v>
      </c>
      <c r="AK201" s="256">
        <f t="shared" si="88"/>
        <v>0</v>
      </c>
      <c r="AL201" s="257" t="str">
        <f t="shared" si="120"/>
        <v/>
      </c>
      <c r="AM201" s="256">
        <v>1</v>
      </c>
      <c r="AN201" s="256">
        <f t="shared" si="89"/>
        <v>0</v>
      </c>
      <c r="AO201" s="257" t="str">
        <f t="shared" si="121"/>
        <v/>
      </c>
      <c r="AP201" s="256">
        <v>0</v>
      </c>
      <c r="AQ201" s="256">
        <f t="shared" si="90"/>
        <v>0</v>
      </c>
      <c r="AR201" s="257" t="str">
        <f t="shared" si="122"/>
        <v/>
      </c>
      <c r="AS201" s="256">
        <v>0</v>
      </c>
      <c r="AT201" s="256">
        <f t="shared" si="91"/>
        <v>0</v>
      </c>
      <c r="AU201" s="257" t="str">
        <f t="shared" si="123"/>
        <v/>
      </c>
      <c r="AV201" s="256">
        <v>4</v>
      </c>
      <c r="AW201" s="256">
        <f t="shared" si="92"/>
        <v>0</v>
      </c>
      <c r="AX201" s="257" t="str">
        <f t="shared" si="124"/>
        <v/>
      </c>
      <c r="AY201" s="256">
        <v>0</v>
      </c>
      <c r="AZ201" s="256">
        <f t="shared" si="93"/>
        <v>0</v>
      </c>
      <c r="BA201" s="257" t="str">
        <f t="shared" si="125"/>
        <v/>
      </c>
      <c r="BB201" s="256">
        <v>0</v>
      </c>
      <c r="BC201" s="256">
        <f t="shared" si="94"/>
        <v>0</v>
      </c>
      <c r="BD201" s="257" t="str">
        <f t="shared" si="126"/>
        <v/>
      </c>
      <c r="BE201" s="256">
        <v>0</v>
      </c>
      <c r="BF201" s="256">
        <f t="shared" si="95"/>
        <v>0</v>
      </c>
      <c r="BG201" s="257" t="str">
        <f t="shared" si="127"/>
        <v/>
      </c>
      <c r="BH201" s="256">
        <v>0</v>
      </c>
      <c r="BI201" s="256">
        <f t="shared" si="96"/>
        <v>0</v>
      </c>
      <c r="BJ201" s="257" t="str">
        <f t="shared" si="128"/>
        <v/>
      </c>
      <c r="BK201" s="256">
        <v>1</v>
      </c>
      <c r="BL201" s="256">
        <f t="shared" si="97"/>
        <v>0</v>
      </c>
      <c r="BM201" s="257" t="str">
        <f t="shared" si="129"/>
        <v/>
      </c>
      <c r="BN201" s="256">
        <v>0</v>
      </c>
      <c r="BO201" s="256">
        <f t="shared" si="98"/>
        <v>0</v>
      </c>
      <c r="BP201" s="257" t="str">
        <f t="shared" si="130"/>
        <v/>
      </c>
      <c r="BQ201" s="256">
        <v>0</v>
      </c>
      <c r="BR201" s="256">
        <f t="shared" si="99"/>
        <v>0</v>
      </c>
      <c r="BS201" s="257" t="str">
        <f t="shared" si="131"/>
        <v/>
      </c>
      <c r="BT201" s="256">
        <v>0</v>
      </c>
      <c r="BU201" s="256">
        <f t="shared" si="100"/>
        <v>0</v>
      </c>
      <c r="BV201" s="257" t="str">
        <f t="shared" si="132"/>
        <v/>
      </c>
      <c r="BW201" s="256">
        <v>0</v>
      </c>
      <c r="BX201" s="256">
        <f t="shared" si="101"/>
        <v>0</v>
      </c>
      <c r="BY201" s="257" t="str">
        <f t="shared" si="133"/>
        <v/>
      </c>
      <c r="BZ201" s="256">
        <v>1</v>
      </c>
      <c r="CA201" s="256">
        <f t="shared" si="102"/>
        <v>1</v>
      </c>
      <c r="CB201" s="257">
        <f t="shared" si="134"/>
        <v>1</v>
      </c>
      <c r="CC201" s="256">
        <v>0</v>
      </c>
      <c r="CD201" s="256">
        <f t="shared" si="103"/>
        <v>0</v>
      </c>
      <c r="CE201" s="257" t="str">
        <f t="shared" si="135"/>
        <v/>
      </c>
      <c r="CF201" s="256">
        <v>0</v>
      </c>
      <c r="CG201" s="256">
        <f t="shared" si="104"/>
        <v>0</v>
      </c>
      <c r="CH201" s="257" t="str">
        <f t="shared" si="136"/>
        <v/>
      </c>
      <c r="CI201" s="256">
        <v>1</v>
      </c>
      <c r="CJ201" s="256">
        <f t="shared" si="105"/>
        <v>0</v>
      </c>
      <c r="CK201" s="257" t="str">
        <f t="shared" si="137"/>
        <v/>
      </c>
      <c r="CL201" s="256">
        <v>0</v>
      </c>
      <c r="CM201" s="256">
        <f t="shared" si="106"/>
        <v>0</v>
      </c>
      <c r="CN201" s="257" t="str">
        <f t="shared" si="138"/>
        <v/>
      </c>
      <c r="CO201" s="256">
        <v>0</v>
      </c>
      <c r="CP201" s="256">
        <f t="shared" si="107"/>
        <v>0</v>
      </c>
      <c r="CQ201" s="257" t="str">
        <f t="shared" si="139"/>
        <v/>
      </c>
      <c r="CR201" s="256">
        <v>0</v>
      </c>
      <c r="CS201" s="256">
        <f t="shared" si="108"/>
        <v>0</v>
      </c>
      <c r="CT201" s="257" t="str">
        <f t="shared" si="140"/>
        <v/>
      </c>
      <c r="CU201" s="256">
        <v>0</v>
      </c>
      <c r="CV201" s="256">
        <f t="shared" si="109"/>
        <v>0</v>
      </c>
      <c r="CW201" s="257" t="str">
        <f t="shared" si="141"/>
        <v/>
      </c>
      <c r="CX201" s="256">
        <v>0</v>
      </c>
      <c r="CY201" s="256">
        <f t="shared" si="110"/>
        <v>0</v>
      </c>
      <c r="CZ201" s="257" t="str">
        <f t="shared" si="142"/>
        <v/>
      </c>
      <c r="DA201" s="256">
        <v>0</v>
      </c>
      <c r="DB201" s="256">
        <f t="shared" si="111"/>
        <v>0</v>
      </c>
      <c r="DC201" s="257" t="str">
        <f t="shared" si="143"/>
        <v/>
      </c>
      <c r="DD201" s="256">
        <v>1</v>
      </c>
      <c r="DE201" s="256">
        <f t="shared" si="112"/>
        <v>1</v>
      </c>
      <c r="DF201" s="257">
        <f t="shared" si="144"/>
        <v>1</v>
      </c>
    </row>
    <row r="202" spans="1:110" x14ac:dyDescent="0.25">
      <c r="A202" s="152">
        <v>17</v>
      </c>
      <c r="B202" s="127" t="s">
        <v>354</v>
      </c>
      <c r="C202" s="127" t="s">
        <v>345</v>
      </c>
      <c r="D202" s="480">
        <v>0</v>
      </c>
      <c r="E202" s="480">
        <v>0</v>
      </c>
      <c r="F202" s="257" t="str">
        <f t="shared" si="77"/>
        <v>-</v>
      </c>
      <c r="G202" s="239" t="str">
        <f t="shared" si="78"/>
        <v>Đạt</v>
      </c>
      <c r="H202" s="259">
        <f t="shared" si="79"/>
        <v>13</v>
      </c>
      <c r="I202" s="259">
        <f t="shared" si="79"/>
        <v>10</v>
      </c>
      <c r="J202" s="293">
        <f t="shared" si="113"/>
        <v>1.3</v>
      </c>
      <c r="K202" s="239" t="str">
        <f t="shared" si="80"/>
        <v>Đạt</v>
      </c>
      <c r="L202" s="256">
        <v>0</v>
      </c>
      <c r="M202" s="256">
        <v>0</v>
      </c>
      <c r="N202" s="257" t="str">
        <f t="shared" si="114"/>
        <v/>
      </c>
      <c r="O202" s="256">
        <v>0</v>
      </c>
      <c r="P202" s="256">
        <v>0</v>
      </c>
      <c r="Q202" s="257" t="str">
        <f t="shared" si="81"/>
        <v/>
      </c>
      <c r="R202" s="256">
        <v>0</v>
      </c>
      <c r="S202" s="256">
        <v>0</v>
      </c>
      <c r="T202" s="257" t="str">
        <f t="shared" si="115"/>
        <v/>
      </c>
      <c r="U202" s="256">
        <v>0</v>
      </c>
      <c r="V202" s="256">
        <f t="shared" si="82"/>
        <v>0</v>
      </c>
      <c r="W202" s="257" t="str">
        <f t="shared" si="116"/>
        <v/>
      </c>
      <c r="X202" s="256">
        <v>1</v>
      </c>
      <c r="Y202" s="256">
        <f t="shared" si="83"/>
        <v>0</v>
      </c>
      <c r="Z202" s="257" t="str">
        <f t="shared" si="117"/>
        <v/>
      </c>
      <c r="AA202" s="256">
        <v>3</v>
      </c>
      <c r="AB202" s="256">
        <f t="shared" si="84"/>
        <v>3</v>
      </c>
      <c r="AC202" s="257">
        <f t="shared" si="85"/>
        <v>1</v>
      </c>
      <c r="AD202" s="256">
        <v>0</v>
      </c>
      <c r="AE202" s="256">
        <f t="shared" si="86"/>
        <v>0</v>
      </c>
      <c r="AF202" s="257" t="str">
        <f t="shared" si="118"/>
        <v/>
      </c>
      <c r="AG202" s="256">
        <v>0</v>
      </c>
      <c r="AH202" s="256">
        <f t="shared" si="87"/>
        <v>0</v>
      </c>
      <c r="AI202" s="257" t="str">
        <f t="shared" si="119"/>
        <v/>
      </c>
      <c r="AJ202" s="480">
        <v>1</v>
      </c>
      <c r="AK202" s="256">
        <f t="shared" si="88"/>
        <v>1</v>
      </c>
      <c r="AL202" s="257">
        <f t="shared" si="120"/>
        <v>1</v>
      </c>
      <c r="AM202" s="256">
        <v>1</v>
      </c>
      <c r="AN202" s="256">
        <f t="shared" si="89"/>
        <v>0</v>
      </c>
      <c r="AO202" s="257" t="str">
        <f t="shared" si="121"/>
        <v/>
      </c>
      <c r="AP202" s="256">
        <v>0</v>
      </c>
      <c r="AQ202" s="256">
        <f t="shared" si="90"/>
        <v>0</v>
      </c>
      <c r="AR202" s="257" t="str">
        <f t="shared" si="122"/>
        <v/>
      </c>
      <c r="AS202" s="256">
        <v>1</v>
      </c>
      <c r="AT202" s="256">
        <f t="shared" si="91"/>
        <v>0</v>
      </c>
      <c r="AU202" s="257" t="str">
        <f t="shared" si="123"/>
        <v/>
      </c>
      <c r="AV202" s="256">
        <v>3</v>
      </c>
      <c r="AW202" s="256">
        <f t="shared" si="92"/>
        <v>0</v>
      </c>
      <c r="AX202" s="257" t="str">
        <f t="shared" si="124"/>
        <v/>
      </c>
      <c r="AY202" s="256">
        <v>1</v>
      </c>
      <c r="AZ202" s="256">
        <f t="shared" si="93"/>
        <v>1</v>
      </c>
      <c r="BA202" s="257">
        <f t="shared" si="125"/>
        <v>1</v>
      </c>
      <c r="BB202" s="256">
        <v>0</v>
      </c>
      <c r="BC202" s="256">
        <f t="shared" si="94"/>
        <v>0</v>
      </c>
      <c r="BD202" s="257" t="str">
        <f t="shared" si="126"/>
        <v/>
      </c>
      <c r="BE202" s="256">
        <v>0</v>
      </c>
      <c r="BF202" s="256">
        <f t="shared" si="95"/>
        <v>0</v>
      </c>
      <c r="BG202" s="257" t="str">
        <f t="shared" si="127"/>
        <v/>
      </c>
      <c r="BH202" s="256">
        <v>0</v>
      </c>
      <c r="BI202" s="256">
        <f t="shared" si="96"/>
        <v>0</v>
      </c>
      <c r="BJ202" s="257" t="str">
        <f t="shared" si="128"/>
        <v/>
      </c>
      <c r="BK202" s="256">
        <v>0</v>
      </c>
      <c r="BL202" s="256">
        <f t="shared" si="97"/>
        <v>0</v>
      </c>
      <c r="BM202" s="257" t="str">
        <f t="shared" si="129"/>
        <v/>
      </c>
      <c r="BN202" s="256">
        <v>0</v>
      </c>
      <c r="BO202" s="256">
        <f t="shared" si="98"/>
        <v>0</v>
      </c>
      <c r="BP202" s="257" t="str">
        <f t="shared" si="130"/>
        <v/>
      </c>
      <c r="BQ202" s="256">
        <v>1</v>
      </c>
      <c r="BR202" s="256">
        <f t="shared" si="99"/>
        <v>1</v>
      </c>
      <c r="BS202" s="257">
        <f t="shared" si="131"/>
        <v>1</v>
      </c>
      <c r="BT202" s="256">
        <v>0</v>
      </c>
      <c r="BU202" s="256">
        <f t="shared" si="100"/>
        <v>0</v>
      </c>
      <c r="BV202" s="257" t="str">
        <f t="shared" si="132"/>
        <v/>
      </c>
      <c r="BW202" s="256">
        <v>1</v>
      </c>
      <c r="BX202" s="256">
        <f t="shared" si="101"/>
        <v>1</v>
      </c>
      <c r="BY202" s="257">
        <f t="shared" si="133"/>
        <v>1</v>
      </c>
      <c r="BZ202" s="256">
        <v>0</v>
      </c>
      <c r="CA202" s="256">
        <f t="shared" si="102"/>
        <v>0</v>
      </c>
      <c r="CB202" s="257" t="str">
        <f t="shared" si="134"/>
        <v/>
      </c>
      <c r="CC202" s="256">
        <v>0</v>
      </c>
      <c r="CD202" s="256">
        <f t="shared" si="103"/>
        <v>1</v>
      </c>
      <c r="CE202" s="257">
        <f t="shared" si="135"/>
        <v>0</v>
      </c>
      <c r="CF202" s="256">
        <v>0</v>
      </c>
      <c r="CG202" s="256">
        <f t="shared" si="104"/>
        <v>0</v>
      </c>
      <c r="CH202" s="257" t="str">
        <f t="shared" si="136"/>
        <v/>
      </c>
      <c r="CI202" s="256">
        <v>0</v>
      </c>
      <c r="CJ202" s="256">
        <f t="shared" si="105"/>
        <v>0</v>
      </c>
      <c r="CK202" s="257" t="str">
        <f t="shared" si="137"/>
        <v/>
      </c>
      <c r="CL202" s="256">
        <v>0</v>
      </c>
      <c r="CM202" s="256">
        <f t="shared" si="106"/>
        <v>0</v>
      </c>
      <c r="CN202" s="257" t="str">
        <f t="shared" si="138"/>
        <v/>
      </c>
      <c r="CO202" s="256">
        <v>0</v>
      </c>
      <c r="CP202" s="256">
        <f t="shared" si="107"/>
        <v>0</v>
      </c>
      <c r="CQ202" s="257" t="str">
        <f t="shared" si="139"/>
        <v/>
      </c>
      <c r="CR202" s="256">
        <v>0</v>
      </c>
      <c r="CS202" s="256">
        <f t="shared" si="108"/>
        <v>0</v>
      </c>
      <c r="CT202" s="257" t="str">
        <f t="shared" si="140"/>
        <v/>
      </c>
      <c r="CU202" s="256">
        <v>0</v>
      </c>
      <c r="CV202" s="256">
        <f t="shared" si="109"/>
        <v>2</v>
      </c>
      <c r="CW202" s="257">
        <f t="shared" si="141"/>
        <v>0</v>
      </c>
      <c r="CX202" s="256">
        <v>0</v>
      </c>
      <c r="CY202" s="256">
        <f t="shared" si="110"/>
        <v>0</v>
      </c>
      <c r="CZ202" s="257" t="str">
        <f t="shared" si="142"/>
        <v/>
      </c>
      <c r="DA202" s="256">
        <v>0</v>
      </c>
      <c r="DB202" s="256">
        <f t="shared" si="111"/>
        <v>0</v>
      </c>
      <c r="DC202" s="257" t="str">
        <f t="shared" si="143"/>
        <v/>
      </c>
      <c r="DD202" s="256">
        <v>0</v>
      </c>
      <c r="DE202" s="256">
        <f t="shared" si="112"/>
        <v>0</v>
      </c>
      <c r="DF202" s="257" t="str">
        <f t="shared" si="144"/>
        <v/>
      </c>
    </row>
    <row r="203" spans="1:110" ht="15" customHeight="1" x14ac:dyDescent="0.25">
      <c r="A203" s="152">
        <v>18</v>
      </c>
      <c r="B203" s="127" t="s">
        <v>355</v>
      </c>
      <c r="C203" s="127" t="s">
        <v>339</v>
      </c>
      <c r="D203" s="480">
        <v>0</v>
      </c>
      <c r="E203" s="480">
        <v>0</v>
      </c>
      <c r="F203" s="257" t="str">
        <f t="shared" si="77"/>
        <v>-</v>
      </c>
      <c r="G203" s="239" t="str">
        <f t="shared" si="78"/>
        <v>Đạt</v>
      </c>
      <c r="H203" s="259">
        <f t="shared" si="79"/>
        <v>2</v>
      </c>
      <c r="I203" s="259">
        <f t="shared" si="79"/>
        <v>2</v>
      </c>
      <c r="J203" s="293">
        <f t="shared" si="113"/>
        <v>1</v>
      </c>
      <c r="K203" s="239" t="str">
        <f t="shared" si="80"/>
        <v>Đạt</v>
      </c>
      <c r="L203" s="256">
        <v>0</v>
      </c>
      <c r="M203" s="256">
        <v>0</v>
      </c>
      <c r="N203" s="257" t="str">
        <f t="shared" si="114"/>
        <v/>
      </c>
      <c r="O203" s="256">
        <v>0</v>
      </c>
      <c r="P203" s="256">
        <v>0</v>
      </c>
      <c r="Q203" s="257" t="str">
        <f t="shared" si="81"/>
        <v/>
      </c>
      <c r="R203" s="256">
        <v>0</v>
      </c>
      <c r="S203" s="256">
        <v>0</v>
      </c>
      <c r="T203" s="257" t="str">
        <f t="shared" si="115"/>
        <v/>
      </c>
      <c r="U203" s="256">
        <v>0</v>
      </c>
      <c r="V203" s="256">
        <f t="shared" si="82"/>
        <v>0</v>
      </c>
      <c r="W203" s="257" t="str">
        <f t="shared" si="116"/>
        <v/>
      </c>
      <c r="X203" s="256">
        <v>0</v>
      </c>
      <c r="Y203" s="256">
        <f t="shared" si="83"/>
        <v>0</v>
      </c>
      <c r="Z203" s="257" t="str">
        <f t="shared" si="117"/>
        <v/>
      </c>
      <c r="AA203" s="256">
        <v>0</v>
      </c>
      <c r="AB203" s="256">
        <f t="shared" si="84"/>
        <v>0</v>
      </c>
      <c r="AC203" s="257" t="str">
        <f t="shared" si="85"/>
        <v/>
      </c>
      <c r="AD203" s="256">
        <v>0</v>
      </c>
      <c r="AE203" s="256">
        <f t="shared" si="86"/>
        <v>0</v>
      </c>
      <c r="AF203" s="257" t="str">
        <f t="shared" si="118"/>
        <v/>
      </c>
      <c r="AG203" s="256">
        <v>0</v>
      </c>
      <c r="AH203" s="256">
        <f t="shared" si="87"/>
        <v>0</v>
      </c>
      <c r="AI203" s="257" t="str">
        <f t="shared" si="119"/>
        <v/>
      </c>
      <c r="AJ203" s="480">
        <v>0</v>
      </c>
      <c r="AK203" s="256">
        <f t="shared" si="88"/>
        <v>0</v>
      </c>
      <c r="AL203" s="257" t="str">
        <f t="shared" si="120"/>
        <v/>
      </c>
      <c r="AM203" s="256">
        <v>0</v>
      </c>
      <c r="AN203" s="256">
        <f t="shared" si="89"/>
        <v>0</v>
      </c>
      <c r="AO203" s="257" t="str">
        <f t="shared" si="121"/>
        <v/>
      </c>
      <c r="AP203" s="256">
        <v>0</v>
      </c>
      <c r="AQ203" s="256">
        <f t="shared" si="90"/>
        <v>0</v>
      </c>
      <c r="AR203" s="257" t="str">
        <f t="shared" si="122"/>
        <v/>
      </c>
      <c r="AS203" s="256">
        <v>0</v>
      </c>
      <c r="AT203" s="256">
        <f t="shared" si="91"/>
        <v>1</v>
      </c>
      <c r="AU203" s="257">
        <f t="shared" si="123"/>
        <v>0</v>
      </c>
      <c r="AV203" s="256">
        <v>0</v>
      </c>
      <c r="AW203" s="256">
        <f t="shared" si="92"/>
        <v>0</v>
      </c>
      <c r="AX203" s="257" t="str">
        <f t="shared" si="124"/>
        <v/>
      </c>
      <c r="AY203" s="256">
        <v>1</v>
      </c>
      <c r="AZ203" s="256">
        <f t="shared" si="93"/>
        <v>1</v>
      </c>
      <c r="BA203" s="257">
        <f t="shared" si="125"/>
        <v>1</v>
      </c>
      <c r="BB203" s="256">
        <v>0</v>
      </c>
      <c r="BC203" s="256">
        <f t="shared" si="94"/>
        <v>0</v>
      </c>
      <c r="BD203" s="257" t="str">
        <f t="shared" si="126"/>
        <v/>
      </c>
      <c r="BE203" s="256">
        <v>0</v>
      </c>
      <c r="BF203" s="256">
        <f t="shared" si="95"/>
        <v>0</v>
      </c>
      <c r="BG203" s="257" t="str">
        <f t="shared" si="127"/>
        <v/>
      </c>
      <c r="BH203" s="256">
        <v>0</v>
      </c>
      <c r="BI203" s="256">
        <f t="shared" si="96"/>
        <v>0</v>
      </c>
      <c r="BJ203" s="257" t="str">
        <f t="shared" si="128"/>
        <v/>
      </c>
      <c r="BK203" s="256">
        <v>0</v>
      </c>
      <c r="BL203" s="256">
        <f t="shared" si="97"/>
        <v>0</v>
      </c>
      <c r="BM203" s="257" t="str">
        <f t="shared" si="129"/>
        <v/>
      </c>
      <c r="BN203" s="256">
        <v>0</v>
      </c>
      <c r="BO203" s="256">
        <f t="shared" si="98"/>
        <v>0</v>
      </c>
      <c r="BP203" s="257" t="str">
        <f t="shared" si="130"/>
        <v/>
      </c>
      <c r="BQ203" s="256">
        <v>0</v>
      </c>
      <c r="BR203" s="256">
        <f t="shared" si="99"/>
        <v>0</v>
      </c>
      <c r="BS203" s="257" t="str">
        <f t="shared" si="131"/>
        <v/>
      </c>
      <c r="BT203" s="256">
        <v>0</v>
      </c>
      <c r="BU203" s="256">
        <f t="shared" si="100"/>
        <v>0</v>
      </c>
      <c r="BV203" s="257" t="str">
        <f t="shared" si="132"/>
        <v/>
      </c>
      <c r="BW203" s="256">
        <v>0</v>
      </c>
      <c r="BX203" s="256">
        <f t="shared" si="101"/>
        <v>0</v>
      </c>
      <c r="BY203" s="257" t="str">
        <f t="shared" si="133"/>
        <v/>
      </c>
      <c r="BZ203" s="256">
        <v>0</v>
      </c>
      <c r="CA203" s="256">
        <f t="shared" si="102"/>
        <v>0</v>
      </c>
      <c r="CB203" s="257" t="str">
        <f t="shared" si="134"/>
        <v/>
      </c>
      <c r="CC203" s="256">
        <v>1</v>
      </c>
      <c r="CD203" s="256">
        <f t="shared" si="103"/>
        <v>0</v>
      </c>
      <c r="CE203" s="257" t="str">
        <f t="shared" si="135"/>
        <v/>
      </c>
      <c r="CF203" s="256">
        <v>0</v>
      </c>
      <c r="CG203" s="256">
        <f t="shared" si="104"/>
        <v>0</v>
      </c>
      <c r="CH203" s="257" t="str">
        <f t="shared" si="136"/>
        <v/>
      </c>
      <c r="CI203" s="256">
        <v>0</v>
      </c>
      <c r="CJ203" s="256">
        <f t="shared" si="105"/>
        <v>0</v>
      </c>
      <c r="CK203" s="257" t="str">
        <f t="shared" si="137"/>
        <v/>
      </c>
      <c r="CL203" s="256">
        <v>0</v>
      </c>
      <c r="CM203" s="256">
        <f t="shared" si="106"/>
        <v>0</v>
      </c>
      <c r="CN203" s="257" t="str">
        <f t="shared" si="138"/>
        <v/>
      </c>
      <c r="CO203" s="256">
        <v>0</v>
      </c>
      <c r="CP203" s="256">
        <f t="shared" si="107"/>
        <v>0</v>
      </c>
      <c r="CQ203" s="257" t="str">
        <f t="shared" si="139"/>
        <v/>
      </c>
      <c r="CR203" s="256">
        <v>0</v>
      </c>
      <c r="CS203" s="256">
        <f t="shared" si="108"/>
        <v>0</v>
      </c>
      <c r="CT203" s="257" t="str">
        <f t="shared" si="140"/>
        <v/>
      </c>
      <c r="CU203" s="256">
        <v>0</v>
      </c>
      <c r="CV203" s="256">
        <f t="shared" si="109"/>
        <v>0</v>
      </c>
      <c r="CW203" s="257" t="str">
        <f t="shared" si="141"/>
        <v/>
      </c>
      <c r="CX203" s="256">
        <v>0</v>
      </c>
      <c r="CY203" s="256">
        <f t="shared" si="110"/>
        <v>0</v>
      </c>
      <c r="CZ203" s="257" t="str">
        <f t="shared" si="142"/>
        <v/>
      </c>
      <c r="DA203" s="256">
        <v>0</v>
      </c>
      <c r="DB203" s="256">
        <f t="shared" si="111"/>
        <v>0</v>
      </c>
      <c r="DC203" s="257" t="str">
        <f t="shared" si="143"/>
        <v/>
      </c>
      <c r="DD203" s="256">
        <v>0</v>
      </c>
      <c r="DE203" s="256">
        <f t="shared" si="112"/>
        <v>0</v>
      </c>
      <c r="DF203" s="257" t="str">
        <f t="shared" si="144"/>
        <v/>
      </c>
    </row>
    <row r="204" spans="1:110" ht="15" customHeight="1" x14ac:dyDescent="0.25">
      <c r="A204" s="152">
        <v>19</v>
      </c>
      <c r="B204" s="127" t="s">
        <v>356</v>
      </c>
      <c r="C204" s="127" t="s">
        <v>336</v>
      </c>
      <c r="D204" s="480">
        <v>0</v>
      </c>
      <c r="E204" s="480">
        <v>0</v>
      </c>
      <c r="F204" s="257" t="str">
        <f t="shared" si="77"/>
        <v>-</v>
      </c>
      <c r="G204" s="239" t="str">
        <f t="shared" si="78"/>
        <v>Đạt</v>
      </c>
      <c r="H204" s="259">
        <f t="shared" si="79"/>
        <v>20</v>
      </c>
      <c r="I204" s="259">
        <f t="shared" si="79"/>
        <v>25</v>
      </c>
      <c r="J204" s="293">
        <f t="shared" si="113"/>
        <v>0.8</v>
      </c>
      <c r="K204" s="239" t="str">
        <f t="shared" si="80"/>
        <v>Không đạt</v>
      </c>
      <c r="L204" s="256">
        <v>3</v>
      </c>
      <c r="M204" s="256">
        <v>3</v>
      </c>
      <c r="N204" s="257">
        <f t="shared" si="114"/>
        <v>1</v>
      </c>
      <c r="O204" s="256">
        <v>1</v>
      </c>
      <c r="P204" s="256">
        <v>1</v>
      </c>
      <c r="Q204" s="257">
        <f t="shared" si="81"/>
        <v>1</v>
      </c>
      <c r="R204" s="256">
        <v>1</v>
      </c>
      <c r="S204" s="256">
        <v>1</v>
      </c>
      <c r="T204" s="257">
        <f t="shared" si="115"/>
        <v>1</v>
      </c>
      <c r="U204" s="256">
        <v>0</v>
      </c>
      <c r="V204" s="256">
        <f t="shared" si="82"/>
        <v>0</v>
      </c>
      <c r="W204" s="257" t="str">
        <f t="shared" si="116"/>
        <v/>
      </c>
      <c r="X204" s="256">
        <v>0</v>
      </c>
      <c r="Y204" s="256">
        <f t="shared" si="83"/>
        <v>0</v>
      </c>
      <c r="Z204" s="257" t="str">
        <f t="shared" si="117"/>
        <v/>
      </c>
      <c r="AA204" s="256">
        <v>0</v>
      </c>
      <c r="AB204" s="256">
        <f t="shared" si="84"/>
        <v>0</v>
      </c>
      <c r="AC204" s="257" t="str">
        <f t="shared" si="85"/>
        <v/>
      </c>
      <c r="AD204" s="256">
        <v>0</v>
      </c>
      <c r="AE204" s="256">
        <f t="shared" si="86"/>
        <v>0</v>
      </c>
      <c r="AF204" s="257" t="str">
        <f t="shared" si="118"/>
        <v/>
      </c>
      <c r="AG204" s="256">
        <v>1</v>
      </c>
      <c r="AH204" s="256">
        <f t="shared" si="87"/>
        <v>1</v>
      </c>
      <c r="AI204" s="257">
        <f t="shared" si="119"/>
        <v>1</v>
      </c>
      <c r="AJ204" s="480">
        <v>2</v>
      </c>
      <c r="AK204" s="256">
        <f t="shared" si="88"/>
        <v>2</v>
      </c>
      <c r="AL204" s="257">
        <f t="shared" si="120"/>
        <v>1</v>
      </c>
      <c r="AM204" s="256">
        <v>0</v>
      </c>
      <c r="AN204" s="256">
        <f t="shared" si="89"/>
        <v>1</v>
      </c>
      <c r="AO204" s="257">
        <f t="shared" si="121"/>
        <v>0</v>
      </c>
      <c r="AP204" s="256">
        <v>0</v>
      </c>
      <c r="AQ204" s="256">
        <f t="shared" si="90"/>
        <v>0</v>
      </c>
      <c r="AR204" s="257" t="str">
        <f t="shared" si="122"/>
        <v/>
      </c>
      <c r="AS204" s="256">
        <v>1</v>
      </c>
      <c r="AT204" s="256">
        <f t="shared" si="91"/>
        <v>1</v>
      </c>
      <c r="AU204" s="257">
        <f t="shared" si="123"/>
        <v>1</v>
      </c>
      <c r="AV204" s="256">
        <v>0</v>
      </c>
      <c r="AW204" s="256">
        <f t="shared" si="92"/>
        <v>1</v>
      </c>
      <c r="AX204" s="257">
        <f t="shared" si="124"/>
        <v>0</v>
      </c>
      <c r="AY204" s="256">
        <v>2</v>
      </c>
      <c r="AZ204" s="256">
        <f t="shared" si="93"/>
        <v>2</v>
      </c>
      <c r="BA204" s="257">
        <f t="shared" si="125"/>
        <v>1</v>
      </c>
      <c r="BB204" s="256">
        <v>2</v>
      </c>
      <c r="BC204" s="256">
        <f t="shared" si="94"/>
        <v>2</v>
      </c>
      <c r="BD204" s="257">
        <f t="shared" si="126"/>
        <v>1</v>
      </c>
      <c r="BE204" s="256">
        <v>1</v>
      </c>
      <c r="BF204" s="256">
        <f t="shared" si="95"/>
        <v>1</v>
      </c>
      <c r="BG204" s="257">
        <f t="shared" si="127"/>
        <v>1</v>
      </c>
      <c r="BH204" s="256">
        <v>0</v>
      </c>
      <c r="BI204" s="256">
        <f t="shared" si="96"/>
        <v>1</v>
      </c>
      <c r="BJ204" s="257">
        <f t="shared" si="128"/>
        <v>0</v>
      </c>
      <c r="BK204" s="256">
        <v>0</v>
      </c>
      <c r="BL204" s="256">
        <f t="shared" si="97"/>
        <v>0</v>
      </c>
      <c r="BM204" s="257" t="str">
        <f t="shared" si="129"/>
        <v/>
      </c>
      <c r="BN204" s="256">
        <v>3</v>
      </c>
      <c r="BO204" s="256">
        <f t="shared" si="98"/>
        <v>3</v>
      </c>
      <c r="BP204" s="257">
        <f t="shared" si="130"/>
        <v>1</v>
      </c>
      <c r="BQ204" s="256">
        <v>1</v>
      </c>
      <c r="BR204" s="256">
        <f t="shared" si="99"/>
        <v>1</v>
      </c>
      <c r="BS204" s="257">
        <f t="shared" si="131"/>
        <v>1</v>
      </c>
      <c r="BT204" s="256">
        <v>1</v>
      </c>
      <c r="BU204" s="256">
        <f t="shared" si="100"/>
        <v>1</v>
      </c>
      <c r="BV204" s="257">
        <f t="shared" si="132"/>
        <v>1</v>
      </c>
      <c r="BW204" s="256">
        <v>0</v>
      </c>
      <c r="BX204" s="256">
        <f t="shared" si="101"/>
        <v>0</v>
      </c>
      <c r="BY204" s="257" t="str">
        <f t="shared" si="133"/>
        <v/>
      </c>
      <c r="BZ204" s="256">
        <v>1</v>
      </c>
      <c r="CA204" s="256">
        <f t="shared" si="102"/>
        <v>1</v>
      </c>
      <c r="CB204" s="257">
        <f t="shared" si="134"/>
        <v>1</v>
      </c>
      <c r="CC204" s="256">
        <v>0</v>
      </c>
      <c r="CD204" s="256">
        <f t="shared" si="103"/>
        <v>2</v>
      </c>
      <c r="CE204" s="257">
        <f t="shared" si="135"/>
        <v>0</v>
      </c>
      <c r="CF204" s="256">
        <v>0</v>
      </c>
      <c r="CG204" s="256">
        <f t="shared" si="104"/>
        <v>0</v>
      </c>
      <c r="CH204" s="257" t="str">
        <f t="shared" si="136"/>
        <v/>
      </c>
      <c r="CI204" s="256">
        <v>0</v>
      </c>
      <c r="CJ204" s="256">
        <f t="shared" si="105"/>
        <v>0</v>
      </c>
      <c r="CK204" s="257" t="str">
        <f t="shared" si="137"/>
        <v/>
      </c>
      <c r="CL204" s="256">
        <v>0</v>
      </c>
      <c r="CM204" s="256">
        <f t="shared" si="106"/>
        <v>0</v>
      </c>
      <c r="CN204" s="257" t="str">
        <f t="shared" si="138"/>
        <v/>
      </c>
      <c r="CO204" s="256">
        <v>0</v>
      </c>
      <c r="CP204" s="256">
        <f t="shared" si="107"/>
        <v>0</v>
      </c>
      <c r="CQ204" s="257" t="str">
        <f t="shared" si="139"/>
        <v/>
      </c>
      <c r="CR204" s="256">
        <v>0</v>
      </c>
      <c r="CS204" s="256">
        <f t="shared" si="108"/>
        <v>0</v>
      </c>
      <c r="CT204" s="257" t="str">
        <f t="shared" si="140"/>
        <v/>
      </c>
      <c r="CU204" s="256">
        <v>0</v>
      </c>
      <c r="CV204" s="256">
        <f t="shared" si="109"/>
        <v>0</v>
      </c>
      <c r="CW204" s="257" t="str">
        <f t="shared" si="141"/>
        <v/>
      </c>
      <c r="CX204" s="256">
        <v>0</v>
      </c>
      <c r="CY204" s="256">
        <f t="shared" si="110"/>
        <v>0</v>
      </c>
      <c r="CZ204" s="257" t="str">
        <f t="shared" si="142"/>
        <v/>
      </c>
      <c r="DA204" s="256">
        <v>0</v>
      </c>
      <c r="DB204" s="256">
        <f t="shared" si="111"/>
        <v>0</v>
      </c>
      <c r="DC204" s="257" t="str">
        <f t="shared" si="143"/>
        <v/>
      </c>
      <c r="DD204" s="256">
        <v>0</v>
      </c>
      <c r="DE204" s="256">
        <f t="shared" si="112"/>
        <v>0</v>
      </c>
      <c r="DF204" s="257" t="str">
        <f t="shared" si="144"/>
        <v/>
      </c>
    </row>
    <row r="205" spans="1:110" ht="15" customHeight="1" x14ac:dyDescent="0.25">
      <c r="A205" s="152">
        <v>20</v>
      </c>
      <c r="B205" s="127" t="s">
        <v>357</v>
      </c>
      <c r="C205" s="127" t="s">
        <v>336</v>
      </c>
      <c r="D205" s="480">
        <v>0</v>
      </c>
      <c r="E205" s="480">
        <v>0</v>
      </c>
      <c r="F205" s="257" t="str">
        <f t="shared" si="77"/>
        <v>-</v>
      </c>
      <c r="G205" s="239" t="str">
        <f t="shared" si="78"/>
        <v>Đạt</v>
      </c>
      <c r="H205" s="259">
        <f t="shared" si="79"/>
        <v>18</v>
      </c>
      <c r="I205" s="259">
        <f t="shared" si="79"/>
        <v>7</v>
      </c>
      <c r="J205" s="293">
        <f t="shared" si="113"/>
        <v>2.5714285714285716</v>
      </c>
      <c r="K205" s="239" t="str">
        <f t="shared" si="80"/>
        <v>Đạt</v>
      </c>
      <c r="L205" s="256">
        <v>0</v>
      </c>
      <c r="M205" s="256">
        <v>0</v>
      </c>
      <c r="N205" s="257" t="str">
        <f t="shared" si="114"/>
        <v/>
      </c>
      <c r="O205" s="256">
        <v>0</v>
      </c>
      <c r="P205" s="256">
        <v>0</v>
      </c>
      <c r="Q205" s="257" t="str">
        <f t="shared" si="81"/>
        <v/>
      </c>
      <c r="R205" s="256">
        <v>0</v>
      </c>
      <c r="S205" s="256">
        <v>0</v>
      </c>
      <c r="T205" s="257" t="str">
        <f t="shared" si="115"/>
        <v/>
      </c>
      <c r="U205" s="256">
        <v>1</v>
      </c>
      <c r="V205" s="256">
        <f t="shared" si="82"/>
        <v>0</v>
      </c>
      <c r="W205" s="257" t="str">
        <f t="shared" si="116"/>
        <v/>
      </c>
      <c r="X205" s="256">
        <v>0</v>
      </c>
      <c r="Y205" s="256">
        <f t="shared" si="83"/>
        <v>0</v>
      </c>
      <c r="Z205" s="257" t="str">
        <f t="shared" si="117"/>
        <v/>
      </c>
      <c r="AA205" s="256">
        <v>0</v>
      </c>
      <c r="AB205" s="256">
        <f t="shared" si="84"/>
        <v>0</v>
      </c>
      <c r="AC205" s="257" t="str">
        <f t="shared" si="85"/>
        <v/>
      </c>
      <c r="AD205" s="256">
        <v>0</v>
      </c>
      <c r="AE205" s="256">
        <f t="shared" si="86"/>
        <v>0</v>
      </c>
      <c r="AF205" s="257" t="str">
        <f t="shared" si="118"/>
        <v/>
      </c>
      <c r="AG205" s="256">
        <v>1</v>
      </c>
      <c r="AH205" s="256">
        <f t="shared" si="87"/>
        <v>0</v>
      </c>
      <c r="AI205" s="257" t="str">
        <f t="shared" si="119"/>
        <v/>
      </c>
      <c r="AJ205" s="480">
        <v>0</v>
      </c>
      <c r="AK205" s="256">
        <f t="shared" si="88"/>
        <v>0</v>
      </c>
      <c r="AL205" s="257" t="str">
        <f t="shared" si="120"/>
        <v/>
      </c>
      <c r="AM205" s="256">
        <v>2</v>
      </c>
      <c r="AN205" s="256">
        <f t="shared" si="89"/>
        <v>1</v>
      </c>
      <c r="AO205" s="257">
        <f t="shared" si="121"/>
        <v>2</v>
      </c>
      <c r="AP205" s="256">
        <v>0</v>
      </c>
      <c r="AQ205" s="256">
        <f t="shared" si="90"/>
        <v>0</v>
      </c>
      <c r="AR205" s="257" t="str">
        <f t="shared" si="122"/>
        <v/>
      </c>
      <c r="AS205" s="256">
        <v>1</v>
      </c>
      <c r="AT205" s="256">
        <f t="shared" si="91"/>
        <v>0</v>
      </c>
      <c r="AU205" s="257" t="str">
        <f t="shared" si="123"/>
        <v/>
      </c>
      <c r="AV205" s="256">
        <v>5</v>
      </c>
      <c r="AW205" s="256">
        <f t="shared" si="92"/>
        <v>1</v>
      </c>
      <c r="AX205" s="257">
        <f t="shared" si="124"/>
        <v>5</v>
      </c>
      <c r="AY205" s="256">
        <v>0</v>
      </c>
      <c r="AZ205" s="256">
        <f t="shared" si="93"/>
        <v>0</v>
      </c>
      <c r="BA205" s="257" t="str">
        <f t="shared" si="125"/>
        <v/>
      </c>
      <c r="BB205" s="256">
        <v>2</v>
      </c>
      <c r="BC205" s="256">
        <f t="shared" si="94"/>
        <v>2</v>
      </c>
      <c r="BD205" s="257">
        <f t="shared" si="126"/>
        <v>1</v>
      </c>
      <c r="BE205" s="256">
        <v>3</v>
      </c>
      <c r="BF205" s="256">
        <f t="shared" si="95"/>
        <v>3</v>
      </c>
      <c r="BG205" s="257">
        <f t="shared" si="127"/>
        <v>1</v>
      </c>
      <c r="BH205" s="256">
        <v>1</v>
      </c>
      <c r="BI205" s="256">
        <f t="shared" si="96"/>
        <v>0</v>
      </c>
      <c r="BJ205" s="257" t="str">
        <f t="shared" si="128"/>
        <v/>
      </c>
      <c r="BK205" s="256">
        <v>0</v>
      </c>
      <c r="BL205" s="256">
        <f t="shared" si="97"/>
        <v>0</v>
      </c>
      <c r="BM205" s="257" t="str">
        <f t="shared" si="129"/>
        <v/>
      </c>
      <c r="BN205" s="256">
        <v>0</v>
      </c>
      <c r="BO205" s="256">
        <f t="shared" si="98"/>
        <v>0</v>
      </c>
      <c r="BP205" s="257" t="str">
        <f t="shared" si="130"/>
        <v/>
      </c>
      <c r="BQ205" s="256">
        <v>0</v>
      </c>
      <c r="BR205" s="256">
        <f t="shared" si="99"/>
        <v>0</v>
      </c>
      <c r="BS205" s="257" t="str">
        <f t="shared" si="131"/>
        <v/>
      </c>
      <c r="BT205" s="256">
        <v>0</v>
      </c>
      <c r="BU205" s="256">
        <f t="shared" si="100"/>
        <v>0</v>
      </c>
      <c r="BV205" s="257" t="str">
        <f t="shared" si="132"/>
        <v/>
      </c>
      <c r="BW205" s="256">
        <v>0</v>
      </c>
      <c r="BX205" s="256">
        <f t="shared" si="101"/>
        <v>0</v>
      </c>
      <c r="BY205" s="257" t="str">
        <f t="shared" si="133"/>
        <v/>
      </c>
      <c r="BZ205" s="256">
        <v>0</v>
      </c>
      <c r="CA205" s="256">
        <f t="shared" si="102"/>
        <v>0</v>
      </c>
      <c r="CB205" s="257" t="str">
        <f t="shared" si="134"/>
        <v/>
      </c>
      <c r="CC205" s="256">
        <v>1</v>
      </c>
      <c r="CD205" s="256">
        <f t="shared" si="103"/>
        <v>0</v>
      </c>
      <c r="CE205" s="257" t="str">
        <f t="shared" si="135"/>
        <v/>
      </c>
      <c r="CF205" s="256">
        <v>0</v>
      </c>
      <c r="CG205" s="256">
        <f t="shared" si="104"/>
        <v>0</v>
      </c>
      <c r="CH205" s="257" t="str">
        <f t="shared" si="136"/>
        <v/>
      </c>
      <c r="CI205" s="256">
        <v>0</v>
      </c>
      <c r="CJ205" s="256">
        <f t="shared" si="105"/>
        <v>0</v>
      </c>
      <c r="CK205" s="257" t="str">
        <f t="shared" si="137"/>
        <v/>
      </c>
      <c r="CL205" s="256">
        <v>0</v>
      </c>
      <c r="CM205" s="256">
        <f t="shared" si="106"/>
        <v>0</v>
      </c>
      <c r="CN205" s="257" t="str">
        <f t="shared" si="138"/>
        <v/>
      </c>
      <c r="CO205" s="256">
        <v>0</v>
      </c>
      <c r="CP205" s="256">
        <f t="shared" si="107"/>
        <v>0</v>
      </c>
      <c r="CQ205" s="257" t="str">
        <f t="shared" si="139"/>
        <v/>
      </c>
      <c r="CR205" s="256">
        <v>0</v>
      </c>
      <c r="CS205" s="256">
        <f t="shared" si="108"/>
        <v>0</v>
      </c>
      <c r="CT205" s="257" t="str">
        <f t="shared" si="140"/>
        <v/>
      </c>
      <c r="CU205" s="256">
        <v>1</v>
      </c>
      <c r="CV205" s="256">
        <f t="shared" si="109"/>
        <v>0</v>
      </c>
      <c r="CW205" s="257" t="str">
        <f t="shared" si="141"/>
        <v/>
      </c>
      <c r="CX205" s="256">
        <v>0</v>
      </c>
      <c r="CY205" s="256">
        <f t="shared" si="110"/>
        <v>0</v>
      </c>
      <c r="CZ205" s="257" t="str">
        <f t="shared" si="142"/>
        <v/>
      </c>
      <c r="DA205" s="256">
        <v>0</v>
      </c>
      <c r="DB205" s="256">
        <f t="shared" si="111"/>
        <v>0</v>
      </c>
      <c r="DC205" s="257" t="str">
        <f t="shared" si="143"/>
        <v/>
      </c>
      <c r="DD205" s="256">
        <v>0</v>
      </c>
      <c r="DE205" s="256">
        <f t="shared" si="112"/>
        <v>0</v>
      </c>
      <c r="DF205" s="257" t="str">
        <f t="shared" si="144"/>
        <v/>
      </c>
    </row>
    <row r="206" spans="1:110" ht="15" customHeight="1" x14ac:dyDescent="0.25">
      <c r="A206" s="152">
        <v>21</v>
      </c>
      <c r="B206" s="127" t="s">
        <v>358</v>
      </c>
      <c r="C206" s="127" t="s">
        <v>345</v>
      </c>
      <c r="D206" s="480">
        <v>0</v>
      </c>
      <c r="E206" s="480">
        <v>0</v>
      </c>
      <c r="F206" s="257" t="str">
        <f t="shared" si="77"/>
        <v>-</v>
      </c>
      <c r="G206" s="239" t="str">
        <f t="shared" si="78"/>
        <v>Đạt</v>
      </c>
      <c r="H206" s="259">
        <f t="shared" si="79"/>
        <v>11</v>
      </c>
      <c r="I206" s="259">
        <f t="shared" si="79"/>
        <v>12</v>
      </c>
      <c r="J206" s="293">
        <f t="shared" si="113"/>
        <v>0.91666666666666663</v>
      </c>
      <c r="K206" s="239" t="str">
        <f t="shared" si="80"/>
        <v>Không đạt</v>
      </c>
      <c r="L206" s="256">
        <v>0</v>
      </c>
      <c r="M206" s="256">
        <v>0</v>
      </c>
      <c r="N206" s="257" t="str">
        <f t="shared" si="114"/>
        <v/>
      </c>
      <c r="O206" s="256">
        <v>1</v>
      </c>
      <c r="P206" s="256">
        <v>1</v>
      </c>
      <c r="Q206" s="257">
        <f t="shared" si="81"/>
        <v>1</v>
      </c>
      <c r="R206" s="256">
        <v>0</v>
      </c>
      <c r="S206" s="256">
        <v>0</v>
      </c>
      <c r="T206" s="257" t="str">
        <f t="shared" si="115"/>
        <v/>
      </c>
      <c r="U206" s="256">
        <v>0</v>
      </c>
      <c r="V206" s="256">
        <f t="shared" si="82"/>
        <v>0</v>
      </c>
      <c r="W206" s="257" t="str">
        <f t="shared" si="116"/>
        <v/>
      </c>
      <c r="X206" s="256">
        <v>0</v>
      </c>
      <c r="Y206" s="256">
        <f t="shared" si="83"/>
        <v>0</v>
      </c>
      <c r="Z206" s="257" t="str">
        <f t="shared" si="117"/>
        <v/>
      </c>
      <c r="AA206" s="256">
        <v>1</v>
      </c>
      <c r="AB206" s="256">
        <f t="shared" si="84"/>
        <v>1</v>
      </c>
      <c r="AC206" s="257">
        <f t="shared" si="85"/>
        <v>1</v>
      </c>
      <c r="AD206" s="256">
        <v>1</v>
      </c>
      <c r="AE206" s="256">
        <f t="shared" si="86"/>
        <v>1</v>
      </c>
      <c r="AF206" s="257">
        <f t="shared" si="118"/>
        <v>1</v>
      </c>
      <c r="AG206" s="256">
        <v>0</v>
      </c>
      <c r="AH206" s="256">
        <f t="shared" si="87"/>
        <v>0</v>
      </c>
      <c r="AI206" s="257" t="str">
        <f t="shared" si="119"/>
        <v/>
      </c>
      <c r="AJ206" s="480">
        <v>1</v>
      </c>
      <c r="AK206" s="256">
        <f t="shared" si="88"/>
        <v>1</v>
      </c>
      <c r="AL206" s="257">
        <f t="shared" si="120"/>
        <v>1</v>
      </c>
      <c r="AM206" s="256">
        <v>1</v>
      </c>
      <c r="AN206" s="256">
        <f t="shared" si="89"/>
        <v>0</v>
      </c>
      <c r="AO206" s="257" t="str">
        <f t="shared" si="121"/>
        <v/>
      </c>
      <c r="AP206" s="256">
        <v>0</v>
      </c>
      <c r="AQ206" s="256">
        <f t="shared" si="90"/>
        <v>0</v>
      </c>
      <c r="AR206" s="257" t="str">
        <f t="shared" si="122"/>
        <v/>
      </c>
      <c r="AS206" s="256">
        <v>0</v>
      </c>
      <c r="AT206" s="256">
        <f t="shared" si="91"/>
        <v>0</v>
      </c>
      <c r="AU206" s="257" t="str">
        <f t="shared" si="123"/>
        <v/>
      </c>
      <c r="AV206" s="256">
        <v>0</v>
      </c>
      <c r="AW206" s="256">
        <f t="shared" si="92"/>
        <v>1</v>
      </c>
      <c r="AX206" s="257">
        <f t="shared" si="124"/>
        <v>0</v>
      </c>
      <c r="AY206" s="256">
        <v>0</v>
      </c>
      <c r="AZ206" s="256">
        <f t="shared" si="93"/>
        <v>0</v>
      </c>
      <c r="BA206" s="257" t="str">
        <f t="shared" si="125"/>
        <v/>
      </c>
      <c r="BB206" s="256">
        <v>1</v>
      </c>
      <c r="BC206" s="256">
        <f t="shared" si="94"/>
        <v>1</v>
      </c>
      <c r="BD206" s="257">
        <f t="shared" si="126"/>
        <v>1</v>
      </c>
      <c r="BE206" s="256">
        <v>1</v>
      </c>
      <c r="BF206" s="256">
        <f t="shared" si="95"/>
        <v>1</v>
      </c>
      <c r="BG206" s="257">
        <f t="shared" si="127"/>
        <v>1</v>
      </c>
      <c r="BH206" s="256">
        <v>0</v>
      </c>
      <c r="BI206" s="256">
        <f t="shared" si="96"/>
        <v>1</v>
      </c>
      <c r="BJ206" s="257">
        <f t="shared" si="128"/>
        <v>0</v>
      </c>
      <c r="BK206" s="256">
        <v>1</v>
      </c>
      <c r="BL206" s="256">
        <f t="shared" si="97"/>
        <v>0</v>
      </c>
      <c r="BM206" s="257" t="str">
        <f t="shared" si="129"/>
        <v/>
      </c>
      <c r="BN206" s="256">
        <v>1</v>
      </c>
      <c r="BO206" s="256">
        <f t="shared" si="98"/>
        <v>1</v>
      </c>
      <c r="BP206" s="257">
        <f t="shared" si="130"/>
        <v>1</v>
      </c>
      <c r="BQ206" s="256">
        <v>0</v>
      </c>
      <c r="BR206" s="256">
        <f t="shared" si="99"/>
        <v>0</v>
      </c>
      <c r="BS206" s="257" t="str">
        <f t="shared" si="131"/>
        <v/>
      </c>
      <c r="BT206" s="256">
        <v>0</v>
      </c>
      <c r="BU206" s="256">
        <f t="shared" si="100"/>
        <v>0</v>
      </c>
      <c r="BV206" s="257" t="str">
        <f t="shared" si="132"/>
        <v/>
      </c>
      <c r="BW206" s="256">
        <v>1</v>
      </c>
      <c r="BX206" s="256">
        <f t="shared" si="101"/>
        <v>1</v>
      </c>
      <c r="BY206" s="257">
        <f t="shared" si="133"/>
        <v>1</v>
      </c>
      <c r="BZ206" s="256">
        <v>1</v>
      </c>
      <c r="CA206" s="256">
        <f t="shared" si="102"/>
        <v>1</v>
      </c>
      <c r="CB206" s="257">
        <f t="shared" si="134"/>
        <v>1</v>
      </c>
      <c r="CC206" s="256">
        <v>0</v>
      </c>
      <c r="CD206" s="256">
        <f t="shared" si="103"/>
        <v>0</v>
      </c>
      <c r="CE206" s="257" t="str">
        <f t="shared" si="135"/>
        <v/>
      </c>
      <c r="CF206" s="256">
        <v>0</v>
      </c>
      <c r="CG206" s="256">
        <f t="shared" si="104"/>
        <v>0</v>
      </c>
      <c r="CH206" s="257" t="str">
        <f t="shared" si="136"/>
        <v/>
      </c>
      <c r="CI206" s="256">
        <v>0</v>
      </c>
      <c r="CJ206" s="256">
        <f t="shared" si="105"/>
        <v>1</v>
      </c>
      <c r="CK206" s="257">
        <f t="shared" si="137"/>
        <v>0</v>
      </c>
      <c r="CL206" s="256">
        <v>0</v>
      </c>
      <c r="CM206" s="256">
        <f t="shared" si="106"/>
        <v>0</v>
      </c>
      <c r="CN206" s="257" t="str">
        <f t="shared" si="138"/>
        <v/>
      </c>
      <c r="CO206" s="256">
        <v>0</v>
      </c>
      <c r="CP206" s="256">
        <f t="shared" si="107"/>
        <v>0</v>
      </c>
      <c r="CQ206" s="257" t="str">
        <f t="shared" si="139"/>
        <v/>
      </c>
      <c r="CR206" s="256">
        <v>0</v>
      </c>
      <c r="CS206" s="256">
        <f t="shared" si="108"/>
        <v>0</v>
      </c>
      <c r="CT206" s="257" t="str">
        <f t="shared" si="140"/>
        <v/>
      </c>
      <c r="CU206" s="256">
        <v>0</v>
      </c>
      <c r="CV206" s="256">
        <f t="shared" si="109"/>
        <v>0</v>
      </c>
      <c r="CW206" s="257" t="str">
        <f t="shared" si="141"/>
        <v/>
      </c>
      <c r="CX206" s="256">
        <v>0</v>
      </c>
      <c r="CY206" s="256">
        <f t="shared" si="110"/>
        <v>0</v>
      </c>
      <c r="CZ206" s="257" t="str">
        <f t="shared" si="142"/>
        <v/>
      </c>
      <c r="DA206" s="256">
        <v>0</v>
      </c>
      <c r="DB206" s="256">
        <f t="shared" si="111"/>
        <v>0</v>
      </c>
      <c r="DC206" s="257" t="str">
        <f t="shared" si="143"/>
        <v/>
      </c>
      <c r="DD206" s="256">
        <v>0</v>
      </c>
      <c r="DE206" s="256">
        <f t="shared" si="112"/>
        <v>0</v>
      </c>
      <c r="DF206" s="257" t="str">
        <f t="shared" si="144"/>
        <v/>
      </c>
    </row>
    <row r="207" spans="1:110" ht="15" customHeight="1" x14ac:dyDescent="0.25">
      <c r="A207" s="152">
        <v>22</v>
      </c>
      <c r="B207" s="127" t="s">
        <v>359</v>
      </c>
      <c r="C207" s="127" t="s">
        <v>339</v>
      </c>
      <c r="D207" s="480">
        <v>0</v>
      </c>
      <c r="E207" s="480">
        <v>0</v>
      </c>
      <c r="F207" s="257" t="str">
        <f t="shared" si="77"/>
        <v>-</v>
      </c>
      <c r="G207" s="239" t="str">
        <f t="shared" si="78"/>
        <v>Đạt</v>
      </c>
      <c r="H207" s="259">
        <f t="shared" si="79"/>
        <v>7</v>
      </c>
      <c r="I207" s="259">
        <f t="shared" si="79"/>
        <v>4</v>
      </c>
      <c r="J207" s="293">
        <f t="shared" si="113"/>
        <v>1.75</v>
      </c>
      <c r="K207" s="239" t="str">
        <f t="shared" si="80"/>
        <v>Đạt</v>
      </c>
      <c r="L207" s="256">
        <v>0</v>
      </c>
      <c r="M207" s="256">
        <v>0</v>
      </c>
      <c r="N207" s="257" t="str">
        <f t="shared" si="114"/>
        <v/>
      </c>
      <c r="O207" s="256">
        <v>1</v>
      </c>
      <c r="P207" s="256">
        <v>1</v>
      </c>
      <c r="Q207" s="257">
        <f t="shared" si="81"/>
        <v>1</v>
      </c>
      <c r="R207" s="256">
        <v>0</v>
      </c>
      <c r="S207" s="256">
        <v>0</v>
      </c>
      <c r="T207" s="257" t="str">
        <f t="shared" si="115"/>
        <v/>
      </c>
      <c r="U207" s="256">
        <v>0</v>
      </c>
      <c r="V207" s="256">
        <f t="shared" si="82"/>
        <v>0</v>
      </c>
      <c r="W207" s="257" t="str">
        <f t="shared" si="116"/>
        <v/>
      </c>
      <c r="X207" s="256">
        <v>1</v>
      </c>
      <c r="Y207" s="256">
        <f t="shared" si="83"/>
        <v>0</v>
      </c>
      <c r="Z207" s="257" t="str">
        <f t="shared" si="117"/>
        <v/>
      </c>
      <c r="AA207" s="256">
        <v>0</v>
      </c>
      <c r="AB207" s="256">
        <f t="shared" si="84"/>
        <v>0</v>
      </c>
      <c r="AC207" s="257" t="str">
        <f t="shared" si="85"/>
        <v/>
      </c>
      <c r="AD207" s="256">
        <v>0</v>
      </c>
      <c r="AE207" s="256">
        <f t="shared" si="86"/>
        <v>0</v>
      </c>
      <c r="AF207" s="257" t="str">
        <f t="shared" si="118"/>
        <v/>
      </c>
      <c r="AG207" s="256">
        <v>0</v>
      </c>
      <c r="AH207" s="256">
        <f t="shared" si="87"/>
        <v>1</v>
      </c>
      <c r="AI207" s="257">
        <f t="shared" si="119"/>
        <v>0</v>
      </c>
      <c r="AJ207" s="480">
        <v>0</v>
      </c>
      <c r="AK207" s="256">
        <f t="shared" si="88"/>
        <v>0</v>
      </c>
      <c r="AL207" s="257" t="str">
        <f t="shared" si="120"/>
        <v/>
      </c>
      <c r="AM207" s="256">
        <v>1</v>
      </c>
      <c r="AN207" s="256">
        <f t="shared" si="89"/>
        <v>0</v>
      </c>
      <c r="AO207" s="257" t="str">
        <f t="shared" si="121"/>
        <v/>
      </c>
      <c r="AP207" s="256">
        <v>0</v>
      </c>
      <c r="AQ207" s="256">
        <f t="shared" si="90"/>
        <v>0</v>
      </c>
      <c r="AR207" s="257" t="str">
        <f t="shared" si="122"/>
        <v/>
      </c>
      <c r="AS207" s="256">
        <v>0</v>
      </c>
      <c r="AT207" s="256">
        <f t="shared" si="91"/>
        <v>0</v>
      </c>
      <c r="AU207" s="257" t="str">
        <f t="shared" si="123"/>
        <v/>
      </c>
      <c r="AV207" s="256">
        <v>0</v>
      </c>
      <c r="AW207" s="256">
        <f t="shared" si="92"/>
        <v>0</v>
      </c>
      <c r="AX207" s="257" t="str">
        <f t="shared" si="124"/>
        <v/>
      </c>
      <c r="AY207" s="256">
        <v>0</v>
      </c>
      <c r="AZ207" s="256">
        <f t="shared" si="93"/>
        <v>0</v>
      </c>
      <c r="BA207" s="257" t="str">
        <f t="shared" si="125"/>
        <v/>
      </c>
      <c r="BB207" s="256">
        <v>0</v>
      </c>
      <c r="BC207" s="256">
        <f t="shared" si="94"/>
        <v>0</v>
      </c>
      <c r="BD207" s="257" t="str">
        <f t="shared" si="126"/>
        <v/>
      </c>
      <c r="BE207" s="256">
        <v>0</v>
      </c>
      <c r="BF207" s="256">
        <f t="shared" si="95"/>
        <v>0</v>
      </c>
      <c r="BG207" s="257" t="str">
        <f t="shared" si="127"/>
        <v/>
      </c>
      <c r="BH207" s="256">
        <v>0</v>
      </c>
      <c r="BI207" s="256">
        <f t="shared" si="96"/>
        <v>0</v>
      </c>
      <c r="BJ207" s="257" t="str">
        <f t="shared" si="128"/>
        <v/>
      </c>
      <c r="BK207" s="256">
        <v>0</v>
      </c>
      <c r="BL207" s="256">
        <f t="shared" si="97"/>
        <v>0</v>
      </c>
      <c r="BM207" s="257" t="str">
        <f t="shared" si="129"/>
        <v/>
      </c>
      <c r="BN207" s="256">
        <v>0</v>
      </c>
      <c r="BO207" s="256">
        <f t="shared" si="98"/>
        <v>0</v>
      </c>
      <c r="BP207" s="257" t="str">
        <f t="shared" si="130"/>
        <v/>
      </c>
      <c r="BQ207" s="256">
        <v>2</v>
      </c>
      <c r="BR207" s="256">
        <f t="shared" si="99"/>
        <v>2</v>
      </c>
      <c r="BS207" s="257">
        <f t="shared" si="131"/>
        <v>1</v>
      </c>
      <c r="BT207" s="256">
        <v>0</v>
      </c>
      <c r="BU207" s="256">
        <f t="shared" si="100"/>
        <v>0</v>
      </c>
      <c r="BV207" s="257" t="str">
        <f t="shared" si="132"/>
        <v/>
      </c>
      <c r="BW207" s="256">
        <v>0</v>
      </c>
      <c r="BX207" s="256">
        <f t="shared" si="101"/>
        <v>0</v>
      </c>
      <c r="BY207" s="257" t="str">
        <f t="shared" si="133"/>
        <v/>
      </c>
      <c r="BZ207" s="256">
        <v>0</v>
      </c>
      <c r="CA207" s="256">
        <f t="shared" si="102"/>
        <v>0</v>
      </c>
      <c r="CB207" s="257" t="str">
        <f t="shared" si="134"/>
        <v/>
      </c>
      <c r="CC207" s="256">
        <v>2</v>
      </c>
      <c r="CD207" s="256">
        <f t="shared" si="103"/>
        <v>0</v>
      </c>
      <c r="CE207" s="257" t="str">
        <f t="shared" si="135"/>
        <v/>
      </c>
      <c r="CF207" s="256">
        <v>0</v>
      </c>
      <c r="CG207" s="256">
        <f t="shared" si="104"/>
        <v>0</v>
      </c>
      <c r="CH207" s="257" t="str">
        <f t="shared" si="136"/>
        <v/>
      </c>
      <c r="CI207" s="256">
        <v>0</v>
      </c>
      <c r="CJ207" s="256">
        <f t="shared" si="105"/>
        <v>0</v>
      </c>
      <c r="CK207" s="257" t="str">
        <f t="shared" si="137"/>
        <v/>
      </c>
      <c r="CL207" s="256">
        <v>0</v>
      </c>
      <c r="CM207" s="256">
        <f t="shared" si="106"/>
        <v>0</v>
      </c>
      <c r="CN207" s="257" t="str">
        <f t="shared" si="138"/>
        <v/>
      </c>
      <c r="CO207" s="256">
        <v>0</v>
      </c>
      <c r="CP207" s="256">
        <f t="shared" si="107"/>
        <v>0</v>
      </c>
      <c r="CQ207" s="257" t="str">
        <f t="shared" si="139"/>
        <v/>
      </c>
      <c r="CR207" s="256">
        <v>0</v>
      </c>
      <c r="CS207" s="256">
        <f t="shared" si="108"/>
        <v>0</v>
      </c>
      <c r="CT207" s="257" t="str">
        <f t="shared" si="140"/>
        <v/>
      </c>
      <c r="CU207" s="256">
        <v>0</v>
      </c>
      <c r="CV207" s="256">
        <f t="shared" si="109"/>
        <v>0</v>
      </c>
      <c r="CW207" s="257" t="str">
        <f t="shared" si="141"/>
        <v/>
      </c>
      <c r="CX207" s="256">
        <v>0</v>
      </c>
      <c r="CY207" s="256">
        <f t="shared" si="110"/>
        <v>0</v>
      </c>
      <c r="CZ207" s="257" t="str">
        <f t="shared" si="142"/>
        <v/>
      </c>
      <c r="DA207" s="256">
        <v>0</v>
      </c>
      <c r="DB207" s="256">
        <f t="shared" si="111"/>
        <v>0</v>
      </c>
      <c r="DC207" s="257" t="str">
        <f t="shared" si="143"/>
        <v/>
      </c>
      <c r="DD207" s="256">
        <v>0</v>
      </c>
      <c r="DE207" s="256">
        <f t="shared" si="112"/>
        <v>0</v>
      </c>
      <c r="DF207" s="257" t="str">
        <f t="shared" si="144"/>
        <v/>
      </c>
    </row>
    <row r="208" spans="1:110" ht="15" customHeight="1" x14ac:dyDescent="0.25">
      <c r="A208" s="152">
        <v>23</v>
      </c>
      <c r="B208" s="127" t="s">
        <v>360</v>
      </c>
      <c r="C208" s="127" t="s">
        <v>339</v>
      </c>
      <c r="D208" s="480">
        <v>1</v>
      </c>
      <c r="E208" s="480">
        <v>1</v>
      </c>
      <c r="F208" s="257">
        <f t="shared" si="77"/>
        <v>1</v>
      </c>
      <c r="G208" s="239" t="str">
        <f t="shared" si="78"/>
        <v>Đạt</v>
      </c>
      <c r="H208" s="259">
        <f t="shared" si="79"/>
        <v>14</v>
      </c>
      <c r="I208" s="259">
        <f t="shared" si="79"/>
        <v>13</v>
      </c>
      <c r="J208" s="293">
        <f t="shared" si="113"/>
        <v>1.0769230769230769</v>
      </c>
      <c r="K208" s="239" t="str">
        <f t="shared" si="80"/>
        <v>Đạt</v>
      </c>
      <c r="L208" s="256">
        <v>6</v>
      </c>
      <c r="M208" s="256">
        <v>6</v>
      </c>
      <c r="N208" s="257">
        <f t="shared" si="114"/>
        <v>1</v>
      </c>
      <c r="O208" s="256">
        <v>1</v>
      </c>
      <c r="P208" s="256">
        <v>1</v>
      </c>
      <c r="Q208" s="257">
        <f t="shared" si="81"/>
        <v>1</v>
      </c>
      <c r="R208" s="256">
        <v>0</v>
      </c>
      <c r="S208" s="256">
        <v>0</v>
      </c>
      <c r="T208" s="257" t="str">
        <f t="shared" si="115"/>
        <v/>
      </c>
      <c r="U208" s="256">
        <v>0</v>
      </c>
      <c r="V208" s="256">
        <f t="shared" si="82"/>
        <v>0</v>
      </c>
      <c r="W208" s="257" t="str">
        <f t="shared" si="116"/>
        <v/>
      </c>
      <c r="X208" s="256">
        <v>0</v>
      </c>
      <c r="Y208" s="256">
        <f t="shared" si="83"/>
        <v>0</v>
      </c>
      <c r="Z208" s="257" t="str">
        <f t="shared" si="117"/>
        <v/>
      </c>
      <c r="AA208" s="256">
        <v>0</v>
      </c>
      <c r="AB208" s="256">
        <f t="shared" si="84"/>
        <v>0</v>
      </c>
      <c r="AC208" s="257" t="str">
        <f t="shared" si="85"/>
        <v/>
      </c>
      <c r="AD208" s="256">
        <v>2</v>
      </c>
      <c r="AE208" s="256">
        <f t="shared" si="86"/>
        <v>2</v>
      </c>
      <c r="AF208" s="257">
        <f t="shared" si="118"/>
        <v>1</v>
      </c>
      <c r="AG208" s="256">
        <v>0</v>
      </c>
      <c r="AH208" s="256">
        <f t="shared" si="87"/>
        <v>0</v>
      </c>
      <c r="AI208" s="257" t="str">
        <f t="shared" si="119"/>
        <v/>
      </c>
      <c r="AJ208" s="480">
        <v>0</v>
      </c>
      <c r="AK208" s="256">
        <f t="shared" si="88"/>
        <v>0</v>
      </c>
      <c r="AL208" s="257" t="str">
        <f t="shared" si="120"/>
        <v/>
      </c>
      <c r="AM208" s="256">
        <v>0</v>
      </c>
      <c r="AN208" s="256">
        <f t="shared" si="89"/>
        <v>0</v>
      </c>
      <c r="AO208" s="257" t="str">
        <f t="shared" si="121"/>
        <v/>
      </c>
      <c r="AP208" s="256">
        <v>0</v>
      </c>
      <c r="AQ208" s="256">
        <f t="shared" si="90"/>
        <v>0</v>
      </c>
      <c r="AR208" s="257" t="str">
        <f t="shared" si="122"/>
        <v/>
      </c>
      <c r="AS208" s="256">
        <v>0</v>
      </c>
      <c r="AT208" s="256">
        <f t="shared" si="91"/>
        <v>0</v>
      </c>
      <c r="AU208" s="257" t="str">
        <f t="shared" si="123"/>
        <v/>
      </c>
      <c r="AV208" s="256">
        <v>1</v>
      </c>
      <c r="AW208" s="256">
        <f t="shared" si="92"/>
        <v>0</v>
      </c>
      <c r="AX208" s="257" t="str">
        <f t="shared" si="124"/>
        <v/>
      </c>
      <c r="AY208" s="256">
        <v>0</v>
      </c>
      <c r="AZ208" s="256">
        <f t="shared" si="93"/>
        <v>0</v>
      </c>
      <c r="BA208" s="257" t="str">
        <f t="shared" si="125"/>
        <v/>
      </c>
      <c r="BB208" s="256">
        <v>0</v>
      </c>
      <c r="BC208" s="256">
        <f t="shared" si="94"/>
        <v>0</v>
      </c>
      <c r="BD208" s="257" t="str">
        <f t="shared" si="126"/>
        <v/>
      </c>
      <c r="BE208" s="256">
        <v>0</v>
      </c>
      <c r="BF208" s="256">
        <f t="shared" si="95"/>
        <v>0</v>
      </c>
      <c r="BG208" s="257" t="str">
        <f t="shared" si="127"/>
        <v/>
      </c>
      <c r="BH208" s="256">
        <v>0</v>
      </c>
      <c r="BI208" s="256">
        <f t="shared" si="96"/>
        <v>0</v>
      </c>
      <c r="BJ208" s="257" t="str">
        <f t="shared" si="128"/>
        <v/>
      </c>
      <c r="BK208" s="256">
        <v>0</v>
      </c>
      <c r="BL208" s="256">
        <f t="shared" si="97"/>
        <v>0</v>
      </c>
      <c r="BM208" s="257" t="str">
        <f t="shared" si="129"/>
        <v/>
      </c>
      <c r="BN208" s="256">
        <v>0</v>
      </c>
      <c r="BO208" s="256">
        <f t="shared" si="98"/>
        <v>0</v>
      </c>
      <c r="BP208" s="257" t="str">
        <f t="shared" si="130"/>
        <v/>
      </c>
      <c r="BQ208" s="256">
        <v>1</v>
      </c>
      <c r="BR208" s="256">
        <f t="shared" si="99"/>
        <v>1</v>
      </c>
      <c r="BS208" s="257">
        <f t="shared" si="131"/>
        <v>1</v>
      </c>
      <c r="BT208" s="256">
        <v>0</v>
      </c>
      <c r="BU208" s="256">
        <f t="shared" si="100"/>
        <v>0</v>
      </c>
      <c r="BV208" s="257" t="str">
        <f t="shared" si="132"/>
        <v/>
      </c>
      <c r="BW208" s="256">
        <v>0</v>
      </c>
      <c r="BX208" s="256">
        <f t="shared" si="101"/>
        <v>0</v>
      </c>
      <c r="BY208" s="257" t="str">
        <f t="shared" si="133"/>
        <v/>
      </c>
      <c r="BZ208" s="256">
        <v>2</v>
      </c>
      <c r="CA208" s="256">
        <f t="shared" si="102"/>
        <v>2</v>
      </c>
      <c r="CB208" s="257">
        <f t="shared" si="134"/>
        <v>1</v>
      </c>
      <c r="CC208" s="256">
        <v>0</v>
      </c>
      <c r="CD208" s="256">
        <f t="shared" si="103"/>
        <v>0</v>
      </c>
      <c r="CE208" s="257" t="str">
        <f t="shared" si="135"/>
        <v/>
      </c>
      <c r="CF208" s="256">
        <v>0</v>
      </c>
      <c r="CG208" s="256">
        <f t="shared" si="104"/>
        <v>0</v>
      </c>
      <c r="CH208" s="257" t="str">
        <f t="shared" si="136"/>
        <v/>
      </c>
      <c r="CI208" s="256">
        <v>0</v>
      </c>
      <c r="CJ208" s="256">
        <f t="shared" si="105"/>
        <v>1</v>
      </c>
      <c r="CK208" s="257">
        <f t="shared" si="137"/>
        <v>0</v>
      </c>
      <c r="CL208" s="256">
        <v>0</v>
      </c>
      <c r="CM208" s="256">
        <f t="shared" si="106"/>
        <v>0</v>
      </c>
      <c r="CN208" s="257" t="str">
        <f t="shared" si="138"/>
        <v/>
      </c>
      <c r="CO208" s="256">
        <v>1</v>
      </c>
      <c r="CP208" s="256">
        <f t="shared" si="107"/>
        <v>0</v>
      </c>
      <c r="CQ208" s="257" t="str">
        <f t="shared" si="139"/>
        <v/>
      </c>
      <c r="CR208" s="256">
        <v>0</v>
      </c>
      <c r="CS208" s="256">
        <f t="shared" si="108"/>
        <v>0</v>
      </c>
      <c r="CT208" s="257" t="str">
        <f t="shared" si="140"/>
        <v/>
      </c>
      <c r="CU208" s="256">
        <v>0</v>
      </c>
      <c r="CV208" s="256">
        <f t="shared" si="109"/>
        <v>0</v>
      </c>
      <c r="CW208" s="257" t="str">
        <f t="shared" si="141"/>
        <v/>
      </c>
      <c r="CX208" s="256">
        <v>0</v>
      </c>
      <c r="CY208" s="256">
        <f t="shared" si="110"/>
        <v>0</v>
      </c>
      <c r="CZ208" s="257" t="str">
        <f t="shared" si="142"/>
        <v/>
      </c>
      <c r="DA208" s="256">
        <v>0</v>
      </c>
      <c r="DB208" s="256">
        <f t="shared" si="111"/>
        <v>0</v>
      </c>
      <c r="DC208" s="257" t="str">
        <f t="shared" si="143"/>
        <v/>
      </c>
      <c r="DD208" s="256">
        <v>1</v>
      </c>
      <c r="DE208" s="256">
        <f t="shared" si="112"/>
        <v>1</v>
      </c>
      <c r="DF208" s="257">
        <f t="shared" si="144"/>
        <v>1</v>
      </c>
    </row>
    <row r="209" spans="1:110" ht="15" customHeight="1" x14ac:dyDescent="0.25">
      <c r="A209" s="152">
        <v>24</v>
      </c>
      <c r="B209" s="127" t="s">
        <v>361</v>
      </c>
      <c r="C209" s="127" t="s">
        <v>339</v>
      </c>
      <c r="D209" s="480">
        <v>2</v>
      </c>
      <c r="E209" s="480">
        <v>2</v>
      </c>
      <c r="F209" s="257">
        <f t="shared" si="77"/>
        <v>1</v>
      </c>
      <c r="G209" s="239" t="str">
        <f t="shared" si="78"/>
        <v>Đạt</v>
      </c>
      <c r="H209" s="259">
        <f t="shared" si="79"/>
        <v>72</v>
      </c>
      <c r="I209" s="259">
        <f t="shared" si="79"/>
        <v>99</v>
      </c>
      <c r="J209" s="293">
        <f t="shared" si="113"/>
        <v>0.72727272727272729</v>
      </c>
      <c r="K209" s="239" t="str">
        <f t="shared" si="80"/>
        <v>Không đạt</v>
      </c>
      <c r="L209" s="256">
        <v>2</v>
      </c>
      <c r="M209" s="256">
        <v>2</v>
      </c>
      <c r="N209" s="257">
        <f t="shared" si="114"/>
        <v>1</v>
      </c>
      <c r="O209" s="256">
        <v>3</v>
      </c>
      <c r="P209" s="256">
        <v>3</v>
      </c>
      <c r="Q209" s="257">
        <f t="shared" si="81"/>
        <v>1</v>
      </c>
      <c r="R209" s="256">
        <v>9</v>
      </c>
      <c r="S209" s="256">
        <v>9</v>
      </c>
      <c r="T209" s="257">
        <f t="shared" si="115"/>
        <v>1</v>
      </c>
      <c r="U209" s="256">
        <v>0</v>
      </c>
      <c r="V209" s="256">
        <f t="shared" si="82"/>
        <v>4</v>
      </c>
      <c r="W209" s="257">
        <f t="shared" si="116"/>
        <v>0</v>
      </c>
      <c r="X209" s="256">
        <v>0</v>
      </c>
      <c r="Y209" s="256">
        <f t="shared" si="83"/>
        <v>1</v>
      </c>
      <c r="Z209" s="257">
        <f t="shared" si="117"/>
        <v>0</v>
      </c>
      <c r="AA209" s="256">
        <v>4</v>
      </c>
      <c r="AB209" s="256">
        <f t="shared" si="84"/>
        <v>4</v>
      </c>
      <c r="AC209" s="257">
        <f t="shared" si="85"/>
        <v>1</v>
      </c>
      <c r="AD209" s="256">
        <v>9</v>
      </c>
      <c r="AE209" s="256">
        <f t="shared" si="86"/>
        <v>9</v>
      </c>
      <c r="AF209" s="257">
        <f t="shared" si="118"/>
        <v>1</v>
      </c>
      <c r="AG209" s="256">
        <v>0</v>
      </c>
      <c r="AH209" s="256">
        <f t="shared" si="87"/>
        <v>3</v>
      </c>
      <c r="AI209" s="257">
        <f t="shared" si="119"/>
        <v>0</v>
      </c>
      <c r="AJ209" s="480">
        <v>1</v>
      </c>
      <c r="AK209" s="256">
        <f t="shared" si="88"/>
        <v>1</v>
      </c>
      <c r="AL209" s="257">
        <f t="shared" si="120"/>
        <v>1</v>
      </c>
      <c r="AM209" s="256">
        <v>3</v>
      </c>
      <c r="AN209" s="256">
        <f t="shared" si="89"/>
        <v>2</v>
      </c>
      <c r="AO209" s="257">
        <f t="shared" si="121"/>
        <v>1.5</v>
      </c>
      <c r="AP209" s="256">
        <v>5</v>
      </c>
      <c r="AQ209" s="256">
        <f t="shared" si="90"/>
        <v>5</v>
      </c>
      <c r="AR209" s="257">
        <f t="shared" si="122"/>
        <v>1</v>
      </c>
      <c r="AS209" s="256">
        <v>1</v>
      </c>
      <c r="AT209" s="256">
        <f t="shared" si="91"/>
        <v>1</v>
      </c>
      <c r="AU209" s="257">
        <f t="shared" si="123"/>
        <v>1</v>
      </c>
      <c r="AV209" s="256">
        <v>2</v>
      </c>
      <c r="AW209" s="256">
        <f t="shared" si="92"/>
        <v>9</v>
      </c>
      <c r="AX209" s="257">
        <f t="shared" si="124"/>
        <v>0.22222222222222221</v>
      </c>
      <c r="AY209" s="256">
        <v>3</v>
      </c>
      <c r="AZ209" s="256">
        <f t="shared" si="93"/>
        <v>3</v>
      </c>
      <c r="BA209" s="257">
        <f t="shared" si="125"/>
        <v>1</v>
      </c>
      <c r="BB209" s="256">
        <v>3</v>
      </c>
      <c r="BC209" s="256">
        <f t="shared" si="94"/>
        <v>3</v>
      </c>
      <c r="BD209" s="257">
        <f t="shared" si="126"/>
        <v>1</v>
      </c>
      <c r="BE209" s="256">
        <v>4</v>
      </c>
      <c r="BF209" s="256">
        <f t="shared" si="95"/>
        <v>4</v>
      </c>
      <c r="BG209" s="257">
        <f t="shared" si="127"/>
        <v>1</v>
      </c>
      <c r="BH209" s="256">
        <v>0</v>
      </c>
      <c r="BI209" s="256">
        <f t="shared" si="96"/>
        <v>8</v>
      </c>
      <c r="BJ209" s="257">
        <f t="shared" si="128"/>
        <v>0</v>
      </c>
      <c r="BK209" s="256">
        <v>0</v>
      </c>
      <c r="BL209" s="256">
        <f t="shared" si="97"/>
        <v>1</v>
      </c>
      <c r="BM209" s="257">
        <f t="shared" si="129"/>
        <v>0</v>
      </c>
      <c r="BN209" s="256">
        <v>1</v>
      </c>
      <c r="BO209" s="256">
        <f t="shared" si="98"/>
        <v>1</v>
      </c>
      <c r="BP209" s="257">
        <f t="shared" si="130"/>
        <v>1</v>
      </c>
      <c r="BQ209" s="256">
        <v>7</v>
      </c>
      <c r="BR209" s="256">
        <f t="shared" si="99"/>
        <v>7</v>
      </c>
      <c r="BS209" s="257">
        <f t="shared" si="131"/>
        <v>1</v>
      </c>
      <c r="BT209" s="256">
        <v>4</v>
      </c>
      <c r="BU209" s="256">
        <f t="shared" si="100"/>
        <v>4</v>
      </c>
      <c r="BV209" s="257">
        <f t="shared" si="132"/>
        <v>1</v>
      </c>
      <c r="BW209" s="256">
        <v>4</v>
      </c>
      <c r="BX209" s="256">
        <f t="shared" si="101"/>
        <v>4</v>
      </c>
      <c r="BY209" s="257">
        <f t="shared" si="133"/>
        <v>1</v>
      </c>
      <c r="BZ209" s="256">
        <v>4</v>
      </c>
      <c r="CA209" s="256">
        <f t="shared" si="102"/>
        <v>4</v>
      </c>
      <c r="CB209" s="257">
        <f t="shared" si="134"/>
        <v>1</v>
      </c>
      <c r="CC209" s="256">
        <v>2</v>
      </c>
      <c r="CD209" s="256">
        <f t="shared" si="103"/>
        <v>2</v>
      </c>
      <c r="CE209" s="257">
        <f t="shared" si="135"/>
        <v>1</v>
      </c>
      <c r="CF209" s="256">
        <v>0</v>
      </c>
      <c r="CG209" s="256">
        <f t="shared" si="104"/>
        <v>0</v>
      </c>
      <c r="CH209" s="257" t="str">
        <f t="shared" si="136"/>
        <v/>
      </c>
      <c r="CI209" s="256">
        <v>0</v>
      </c>
      <c r="CJ209" s="256">
        <f t="shared" si="105"/>
        <v>3</v>
      </c>
      <c r="CK209" s="257">
        <f t="shared" si="137"/>
        <v>0</v>
      </c>
      <c r="CL209" s="256">
        <v>1</v>
      </c>
      <c r="CM209" s="256">
        <f t="shared" si="106"/>
        <v>1</v>
      </c>
      <c r="CN209" s="257">
        <f t="shared" si="138"/>
        <v>1</v>
      </c>
      <c r="CO209" s="256">
        <v>0</v>
      </c>
      <c r="CP209" s="256">
        <f t="shared" si="107"/>
        <v>1</v>
      </c>
      <c r="CQ209" s="257">
        <f t="shared" si="139"/>
        <v>0</v>
      </c>
      <c r="CR209" s="256">
        <v>0</v>
      </c>
      <c r="CS209" s="256">
        <f t="shared" si="108"/>
        <v>0</v>
      </c>
      <c r="CT209" s="257" t="str">
        <f t="shared" si="140"/>
        <v/>
      </c>
      <c r="CU209" s="256">
        <v>0</v>
      </c>
      <c r="CV209" s="256">
        <f t="shared" si="109"/>
        <v>0</v>
      </c>
      <c r="CW209" s="257" t="str">
        <f t="shared" si="141"/>
        <v/>
      </c>
      <c r="CX209" s="256">
        <v>0</v>
      </c>
      <c r="CY209" s="256">
        <f t="shared" si="110"/>
        <v>0</v>
      </c>
      <c r="CZ209" s="257" t="str">
        <f t="shared" si="142"/>
        <v/>
      </c>
      <c r="DA209" s="256">
        <v>0</v>
      </c>
      <c r="DB209" s="256">
        <f t="shared" si="111"/>
        <v>3</v>
      </c>
      <c r="DC209" s="257">
        <f t="shared" si="143"/>
        <v>0</v>
      </c>
      <c r="DD209" s="256">
        <v>2</v>
      </c>
      <c r="DE209" s="256">
        <f t="shared" si="112"/>
        <v>2</v>
      </c>
      <c r="DF209" s="257">
        <f t="shared" si="144"/>
        <v>1</v>
      </c>
    </row>
    <row r="210" spans="1:110" ht="15" customHeight="1" x14ac:dyDescent="0.25">
      <c r="A210" s="152">
        <v>25</v>
      </c>
      <c r="B210" s="127" t="s">
        <v>362</v>
      </c>
      <c r="C210" s="127" t="s">
        <v>339</v>
      </c>
      <c r="D210" s="480">
        <v>0</v>
      </c>
      <c r="E210" s="480">
        <v>0</v>
      </c>
      <c r="F210" s="257" t="str">
        <f t="shared" si="77"/>
        <v>-</v>
      </c>
      <c r="G210" s="239" t="str">
        <f t="shared" si="78"/>
        <v>Đạt</v>
      </c>
      <c r="H210" s="259">
        <f t="shared" si="79"/>
        <v>27</v>
      </c>
      <c r="I210" s="259">
        <f t="shared" si="79"/>
        <v>22</v>
      </c>
      <c r="J210" s="293">
        <f t="shared" si="113"/>
        <v>1.2272727272727273</v>
      </c>
      <c r="K210" s="239" t="str">
        <f t="shared" si="80"/>
        <v>Đạt</v>
      </c>
      <c r="L210" s="256">
        <v>2</v>
      </c>
      <c r="M210" s="256">
        <v>2</v>
      </c>
      <c r="N210" s="257">
        <f t="shared" si="114"/>
        <v>1</v>
      </c>
      <c r="O210" s="256">
        <v>3</v>
      </c>
      <c r="P210" s="256">
        <v>3</v>
      </c>
      <c r="Q210" s="257">
        <f t="shared" si="81"/>
        <v>1</v>
      </c>
      <c r="R210" s="256">
        <v>2</v>
      </c>
      <c r="S210" s="256">
        <v>2</v>
      </c>
      <c r="T210" s="257">
        <f t="shared" si="115"/>
        <v>1</v>
      </c>
      <c r="U210" s="256">
        <v>0</v>
      </c>
      <c r="V210" s="256">
        <f t="shared" si="82"/>
        <v>1</v>
      </c>
      <c r="W210" s="257">
        <f t="shared" si="116"/>
        <v>0</v>
      </c>
      <c r="X210" s="256">
        <v>0</v>
      </c>
      <c r="Y210" s="256">
        <f t="shared" si="83"/>
        <v>0</v>
      </c>
      <c r="Z210" s="257" t="str">
        <f t="shared" si="117"/>
        <v/>
      </c>
      <c r="AA210" s="256">
        <v>1</v>
      </c>
      <c r="AB210" s="256">
        <f t="shared" si="84"/>
        <v>1</v>
      </c>
      <c r="AC210" s="257">
        <f t="shared" si="85"/>
        <v>1</v>
      </c>
      <c r="AD210" s="256">
        <v>0</v>
      </c>
      <c r="AE210" s="256">
        <f t="shared" si="86"/>
        <v>0</v>
      </c>
      <c r="AF210" s="257" t="str">
        <f t="shared" si="118"/>
        <v/>
      </c>
      <c r="AG210" s="256">
        <v>1</v>
      </c>
      <c r="AH210" s="256">
        <f t="shared" si="87"/>
        <v>1</v>
      </c>
      <c r="AI210" s="257">
        <f t="shared" si="119"/>
        <v>1</v>
      </c>
      <c r="AJ210" s="480">
        <v>0</v>
      </c>
      <c r="AK210" s="256">
        <f t="shared" si="88"/>
        <v>0</v>
      </c>
      <c r="AL210" s="257" t="str">
        <f t="shared" si="120"/>
        <v/>
      </c>
      <c r="AM210" s="256">
        <v>1</v>
      </c>
      <c r="AN210" s="256">
        <f t="shared" si="89"/>
        <v>0</v>
      </c>
      <c r="AO210" s="257" t="str">
        <f t="shared" si="121"/>
        <v/>
      </c>
      <c r="AP210" s="256">
        <v>5</v>
      </c>
      <c r="AQ210" s="256">
        <f t="shared" si="90"/>
        <v>5</v>
      </c>
      <c r="AR210" s="257">
        <f t="shared" si="122"/>
        <v>1</v>
      </c>
      <c r="AS210" s="256">
        <v>0</v>
      </c>
      <c r="AT210" s="256">
        <f t="shared" si="91"/>
        <v>0</v>
      </c>
      <c r="AU210" s="257" t="str">
        <f t="shared" si="123"/>
        <v/>
      </c>
      <c r="AV210" s="256">
        <v>3</v>
      </c>
      <c r="AW210" s="256">
        <f t="shared" si="92"/>
        <v>1</v>
      </c>
      <c r="AX210" s="257">
        <f t="shared" si="124"/>
        <v>3</v>
      </c>
      <c r="AY210" s="256">
        <v>1</v>
      </c>
      <c r="AZ210" s="256">
        <f t="shared" si="93"/>
        <v>1</v>
      </c>
      <c r="BA210" s="257">
        <f t="shared" si="125"/>
        <v>1</v>
      </c>
      <c r="BB210" s="256">
        <v>0</v>
      </c>
      <c r="BC210" s="256">
        <f t="shared" si="94"/>
        <v>0</v>
      </c>
      <c r="BD210" s="257" t="str">
        <f t="shared" si="126"/>
        <v/>
      </c>
      <c r="BE210" s="256">
        <v>0</v>
      </c>
      <c r="BF210" s="256">
        <f t="shared" si="95"/>
        <v>0</v>
      </c>
      <c r="BG210" s="257" t="str">
        <f t="shared" si="127"/>
        <v/>
      </c>
      <c r="BH210" s="256">
        <v>1</v>
      </c>
      <c r="BI210" s="256">
        <f t="shared" si="96"/>
        <v>0</v>
      </c>
      <c r="BJ210" s="257" t="str">
        <f t="shared" si="128"/>
        <v/>
      </c>
      <c r="BK210" s="256">
        <v>1</v>
      </c>
      <c r="BL210" s="256">
        <f t="shared" si="97"/>
        <v>0</v>
      </c>
      <c r="BM210" s="257" t="str">
        <f t="shared" si="129"/>
        <v/>
      </c>
      <c r="BN210" s="256">
        <v>0</v>
      </c>
      <c r="BO210" s="256">
        <f t="shared" si="98"/>
        <v>0</v>
      </c>
      <c r="BP210" s="257" t="str">
        <f t="shared" si="130"/>
        <v/>
      </c>
      <c r="BQ210" s="256">
        <v>0</v>
      </c>
      <c r="BR210" s="256">
        <f t="shared" si="99"/>
        <v>0</v>
      </c>
      <c r="BS210" s="257" t="str">
        <f t="shared" si="131"/>
        <v/>
      </c>
      <c r="BT210" s="256">
        <v>1</v>
      </c>
      <c r="BU210" s="256">
        <f t="shared" si="100"/>
        <v>1</v>
      </c>
      <c r="BV210" s="257">
        <f t="shared" si="132"/>
        <v>1</v>
      </c>
      <c r="BW210" s="256">
        <v>2</v>
      </c>
      <c r="BX210" s="256">
        <f t="shared" si="101"/>
        <v>2</v>
      </c>
      <c r="BY210" s="257">
        <f t="shared" si="133"/>
        <v>1</v>
      </c>
      <c r="BZ210" s="256">
        <v>1</v>
      </c>
      <c r="CA210" s="256">
        <f t="shared" si="102"/>
        <v>1</v>
      </c>
      <c r="CB210" s="257">
        <f t="shared" si="134"/>
        <v>1</v>
      </c>
      <c r="CC210" s="256">
        <v>2</v>
      </c>
      <c r="CD210" s="256">
        <f t="shared" si="103"/>
        <v>1</v>
      </c>
      <c r="CE210" s="257">
        <f t="shared" si="135"/>
        <v>2</v>
      </c>
      <c r="CF210" s="256">
        <v>0</v>
      </c>
      <c r="CG210" s="256">
        <f t="shared" si="104"/>
        <v>0</v>
      </c>
      <c r="CH210" s="257" t="str">
        <f t="shared" si="136"/>
        <v/>
      </c>
      <c r="CI210" s="256">
        <v>0</v>
      </c>
      <c r="CJ210" s="256">
        <f t="shared" si="105"/>
        <v>0</v>
      </c>
      <c r="CK210" s="257" t="str">
        <f t="shared" si="137"/>
        <v/>
      </c>
      <c r="CL210" s="256">
        <v>0</v>
      </c>
      <c r="CM210" s="256">
        <f t="shared" si="106"/>
        <v>0</v>
      </c>
      <c r="CN210" s="257" t="str">
        <f t="shared" si="138"/>
        <v/>
      </c>
      <c r="CO210" s="256">
        <v>0</v>
      </c>
      <c r="CP210" s="256">
        <f t="shared" si="107"/>
        <v>0</v>
      </c>
      <c r="CQ210" s="257" t="str">
        <f t="shared" si="139"/>
        <v/>
      </c>
      <c r="CR210" s="256">
        <v>0</v>
      </c>
      <c r="CS210" s="256">
        <f t="shared" si="108"/>
        <v>0</v>
      </c>
      <c r="CT210" s="257" t="str">
        <f t="shared" si="140"/>
        <v/>
      </c>
      <c r="CU210" s="256">
        <v>0</v>
      </c>
      <c r="CV210" s="256">
        <f t="shared" si="109"/>
        <v>0</v>
      </c>
      <c r="CW210" s="257" t="str">
        <f t="shared" si="141"/>
        <v/>
      </c>
      <c r="CX210" s="256">
        <v>0</v>
      </c>
      <c r="CY210" s="256">
        <f t="shared" si="110"/>
        <v>0</v>
      </c>
      <c r="CZ210" s="257" t="str">
        <f t="shared" si="142"/>
        <v/>
      </c>
      <c r="DA210" s="256">
        <v>0</v>
      </c>
      <c r="DB210" s="256">
        <f t="shared" si="111"/>
        <v>1</v>
      </c>
      <c r="DC210" s="257">
        <f t="shared" si="143"/>
        <v>0</v>
      </c>
      <c r="DD210" s="256">
        <v>0</v>
      </c>
      <c r="DE210" s="256">
        <f t="shared" si="112"/>
        <v>0</v>
      </c>
      <c r="DF210" s="257" t="str">
        <f t="shared" si="144"/>
        <v/>
      </c>
    </row>
    <row r="211" spans="1:110" ht="15" customHeight="1" x14ac:dyDescent="0.25">
      <c r="A211" s="152">
        <v>26</v>
      </c>
      <c r="B211" s="127" t="s">
        <v>363</v>
      </c>
      <c r="C211" s="127" t="s">
        <v>339</v>
      </c>
      <c r="D211" s="480">
        <v>0</v>
      </c>
      <c r="E211" s="480">
        <v>0</v>
      </c>
      <c r="F211" s="257" t="str">
        <f t="shared" si="77"/>
        <v>-</v>
      </c>
      <c r="G211" s="239" t="str">
        <f t="shared" si="78"/>
        <v>Đạt</v>
      </c>
      <c r="H211" s="259">
        <f t="shared" si="79"/>
        <v>30</v>
      </c>
      <c r="I211" s="259">
        <f t="shared" si="79"/>
        <v>28</v>
      </c>
      <c r="J211" s="293">
        <f t="shared" si="113"/>
        <v>1.0714285714285714</v>
      </c>
      <c r="K211" s="239" t="str">
        <f t="shared" si="80"/>
        <v>Đạt</v>
      </c>
      <c r="L211" s="256">
        <v>2</v>
      </c>
      <c r="M211" s="256">
        <v>2</v>
      </c>
      <c r="N211" s="257">
        <f t="shared" si="114"/>
        <v>1</v>
      </c>
      <c r="O211" s="256">
        <v>1</v>
      </c>
      <c r="P211" s="256">
        <v>1</v>
      </c>
      <c r="Q211" s="257">
        <f t="shared" si="81"/>
        <v>1</v>
      </c>
      <c r="R211" s="256">
        <v>1</v>
      </c>
      <c r="S211" s="256">
        <v>1</v>
      </c>
      <c r="T211" s="257">
        <f t="shared" si="115"/>
        <v>1</v>
      </c>
      <c r="U211" s="256">
        <v>0</v>
      </c>
      <c r="V211" s="256">
        <f t="shared" si="82"/>
        <v>1</v>
      </c>
      <c r="W211" s="257">
        <f t="shared" si="116"/>
        <v>0</v>
      </c>
      <c r="X211" s="256">
        <v>0</v>
      </c>
      <c r="Y211" s="256">
        <f t="shared" si="83"/>
        <v>0</v>
      </c>
      <c r="Z211" s="257" t="str">
        <f t="shared" si="117"/>
        <v/>
      </c>
      <c r="AA211" s="256">
        <v>1</v>
      </c>
      <c r="AB211" s="256">
        <f t="shared" si="84"/>
        <v>1</v>
      </c>
      <c r="AC211" s="257">
        <f t="shared" si="85"/>
        <v>1</v>
      </c>
      <c r="AD211" s="256">
        <v>0</v>
      </c>
      <c r="AE211" s="256">
        <f t="shared" si="86"/>
        <v>0</v>
      </c>
      <c r="AF211" s="257" t="str">
        <f t="shared" si="118"/>
        <v/>
      </c>
      <c r="AG211" s="256">
        <v>1</v>
      </c>
      <c r="AH211" s="256">
        <f t="shared" si="87"/>
        <v>0</v>
      </c>
      <c r="AI211" s="257" t="str">
        <f t="shared" si="119"/>
        <v/>
      </c>
      <c r="AJ211" s="480">
        <v>2</v>
      </c>
      <c r="AK211" s="256">
        <f t="shared" si="88"/>
        <v>2</v>
      </c>
      <c r="AL211" s="257">
        <f t="shared" si="120"/>
        <v>1</v>
      </c>
      <c r="AM211" s="256">
        <v>1</v>
      </c>
      <c r="AN211" s="256">
        <f t="shared" si="89"/>
        <v>2</v>
      </c>
      <c r="AO211" s="257">
        <f t="shared" si="121"/>
        <v>0.5</v>
      </c>
      <c r="AP211" s="256">
        <v>1</v>
      </c>
      <c r="AQ211" s="256">
        <f t="shared" si="90"/>
        <v>1</v>
      </c>
      <c r="AR211" s="257">
        <f t="shared" si="122"/>
        <v>1</v>
      </c>
      <c r="AS211" s="256">
        <v>1</v>
      </c>
      <c r="AT211" s="256">
        <f t="shared" si="91"/>
        <v>1</v>
      </c>
      <c r="AU211" s="257">
        <f t="shared" si="123"/>
        <v>1</v>
      </c>
      <c r="AV211" s="256">
        <v>1</v>
      </c>
      <c r="AW211" s="256">
        <f t="shared" si="92"/>
        <v>0</v>
      </c>
      <c r="AX211" s="257" t="str">
        <f t="shared" si="124"/>
        <v/>
      </c>
      <c r="AY211" s="256">
        <v>0</v>
      </c>
      <c r="AZ211" s="256">
        <f t="shared" si="93"/>
        <v>0</v>
      </c>
      <c r="BA211" s="257" t="str">
        <f t="shared" si="125"/>
        <v/>
      </c>
      <c r="BB211" s="256">
        <v>2</v>
      </c>
      <c r="BC211" s="256">
        <f t="shared" si="94"/>
        <v>2</v>
      </c>
      <c r="BD211" s="257">
        <f t="shared" si="126"/>
        <v>1</v>
      </c>
      <c r="BE211" s="256">
        <v>2</v>
      </c>
      <c r="BF211" s="256">
        <f t="shared" si="95"/>
        <v>2</v>
      </c>
      <c r="BG211" s="257">
        <f t="shared" si="127"/>
        <v>1</v>
      </c>
      <c r="BH211" s="256">
        <v>1</v>
      </c>
      <c r="BI211" s="256">
        <f t="shared" si="96"/>
        <v>1</v>
      </c>
      <c r="BJ211" s="257">
        <f t="shared" si="128"/>
        <v>1</v>
      </c>
      <c r="BK211" s="256">
        <v>0</v>
      </c>
      <c r="BL211" s="256">
        <f t="shared" si="97"/>
        <v>0</v>
      </c>
      <c r="BM211" s="257" t="str">
        <f t="shared" si="129"/>
        <v/>
      </c>
      <c r="BN211" s="256">
        <v>0</v>
      </c>
      <c r="BO211" s="256">
        <f t="shared" si="98"/>
        <v>0</v>
      </c>
      <c r="BP211" s="257" t="str">
        <f t="shared" si="130"/>
        <v/>
      </c>
      <c r="BQ211" s="256">
        <v>1</v>
      </c>
      <c r="BR211" s="256">
        <f t="shared" si="99"/>
        <v>1</v>
      </c>
      <c r="BS211" s="257">
        <f t="shared" si="131"/>
        <v>1</v>
      </c>
      <c r="BT211" s="256">
        <v>2</v>
      </c>
      <c r="BU211" s="256">
        <f t="shared" si="100"/>
        <v>2</v>
      </c>
      <c r="BV211" s="257">
        <f t="shared" si="132"/>
        <v>1</v>
      </c>
      <c r="BW211" s="256">
        <v>1</v>
      </c>
      <c r="BX211" s="256">
        <f t="shared" si="101"/>
        <v>1</v>
      </c>
      <c r="BY211" s="257">
        <f t="shared" si="133"/>
        <v>1</v>
      </c>
      <c r="BZ211" s="256">
        <v>7</v>
      </c>
      <c r="CA211" s="256">
        <f t="shared" si="102"/>
        <v>7</v>
      </c>
      <c r="CB211" s="257">
        <f t="shared" si="134"/>
        <v>1</v>
      </c>
      <c r="CC211" s="256">
        <v>2</v>
      </c>
      <c r="CD211" s="256">
        <f t="shared" si="103"/>
        <v>0</v>
      </c>
      <c r="CE211" s="257" t="str">
        <f t="shared" si="135"/>
        <v/>
      </c>
      <c r="CF211" s="256">
        <v>0</v>
      </c>
      <c r="CG211" s="256">
        <f t="shared" si="104"/>
        <v>0</v>
      </c>
      <c r="CH211" s="257" t="str">
        <f t="shared" si="136"/>
        <v/>
      </c>
      <c r="CI211" s="256">
        <v>0</v>
      </c>
      <c r="CJ211" s="256">
        <f t="shared" si="105"/>
        <v>0</v>
      </c>
      <c r="CK211" s="257" t="str">
        <f t="shared" si="137"/>
        <v/>
      </c>
      <c r="CL211" s="256">
        <v>0</v>
      </c>
      <c r="CM211" s="256">
        <f t="shared" si="106"/>
        <v>0</v>
      </c>
      <c r="CN211" s="257" t="str">
        <f t="shared" si="138"/>
        <v/>
      </c>
      <c r="CO211" s="256">
        <v>0</v>
      </c>
      <c r="CP211" s="256">
        <f t="shared" si="107"/>
        <v>0</v>
      </c>
      <c r="CQ211" s="257" t="str">
        <f t="shared" si="139"/>
        <v/>
      </c>
      <c r="CR211" s="256">
        <v>0</v>
      </c>
      <c r="CS211" s="256">
        <f t="shared" si="108"/>
        <v>0</v>
      </c>
      <c r="CT211" s="257" t="str">
        <f t="shared" si="140"/>
        <v/>
      </c>
      <c r="CU211" s="256">
        <v>0</v>
      </c>
      <c r="CV211" s="256">
        <f t="shared" si="109"/>
        <v>0</v>
      </c>
      <c r="CW211" s="257" t="str">
        <f t="shared" si="141"/>
        <v/>
      </c>
      <c r="CX211" s="256">
        <v>0</v>
      </c>
      <c r="CY211" s="256">
        <f t="shared" si="110"/>
        <v>0</v>
      </c>
      <c r="CZ211" s="257" t="str">
        <f t="shared" si="142"/>
        <v/>
      </c>
      <c r="DA211" s="256">
        <v>0</v>
      </c>
      <c r="DB211" s="256">
        <f t="shared" si="111"/>
        <v>0</v>
      </c>
      <c r="DC211" s="257" t="str">
        <f t="shared" si="143"/>
        <v/>
      </c>
      <c r="DD211" s="256">
        <v>0</v>
      </c>
      <c r="DE211" s="256">
        <f t="shared" si="112"/>
        <v>0</v>
      </c>
      <c r="DF211" s="257" t="str">
        <f t="shared" si="144"/>
        <v/>
      </c>
    </row>
    <row r="212" spans="1:110" ht="15" customHeight="1" x14ac:dyDescent="0.25">
      <c r="A212" s="152">
        <v>27</v>
      </c>
      <c r="B212" s="127" t="s">
        <v>364</v>
      </c>
      <c r="C212" s="127" t="s">
        <v>339</v>
      </c>
      <c r="D212" s="480">
        <v>0</v>
      </c>
      <c r="E212" s="480">
        <v>0</v>
      </c>
      <c r="F212" s="257" t="str">
        <f t="shared" si="77"/>
        <v>-</v>
      </c>
      <c r="G212" s="239" t="str">
        <f t="shared" si="78"/>
        <v>Đạt</v>
      </c>
      <c r="H212" s="259">
        <f t="shared" si="79"/>
        <v>28</v>
      </c>
      <c r="I212" s="259">
        <f t="shared" si="79"/>
        <v>37</v>
      </c>
      <c r="J212" s="293">
        <f t="shared" si="113"/>
        <v>0.7567567567567568</v>
      </c>
      <c r="K212" s="239" t="str">
        <f t="shared" si="80"/>
        <v>Không đạt</v>
      </c>
      <c r="L212" s="256">
        <v>7</v>
      </c>
      <c r="M212" s="256">
        <v>7</v>
      </c>
      <c r="N212" s="257">
        <f t="shared" si="114"/>
        <v>1</v>
      </c>
      <c r="O212" s="256">
        <v>4</v>
      </c>
      <c r="P212" s="256">
        <v>4</v>
      </c>
      <c r="Q212" s="257">
        <f t="shared" si="81"/>
        <v>1</v>
      </c>
      <c r="R212" s="256">
        <v>2</v>
      </c>
      <c r="S212" s="256">
        <v>2</v>
      </c>
      <c r="T212" s="257">
        <f t="shared" si="115"/>
        <v>1</v>
      </c>
      <c r="U212" s="256">
        <v>0</v>
      </c>
      <c r="V212" s="256">
        <f t="shared" si="82"/>
        <v>1</v>
      </c>
      <c r="W212" s="257">
        <f t="shared" si="116"/>
        <v>0</v>
      </c>
      <c r="X212" s="256">
        <v>0</v>
      </c>
      <c r="Y212" s="256">
        <f t="shared" si="83"/>
        <v>1</v>
      </c>
      <c r="Z212" s="257">
        <f t="shared" si="117"/>
        <v>0</v>
      </c>
      <c r="AA212" s="256">
        <v>3</v>
      </c>
      <c r="AB212" s="256">
        <f t="shared" si="84"/>
        <v>3</v>
      </c>
      <c r="AC212" s="257">
        <f t="shared" si="85"/>
        <v>1</v>
      </c>
      <c r="AD212" s="256">
        <v>0</v>
      </c>
      <c r="AE212" s="256">
        <f t="shared" si="86"/>
        <v>0</v>
      </c>
      <c r="AF212" s="257" t="str">
        <f t="shared" si="118"/>
        <v/>
      </c>
      <c r="AG212" s="256">
        <v>0</v>
      </c>
      <c r="AH212" s="256">
        <f t="shared" si="87"/>
        <v>0</v>
      </c>
      <c r="AI212" s="257" t="str">
        <f t="shared" si="119"/>
        <v/>
      </c>
      <c r="AJ212" s="480">
        <v>1</v>
      </c>
      <c r="AK212" s="256">
        <f t="shared" si="88"/>
        <v>1</v>
      </c>
      <c r="AL212" s="257">
        <f t="shared" si="120"/>
        <v>1</v>
      </c>
      <c r="AM212" s="256">
        <v>0</v>
      </c>
      <c r="AN212" s="256">
        <f t="shared" si="89"/>
        <v>1</v>
      </c>
      <c r="AO212" s="257">
        <f t="shared" si="121"/>
        <v>0</v>
      </c>
      <c r="AP212" s="256">
        <v>1</v>
      </c>
      <c r="AQ212" s="256">
        <f t="shared" si="90"/>
        <v>1</v>
      </c>
      <c r="AR212" s="257">
        <f t="shared" si="122"/>
        <v>1</v>
      </c>
      <c r="AS212" s="256">
        <v>0</v>
      </c>
      <c r="AT212" s="256">
        <f t="shared" si="91"/>
        <v>1</v>
      </c>
      <c r="AU212" s="257">
        <f t="shared" si="123"/>
        <v>0</v>
      </c>
      <c r="AV212" s="256">
        <v>2</v>
      </c>
      <c r="AW212" s="256">
        <f t="shared" si="92"/>
        <v>1</v>
      </c>
      <c r="AX212" s="257">
        <f t="shared" si="124"/>
        <v>2</v>
      </c>
      <c r="AY212" s="256">
        <v>1</v>
      </c>
      <c r="AZ212" s="256">
        <f t="shared" si="93"/>
        <v>1</v>
      </c>
      <c r="BA212" s="257">
        <f t="shared" si="125"/>
        <v>1</v>
      </c>
      <c r="BB212" s="256">
        <v>2</v>
      </c>
      <c r="BC212" s="256">
        <f t="shared" si="94"/>
        <v>2</v>
      </c>
      <c r="BD212" s="257">
        <f t="shared" si="126"/>
        <v>1</v>
      </c>
      <c r="BE212" s="256">
        <v>0</v>
      </c>
      <c r="BF212" s="256">
        <f t="shared" si="95"/>
        <v>0</v>
      </c>
      <c r="BG212" s="257" t="str">
        <f t="shared" si="127"/>
        <v/>
      </c>
      <c r="BH212" s="256">
        <v>0</v>
      </c>
      <c r="BI212" s="256">
        <f t="shared" si="96"/>
        <v>3</v>
      </c>
      <c r="BJ212" s="257">
        <f t="shared" si="128"/>
        <v>0</v>
      </c>
      <c r="BK212" s="256">
        <v>0</v>
      </c>
      <c r="BL212" s="256">
        <f t="shared" si="97"/>
        <v>0</v>
      </c>
      <c r="BM212" s="257" t="str">
        <f t="shared" si="129"/>
        <v/>
      </c>
      <c r="BN212" s="256">
        <v>0</v>
      </c>
      <c r="BO212" s="256">
        <f t="shared" si="98"/>
        <v>0</v>
      </c>
      <c r="BP212" s="257" t="str">
        <f t="shared" si="130"/>
        <v/>
      </c>
      <c r="BQ212" s="256">
        <v>3</v>
      </c>
      <c r="BR212" s="256">
        <f t="shared" si="99"/>
        <v>3</v>
      </c>
      <c r="BS212" s="257">
        <f t="shared" si="131"/>
        <v>1</v>
      </c>
      <c r="BT212" s="256">
        <v>0</v>
      </c>
      <c r="BU212" s="256">
        <f t="shared" si="100"/>
        <v>0</v>
      </c>
      <c r="BV212" s="257" t="str">
        <f t="shared" si="132"/>
        <v/>
      </c>
      <c r="BW212" s="256">
        <v>0</v>
      </c>
      <c r="BX212" s="256">
        <f t="shared" si="101"/>
        <v>0</v>
      </c>
      <c r="BY212" s="257" t="str">
        <f t="shared" si="133"/>
        <v/>
      </c>
      <c r="BZ212" s="256">
        <v>0</v>
      </c>
      <c r="CA212" s="256">
        <f t="shared" si="102"/>
        <v>0</v>
      </c>
      <c r="CB212" s="257" t="str">
        <f t="shared" si="134"/>
        <v/>
      </c>
      <c r="CC212" s="256">
        <v>0</v>
      </c>
      <c r="CD212" s="256">
        <f t="shared" si="103"/>
        <v>2</v>
      </c>
      <c r="CE212" s="257">
        <f t="shared" si="135"/>
        <v>0</v>
      </c>
      <c r="CF212" s="256">
        <v>0</v>
      </c>
      <c r="CG212" s="256">
        <f t="shared" si="104"/>
        <v>0</v>
      </c>
      <c r="CH212" s="257" t="str">
        <f t="shared" si="136"/>
        <v/>
      </c>
      <c r="CI212" s="256">
        <v>0</v>
      </c>
      <c r="CJ212" s="256">
        <f t="shared" si="105"/>
        <v>1</v>
      </c>
      <c r="CK212" s="257">
        <f t="shared" si="137"/>
        <v>0</v>
      </c>
      <c r="CL212" s="256">
        <v>2</v>
      </c>
      <c r="CM212" s="256">
        <f t="shared" si="106"/>
        <v>2</v>
      </c>
      <c r="CN212" s="257">
        <f t="shared" si="138"/>
        <v>1</v>
      </c>
      <c r="CO212" s="256">
        <v>0</v>
      </c>
      <c r="CP212" s="256">
        <f t="shared" si="107"/>
        <v>0</v>
      </c>
      <c r="CQ212" s="257" t="str">
        <f t="shared" si="139"/>
        <v/>
      </c>
      <c r="CR212" s="256">
        <v>0</v>
      </c>
      <c r="CS212" s="256">
        <f t="shared" si="108"/>
        <v>0</v>
      </c>
      <c r="CT212" s="257" t="str">
        <f t="shared" si="140"/>
        <v/>
      </c>
      <c r="CU212" s="256">
        <v>0</v>
      </c>
      <c r="CV212" s="256">
        <f t="shared" si="109"/>
        <v>0</v>
      </c>
      <c r="CW212" s="257" t="str">
        <f t="shared" si="141"/>
        <v/>
      </c>
      <c r="CX212" s="256">
        <v>0</v>
      </c>
      <c r="CY212" s="256">
        <f t="shared" si="110"/>
        <v>0</v>
      </c>
      <c r="CZ212" s="257" t="str">
        <f t="shared" si="142"/>
        <v/>
      </c>
      <c r="DA212" s="256">
        <v>0</v>
      </c>
      <c r="DB212" s="256">
        <f t="shared" si="111"/>
        <v>0</v>
      </c>
      <c r="DC212" s="257" t="str">
        <f t="shared" si="143"/>
        <v/>
      </c>
      <c r="DD212" s="256">
        <v>0</v>
      </c>
      <c r="DE212" s="256">
        <f t="shared" si="112"/>
        <v>0</v>
      </c>
      <c r="DF212" s="257" t="str">
        <f t="shared" si="144"/>
        <v/>
      </c>
    </row>
    <row r="213" spans="1:110" ht="15" customHeight="1" x14ac:dyDescent="0.25">
      <c r="A213" s="152">
        <v>28</v>
      </c>
      <c r="B213" s="127" t="s">
        <v>365</v>
      </c>
      <c r="C213" s="127" t="s">
        <v>336</v>
      </c>
      <c r="D213" s="480">
        <v>0</v>
      </c>
      <c r="E213" s="480">
        <v>0</v>
      </c>
      <c r="F213" s="257" t="str">
        <f t="shared" si="77"/>
        <v>-</v>
      </c>
      <c r="G213" s="239" t="str">
        <f t="shared" si="78"/>
        <v>Đạt</v>
      </c>
      <c r="H213" s="259">
        <f t="shared" si="79"/>
        <v>8</v>
      </c>
      <c r="I213" s="259">
        <f t="shared" si="79"/>
        <v>3</v>
      </c>
      <c r="J213" s="293">
        <f t="shared" si="113"/>
        <v>2.6666666666666665</v>
      </c>
      <c r="K213" s="239" t="str">
        <f t="shared" si="80"/>
        <v>Đạt</v>
      </c>
      <c r="L213" s="256">
        <v>0</v>
      </c>
      <c r="M213" s="256">
        <v>0</v>
      </c>
      <c r="N213" s="257" t="str">
        <f t="shared" si="114"/>
        <v/>
      </c>
      <c r="O213" s="256">
        <v>0</v>
      </c>
      <c r="P213" s="256">
        <v>0</v>
      </c>
      <c r="Q213" s="257" t="str">
        <f t="shared" si="81"/>
        <v/>
      </c>
      <c r="R213" s="256">
        <v>0</v>
      </c>
      <c r="S213" s="256">
        <v>0</v>
      </c>
      <c r="T213" s="257" t="str">
        <f t="shared" si="115"/>
        <v/>
      </c>
      <c r="U213" s="256">
        <v>0</v>
      </c>
      <c r="V213" s="256">
        <f t="shared" si="82"/>
        <v>0</v>
      </c>
      <c r="W213" s="257" t="str">
        <f t="shared" si="116"/>
        <v/>
      </c>
      <c r="X213" s="256">
        <v>0</v>
      </c>
      <c r="Y213" s="256">
        <f t="shared" si="83"/>
        <v>0</v>
      </c>
      <c r="Z213" s="257" t="str">
        <f t="shared" si="117"/>
        <v/>
      </c>
      <c r="AA213" s="256">
        <v>0</v>
      </c>
      <c r="AB213" s="256">
        <f t="shared" si="84"/>
        <v>0</v>
      </c>
      <c r="AC213" s="257" t="str">
        <f t="shared" si="85"/>
        <v/>
      </c>
      <c r="AD213" s="256">
        <v>0</v>
      </c>
      <c r="AE213" s="256">
        <f t="shared" si="86"/>
        <v>0</v>
      </c>
      <c r="AF213" s="257" t="str">
        <f t="shared" si="118"/>
        <v/>
      </c>
      <c r="AG213" s="256">
        <v>1</v>
      </c>
      <c r="AH213" s="256">
        <f t="shared" si="87"/>
        <v>0</v>
      </c>
      <c r="AI213" s="257" t="str">
        <f t="shared" si="119"/>
        <v/>
      </c>
      <c r="AJ213" s="480">
        <v>1</v>
      </c>
      <c r="AK213" s="256">
        <f t="shared" si="88"/>
        <v>1</v>
      </c>
      <c r="AL213" s="257">
        <f t="shared" si="120"/>
        <v>1</v>
      </c>
      <c r="AM213" s="256">
        <v>4</v>
      </c>
      <c r="AN213" s="256">
        <f t="shared" si="89"/>
        <v>0</v>
      </c>
      <c r="AO213" s="257" t="str">
        <f t="shared" si="121"/>
        <v/>
      </c>
      <c r="AP213" s="256">
        <v>0</v>
      </c>
      <c r="AQ213" s="256">
        <f t="shared" si="90"/>
        <v>0</v>
      </c>
      <c r="AR213" s="257" t="str">
        <f t="shared" si="122"/>
        <v/>
      </c>
      <c r="AS213" s="256">
        <v>0</v>
      </c>
      <c r="AT213" s="256">
        <f t="shared" si="91"/>
        <v>0</v>
      </c>
      <c r="AU213" s="257" t="str">
        <f t="shared" si="123"/>
        <v/>
      </c>
      <c r="AV213" s="256">
        <v>0</v>
      </c>
      <c r="AW213" s="256">
        <f t="shared" si="92"/>
        <v>1</v>
      </c>
      <c r="AX213" s="257">
        <f t="shared" si="124"/>
        <v>0</v>
      </c>
      <c r="AY213" s="256">
        <v>1</v>
      </c>
      <c r="AZ213" s="256">
        <f t="shared" si="93"/>
        <v>1</v>
      </c>
      <c r="BA213" s="257">
        <f t="shared" si="125"/>
        <v>1</v>
      </c>
      <c r="BB213" s="256">
        <v>0</v>
      </c>
      <c r="BC213" s="256">
        <f t="shared" si="94"/>
        <v>0</v>
      </c>
      <c r="BD213" s="257" t="str">
        <f t="shared" si="126"/>
        <v/>
      </c>
      <c r="BE213" s="256">
        <v>0</v>
      </c>
      <c r="BF213" s="256">
        <f t="shared" si="95"/>
        <v>0</v>
      </c>
      <c r="BG213" s="257" t="str">
        <f t="shared" si="127"/>
        <v/>
      </c>
      <c r="BH213" s="256">
        <v>0</v>
      </c>
      <c r="BI213" s="256">
        <f t="shared" si="96"/>
        <v>0</v>
      </c>
      <c r="BJ213" s="257" t="str">
        <f t="shared" si="128"/>
        <v/>
      </c>
      <c r="BK213" s="256">
        <v>0</v>
      </c>
      <c r="BL213" s="256">
        <f t="shared" si="97"/>
        <v>0</v>
      </c>
      <c r="BM213" s="257" t="str">
        <f t="shared" si="129"/>
        <v/>
      </c>
      <c r="BN213" s="256">
        <v>0</v>
      </c>
      <c r="BO213" s="256">
        <f t="shared" si="98"/>
        <v>0</v>
      </c>
      <c r="BP213" s="257" t="str">
        <f t="shared" si="130"/>
        <v/>
      </c>
      <c r="BQ213" s="256">
        <v>0</v>
      </c>
      <c r="BR213" s="256">
        <f t="shared" si="99"/>
        <v>0</v>
      </c>
      <c r="BS213" s="257" t="str">
        <f t="shared" si="131"/>
        <v/>
      </c>
      <c r="BT213" s="256">
        <v>0</v>
      </c>
      <c r="BU213" s="256">
        <f t="shared" si="100"/>
        <v>0</v>
      </c>
      <c r="BV213" s="257" t="str">
        <f t="shared" si="132"/>
        <v/>
      </c>
      <c r="BW213" s="256">
        <v>0</v>
      </c>
      <c r="BX213" s="256">
        <f t="shared" si="101"/>
        <v>0</v>
      </c>
      <c r="BY213" s="257" t="str">
        <f t="shared" si="133"/>
        <v/>
      </c>
      <c r="BZ213" s="256">
        <v>0</v>
      </c>
      <c r="CA213" s="256">
        <f t="shared" si="102"/>
        <v>0</v>
      </c>
      <c r="CB213" s="257" t="str">
        <f t="shared" si="134"/>
        <v/>
      </c>
      <c r="CC213" s="256">
        <v>0</v>
      </c>
      <c r="CD213" s="256">
        <f t="shared" si="103"/>
        <v>0</v>
      </c>
      <c r="CE213" s="257" t="str">
        <f t="shared" si="135"/>
        <v/>
      </c>
      <c r="CF213" s="256">
        <v>0</v>
      </c>
      <c r="CG213" s="256">
        <f t="shared" si="104"/>
        <v>0</v>
      </c>
      <c r="CH213" s="257" t="str">
        <f t="shared" si="136"/>
        <v/>
      </c>
      <c r="CI213" s="256">
        <v>1</v>
      </c>
      <c r="CJ213" s="256">
        <f t="shared" si="105"/>
        <v>0</v>
      </c>
      <c r="CK213" s="257" t="str">
        <f t="shared" si="137"/>
        <v/>
      </c>
      <c r="CL213" s="256">
        <v>0</v>
      </c>
      <c r="CM213" s="256">
        <f t="shared" si="106"/>
        <v>0</v>
      </c>
      <c r="CN213" s="257" t="str">
        <f t="shared" si="138"/>
        <v/>
      </c>
      <c r="CO213" s="256">
        <v>0</v>
      </c>
      <c r="CP213" s="256">
        <f t="shared" si="107"/>
        <v>0</v>
      </c>
      <c r="CQ213" s="257" t="str">
        <f t="shared" si="139"/>
        <v/>
      </c>
      <c r="CR213" s="256">
        <v>0</v>
      </c>
      <c r="CS213" s="256">
        <f t="shared" si="108"/>
        <v>0</v>
      </c>
      <c r="CT213" s="257" t="str">
        <f t="shared" si="140"/>
        <v/>
      </c>
      <c r="CU213" s="256">
        <v>0</v>
      </c>
      <c r="CV213" s="256">
        <f t="shared" si="109"/>
        <v>0</v>
      </c>
      <c r="CW213" s="257" t="str">
        <f t="shared" si="141"/>
        <v/>
      </c>
      <c r="CX213" s="256">
        <v>0</v>
      </c>
      <c r="CY213" s="256">
        <f t="shared" si="110"/>
        <v>0</v>
      </c>
      <c r="CZ213" s="257" t="str">
        <f t="shared" si="142"/>
        <v/>
      </c>
      <c r="DA213" s="256">
        <v>0</v>
      </c>
      <c r="DB213" s="256">
        <f t="shared" si="111"/>
        <v>0</v>
      </c>
      <c r="DC213" s="257" t="str">
        <f t="shared" si="143"/>
        <v/>
      </c>
      <c r="DD213" s="256">
        <v>0</v>
      </c>
      <c r="DE213" s="256">
        <f t="shared" si="112"/>
        <v>0</v>
      </c>
      <c r="DF213" s="257" t="str">
        <f t="shared" si="144"/>
        <v/>
      </c>
    </row>
    <row r="214" spans="1:110" ht="15" customHeight="1" x14ac:dyDescent="0.25">
      <c r="A214" s="152">
        <v>29</v>
      </c>
      <c r="B214" s="127" t="s">
        <v>366</v>
      </c>
      <c r="C214" s="127" t="s">
        <v>339</v>
      </c>
      <c r="D214" s="480">
        <v>0</v>
      </c>
      <c r="E214" s="480">
        <v>0</v>
      </c>
      <c r="F214" s="257" t="str">
        <f t="shared" si="77"/>
        <v>-</v>
      </c>
      <c r="G214" s="239" t="str">
        <f t="shared" si="78"/>
        <v>Đạt</v>
      </c>
      <c r="H214" s="259">
        <f t="shared" si="79"/>
        <v>4</v>
      </c>
      <c r="I214" s="259">
        <f t="shared" si="79"/>
        <v>3</v>
      </c>
      <c r="J214" s="293">
        <f t="shared" si="113"/>
        <v>1.3333333333333333</v>
      </c>
      <c r="K214" s="239" t="str">
        <f t="shared" si="80"/>
        <v>Đạt</v>
      </c>
      <c r="L214" s="256">
        <v>0</v>
      </c>
      <c r="M214" s="256">
        <v>0</v>
      </c>
      <c r="N214" s="257" t="str">
        <f t="shared" si="114"/>
        <v/>
      </c>
      <c r="O214" s="256">
        <v>1</v>
      </c>
      <c r="P214" s="256">
        <v>1</v>
      </c>
      <c r="Q214" s="257">
        <f t="shared" si="81"/>
        <v>1</v>
      </c>
      <c r="R214" s="256">
        <v>0</v>
      </c>
      <c r="S214" s="256">
        <v>0</v>
      </c>
      <c r="T214" s="257" t="str">
        <f t="shared" si="115"/>
        <v/>
      </c>
      <c r="U214" s="256">
        <v>0</v>
      </c>
      <c r="V214" s="256">
        <f t="shared" si="82"/>
        <v>0</v>
      </c>
      <c r="W214" s="257" t="str">
        <f t="shared" si="116"/>
        <v/>
      </c>
      <c r="X214" s="256">
        <v>0</v>
      </c>
      <c r="Y214" s="256">
        <f t="shared" si="83"/>
        <v>0</v>
      </c>
      <c r="Z214" s="257" t="str">
        <f t="shared" si="117"/>
        <v/>
      </c>
      <c r="AA214" s="256">
        <v>0</v>
      </c>
      <c r="AB214" s="256">
        <f t="shared" si="84"/>
        <v>0</v>
      </c>
      <c r="AC214" s="257" t="str">
        <f t="shared" si="85"/>
        <v/>
      </c>
      <c r="AD214" s="256">
        <v>1</v>
      </c>
      <c r="AE214" s="256">
        <f t="shared" si="86"/>
        <v>1</v>
      </c>
      <c r="AF214" s="257">
        <f t="shared" si="118"/>
        <v>1</v>
      </c>
      <c r="AG214" s="256">
        <v>1</v>
      </c>
      <c r="AH214" s="256">
        <f t="shared" si="87"/>
        <v>0</v>
      </c>
      <c r="AI214" s="257" t="str">
        <f t="shared" si="119"/>
        <v/>
      </c>
      <c r="AJ214" s="480">
        <v>0</v>
      </c>
      <c r="AK214" s="256">
        <f t="shared" si="88"/>
        <v>0</v>
      </c>
      <c r="AL214" s="257" t="str">
        <f t="shared" si="120"/>
        <v/>
      </c>
      <c r="AM214" s="256">
        <v>0</v>
      </c>
      <c r="AN214" s="256">
        <f t="shared" si="89"/>
        <v>0</v>
      </c>
      <c r="AO214" s="257" t="str">
        <f t="shared" si="121"/>
        <v/>
      </c>
      <c r="AP214" s="256">
        <v>0</v>
      </c>
      <c r="AQ214" s="256">
        <f t="shared" si="90"/>
        <v>0</v>
      </c>
      <c r="AR214" s="257" t="str">
        <f t="shared" si="122"/>
        <v/>
      </c>
      <c r="AS214" s="256">
        <v>0</v>
      </c>
      <c r="AT214" s="256">
        <f t="shared" si="91"/>
        <v>0</v>
      </c>
      <c r="AU214" s="257" t="str">
        <f t="shared" si="123"/>
        <v/>
      </c>
      <c r="AV214" s="256">
        <v>0</v>
      </c>
      <c r="AW214" s="256">
        <f t="shared" si="92"/>
        <v>0</v>
      </c>
      <c r="AX214" s="257" t="str">
        <f t="shared" si="124"/>
        <v/>
      </c>
      <c r="AY214" s="256">
        <v>0</v>
      </c>
      <c r="AZ214" s="256">
        <f t="shared" si="93"/>
        <v>0</v>
      </c>
      <c r="BA214" s="257" t="str">
        <f t="shared" si="125"/>
        <v/>
      </c>
      <c r="BB214" s="256">
        <v>0</v>
      </c>
      <c r="BC214" s="256">
        <f t="shared" si="94"/>
        <v>0</v>
      </c>
      <c r="BD214" s="257" t="str">
        <f t="shared" si="126"/>
        <v/>
      </c>
      <c r="BE214" s="256">
        <v>0</v>
      </c>
      <c r="BF214" s="256">
        <f t="shared" si="95"/>
        <v>0</v>
      </c>
      <c r="BG214" s="257" t="str">
        <f t="shared" si="127"/>
        <v/>
      </c>
      <c r="BH214" s="256">
        <v>0</v>
      </c>
      <c r="BI214" s="256">
        <f t="shared" si="96"/>
        <v>0</v>
      </c>
      <c r="BJ214" s="257" t="str">
        <f t="shared" si="128"/>
        <v/>
      </c>
      <c r="BK214" s="256">
        <v>0</v>
      </c>
      <c r="BL214" s="256">
        <f t="shared" si="97"/>
        <v>0</v>
      </c>
      <c r="BM214" s="257" t="str">
        <f t="shared" si="129"/>
        <v/>
      </c>
      <c r="BN214" s="256">
        <v>0</v>
      </c>
      <c r="BO214" s="256">
        <f t="shared" si="98"/>
        <v>0</v>
      </c>
      <c r="BP214" s="257" t="str">
        <f t="shared" si="130"/>
        <v/>
      </c>
      <c r="BQ214" s="256">
        <v>1</v>
      </c>
      <c r="BR214" s="256">
        <f t="shared" si="99"/>
        <v>1</v>
      </c>
      <c r="BS214" s="257">
        <f t="shared" si="131"/>
        <v>1</v>
      </c>
      <c r="BT214" s="256">
        <v>0</v>
      </c>
      <c r="BU214" s="256">
        <f t="shared" si="100"/>
        <v>0</v>
      </c>
      <c r="BV214" s="257" t="str">
        <f t="shared" si="132"/>
        <v/>
      </c>
      <c r="BW214" s="256">
        <v>0</v>
      </c>
      <c r="BX214" s="256">
        <f t="shared" si="101"/>
        <v>0</v>
      </c>
      <c r="BY214" s="257" t="str">
        <f t="shared" si="133"/>
        <v/>
      </c>
      <c r="BZ214" s="256">
        <v>0</v>
      </c>
      <c r="CA214" s="256">
        <f t="shared" si="102"/>
        <v>0</v>
      </c>
      <c r="CB214" s="257" t="str">
        <f t="shared" si="134"/>
        <v/>
      </c>
      <c r="CC214" s="256">
        <v>0</v>
      </c>
      <c r="CD214" s="256">
        <f t="shared" si="103"/>
        <v>0</v>
      </c>
      <c r="CE214" s="257" t="str">
        <f t="shared" si="135"/>
        <v/>
      </c>
      <c r="CF214" s="256">
        <v>0</v>
      </c>
      <c r="CG214" s="256">
        <f t="shared" si="104"/>
        <v>0</v>
      </c>
      <c r="CH214" s="257" t="str">
        <f t="shared" si="136"/>
        <v/>
      </c>
      <c r="CI214" s="256">
        <v>0</v>
      </c>
      <c r="CJ214" s="256">
        <f t="shared" si="105"/>
        <v>0</v>
      </c>
      <c r="CK214" s="257" t="str">
        <f t="shared" si="137"/>
        <v/>
      </c>
      <c r="CL214" s="256">
        <v>0</v>
      </c>
      <c r="CM214" s="256">
        <f t="shared" si="106"/>
        <v>0</v>
      </c>
      <c r="CN214" s="257" t="str">
        <f t="shared" si="138"/>
        <v/>
      </c>
      <c r="CO214" s="256">
        <v>0</v>
      </c>
      <c r="CP214" s="256">
        <f t="shared" si="107"/>
        <v>0</v>
      </c>
      <c r="CQ214" s="257" t="str">
        <f t="shared" si="139"/>
        <v/>
      </c>
      <c r="CR214" s="256">
        <v>0</v>
      </c>
      <c r="CS214" s="256">
        <f t="shared" si="108"/>
        <v>0</v>
      </c>
      <c r="CT214" s="257" t="str">
        <f t="shared" si="140"/>
        <v/>
      </c>
      <c r="CU214" s="256">
        <v>0</v>
      </c>
      <c r="CV214" s="256">
        <f t="shared" si="109"/>
        <v>0</v>
      </c>
      <c r="CW214" s="257" t="str">
        <f t="shared" si="141"/>
        <v/>
      </c>
      <c r="CX214" s="256">
        <v>0</v>
      </c>
      <c r="CY214" s="256">
        <f t="shared" si="110"/>
        <v>0</v>
      </c>
      <c r="CZ214" s="257" t="str">
        <f t="shared" si="142"/>
        <v/>
      </c>
      <c r="DA214" s="256">
        <v>0</v>
      </c>
      <c r="DB214" s="256">
        <f t="shared" si="111"/>
        <v>0</v>
      </c>
      <c r="DC214" s="257" t="str">
        <f t="shared" si="143"/>
        <v/>
      </c>
      <c r="DD214" s="256">
        <v>0</v>
      </c>
      <c r="DE214" s="256">
        <f t="shared" si="112"/>
        <v>0</v>
      </c>
      <c r="DF214" s="257" t="str">
        <f t="shared" si="144"/>
        <v/>
      </c>
    </row>
    <row r="215" spans="1:110" ht="15" customHeight="1" x14ac:dyDescent="0.25">
      <c r="A215" s="152">
        <v>30</v>
      </c>
      <c r="B215" s="127" t="s">
        <v>367</v>
      </c>
      <c r="C215" s="127" t="s">
        <v>339</v>
      </c>
      <c r="D215" s="480">
        <v>0</v>
      </c>
      <c r="E215" s="480">
        <v>0</v>
      </c>
      <c r="F215" s="257" t="str">
        <f t="shared" si="77"/>
        <v>-</v>
      </c>
      <c r="G215" s="239" t="str">
        <f t="shared" si="78"/>
        <v>Đạt</v>
      </c>
      <c r="H215" s="259">
        <f t="shared" si="79"/>
        <v>14</v>
      </c>
      <c r="I215" s="259">
        <f t="shared" si="79"/>
        <v>19</v>
      </c>
      <c r="J215" s="293">
        <f t="shared" si="113"/>
        <v>0.73684210526315785</v>
      </c>
      <c r="K215" s="239" t="str">
        <f t="shared" si="80"/>
        <v>Không đạt</v>
      </c>
      <c r="L215" s="256">
        <v>0</v>
      </c>
      <c r="M215" s="256">
        <v>0</v>
      </c>
      <c r="N215" s="257" t="str">
        <f t="shared" si="114"/>
        <v/>
      </c>
      <c r="O215" s="256">
        <v>0</v>
      </c>
      <c r="P215" s="256">
        <v>0</v>
      </c>
      <c r="Q215" s="257" t="str">
        <f t="shared" si="81"/>
        <v/>
      </c>
      <c r="R215" s="256">
        <v>2</v>
      </c>
      <c r="S215" s="256">
        <v>2</v>
      </c>
      <c r="T215" s="257">
        <f t="shared" si="115"/>
        <v>1</v>
      </c>
      <c r="U215" s="256">
        <v>0</v>
      </c>
      <c r="V215" s="256">
        <f t="shared" si="82"/>
        <v>0</v>
      </c>
      <c r="W215" s="257" t="str">
        <f t="shared" si="116"/>
        <v/>
      </c>
      <c r="X215" s="256">
        <v>0</v>
      </c>
      <c r="Y215" s="256">
        <f t="shared" si="83"/>
        <v>1</v>
      </c>
      <c r="Z215" s="257">
        <f t="shared" si="117"/>
        <v>0</v>
      </c>
      <c r="AA215" s="256">
        <v>1</v>
      </c>
      <c r="AB215" s="256">
        <f t="shared" si="84"/>
        <v>1</v>
      </c>
      <c r="AC215" s="257">
        <f t="shared" si="85"/>
        <v>1</v>
      </c>
      <c r="AD215" s="256">
        <v>2</v>
      </c>
      <c r="AE215" s="256">
        <f t="shared" si="86"/>
        <v>2</v>
      </c>
      <c r="AF215" s="257">
        <f t="shared" si="118"/>
        <v>1</v>
      </c>
      <c r="AG215" s="256">
        <v>0</v>
      </c>
      <c r="AH215" s="256">
        <f t="shared" si="87"/>
        <v>0</v>
      </c>
      <c r="AI215" s="257" t="str">
        <f t="shared" si="119"/>
        <v/>
      </c>
      <c r="AJ215" s="480">
        <v>0</v>
      </c>
      <c r="AK215" s="256">
        <f t="shared" si="88"/>
        <v>0</v>
      </c>
      <c r="AL215" s="257" t="str">
        <f t="shared" si="120"/>
        <v/>
      </c>
      <c r="AM215" s="256">
        <v>0</v>
      </c>
      <c r="AN215" s="256">
        <f t="shared" si="89"/>
        <v>1</v>
      </c>
      <c r="AO215" s="257">
        <f t="shared" si="121"/>
        <v>0</v>
      </c>
      <c r="AP215" s="256">
        <v>1</v>
      </c>
      <c r="AQ215" s="256">
        <f t="shared" si="90"/>
        <v>1</v>
      </c>
      <c r="AR215" s="257">
        <f t="shared" si="122"/>
        <v>1</v>
      </c>
      <c r="AS215" s="256">
        <v>0</v>
      </c>
      <c r="AT215" s="256">
        <f t="shared" si="91"/>
        <v>1</v>
      </c>
      <c r="AU215" s="257">
        <f t="shared" si="123"/>
        <v>0</v>
      </c>
      <c r="AV215" s="256">
        <v>1</v>
      </c>
      <c r="AW215" s="256">
        <f t="shared" si="92"/>
        <v>3</v>
      </c>
      <c r="AX215" s="257">
        <f t="shared" si="124"/>
        <v>0.33333333333333331</v>
      </c>
      <c r="AY215" s="256">
        <v>3</v>
      </c>
      <c r="AZ215" s="256">
        <f t="shared" si="93"/>
        <v>3</v>
      </c>
      <c r="BA215" s="257">
        <f t="shared" si="125"/>
        <v>1</v>
      </c>
      <c r="BB215" s="256">
        <v>3</v>
      </c>
      <c r="BC215" s="256">
        <f t="shared" si="94"/>
        <v>3</v>
      </c>
      <c r="BD215" s="257">
        <f t="shared" si="126"/>
        <v>1</v>
      </c>
      <c r="BE215" s="256">
        <v>0</v>
      </c>
      <c r="BF215" s="256">
        <f t="shared" si="95"/>
        <v>0</v>
      </c>
      <c r="BG215" s="257" t="str">
        <f t="shared" si="127"/>
        <v/>
      </c>
      <c r="BH215" s="256">
        <v>0</v>
      </c>
      <c r="BI215" s="256">
        <f t="shared" si="96"/>
        <v>0</v>
      </c>
      <c r="BJ215" s="257" t="str">
        <f t="shared" si="128"/>
        <v/>
      </c>
      <c r="BK215" s="256">
        <v>0</v>
      </c>
      <c r="BL215" s="256">
        <f t="shared" si="97"/>
        <v>0</v>
      </c>
      <c r="BM215" s="257" t="str">
        <f t="shared" si="129"/>
        <v/>
      </c>
      <c r="BN215" s="256">
        <v>0</v>
      </c>
      <c r="BO215" s="256">
        <f t="shared" si="98"/>
        <v>0</v>
      </c>
      <c r="BP215" s="257" t="str">
        <f t="shared" si="130"/>
        <v/>
      </c>
      <c r="BQ215" s="256">
        <v>0</v>
      </c>
      <c r="BR215" s="256">
        <f t="shared" si="99"/>
        <v>0</v>
      </c>
      <c r="BS215" s="257" t="str">
        <f t="shared" si="131"/>
        <v/>
      </c>
      <c r="BT215" s="256">
        <v>0</v>
      </c>
      <c r="BU215" s="256">
        <f t="shared" si="100"/>
        <v>0</v>
      </c>
      <c r="BV215" s="257" t="str">
        <f t="shared" si="132"/>
        <v/>
      </c>
      <c r="BW215" s="256">
        <v>0</v>
      </c>
      <c r="BX215" s="256">
        <f t="shared" si="101"/>
        <v>0</v>
      </c>
      <c r="BY215" s="257" t="str">
        <f t="shared" si="133"/>
        <v/>
      </c>
      <c r="BZ215" s="256">
        <v>1</v>
      </c>
      <c r="CA215" s="256">
        <f t="shared" si="102"/>
        <v>1</v>
      </c>
      <c r="CB215" s="257">
        <f t="shared" si="134"/>
        <v>1</v>
      </c>
      <c r="CC215" s="256">
        <v>0</v>
      </c>
      <c r="CD215" s="256">
        <f t="shared" si="103"/>
        <v>0</v>
      </c>
      <c r="CE215" s="257" t="str">
        <f t="shared" si="135"/>
        <v/>
      </c>
      <c r="CF215" s="256">
        <v>0</v>
      </c>
      <c r="CG215" s="256">
        <f t="shared" si="104"/>
        <v>0</v>
      </c>
      <c r="CH215" s="257" t="str">
        <f t="shared" si="136"/>
        <v/>
      </c>
      <c r="CI215" s="256">
        <v>0</v>
      </c>
      <c r="CJ215" s="256">
        <f t="shared" si="105"/>
        <v>0</v>
      </c>
      <c r="CK215" s="257" t="str">
        <f t="shared" si="137"/>
        <v/>
      </c>
      <c r="CL215" s="256">
        <v>0</v>
      </c>
      <c r="CM215" s="256">
        <f t="shared" si="106"/>
        <v>0</v>
      </c>
      <c r="CN215" s="257" t="str">
        <f t="shared" si="138"/>
        <v/>
      </c>
      <c r="CO215" s="256">
        <v>0</v>
      </c>
      <c r="CP215" s="256">
        <f t="shared" si="107"/>
        <v>0</v>
      </c>
      <c r="CQ215" s="257" t="str">
        <f t="shared" si="139"/>
        <v/>
      </c>
      <c r="CR215" s="256">
        <v>0</v>
      </c>
      <c r="CS215" s="256">
        <f t="shared" si="108"/>
        <v>0</v>
      </c>
      <c r="CT215" s="257" t="str">
        <f t="shared" si="140"/>
        <v/>
      </c>
      <c r="CU215" s="256">
        <v>0</v>
      </c>
      <c r="CV215" s="256">
        <f t="shared" si="109"/>
        <v>0</v>
      </c>
      <c r="CW215" s="257" t="str">
        <f t="shared" si="141"/>
        <v/>
      </c>
      <c r="CX215" s="256">
        <v>0</v>
      </c>
      <c r="CY215" s="256">
        <f t="shared" si="110"/>
        <v>0</v>
      </c>
      <c r="CZ215" s="257" t="str">
        <f t="shared" si="142"/>
        <v/>
      </c>
      <c r="DA215" s="256">
        <v>0</v>
      </c>
      <c r="DB215" s="256">
        <f t="shared" si="111"/>
        <v>0</v>
      </c>
      <c r="DC215" s="257" t="str">
        <f t="shared" si="143"/>
        <v/>
      </c>
      <c r="DD215" s="256">
        <v>0</v>
      </c>
      <c r="DE215" s="256">
        <f t="shared" si="112"/>
        <v>0</v>
      </c>
      <c r="DF215" s="257" t="str">
        <f t="shared" si="144"/>
        <v/>
      </c>
    </row>
    <row r="216" spans="1:110" ht="15" customHeight="1" x14ac:dyDescent="0.25">
      <c r="A216" s="152">
        <v>31</v>
      </c>
      <c r="B216" s="127" t="s">
        <v>368</v>
      </c>
      <c r="C216" s="127" t="s">
        <v>345</v>
      </c>
      <c r="D216" s="480">
        <v>0</v>
      </c>
      <c r="E216" s="480">
        <v>0</v>
      </c>
      <c r="F216" s="257" t="str">
        <f t="shared" si="77"/>
        <v>-</v>
      </c>
      <c r="G216" s="239" t="str">
        <f t="shared" si="78"/>
        <v>Đạt</v>
      </c>
      <c r="H216" s="259">
        <f t="shared" si="79"/>
        <v>12</v>
      </c>
      <c r="I216" s="259">
        <f t="shared" si="79"/>
        <v>9</v>
      </c>
      <c r="J216" s="293">
        <f t="shared" si="113"/>
        <v>1.3333333333333333</v>
      </c>
      <c r="K216" s="239" t="str">
        <f t="shared" si="80"/>
        <v>Đạt</v>
      </c>
      <c r="L216" s="256">
        <v>0</v>
      </c>
      <c r="M216" s="256">
        <v>0</v>
      </c>
      <c r="N216" s="257" t="str">
        <f t="shared" si="114"/>
        <v/>
      </c>
      <c r="O216" s="256">
        <v>1</v>
      </c>
      <c r="P216" s="256">
        <v>1</v>
      </c>
      <c r="Q216" s="257">
        <f t="shared" si="81"/>
        <v>1</v>
      </c>
      <c r="R216" s="256">
        <v>1</v>
      </c>
      <c r="S216" s="256">
        <v>1</v>
      </c>
      <c r="T216" s="257">
        <f t="shared" si="115"/>
        <v>1</v>
      </c>
      <c r="U216" s="256">
        <v>1</v>
      </c>
      <c r="V216" s="256">
        <f t="shared" si="82"/>
        <v>0</v>
      </c>
      <c r="W216" s="257" t="str">
        <f t="shared" si="116"/>
        <v/>
      </c>
      <c r="X216" s="256">
        <v>0</v>
      </c>
      <c r="Y216" s="256">
        <f t="shared" si="83"/>
        <v>0</v>
      </c>
      <c r="Z216" s="257" t="str">
        <f t="shared" si="117"/>
        <v/>
      </c>
      <c r="AA216" s="256">
        <v>0</v>
      </c>
      <c r="AB216" s="256">
        <f t="shared" si="84"/>
        <v>0</v>
      </c>
      <c r="AC216" s="257" t="str">
        <f t="shared" si="85"/>
        <v/>
      </c>
      <c r="AD216" s="256">
        <v>0</v>
      </c>
      <c r="AE216" s="256">
        <f t="shared" si="86"/>
        <v>0</v>
      </c>
      <c r="AF216" s="257" t="str">
        <f t="shared" si="118"/>
        <v/>
      </c>
      <c r="AG216" s="256">
        <v>2</v>
      </c>
      <c r="AH216" s="256">
        <f t="shared" si="87"/>
        <v>1</v>
      </c>
      <c r="AI216" s="257">
        <f t="shared" si="119"/>
        <v>2</v>
      </c>
      <c r="AJ216" s="480">
        <v>0</v>
      </c>
      <c r="AK216" s="256">
        <f t="shared" si="88"/>
        <v>0</v>
      </c>
      <c r="AL216" s="257" t="str">
        <f t="shared" si="120"/>
        <v/>
      </c>
      <c r="AM216" s="256">
        <v>1</v>
      </c>
      <c r="AN216" s="256">
        <f t="shared" si="89"/>
        <v>0</v>
      </c>
      <c r="AO216" s="257" t="str">
        <f t="shared" si="121"/>
        <v/>
      </c>
      <c r="AP216" s="256">
        <v>0</v>
      </c>
      <c r="AQ216" s="256">
        <f t="shared" si="90"/>
        <v>0</v>
      </c>
      <c r="AR216" s="257" t="str">
        <f t="shared" si="122"/>
        <v/>
      </c>
      <c r="AS216" s="256">
        <v>0</v>
      </c>
      <c r="AT216" s="256">
        <f t="shared" si="91"/>
        <v>1</v>
      </c>
      <c r="AU216" s="257">
        <f t="shared" si="123"/>
        <v>0</v>
      </c>
      <c r="AV216" s="256">
        <v>0</v>
      </c>
      <c r="AW216" s="256">
        <f t="shared" si="92"/>
        <v>0</v>
      </c>
      <c r="AX216" s="257" t="str">
        <f t="shared" si="124"/>
        <v/>
      </c>
      <c r="AY216" s="256">
        <v>1</v>
      </c>
      <c r="AZ216" s="256">
        <f t="shared" si="93"/>
        <v>1</v>
      </c>
      <c r="BA216" s="257">
        <f t="shared" si="125"/>
        <v>1</v>
      </c>
      <c r="BB216" s="256">
        <v>1</v>
      </c>
      <c r="BC216" s="256">
        <f t="shared" si="94"/>
        <v>1</v>
      </c>
      <c r="BD216" s="257">
        <f t="shared" si="126"/>
        <v>1</v>
      </c>
      <c r="BE216" s="256">
        <v>0</v>
      </c>
      <c r="BF216" s="256">
        <f t="shared" si="95"/>
        <v>0</v>
      </c>
      <c r="BG216" s="257" t="str">
        <f t="shared" si="127"/>
        <v/>
      </c>
      <c r="BH216" s="256">
        <v>1</v>
      </c>
      <c r="BI216" s="256">
        <f t="shared" si="96"/>
        <v>0</v>
      </c>
      <c r="BJ216" s="257" t="str">
        <f t="shared" si="128"/>
        <v/>
      </c>
      <c r="BK216" s="256">
        <v>0</v>
      </c>
      <c r="BL216" s="256">
        <f t="shared" si="97"/>
        <v>0</v>
      </c>
      <c r="BM216" s="257" t="str">
        <f t="shared" si="129"/>
        <v/>
      </c>
      <c r="BN216" s="256">
        <v>0</v>
      </c>
      <c r="BO216" s="256">
        <f t="shared" si="98"/>
        <v>0</v>
      </c>
      <c r="BP216" s="257" t="str">
        <f t="shared" si="130"/>
        <v/>
      </c>
      <c r="BQ216" s="256">
        <v>0</v>
      </c>
      <c r="BR216" s="256">
        <f t="shared" si="99"/>
        <v>0</v>
      </c>
      <c r="BS216" s="257" t="str">
        <f t="shared" si="131"/>
        <v/>
      </c>
      <c r="BT216" s="256">
        <v>0</v>
      </c>
      <c r="BU216" s="256">
        <f t="shared" si="100"/>
        <v>0</v>
      </c>
      <c r="BV216" s="257" t="str">
        <f t="shared" si="132"/>
        <v/>
      </c>
      <c r="BW216" s="256">
        <v>0</v>
      </c>
      <c r="BX216" s="256">
        <f t="shared" si="101"/>
        <v>0</v>
      </c>
      <c r="BY216" s="257" t="str">
        <f t="shared" si="133"/>
        <v/>
      </c>
      <c r="BZ216" s="256">
        <v>0</v>
      </c>
      <c r="CA216" s="256">
        <f t="shared" si="102"/>
        <v>0</v>
      </c>
      <c r="CB216" s="257" t="str">
        <f t="shared" si="134"/>
        <v/>
      </c>
      <c r="CC216" s="256">
        <v>0</v>
      </c>
      <c r="CD216" s="256">
        <f t="shared" si="103"/>
        <v>0</v>
      </c>
      <c r="CE216" s="257" t="str">
        <f t="shared" si="135"/>
        <v/>
      </c>
      <c r="CF216" s="256">
        <v>0</v>
      </c>
      <c r="CG216" s="256">
        <f t="shared" si="104"/>
        <v>0</v>
      </c>
      <c r="CH216" s="257" t="str">
        <f t="shared" si="136"/>
        <v/>
      </c>
      <c r="CI216" s="256">
        <v>0</v>
      </c>
      <c r="CJ216" s="256">
        <f t="shared" si="105"/>
        <v>0</v>
      </c>
      <c r="CK216" s="257" t="str">
        <f t="shared" si="137"/>
        <v/>
      </c>
      <c r="CL216" s="256">
        <v>0</v>
      </c>
      <c r="CM216" s="256">
        <f t="shared" si="106"/>
        <v>0</v>
      </c>
      <c r="CN216" s="257" t="str">
        <f t="shared" si="138"/>
        <v/>
      </c>
      <c r="CO216" s="256">
        <v>0</v>
      </c>
      <c r="CP216" s="256">
        <f t="shared" si="107"/>
        <v>0</v>
      </c>
      <c r="CQ216" s="257" t="str">
        <f t="shared" si="139"/>
        <v/>
      </c>
      <c r="CR216" s="256">
        <v>0</v>
      </c>
      <c r="CS216" s="256">
        <f t="shared" si="108"/>
        <v>0</v>
      </c>
      <c r="CT216" s="257" t="str">
        <f t="shared" si="140"/>
        <v/>
      </c>
      <c r="CU216" s="256">
        <v>0</v>
      </c>
      <c r="CV216" s="256">
        <f t="shared" si="109"/>
        <v>0</v>
      </c>
      <c r="CW216" s="257" t="str">
        <f t="shared" si="141"/>
        <v/>
      </c>
      <c r="CX216" s="256">
        <v>3</v>
      </c>
      <c r="CY216" s="256">
        <f t="shared" si="110"/>
        <v>3</v>
      </c>
      <c r="CZ216" s="257">
        <f t="shared" si="142"/>
        <v>1</v>
      </c>
      <c r="DA216" s="256">
        <v>0</v>
      </c>
      <c r="DB216" s="256">
        <f t="shared" si="111"/>
        <v>0</v>
      </c>
      <c r="DC216" s="257" t="str">
        <f t="shared" si="143"/>
        <v/>
      </c>
      <c r="DD216" s="256">
        <v>0</v>
      </c>
      <c r="DE216" s="256">
        <f t="shared" si="112"/>
        <v>0</v>
      </c>
      <c r="DF216" s="257" t="str">
        <f t="shared" si="144"/>
        <v/>
      </c>
    </row>
    <row r="217" spans="1:110" ht="15" customHeight="1" x14ac:dyDescent="0.25">
      <c r="A217" s="152">
        <v>32</v>
      </c>
      <c r="B217" s="127" t="s">
        <v>369</v>
      </c>
      <c r="C217" s="127" t="s">
        <v>336</v>
      </c>
      <c r="D217" s="480">
        <v>1</v>
      </c>
      <c r="E217" s="480">
        <v>1</v>
      </c>
      <c r="F217" s="257">
        <f t="shared" si="77"/>
        <v>1</v>
      </c>
      <c r="G217" s="239" t="str">
        <f t="shared" si="78"/>
        <v>Đạt</v>
      </c>
      <c r="H217" s="259">
        <f t="shared" si="79"/>
        <v>22</v>
      </c>
      <c r="I217" s="259">
        <f t="shared" si="79"/>
        <v>26</v>
      </c>
      <c r="J217" s="293">
        <f t="shared" si="113"/>
        <v>0.84615384615384615</v>
      </c>
      <c r="K217" s="239" t="str">
        <f t="shared" si="80"/>
        <v>Không đạt</v>
      </c>
      <c r="L217" s="256">
        <v>0</v>
      </c>
      <c r="M217" s="256">
        <v>0</v>
      </c>
      <c r="N217" s="257" t="str">
        <f t="shared" si="114"/>
        <v/>
      </c>
      <c r="O217" s="256">
        <v>2</v>
      </c>
      <c r="P217" s="256">
        <v>2</v>
      </c>
      <c r="Q217" s="257">
        <f t="shared" si="81"/>
        <v>1</v>
      </c>
      <c r="R217" s="256">
        <v>0</v>
      </c>
      <c r="S217" s="256">
        <v>0</v>
      </c>
      <c r="T217" s="257" t="str">
        <f t="shared" si="115"/>
        <v/>
      </c>
      <c r="U217" s="256">
        <v>0</v>
      </c>
      <c r="V217" s="256">
        <f t="shared" si="82"/>
        <v>0</v>
      </c>
      <c r="W217" s="257" t="str">
        <f t="shared" si="116"/>
        <v/>
      </c>
      <c r="X217" s="256">
        <v>0</v>
      </c>
      <c r="Y217" s="256">
        <f t="shared" si="83"/>
        <v>0</v>
      </c>
      <c r="Z217" s="257" t="str">
        <f t="shared" si="117"/>
        <v/>
      </c>
      <c r="AA217" s="256">
        <v>3</v>
      </c>
      <c r="AB217" s="256">
        <f t="shared" si="84"/>
        <v>3</v>
      </c>
      <c r="AC217" s="257">
        <f t="shared" si="85"/>
        <v>1</v>
      </c>
      <c r="AD217" s="256">
        <v>3</v>
      </c>
      <c r="AE217" s="256">
        <f t="shared" si="86"/>
        <v>3</v>
      </c>
      <c r="AF217" s="257">
        <f t="shared" si="118"/>
        <v>1</v>
      </c>
      <c r="AG217" s="256">
        <v>1</v>
      </c>
      <c r="AH217" s="256">
        <f t="shared" si="87"/>
        <v>0</v>
      </c>
      <c r="AI217" s="257" t="str">
        <f t="shared" si="119"/>
        <v/>
      </c>
      <c r="AJ217" s="480">
        <v>4</v>
      </c>
      <c r="AK217" s="256">
        <f t="shared" si="88"/>
        <v>4</v>
      </c>
      <c r="AL217" s="257">
        <f t="shared" si="120"/>
        <v>1</v>
      </c>
      <c r="AM217" s="256">
        <v>0</v>
      </c>
      <c r="AN217" s="256">
        <f t="shared" si="89"/>
        <v>4</v>
      </c>
      <c r="AO217" s="257">
        <f t="shared" si="121"/>
        <v>0</v>
      </c>
      <c r="AP217" s="256">
        <v>0</v>
      </c>
      <c r="AQ217" s="256">
        <f t="shared" si="90"/>
        <v>0</v>
      </c>
      <c r="AR217" s="257" t="str">
        <f t="shared" si="122"/>
        <v/>
      </c>
      <c r="AS217" s="256">
        <v>1</v>
      </c>
      <c r="AT217" s="256">
        <f t="shared" si="91"/>
        <v>0</v>
      </c>
      <c r="AU217" s="257" t="str">
        <f t="shared" si="123"/>
        <v/>
      </c>
      <c r="AV217" s="256">
        <v>0</v>
      </c>
      <c r="AW217" s="256">
        <f t="shared" si="92"/>
        <v>1</v>
      </c>
      <c r="AX217" s="257">
        <f t="shared" si="124"/>
        <v>0</v>
      </c>
      <c r="AY217" s="256">
        <v>0</v>
      </c>
      <c r="AZ217" s="256">
        <f t="shared" si="93"/>
        <v>0</v>
      </c>
      <c r="BA217" s="257" t="str">
        <f t="shared" si="125"/>
        <v/>
      </c>
      <c r="BB217" s="256">
        <v>2</v>
      </c>
      <c r="BC217" s="256">
        <f t="shared" si="94"/>
        <v>2</v>
      </c>
      <c r="BD217" s="257">
        <f t="shared" si="126"/>
        <v>1</v>
      </c>
      <c r="BE217" s="256">
        <v>3</v>
      </c>
      <c r="BF217" s="256">
        <f t="shared" si="95"/>
        <v>3</v>
      </c>
      <c r="BG217" s="257">
        <f t="shared" si="127"/>
        <v>1</v>
      </c>
      <c r="BH217" s="256">
        <v>0</v>
      </c>
      <c r="BI217" s="256">
        <f t="shared" si="96"/>
        <v>0</v>
      </c>
      <c r="BJ217" s="257" t="str">
        <f t="shared" si="128"/>
        <v/>
      </c>
      <c r="BK217" s="256">
        <v>0</v>
      </c>
      <c r="BL217" s="256">
        <f t="shared" si="97"/>
        <v>0</v>
      </c>
      <c r="BM217" s="257" t="str">
        <f t="shared" si="129"/>
        <v/>
      </c>
      <c r="BN217" s="256">
        <v>0</v>
      </c>
      <c r="BO217" s="256">
        <f t="shared" si="98"/>
        <v>0</v>
      </c>
      <c r="BP217" s="257" t="str">
        <f t="shared" si="130"/>
        <v/>
      </c>
      <c r="BQ217" s="256">
        <v>1</v>
      </c>
      <c r="BR217" s="256">
        <f t="shared" si="99"/>
        <v>1</v>
      </c>
      <c r="BS217" s="257">
        <f t="shared" si="131"/>
        <v>1</v>
      </c>
      <c r="BT217" s="256">
        <v>1</v>
      </c>
      <c r="BU217" s="256">
        <f t="shared" si="100"/>
        <v>1</v>
      </c>
      <c r="BV217" s="257">
        <f t="shared" si="132"/>
        <v>1</v>
      </c>
      <c r="BW217" s="256">
        <v>0</v>
      </c>
      <c r="BX217" s="256">
        <f t="shared" si="101"/>
        <v>0</v>
      </c>
      <c r="BY217" s="257" t="str">
        <f t="shared" si="133"/>
        <v/>
      </c>
      <c r="BZ217" s="256">
        <v>1</v>
      </c>
      <c r="CA217" s="256">
        <f t="shared" si="102"/>
        <v>1</v>
      </c>
      <c r="CB217" s="257">
        <f t="shared" si="134"/>
        <v>1</v>
      </c>
      <c r="CC217" s="256">
        <v>0</v>
      </c>
      <c r="CD217" s="256">
        <f t="shared" si="103"/>
        <v>1</v>
      </c>
      <c r="CE217" s="257">
        <f t="shared" si="135"/>
        <v>0</v>
      </c>
      <c r="CF217" s="256">
        <v>0</v>
      </c>
      <c r="CG217" s="256">
        <f t="shared" si="104"/>
        <v>0</v>
      </c>
      <c r="CH217" s="257" t="str">
        <f t="shared" si="136"/>
        <v/>
      </c>
      <c r="CI217" s="256">
        <v>0</v>
      </c>
      <c r="CJ217" s="256">
        <f t="shared" si="105"/>
        <v>0</v>
      </c>
      <c r="CK217" s="257" t="str">
        <f t="shared" si="137"/>
        <v/>
      </c>
      <c r="CL217" s="256">
        <v>0</v>
      </c>
      <c r="CM217" s="256">
        <f t="shared" si="106"/>
        <v>0</v>
      </c>
      <c r="CN217" s="257" t="str">
        <f t="shared" si="138"/>
        <v/>
      </c>
      <c r="CO217" s="256">
        <v>0</v>
      </c>
      <c r="CP217" s="256">
        <f t="shared" si="107"/>
        <v>0</v>
      </c>
      <c r="CQ217" s="257" t="str">
        <f t="shared" si="139"/>
        <v/>
      </c>
      <c r="CR217" s="256">
        <v>0</v>
      </c>
      <c r="CS217" s="256">
        <f t="shared" si="108"/>
        <v>0</v>
      </c>
      <c r="CT217" s="257" t="str">
        <f t="shared" si="140"/>
        <v/>
      </c>
      <c r="CU217" s="256">
        <v>0</v>
      </c>
      <c r="CV217" s="256">
        <f t="shared" si="109"/>
        <v>0</v>
      </c>
      <c r="CW217" s="257" t="str">
        <f t="shared" si="141"/>
        <v/>
      </c>
      <c r="CX217" s="256">
        <v>0</v>
      </c>
      <c r="CY217" s="256">
        <f t="shared" si="110"/>
        <v>0</v>
      </c>
      <c r="CZ217" s="257" t="str">
        <f t="shared" si="142"/>
        <v/>
      </c>
      <c r="DA217" s="256">
        <v>0</v>
      </c>
      <c r="DB217" s="256">
        <f t="shared" si="111"/>
        <v>0</v>
      </c>
      <c r="DC217" s="257" t="str">
        <f t="shared" si="143"/>
        <v/>
      </c>
      <c r="DD217" s="256">
        <v>1</v>
      </c>
      <c r="DE217" s="256">
        <f t="shared" si="112"/>
        <v>1</v>
      </c>
      <c r="DF217" s="257">
        <f t="shared" si="144"/>
        <v>1</v>
      </c>
    </row>
    <row r="218" spans="1:110" ht="15" customHeight="1" x14ac:dyDescent="0.25">
      <c r="A218" s="152">
        <v>33</v>
      </c>
      <c r="B218" s="127" t="s">
        <v>370</v>
      </c>
      <c r="C218" s="127" t="s">
        <v>345</v>
      </c>
      <c r="D218" s="480">
        <v>0</v>
      </c>
      <c r="E218" s="480">
        <v>0</v>
      </c>
      <c r="F218" s="257" t="str">
        <f t="shared" si="77"/>
        <v>-</v>
      </c>
      <c r="G218" s="239" t="str">
        <f t="shared" si="78"/>
        <v>Đạt</v>
      </c>
      <c r="H218" s="259">
        <f t="shared" ref="H218:I248" si="145">+SUM(L218,O218,R218,U218,X218,AA218,AD218,AG218,AJ218,AM218,AP218,AS218,AV218,AY218,BB218,BE218,BH218,BK218,BN218,BQ218,BT218,BW218,BZ218,CC218,CF218,CI218,CL218,CO218,CR218,CU218,CX218)</f>
        <v>15</v>
      </c>
      <c r="I218" s="259">
        <f t="shared" si="145"/>
        <v>12</v>
      </c>
      <c r="J218" s="293">
        <f t="shared" si="113"/>
        <v>1.25</v>
      </c>
      <c r="K218" s="239" t="str">
        <f t="shared" si="80"/>
        <v>Đạt</v>
      </c>
      <c r="L218" s="256">
        <v>0</v>
      </c>
      <c r="M218" s="256">
        <v>0</v>
      </c>
      <c r="N218" s="257" t="str">
        <f t="shared" si="114"/>
        <v/>
      </c>
      <c r="O218" s="256">
        <v>0</v>
      </c>
      <c r="P218" s="256">
        <v>0</v>
      </c>
      <c r="Q218" s="257" t="str">
        <f t="shared" si="81"/>
        <v/>
      </c>
      <c r="R218" s="256">
        <v>0</v>
      </c>
      <c r="S218" s="256">
        <v>0</v>
      </c>
      <c r="T218" s="257" t="str">
        <f t="shared" si="115"/>
        <v/>
      </c>
      <c r="U218" s="256">
        <v>1</v>
      </c>
      <c r="V218" s="256">
        <f t="shared" si="82"/>
        <v>0</v>
      </c>
      <c r="W218" s="257" t="str">
        <f t="shared" si="116"/>
        <v/>
      </c>
      <c r="X218" s="256">
        <v>0</v>
      </c>
      <c r="Y218" s="256">
        <f t="shared" si="83"/>
        <v>0</v>
      </c>
      <c r="Z218" s="257" t="str">
        <f t="shared" si="117"/>
        <v/>
      </c>
      <c r="AA218" s="256">
        <v>3</v>
      </c>
      <c r="AB218" s="256">
        <f t="shared" si="84"/>
        <v>3</v>
      </c>
      <c r="AC218" s="257">
        <f t="shared" si="85"/>
        <v>1</v>
      </c>
      <c r="AD218" s="256">
        <v>0</v>
      </c>
      <c r="AE218" s="256">
        <f t="shared" si="86"/>
        <v>0</v>
      </c>
      <c r="AF218" s="257" t="str">
        <f t="shared" si="118"/>
        <v/>
      </c>
      <c r="AG218" s="256">
        <v>0</v>
      </c>
      <c r="AH218" s="256">
        <f t="shared" si="87"/>
        <v>0</v>
      </c>
      <c r="AI218" s="257" t="str">
        <f t="shared" si="119"/>
        <v/>
      </c>
      <c r="AJ218" s="480">
        <v>5</v>
      </c>
      <c r="AK218" s="256">
        <f t="shared" si="88"/>
        <v>5</v>
      </c>
      <c r="AL218" s="257">
        <f t="shared" si="120"/>
        <v>1</v>
      </c>
      <c r="AM218" s="256">
        <v>1</v>
      </c>
      <c r="AN218" s="256">
        <f t="shared" si="89"/>
        <v>0</v>
      </c>
      <c r="AO218" s="257" t="str">
        <f t="shared" si="121"/>
        <v/>
      </c>
      <c r="AP218" s="256">
        <v>0</v>
      </c>
      <c r="AQ218" s="256">
        <f t="shared" si="90"/>
        <v>0</v>
      </c>
      <c r="AR218" s="257" t="str">
        <f t="shared" si="122"/>
        <v/>
      </c>
      <c r="AS218" s="256">
        <v>0</v>
      </c>
      <c r="AT218" s="256">
        <f t="shared" si="91"/>
        <v>0</v>
      </c>
      <c r="AU218" s="257" t="str">
        <f t="shared" si="123"/>
        <v/>
      </c>
      <c r="AV218" s="256">
        <v>1</v>
      </c>
      <c r="AW218" s="256">
        <f t="shared" si="92"/>
        <v>0</v>
      </c>
      <c r="AX218" s="257" t="str">
        <f t="shared" si="124"/>
        <v/>
      </c>
      <c r="AY218" s="256">
        <v>2</v>
      </c>
      <c r="AZ218" s="256">
        <f t="shared" si="93"/>
        <v>2</v>
      </c>
      <c r="BA218" s="257">
        <f t="shared" si="125"/>
        <v>1</v>
      </c>
      <c r="BB218" s="256">
        <v>0</v>
      </c>
      <c r="BC218" s="256">
        <f t="shared" si="94"/>
        <v>0</v>
      </c>
      <c r="BD218" s="257" t="str">
        <f t="shared" si="126"/>
        <v/>
      </c>
      <c r="BE218" s="256">
        <v>0</v>
      </c>
      <c r="BF218" s="256">
        <f t="shared" si="95"/>
        <v>0</v>
      </c>
      <c r="BG218" s="257" t="str">
        <f t="shared" si="127"/>
        <v/>
      </c>
      <c r="BH218" s="256">
        <v>0</v>
      </c>
      <c r="BI218" s="256">
        <f t="shared" si="96"/>
        <v>0</v>
      </c>
      <c r="BJ218" s="257" t="str">
        <f t="shared" si="128"/>
        <v/>
      </c>
      <c r="BK218" s="256">
        <v>0</v>
      </c>
      <c r="BL218" s="256">
        <f t="shared" si="97"/>
        <v>0</v>
      </c>
      <c r="BM218" s="257" t="str">
        <f t="shared" si="129"/>
        <v/>
      </c>
      <c r="BN218" s="256">
        <v>0</v>
      </c>
      <c r="BO218" s="256">
        <f t="shared" si="98"/>
        <v>0</v>
      </c>
      <c r="BP218" s="257" t="str">
        <f t="shared" si="130"/>
        <v/>
      </c>
      <c r="BQ218" s="256">
        <v>1</v>
      </c>
      <c r="BR218" s="256">
        <f t="shared" si="99"/>
        <v>1</v>
      </c>
      <c r="BS218" s="257">
        <f t="shared" si="131"/>
        <v>1</v>
      </c>
      <c r="BT218" s="256">
        <v>0</v>
      </c>
      <c r="BU218" s="256">
        <f t="shared" si="100"/>
        <v>0</v>
      </c>
      <c r="BV218" s="257" t="str">
        <f t="shared" si="132"/>
        <v/>
      </c>
      <c r="BW218" s="256">
        <v>0</v>
      </c>
      <c r="BX218" s="256">
        <f t="shared" si="101"/>
        <v>0</v>
      </c>
      <c r="BY218" s="257" t="str">
        <f t="shared" si="133"/>
        <v/>
      </c>
      <c r="BZ218" s="256">
        <v>0</v>
      </c>
      <c r="CA218" s="256">
        <f t="shared" si="102"/>
        <v>0</v>
      </c>
      <c r="CB218" s="257" t="str">
        <f t="shared" si="134"/>
        <v/>
      </c>
      <c r="CC218" s="256">
        <v>1</v>
      </c>
      <c r="CD218" s="256">
        <f t="shared" si="103"/>
        <v>1</v>
      </c>
      <c r="CE218" s="257">
        <f t="shared" si="135"/>
        <v>1</v>
      </c>
      <c r="CF218" s="256">
        <v>0</v>
      </c>
      <c r="CG218" s="256">
        <f t="shared" si="104"/>
        <v>0</v>
      </c>
      <c r="CH218" s="257" t="str">
        <f t="shared" si="136"/>
        <v/>
      </c>
      <c r="CI218" s="256">
        <v>0</v>
      </c>
      <c r="CJ218" s="256">
        <f t="shared" si="105"/>
        <v>0</v>
      </c>
      <c r="CK218" s="257" t="str">
        <f t="shared" si="137"/>
        <v/>
      </c>
      <c r="CL218" s="256">
        <v>0</v>
      </c>
      <c r="CM218" s="256">
        <f t="shared" si="106"/>
        <v>0</v>
      </c>
      <c r="CN218" s="257" t="str">
        <f t="shared" si="138"/>
        <v/>
      </c>
      <c r="CO218" s="256">
        <v>0</v>
      </c>
      <c r="CP218" s="256">
        <f t="shared" si="107"/>
        <v>0</v>
      </c>
      <c r="CQ218" s="257" t="str">
        <f t="shared" si="139"/>
        <v/>
      </c>
      <c r="CR218" s="256">
        <v>0</v>
      </c>
      <c r="CS218" s="256">
        <f t="shared" si="108"/>
        <v>0</v>
      </c>
      <c r="CT218" s="257" t="str">
        <f t="shared" si="140"/>
        <v/>
      </c>
      <c r="CU218" s="256">
        <v>0</v>
      </c>
      <c r="CV218" s="256">
        <f t="shared" si="109"/>
        <v>0</v>
      </c>
      <c r="CW218" s="257" t="str">
        <f t="shared" si="141"/>
        <v/>
      </c>
      <c r="CX218" s="256">
        <v>0</v>
      </c>
      <c r="CY218" s="256">
        <f t="shared" si="110"/>
        <v>0</v>
      </c>
      <c r="CZ218" s="257" t="str">
        <f t="shared" si="142"/>
        <v/>
      </c>
      <c r="DA218" s="256">
        <v>0</v>
      </c>
      <c r="DB218" s="256">
        <f t="shared" si="111"/>
        <v>0</v>
      </c>
      <c r="DC218" s="257" t="str">
        <f t="shared" si="143"/>
        <v/>
      </c>
      <c r="DD218" s="256">
        <v>0</v>
      </c>
      <c r="DE218" s="256">
        <f t="shared" si="112"/>
        <v>0</v>
      </c>
      <c r="DF218" s="257" t="str">
        <f t="shared" si="144"/>
        <v/>
      </c>
    </row>
    <row r="219" spans="1:110" x14ac:dyDescent="0.25">
      <c r="A219" s="152">
        <v>34</v>
      </c>
      <c r="B219" s="127" t="s">
        <v>371</v>
      </c>
      <c r="C219" s="127" t="s">
        <v>339</v>
      </c>
      <c r="D219" s="480">
        <v>0</v>
      </c>
      <c r="E219" s="480">
        <v>0</v>
      </c>
      <c r="F219" s="257" t="str">
        <f t="shared" si="77"/>
        <v>-</v>
      </c>
      <c r="G219" s="239" t="str">
        <f t="shared" si="78"/>
        <v>Đạt</v>
      </c>
      <c r="H219" s="259">
        <f t="shared" si="145"/>
        <v>4</v>
      </c>
      <c r="I219" s="259">
        <f t="shared" si="145"/>
        <v>6</v>
      </c>
      <c r="J219" s="293">
        <f t="shared" si="113"/>
        <v>0.66666666666666663</v>
      </c>
      <c r="K219" s="239" t="str">
        <f t="shared" si="80"/>
        <v>Không đạt</v>
      </c>
      <c r="L219" s="256">
        <v>0</v>
      </c>
      <c r="M219" s="256">
        <v>0</v>
      </c>
      <c r="N219" s="257" t="str">
        <f t="shared" si="114"/>
        <v/>
      </c>
      <c r="O219" s="256">
        <v>1</v>
      </c>
      <c r="P219" s="256">
        <v>1</v>
      </c>
      <c r="Q219" s="257">
        <f t="shared" si="81"/>
        <v>1</v>
      </c>
      <c r="R219" s="256">
        <v>0</v>
      </c>
      <c r="S219" s="256">
        <v>0</v>
      </c>
      <c r="T219" s="257" t="str">
        <f t="shared" si="115"/>
        <v/>
      </c>
      <c r="U219" s="256">
        <v>0</v>
      </c>
      <c r="V219" s="256">
        <f t="shared" si="82"/>
        <v>1</v>
      </c>
      <c r="W219" s="257">
        <f t="shared" si="116"/>
        <v>0</v>
      </c>
      <c r="X219" s="256">
        <v>0</v>
      </c>
      <c r="Y219" s="256">
        <f t="shared" si="83"/>
        <v>0</v>
      </c>
      <c r="Z219" s="257" t="str">
        <f t="shared" si="117"/>
        <v/>
      </c>
      <c r="AA219" s="256">
        <v>0</v>
      </c>
      <c r="AB219" s="256">
        <f t="shared" si="84"/>
        <v>0</v>
      </c>
      <c r="AC219" s="257" t="str">
        <f t="shared" si="85"/>
        <v/>
      </c>
      <c r="AD219" s="256">
        <v>1</v>
      </c>
      <c r="AE219" s="256">
        <f t="shared" si="86"/>
        <v>1</v>
      </c>
      <c r="AF219" s="257">
        <f t="shared" si="118"/>
        <v>1</v>
      </c>
      <c r="AG219" s="256">
        <v>0</v>
      </c>
      <c r="AH219" s="256">
        <f t="shared" si="87"/>
        <v>0</v>
      </c>
      <c r="AI219" s="257" t="str">
        <f t="shared" si="119"/>
        <v/>
      </c>
      <c r="AJ219" s="480">
        <v>0</v>
      </c>
      <c r="AK219" s="256">
        <f t="shared" si="88"/>
        <v>0</v>
      </c>
      <c r="AL219" s="257" t="str">
        <f t="shared" si="120"/>
        <v/>
      </c>
      <c r="AM219" s="256">
        <v>0</v>
      </c>
      <c r="AN219" s="256">
        <f t="shared" si="89"/>
        <v>0</v>
      </c>
      <c r="AO219" s="257" t="str">
        <f t="shared" si="121"/>
        <v/>
      </c>
      <c r="AP219" s="256">
        <v>0</v>
      </c>
      <c r="AQ219" s="256">
        <f t="shared" si="90"/>
        <v>0</v>
      </c>
      <c r="AR219" s="257" t="str">
        <f t="shared" si="122"/>
        <v/>
      </c>
      <c r="AS219" s="256">
        <v>0</v>
      </c>
      <c r="AT219" s="256">
        <f t="shared" si="91"/>
        <v>0</v>
      </c>
      <c r="AU219" s="257" t="str">
        <f t="shared" si="123"/>
        <v/>
      </c>
      <c r="AV219" s="256">
        <v>0</v>
      </c>
      <c r="AW219" s="256">
        <f t="shared" si="92"/>
        <v>0</v>
      </c>
      <c r="AX219" s="257" t="str">
        <f t="shared" si="124"/>
        <v/>
      </c>
      <c r="AY219" s="256">
        <v>1</v>
      </c>
      <c r="AZ219" s="256">
        <f t="shared" si="93"/>
        <v>1</v>
      </c>
      <c r="BA219" s="257">
        <f t="shared" si="125"/>
        <v>1</v>
      </c>
      <c r="BB219" s="256">
        <v>0</v>
      </c>
      <c r="BC219" s="256">
        <f t="shared" si="94"/>
        <v>0</v>
      </c>
      <c r="BD219" s="257" t="str">
        <f t="shared" si="126"/>
        <v/>
      </c>
      <c r="BE219" s="256">
        <v>0</v>
      </c>
      <c r="BF219" s="256">
        <f t="shared" si="95"/>
        <v>0</v>
      </c>
      <c r="BG219" s="257" t="str">
        <f t="shared" si="127"/>
        <v/>
      </c>
      <c r="BH219" s="256">
        <v>0</v>
      </c>
      <c r="BI219" s="256">
        <f t="shared" si="96"/>
        <v>0</v>
      </c>
      <c r="BJ219" s="257" t="str">
        <f t="shared" si="128"/>
        <v/>
      </c>
      <c r="BK219" s="256">
        <v>0</v>
      </c>
      <c r="BL219" s="256">
        <f t="shared" si="97"/>
        <v>0</v>
      </c>
      <c r="BM219" s="257" t="str">
        <f t="shared" si="129"/>
        <v/>
      </c>
      <c r="BN219" s="256">
        <v>0</v>
      </c>
      <c r="BO219" s="256">
        <f t="shared" si="98"/>
        <v>0</v>
      </c>
      <c r="BP219" s="257" t="str">
        <f t="shared" si="130"/>
        <v/>
      </c>
      <c r="BQ219" s="256">
        <v>0</v>
      </c>
      <c r="BR219" s="256">
        <f t="shared" si="99"/>
        <v>0</v>
      </c>
      <c r="BS219" s="257" t="str">
        <f t="shared" si="131"/>
        <v/>
      </c>
      <c r="BT219" s="256">
        <v>1</v>
      </c>
      <c r="BU219" s="256">
        <f t="shared" si="100"/>
        <v>1</v>
      </c>
      <c r="BV219" s="257">
        <f t="shared" si="132"/>
        <v>1</v>
      </c>
      <c r="BW219" s="256">
        <v>0</v>
      </c>
      <c r="BX219" s="256">
        <f t="shared" si="101"/>
        <v>0</v>
      </c>
      <c r="BY219" s="257" t="str">
        <f t="shared" si="133"/>
        <v/>
      </c>
      <c r="BZ219" s="256">
        <v>0</v>
      </c>
      <c r="CA219" s="256">
        <f t="shared" si="102"/>
        <v>0</v>
      </c>
      <c r="CB219" s="257" t="str">
        <f t="shared" si="134"/>
        <v/>
      </c>
      <c r="CC219" s="256">
        <v>0</v>
      </c>
      <c r="CD219" s="256">
        <f t="shared" si="103"/>
        <v>0</v>
      </c>
      <c r="CE219" s="257" t="str">
        <f t="shared" si="135"/>
        <v/>
      </c>
      <c r="CF219" s="256">
        <v>0</v>
      </c>
      <c r="CG219" s="256">
        <f t="shared" si="104"/>
        <v>0</v>
      </c>
      <c r="CH219" s="257" t="str">
        <f t="shared" si="136"/>
        <v/>
      </c>
      <c r="CI219" s="256">
        <v>0</v>
      </c>
      <c r="CJ219" s="256">
        <f t="shared" si="105"/>
        <v>1</v>
      </c>
      <c r="CK219" s="257">
        <f t="shared" si="137"/>
        <v>0</v>
      </c>
      <c r="CL219" s="256">
        <v>0</v>
      </c>
      <c r="CM219" s="256">
        <f t="shared" si="106"/>
        <v>0</v>
      </c>
      <c r="CN219" s="257" t="str">
        <f t="shared" si="138"/>
        <v/>
      </c>
      <c r="CO219" s="256">
        <v>0</v>
      </c>
      <c r="CP219" s="256">
        <f t="shared" si="107"/>
        <v>0</v>
      </c>
      <c r="CQ219" s="257" t="str">
        <f t="shared" si="139"/>
        <v/>
      </c>
      <c r="CR219" s="256">
        <v>0</v>
      </c>
      <c r="CS219" s="256">
        <f t="shared" si="108"/>
        <v>0</v>
      </c>
      <c r="CT219" s="257" t="str">
        <f t="shared" si="140"/>
        <v/>
      </c>
      <c r="CU219" s="256">
        <v>0</v>
      </c>
      <c r="CV219" s="256">
        <f t="shared" si="109"/>
        <v>0</v>
      </c>
      <c r="CW219" s="257" t="str">
        <f t="shared" si="141"/>
        <v/>
      </c>
      <c r="CX219" s="256">
        <v>0</v>
      </c>
      <c r="CY219" s="256">
        <f t="shared" si="110"/>
        <v>0</v>
      </c>
      <c r="CZ219" s="257" t="str">
        <f t="shared" si="142"/>
        <v/>
      </c>
      <c r="DA219" s="256">
        <v>0</v>
      </c>
      <c r="DB219" s="256">
        <f t="shared" si="111"/>
        <v>0</v>
      </c>
      <c r="DC219" s="257" t="str">
        <f t="shared" si="143"/>
        <v/>
      </c>
      <c r="DD219" s="256">
        <v>0</v>
      </c>
      <c r="DE219" s="256">
        <f t="shared" si="112"/>
        <v>0</v>
      </c>
      <c r="DF219" s="257" t="str">
        <f t="shared" si="144"/>
        <v/>
      </c>
    </row>
    <row r="220" spans="1:110" ht="15" customHeight="1" x14ac:dyDescent="0.25">
      <c r="A220" s="152">
        <v>35</v>
      </c>
      <c r="B220" s="127" t="s">
        <v>372</v>
      </c>
      <c r="C220" s="127" t="s">
        <v>345</v>
      </c>
      <c r="D220" s="480">
        <v>0</v>
      </c>
      <c r="E220" s="480">
        <v>0</v>
      </c>
      <c r="F220" s="257" t="str">
        <f t="shared" si="77"/>
        <v>-</v>
      </c>
      <c r="G220" s="239" t="str">
        <f t="shared" si="78"/>
        <v>Đạt</v>
      </c>
      <c r="H220" s="259">
        <f t="shared" si="145"/>
        <v>22</v>
      </c>
      <c r="I220" s="259">
        <f t="shared" si="145"/>
        <v>15</v>
      </c>
      <c r="J220" s="293">
        <f t="shared" si="113"/>
        <v>1.4666666666666666</v>
      </c>
      <c r="K220" s="239" t="str">
        <f t="shared" si="80"/>
        <v>Đạt</v>
      </c>
      <c r="L220" s="256">
        <v>2</v>
      </c>
      <c r="M220" s="256">
        <v>2</v>
      </c>
      <c r="N220" s="257">
        <f t="shared" si="114"/>
        <v>1</v>
      </c>
      <c r="O220" s="256">
        <v>0</v>
      </c>
      <c r="P220" s="256">
        <v>0</v>
      </c>
      <c r="Q220" s="257" t="str">
        <f t="shared" si="81"/>
        <v/>
      </c>
      <c r="R220" s="256">
        <v>2</v>
      </c>
      <c r="S220" s="256">
        <v>2</v>
      </c>
      <c r="T220" s="257">
        <f t="shared" si="115"/>
        <v>1</v>
      </c>
      <c r="U220" s="256">
        <v>0</v>
      </c>
      <c r="V220" s="256">
        <f t="shared" si="82"/>
        <v>1</v>
      </c>
      <c r="W220" s="257">
        <f t="shared" si="116"/>
        <v>0</v>
      </c>
      <c r="X220" s="256">
        <v>0</v>
      </c>
      <c r="Y220" s="256">
        <f t="shared" si="83"/>
        <v>0</v>
      </c>
      <c r="Z220" s="257" t="str">
        <f t="shared" si="117"/>
        <v/>
      </c>
      <c r="AA220" s="256">
        <v>0</v>
      </c>
      <c r="AB220" s="256">
        <f t="shared" si="84"/>
        <v>0</v>
      </c>
      <c r="AC220" s="257" t="str">
        <f t="shared" si="85"/>
        <v/>
      </c>
      <c r="AD220" s="256">
        <v>0</v>
      </c>
      <c r="AE220" s="256">
        <f t="shared" si="86"/>
        <v>0</v>
      </c>
      <c r="AF220" s="257" t="str">
        <f t="shared" si="118"/>
        <v/>
      </c>
      <c r="AG220" s="256">
        <v>3</v>
      </c>
      <c r="AH220" s="256">
        <f t="shared" si="87"/>
        <v>1</v>
      </c>
      <c r="AI220" s="257">
        <f t="shared" si="119"/>
        <v>3</v>
      </c>
      <c r="AJ220" s="480">
        <v>0</v>
      </c>
      <c r="AK220" s="256">
        <f t="shared" si="88"/>
        <v>0</v>
      </c>
      <c r="AL220" s="257" t="str">
        <f t="shared" si="120"/>
        <v/>
      </c>
      <c r="AM220" s="256">
        <v>3</v>
      </c>
      <c r="AN220" s="256">
        <f t="shared" si="89"/>
        <v>0</v>
      </c>
      <c r="AO220" s="257" t="str">
        <f t="shared" si="121"/>
        <v/>
      </c>
      <c r="AP220" s="256">
        <v>0</v>
      </c>
      <c r="AQ220" s="256">
        <f t="shared" si="90"/>
        <v>0</v>
      </c>
      <c r="AR220" s="257" t="str">
        <f t="shared" si="122"/>
        <v/>
      </c>
      <c r="AS220" s="256">
        <v>2</v>
      </c>
      <c r="AT220" s="256">
        <f t="shared" si="91"/>
        <v>0</v>
      </c>
      <c r="AU220" s="257" t="str">
        <f t="shared" si="123"/>
        <v/>
      </c>
      <c r="AV220" s="256">
        <v>1</v>
      </c>
      <c r="AW220" s="256">
        <f t="shared" si="92"/>
        <v>0</v>
      </c>
      <c r="AX220" s="257" t="str">
        <f t="shared" si="124"/>
        <v/>
      </c>
      <c r="AY220" s="256">
        <v>0</v>
      </c>
      <c r="AZ220" s="256">
        <f t="shared" si="93"/>
        <v>0</v>
      </c>
      <c r="BA220" s="257" t="str">
        <f t="shared" si="125"/>
        <v/>
      </c>
      <c r="BB220" s="256">
        <v>0</v>
      </c>
      <c r="BC220" s="256">
        <f t="shared" si="94"/>
        <v>0</v>
      </c>
      <c r="BD220" s="257" t="str">
        <f t="shared" si="126"/>
        <v/>
      </c>
      <c r="BE220" s="256">
        <v>0</v>
      </c>
      <c r="BF220" s="256">
        <f t="shared" si="95"/>
        <v>0</v>
      </c>
      <c r="BG220" s="257" t="str">
        <f t="shared" si="127"/>
        <v/>
      </c>
      <c r="BH220" s="256">
        <v>2</v>
      </c>
      <c r="BI220" s="256">
        <f t="shared" si="96"/>
        <v>1</v>
      </c>
      <c r="BJ220" s="257">
        <f t="shared" si="128"/>
        <v>2</v>
      </c>
      <c r="BK220" s="256">
        <v>0</v>
      </c>
      <c r="BL220" s="256">
        <f t="shared" si="97"/>
        <v>0</v>
      </c>
      <c r="BM220" s="257" t="str">
        <f t="shared" si="129"/>
        <v/>
      </c>
      <c r="BN220" s="256">
        <v>0</v>
      </c>
      <c r="BO220" s="256">
        <f t="shared" si="98"/>
        <v>0</v>
      </c>
      <c r="BP220" s="257" t="str">
        <f t="shared" si="130"/>
        <v/>
      </c>
      <c r="BQ220" s="256">
        <v>1</v>
      </c>
      <c r="BR220" s="256">
        <f t="shared" si="99"/>
        <v>1</v>
      </c>
      <c r="BS220" s="257">
        <f t="shared" si="131"/>
        <v>1</v>
      </c>
      <c r="BT220" s="256">
        <v>2</v>
      </c>
      <c r="BU220" s="256">
        <f t="shared" si="100"/>
        <v>2</v>
      </c>
      <c r="BV220" s="257">
        <f t="shared" si="132"/>
        <v>1</v>
      </c>
      <c r="BW220" s="256">
        <v>1</v>
      </c>
      <c r="BX220" s="256">
        <f t="shared" si="101"/>
        <v>1</v>
      </c>
      <c r="BY220" s="257">
        <f t="shared" si="133"/>
        <v>1</v>
      </c>
      <c r="BZ220" s="256">
        <v>2</v>
      </c>
      <c r="CA220" s="256">
        <f t="shared" si="102"/>
        <v>2</v>
      </c>
      <c r="CB220" s="257">
        <f t="shared" si="134"/>
        <v>1</v>
      </c>
      <c r="CC220" s="256">
        <v>1</v>
      </c>
      <c r="CD220" s="256">
        <f t="shared" si="103"/>
        <v>2</v>
      </c>
      <c r="CE220" s="257">
        <f t="shared" si="135"/>
        <v>0.5</v>
      </c>
      <c r="CF220" s="256">
        <v>0</v>
      </c>
      <c r="CG220" s="256">
        <f t="shared" si="104"/>
        <v>0</v>
      </c>
      <c r="CH220" s="257" t="str">
        <f t="shared" si="136"/>
        <v/>
      </c>
      <c r="CI220" s="256">
        <v>0</v>
      </c>
      <c r="CJ220" s="256">
        <f t="shared" si="105"/>
        <v>0</v>
      </c>
      <c r="CK220" s="257" t="str">
        <f t="shared" si="137"/>
        <v/>
      </c>
      <c r="CL220" s="256">
        <v>0</v>
      </c>
      <c r="CM220" s="256">
        <f t="shared" si="106"/>
        <v>0</v>
      </c>
      <c r="CN220" s="257" t="str">
        <f t="shared" si="138"/>
        <v/>
      </c>
      <c r="CO220" s="256">
        <v>0</v>
      </c>
      <c r="CP220" s="256">
        <f t="shared" si="107"/>
        <v>0</v>
      </c>
      <c r="CQ220" s="257" t="str">
        <f t="shared" si="139"/>
        <v/>
      </c>
      <c r="CR220" s="256">
        <v>0</v>
      </c>
      <c r="CS220" s="256">
        <f t="shared" si="108"/>
        <v>0</v>
      </c>
      <c r="CT220" s="257" t="str">
        <f t="shared" si="140"/>
        <v/>
      </c>
      <c r="CU220" s="256">
        <v>0</v>
      </c>
      <c r="CV220" s="256">
        <f t="shared" si="109"/>
        <v>0</v>
      </c>
      <c r="CW220" s="257" t="str">
        <f t="shared" si="141"/>
        <v/>
      </c>
      <c r="CX220" s="256">
        <v>0</v>
      </c>
      <c r="CY220" s="256">
        <f t="shared" si="110"/>
        <v>0</v>
      </c>
      <c r="CZ220" s="257" t="str">
        <f t="shared" si="142"/>
        <v/>
      </c>
      <c r="DA220" s="256">
        <v>0</v>
      </c>
      <c r="DB220" s="256">
        <f t="shared" si="111"/>
        <v>0</v>
      </c>
      <c r="DC220" s="257" t="str">
        <f t="shared" si="143"/>
        <v/>
      </c>
      <c r="DD220" s="256">
        <v>0</v>
      </c>
      <c r="DE220" s="256">
        <f t="shared" si="112"/>
        <v>0</v>
      </c>
      <c r="DF220" s="257" t="str">
        <f t="shared" si="144"/>
        <v/>
      </c>
    </row>
    <row r="221" spans="1:110" ht="15" customHeight="1" x14ac:dyDescent="0.25">
      <c r="A221" s="152">
        <v>36</v>
      </c>
      <c r="B221" s="127" t="s">
        <v>373</v>
      </c>
      <c r="C221" s="127" t="s">
        <v>339</v>
      </c>
      <c r="D221" s="480">
        <v>1</v>
      </c>
      <c r="E221" s="480">
        <v>1</v>
      </c>
      <c r="F221" s="257">
        <f t="shared" si="77"/>
        <v>1</v>
      </c>
      <c r="G221" s="239" t="str">
        <f t="shared" si="78"/>
        <v>Đạt</v>
      </c>
      <c r="H221" s="259">
        <f t="shared" si="145"/>
        <v>12</v>
      </c>
      <c r="I221" s="259">
        <f t="shared" si="145"/>
        <v>15</v>
      </c>
      <c r="J221" s="293">
        <f t="shared" si="113"/>
        <v>0.8</v>
      </c>
      <c r="K221" s="239" t="str">
        <f t="shared" si="80"/>
        <v>Không đạt</v>
      </c>
      <c r="L221" s="256">
        <v>0</v>
      </c>
      <c r="M221" s="256">
        <v>0</v>
      </c>
      <c r="N221" s="257" t="str">
        <f t="shared" si="114"/>
        <v/>
      </c>
      <c r="O221" s="256">
        <v>1</v>
      </c>
      <c r="P221" s="256">
        <v>1</v>
      </c>
      <c r="Q221" s="257">
        <f t="shared" si="81"/>
        <v>1</v>
      </c>
      <c r="R221" s="256">
        <v>0</v>
      </c>
      <c r="S221" s="256">
        <v>0</v>
      </c>
      <c r="T221" s="257" t="str">
        <f t="shared" si="115"/>
        <v/>
      </c>
      <c r="U221" s="256">
        <v>0</v>
      </c>
      <c r="V221" s="256">
        <f t="shared" si="82"/>
        <v>0</v>
      </c>
      <c r="W221" s="257" t="str">
        <f t="shared" si="116"/>
        <v/>
      </c>
      <c r="X221" s="256">
        <v>0</v>
      </c>
      <c r="Y221" s="256">
        <f t="shared" si="83"/>
        <v>0</v>
      </c>
      <c r="Z221" s="257" t="str">
        <f t="shared" si="117"/>
        <v/>
      </c>
      <c r="AA221" s="256">
        <v>2</v>
      </c>
      <c r="AB221" s="256">
        <f t="shared" si="84"/>
        <v>2</v>
      </c>
      <c r="AC221" s="257">
        <f t="shared" si="85"/>
        <v>1</v>
      </c>
      <c r="AD221" s="256">
        <v>1</v>
      </c>
      <c r="AE221" s="256">
        <f t="shared" si="86"/>
        <v>1</v>
      </c>
      <c r="AF221" s="257">
        <f t="shared" si="118"/>
        <v>1</v>
      </c>
      <c r="AG221" s="256">
        <v>0</v>
      </c>
      <c r="AH221" s="256">
        <f t="shared" si="87"/>
        <v>0</v>
      </c>
      <c r="AI221" s="257" t="str">
        <f t="shared" si="119"/>
        <v/>
      </c>
      <c r="AJ221" s="480">
        <v>0</v>
      </c>
      <c r="AK221" s="256">
        <f t="shared" si="88"/>
        <v>0</v>
      </c>
      <c r="AL221" s="257" t="str">
        <f t="shared" si="120"/>
        <v/>
      </c>
      <c r="AM221" s="256">
        <v>0</v>
      </c>
      <c r="AN221" s="256">
        <f t="shared" si="89"/>
        <v>1</v>
      </c>
      <c r="AO221" s="257">
        <f t="shared" si="121"/>
        <v>0</v>
      </c>
      <c r="AP221" s="256">
        <v>1</v>
      </c>
      <c r="AQ221" s="256">
        <f t="shared" si="90"/>
        <v>1</v>
      </c>
      <c r="AR221" s="257">
        <f t="shared" si="122"/>
        <v>1</v>
      </c>
      <c r="AS221" s="256">
        <v>1</v>
      </c>
      <c r="AT221" s="256">
        <f t="shared" si="91"/>
        <v>0</v>
      </c>
      <c r="AU221" s="257" t="str">
        <f t="shared" si="123"/>
        <v/>
      </c>
      <c r="AV221" s="256">
        <v>2</v>
      </c>
      <c r="AW221" s="256">
        <f t="shared" si="92"/>
        <v>4</v>
      </c>
      <c r="AX221" s="257">
        <f t="shared" si="124"/>
        <v>0.5</v>
      </c>
      <c r="AY221" s="256">
        <v>0</v>
      </c>
      <c r="AZ221" s="256">
        <f t="shared" si="93"/>
        <v>0</v>
      </c>
      <c r="BA221" s="257" t="str">
        <f t="shared" si="125"/>
        <v/>
      </c>
      <c r="BB221" s="256">
        <v>0</v>
      </c>
      <c r="BC221" s="256">
        <f t="shared" si="94"/>
        <v>0</v>
      </c>
      <c r="BD221" s="257" t="str">
        <f t="shared" si="126"/>
        <v/>
      </c>
      <c r="BE221" s="256">
        <v>0</v>
      </c>
      <c r="BF221" s="256">
        <f t="shared" si="95"/>
        <v>0</v>
      </c>
      <c r="BG221" s="257" t="str">
        <f t="shared" si="127"/>
        <v/>
      </c>
      <c r="BH221" s="256">
        <v>1</v>
      </c>
      <c r="BI221" s="256">
        <f t="shared" si="96"/>
        <v>0</v>
      </c>
      <c r="BJ221" s="257" t="str">
        <f t="shared" si="128"/>
        <v/>
      </c>
      <c r="BK221" s="256">
        <v>0</v>
      </c>
      <c r="BL221" s="256">
        <f t="shared" si="97"/>
        <v>1</v>
      </c>
      <c r="BM221" s="257">
        <f t="shared" si="129"/>
        <v>0</v>
      </c>
      <c r="BN221" s="256">
        <v>0</v>
      </c>
      <c r="BO221" s="256">
        <f t="shared" si="98"/>
        <v>0</v>
      </c>
      <c r="BP221" s="257" t="str">
        <f t="shared" si="130"/>
        <v/>
      </c>
      <c r="BQ221" s="256">
        <v>1</v>
      </c>
      <c r="BR221" s="256">
        <f t="shared" si="99"/>
        <v>1</v>
      </c>
      <c r="BS221" s="257">
        <f t="shared" si="131"/>
        <v>1</v>
      </c>
      <c r="BT221" s="256">
        <v>0</v>
      </c>
      <c r="BU221" s="256">
        <f t="shared" si="100"/>
        <v>0</v>
      </c>
      <c r="BV221" s="257" t="str">
        <f t="shared" si="132"/>
        <v/>
      </c>
      <c r="BW221" s="256">
        <v>1</v>
      </c>
      <c r="BX221" s="256">
        <f t="shared" si="101"/>
        <v>1</v>
      </c>
      <c r="BY221" s="257">
        <f t="shared" si="133"/>
        <v>1</v>
      </c>
      <c r="BZ221" s="256">
        <v>0</v>
      </c>
      <c r="CA221" s="256">
        <f t="shared" si="102"/>
        <v>0</v>
      </c>
      <c r="CB221" s="257" t="str">
        <f t="shared" si="134"/>
        <v/>
      </c>
      <c r="CC221" s="256">
        <v>0</v>
      </c>
      <c r="CD221" s="256">
        <f t="shared" si="103"/>
        <v>0</v>
      </c>
      <c r="CE221" s="257" t="str">
        <f t="shared" si="135"/>
        <v/>
      </c>
      <c r="CF221" s="256">
        <v>1</v>
      </c>
      <c r="CG221" s="256">
        <f t="shared" si="104"/>
        <v>1</v>
      </c>
      <c r="CH221" s="257">
        <f t="shared" si="136"/>
        <v>1</v>
      </c>
      <c r="CI221" s="256">
        <v>0</v>
      </c>
      <c r="CJ221" s="256">
        <f t="shared" si="105"/>
        <v>1</v>
      </c>
      <c r="CK221" s="257">
        <f t="shared" si="137"/>
        <v>0</v>
      </c>
      <c r="CL221" s="256">
        <v>0</v>
      </c>
      <c r="CM221" s="256">
        <f t="shared" si="106"/>
        <v>0</v>
      </c>
      <c r="CN221" s="257" t="str">
        <f t="shared" si="138"/>
        <v/>
      </c>
      <c r="CO221" s="256">
        <v>0</v>
      </c>
      <c r="CP221" s="256">
        <f t="shared" si="107"/>
        <v>0</v>
      </c>
      <c r="CQ221" s="257" t="str">
        <f t="shared" si="139"/>
        <v/>
      </c>
      <c r="CR221" s="256">
        <v>0</v>
      </c>
      <c r="CS221" s="256">
        <f t="shared" si="108"/>
        <v>0</v>
      </c>
      <c r="CT221" s="257" t="str">
        <f t="shared" si="140"/>
        <v/>
      </c>
      <c r="CU221" s="256">
        <v>0</v>
      </c>
      <c r="CV221" s="256">
        <f t="shared" si="109"/>
        <v>0</v>
      </c>
      <c r="CW221" s="257" t="str">
        <f t="shared" si="141"/>
        <v/>
      </c>
      <c r="CX221" s="256">
        <v>0</v>
      </c>
      <c r="CY221" s="256">
        <f t="shared" si="110"/>
        <v>0</v>
      </c>
      <c r="CZ221" s="257" t="str">
        <f t="shared" si="142"/>
        <v/>
      </c>
      <c r="DA221" s="256">
        <v>0</v>
      </c>
      <c r="DB221" s="256">
        <f t="shared" si="111"/>
        <v>0</v>
      </c>
      <c r="DC221" s="257" t="str">
        <f t="shared" si="143"/>
        <v/>
      </c>
      <c r="DD221" s="256">
        <v>1</v>
      </c>
      <c r="DE221" s="256">
        <f t="shared" si="112"/>
        <v>1</v>
      </c>
      <c r="DF221" s="257">
        <f t="shared" si="144"/>
        <v>1</v>
      </c>
    </row>
    <row r="222" spans="1:110" ht="15" customHeight="1" x14ac:dyDescent="0.25">
      <c r="A222" s="152">
        <v>37</v>
      </c>
      <c r="B222" s="127" t="s">
        <v>374</v>
      </c>
      <c r="C222" s="127" t="s">
        <v>339</v>
      </c>
      <c r="D222" s="480">
        <v>0</v>
      </c>
      <c r="E222" s="480">
        <v>0</v>
      </c>
      <c r="F222" s="257" t="str">
        <f t="shared" si="77"/>
        <v>-</v>
      </c>
      <c r="G222" s="239" t="str">
        <f t="shared" si="78"/>
        <v>Đạt</v>
      </c>
      <c r="H222" s="259">
        <f t="shared" si="145"/>
        <v>11</v>
      </c>
      <c r="I222" s="259">
        <f t="shared" si="145"/>
        <v>11</v>
      </c>
      <c r="J222" s="293">
        <f t="shared" si="113"/>
        <v>1</v>
      </c>
      <c r="K222" s="239" t="str">
        <f t="shared" si="80"/>
        <v>Đạt</v>
      </c>
      <c r="L222" s="256">
        <v>0</v>
      </c>
      <c r="M222" s="256">
        <v>0</v>
      </c>
      <c r="N222" s="257" t="str">
        <f t="shared" si="114"/>
        <v/>
      </c>
      <c r="O222" s="256">
        <v>0</v>
      </c>
      <c r="P222" s="256">
        <v>0</v>
      </c>
      <c r="Q222" s="257" t="str">
        <f t="shared" si="81"/>
        <v/>
      </c>
      <c r="R222" s="256">
        <v>0</v>
      </c>
      <c r="S222" s="256">
        <v>0</v>
      </c>
      <c r="T222" s="257" t="str">
        <f t="shared" si="115"/>
        <v/>
      </c>
      <c r="U222" s="256">
        <v>0</v>
      </c>
      <c r="V222" s="256">
        <f t="shared" si="82"/>
        <v>0</v>
      </c>
      <c r="W222" s="257" t="str">
        <f t="shared" si="116"/>
        <v/>
      </c>
      <c r="X222" s="256">
        <v>0</v>
      </c>
      <c r="Y222" s="256">
        <f t="shared" si="83"/>
        <v>0</v>
      </c>
      <c r="Z222" s="257" t="str">
        <f t="shared" si="117"/>
        <v/>
      </c>
      <c r="AA222" s="256">
        <v>2</v>
      </c>
      <c r="AB222" s="256">
        <f t="shared" si="84"/>
        <v>2</v>
      </c>
      <c r="AC222" s="257">
        <f t="shared" si="85"/>
        <v>1</v>
      </c>
      <c r="AD222" s="256">
        <v>2</v>
      </c>
      <c r="AE222" s="256">
        <f t="shared" si="86"/>
        <v>2</v>
      </c>
      <c r="AF222" s="257">
        <f t="shared" si="118"/>
        <v>1</v>
      </c>
      <c r="AG222" s="256">
        <v>1</v>
      </c>
      <c r="AH222" s="256">
        <f t="shared" si="87"/>
        <v>1</v>
      </c>
      <c r="AI222" s="257">
        <f t="shared" si="119"/>
        <v>1</v>
      </c>
      <c r="AJ222" s="480">
        <v>0</v>
      </c>
      <c r="AK222" s="256">
        <f t="shared" si="88"/>
        <v>0</v>
      </c>
      <c r="AL222" s="257" t="str">
        <f t="shared" si="120"/>
        <v/>
      </c>
      <c r="AM222" s="256">
        <v>0</v>
      </c>
      <c r="AN222" s="256">
        <f t="shared" si="89"/>
        <v>0</v>
      </c>
      <c r="AO222" s="257" t="str">
        <f t="shared" si="121"/>
        <v/>
      </c>
      <c r="AP222" s="256">
        <v>0</v>
      </c>
      <c r="AQ222" s="256">
        <f t="shared" si="90"/>
        <v>0</v>
      </c>
      <c r="AR222" s="257" t="str">
        <f t="shared" si="122"/>
        <v/>
      </c>
      <c r="AS222" s="256">
        <v>0</v>
      </c>
      <c r="AT222" s="256">
        <f t="shared" si="91"/>
        <v>0</v>
      </c>
      <c r="AU222" s="257" t="str">
        <f t="shared" si="123"/>
        <v/>
      </c>
      <c r="AV222" s="256">
        <v>0</v>
      </c>
      <c r="AW222" s="256">
        <f t="shared" si="92"/>
        <v>0</v>
      </c>
      <c r="AX222" s="257" t="str">
        <f t="shared" si="124"/>
        <v/>
      </c>
      <c r="AY222" s="256">
        <v>1</v>
      </c>
      <c r="AZ222" s="256">
        <f t="shared" si="93"/>
        <v>1</v>
      </c>
      <c r="BA222" s="257">
        <f t="shared" si="125"/>
        <v>1</v>
      </c>
      <c r="BB222" s="256">
        <v>1</v>
      </c>
      <c r="BC222" s="256">
        <f t="shared" si="94"/>
        <v>1</v>
      </c>
      <c r="BD222" s="257">
        <f t="shared" si="126"/>
        <v>1</v>
      </c>
      <c r="BE222" s="256">
        <v>0</v>
      </c>
      <c r="BF222" s="256">
        <f t="shared" si="95"/>
        <v>0</v>
      </c>
      <c r="BG222" s="257" t="str">
        <f t="shared" si="127"/>
        <v/>
      </c>
      <c r="BH222" s="256">
        <v>0</v>
      </c>
      <c r="BI222" s="256">
        <f t="shared" si="96"/>
        <v>0</v>
      </c>
      <c r="BJ222" s="257" t="str">
        <f t="shared" si="128"/>
        <v/>
      </c>
      <c r="BK222" s="256">
        <v>0</v>
      </c>
      <c r="BL222" s="256">
        <f t="shared" si="97"/>
        <v>0</v>
      </c>
      <c r="BM222" s="257" t="str">
        <f t="shared" si="129"/>
        <v/>
      </c>
      <c r="BN222" s="256">
        <v>0</v>
      </c>
      <c r="BO222" s="256">
        <f t="shared" si="98"/>
        <v>0</v>
      </c>
      <c r="BP222" s="257" t="str">
        <f t="shared" si="130"/>
        <v/>
      </c>
      <c r="BQ222" s="256">
        <v>3</v>
      </c>
      <c r="BR222" s="256">
        <f t="shared" si="99"/>
        <v>3</v>
      </c>
      <c r="BS222" s="257">
        <f t="shared" si="131"/>
        <v>1</v>
      </c>
      <c r="BT222" s="256">
        <v>1</v>
      </c>
      <c r="BU222" s="256">
        <f t="shared" si="100"/>
        <v>1</v>
      </c>
      <c r="BV222" s="257">
        <f t="shared" si="132"/>
        <v>1</v>
      </c>
      <c r="BW222" s="256">
        <v>0</v>
      </c>
      <c r="BX222" s="256">
        <f t="shared" si="101"/>
        <v>0</v>
      </c>
      <c r="BY222" s="257" t="str">
        <f t="shared" si="133"/>
        <v/>
      </c>
      <c r="BZ222" s="256">
        <v>0</v>
      </c>
      <c r="CA222" s="256">
        <f t="shared" si="102"/>
        <v>0</v>
      </c>
      <c r="CB222" s="257" t="str">
        <f t="shared" si="134"/>
        <v/>
      </c>
      <c r="CC222" s="256">
        <v>0</v>
      </c>
      <c r="CD222" s="256">
        <f t="shared" si="103"/>
        <v>0</v>
      </c>
      <c r="CE222" s="257" t="str">
        <f t="shared" si="135"/>
        <v/>
      </c>
      <c r="CF222" s="256">
        <v>0</v>
      </c>
      <c r="CG222" s="256">
        <f t="shared" si="104"/>
        <v>0</v>
      </c>
      <c r="CH222" s="257" t="str">
        <f t="shared" si="136"/>
        <v/>
      </c>
      <c r="CI222" s="256">
        <v>0</v>
      </c>
      <c r="CJ222" s="256">
        <f t="shared" si="105"/>
        <v>0</v>
      </c>
      <c r="CK222" s="257" t="str">
        <f t="shared" si="137"/>
        <v/>
      </c>
      <c r="CL222" s="256">
        <v>0</v>
      </c>
      <c r="CM222" s="256">
        <f t="shared" si="106"/>
        <v>0</v>
      </c>
      <c r="CN222" s="257" t="str">
        <f t="shared" si="138"/>
        <v/>
      </c>
      <c r="CO222" s="256">
        <v>0</v>
      </c>
      <c r="CP222" s="256">
        <f t="shared" si="107"/>
        <v>0</v>
      </c>
      <c r="CQ222" s="257" t="str">
        <f t="shared" si="139"/>
        <v/>
      </c>
      <c r="CR222" s="256">
        <v>0</v>
      </c>
      <c r="CS222" s="256">
        <f t="shared" si="108"/>
        <v>0</v>
      </c>
      <c r="CT222" s="257" t="str">
        <f t="shared" si="140"/>
        <v/>
      </c>
      <c r="CU222" s="256">
        <v>0</v>
      </c>
      <c r="CV222" s="256">
        <f t="shared" si="109"/>
        <v>0</v>
      </c>
      <c r="CW222" s="257" t="str">
        <f t="shared" si="141"/>
        <v/>
      </c>
      <c r="CX222" s="256">
        <v>0</v>
      </c>
      <c r="CY222" s="256">
        <f t="shared" si="110"/>
        <v>0</v>
      </c>
      <c r="CZ222" s="257" t="str">
        <f t="shared" si="142"/>
        <v/>
      </c>
      <c r="DA222" s="256">
        <v>0</v>
      </c>
      <c r="DB222" s="256">
        <f t="shared" si="111"/>
        <v>0</v>
      </c>
      <c r="DC222" s="257" t="str">
        <f t="shared" si="143"/>
        <v/>
      </c>
      <c r="DD222" s="256">
        <v>0</v>
      </c>
      <c r="DE222" s="256">
        <f t="shared" si="112"/>
        <v>0</v>
      </c>
      <c r="DF222" s="257" t="str">
        <f t="shared" si="144"/>
        <v/>
      </c>
    </row>
    <row r="223" spans="1:110" ht="15" customHeight="1" x14ac:dyDescent="0.25">
      <c r="A223" s="152">
        <v>38</v>
      </c>
      <c r="B223" s="127" t="s">
        <v>375</v>
      </c>
      <c r="C223" s="127" t="s">
        <v>345</v>
      </c>
      <c r="D223" s="480">
        <v>0</v>
      </c>
      <c r="E223" s="480">
        <v>0</v>
      </c>
      <c r="F223" s="257" t="str">
        <f t="shared" si="77"/>
        <v>-</v>
      </c>
      <c r="G223" s="239" t="str">
        <f t="shared" si="78"/>
        <v>Đạt</v>
      </c>
      <c r="H223" s="259">
        <f t="shared" si="145"/>
        <v>5</v>
      </c>
      <c r="I223" s="259">
        <f t="shared" si="145"/>
        <v>3</v>
      </c>
      <c r="J223" s="293">
        <f t="shared" si="113"/>
        <v>1.6666666666666667</v>
      </c>
      <c r="K223" s="239" t="str">
        <f t="shared" si="80"/>
        <v>Đạt</v>
      </c>
      <c r="L223" s="256">
        <v>0</v>
      </c>
      <c r="M223" s="256">
        <v>0</v>
      </c>
      <c r="N223" s="257" t="str">
        <f t="shared" si="114"/>
        <v/>
      </c>
      <c r="O223" s="256">
        <v>1</v>
      </c>
      <c r="P223" s="256">
        <v>1</v>
      </c>
      <c r="Q223" s="257">
        <f t="shared" si="81"/>
        <v>1</v>
      </c>
      <c r="R223" s="256">
        <v>0</v>
      </c>
      <c r="S223" s="256">
        <v>0</v>
      </c>
      <c r="T223" s="257" t="str">
        <f t="shared" si="115"/>
        <v/>
      </c>
      <c r="U223" s="256">
        <v>0</v>
      </c>
      <c r="V223" s="256">
        <f t="shared" si="82"/>
        <v>0</v>
      </c>
      <c r="W223" s="257" t="str">
        <f t="shared" si="116"/>
        <v/>
      </c>
      <c r="X223" s="256">
        <v>0</v>
      </c>
      <c r="Y223" s="256">
        <f t="shared" si="83"/>
        <v>0</v>
      </c>
      <c r="Z223" s="257" t="str">
        <f t="shared" si="117"/>
        <v/>
      </c>
      <c r="AA223" s="256">
        <v>0</v>
      </c>
      <c r="AB223" s="256">
        <f t="shared" si="84"/>
        <v>0</v>
      </c>
      <c r="AC223" s="257" t="str">
        <f t="shared" si="85"/>
        <v/>
      </c>
      <c r="AD223" s="256">
        <v>0</v>
      </c>
      <c r="AE223" s="256">
        <f t="shared" si="86"/>
        <v>0</v>
      </c>
      <c r="AF223" s="257" t="str">
        <f t="shared" si="118"/>
        <v/>
      </c>
      <c r="AG223" s="256">
        <v>0</v>
      </c>
      <c r="AH223" s="256">
        <f t="shared" si="87"/>
        <v>0</v>
      </c>
      <c r="AI223" s="257" t="str">
        <f t="shared" si="119"/>
        <v/>
      </c>
      <c r="AJ223" s="480">
        <v>0</v>
      </c>
      <c r="AK223" s="256">
        <f t="shared" si="88"/>
        <v>0</v>
      </c>
      <c r="AL223" s="257" t="str">
        <f t="shared" si="120"/>
        <v/>
      </c>
      <c r="AM223" s="256">
        <v>0</v>
      </c>
      <c r="AN223" s="256">
        <f t="shared" si="89"/>
        <v>0</v>
      </c>
      <c r="AO223" s="257" t="str">
        <f t="shared" si="121"/>
        <v/>
      </c>
      <c r="AP223" s="256">
        <v>0</v>
      </c>
      <c r="AQ223" s="256">
        <f t="shared" si="90"/>
        <v>0</v>
      </c>
      <c r="AR223" s="257" t="str">
        <f t="shared" si="122"/>
        <v/>
      </c>
      <c r="AS223" s="256">
        <v>0</v>
      </c>
      <c r="AT223" s="256">
        <f t="shared" si="91"/>
        <v>0</v>
      </c>
      <c r="AU223" s="257" t="str">
        <f t="shared" si="123"/>
        <v/>
      </c>
      <c r="AV223" s="256">
        <v>1</v>
      </c>
      <c r="AW223" s="256">
        <f t="shared" si="92"/>
        <v>0</v>
      </c>
      <c r="AX223" s="257" t="str">
        <f t="shared" si="124"/>
        <v/>
      </c>
      <c r="AY223" s="256">
        <v>0</v>
      </c>
      <c r="AZ223" s="256">
        <f t="shared" si="93"/>
        <v>0</v>
      </c>
      <c r="BA223" s="257" t="str">
        <f t="shared" si="125"/>
        <v/>
      </c>
      <c r="BB223" s="256">
        <v>0</v>
      </c>
      <c r="BC223" s="256">
        <f t="shared" si="94"/>
        <v>0</v>
      </c>
      <c r="BD223" s="257" t="str">
        <f t="shared" si="126"/>
        <v/>
      </c>
      <c r="BE223" s="256">
        <v>0</v>
      </c>
      <c r="BF223" s="256">
        <f t="shared" si="95"/>
        <v>0</v>
      </c>
      <c r="BG223" s="257" t="str">
        <f t="shared" si="127"/>
        <v/>
      </c>
      <c r="BH223" s="256">
        <v>1</v>
      </c>
      <c r="BI223" s="256">
        <f t="shared" si="96"/>
        <v>0</v>
      </c>
      <c r="BJ223" s="257" t="str">
        <f t="shared" si="128"/>
        <v/>
      </c>
      <c r="BK223" s="256">
        <v>0</v>
      </c>
      <c r="BL223" s="256">
        <f t="shared" si="97"/>
        <v>1</v>
      </c>
      <c r="BM223" s="257">
        <f t="shared" si="129"/>
        <v>0</v>
      </c>
      <c r="BN223" s="256">
        <v>0</v>
      </c>
      <c r="BO223" s="256">
        <f t="shared" si="98"/>
        <v>0</v>
      </c>
      <c r="BP223" s="257" t="str">
        <f t="shared" si="130"/>
        <v/>
      </c>
      <c r="BQ223" s="256">
        <v>1</v>
      </c>
      <c r="BR223" s="256">
        <f t="shared" si="99"/>
        <v>1</v>
      </c>
      <c r="BS223" s="257">
        <f t="shared" si="131"/>
        <v>1</v>
      </c>
      <c r="BT223" s="256">
        <v>0</v>
      </c>
      <c r="BU223" s="256">
        <f t="shared" si="100"/>
        <v>0</v>
      </c>
      <c r="BV223" s="257" t="str">
        <f t="shared" si="132"/>
        <v/>
      </c>
      <c r="BW223" s="256">
        <v>0</v>
      </c>
      <c r="BX223" s="256">
        <f t="shared" si="101"/>
        <v>0</v>
      </c>
      <c r="BY223" s="257" t="str">
        <f t="shared" si="133"/>
        <v/>
      </c>
      <c r="BZ223" s="256">
        <v>0</v>
      </c>
      <c r="CA223" s="256">
        <f t="shared" si="102"/>
        <v>0</v>
      </c>
      <c r="CB223" s="257" t="str">
        <f t="shared" si="134"/>
        <v/>
      </c>
      <c r="CC223" s="256">
        <v>0</v>
      </c>
      <c r="CD223" s="256">
        <f t="shared" si="103"/>
        <v>0</v>
      </c>
      <c r="CE223" s="257" t="str">
        <f t="shared" si="135"/>
        <v/>
      </c>
      <c r="CF223" s="256">
        <v>0</v>
      </c>
      <c r="CG223" s="256">
        <f t="shared" si="104"/>
        <v>0</v>
      </c>
      <c r="CH223" s="257" t="str">
        <f t="shared" si="136"/>
        <v/>
      </c>
      <c r="CI223" s="256">
        <v>1</v>
      </c>
      <c r="CJ223" s="256">
        <f t="shared" si="105"/>
        <v>0</v>
      </c>
      <c r="CK223" s="257" t="str">
        <f t="shared" si="137"/>
        <v/>
      </c>
      <c r="CL223" s="256">
        <v>0</v>
      </c>
      <c r="CM223" s="256">
        <f t="shared" si="106"/>
        <v>0</v>
      </c>
      <c r="CN223" s="257" t="str">
        <f t="shared" si="138"/>
        <v/>
      </c>
      <c r="CO223" s="256">
        <v>0</v>
      </c>
      <c r="CP223" s="256">
        <f t="shared" si="107"/>
        <v>0</v>
      </c>
      <c r="CQ223" s="257" t="str">
        <f t="shared" si="139"/>
        <v/>
      </c>
      <c r="CR223" s="256">
        <v>0</v>
      </c>
      <c r="CS223" s="256">
        <f t="shared" si="108"/>
        <v>0</v>
      </c>
      <c r="CT223" s="257" t="str">
        <f t="shared" si="140"/>
        <v/>
      </c>
      <c r="CU223" s="256">
        <v>0</v>
      </c>
      <c r="CV223" s="256">
        <f t="shared" si="109"/>
        <v>0</v>
      </c>
      <c r="CW223" s="257" t="str">
        <f t="shared" si="141"/>
        <v/>
      </c>
      <c r="CX223" s="256">
        <v>0</v>
      </c>
      <c r="CY223" s="256">
        <f t="shared" si="110"/>
        <v>0</v>
      </c>
      <c r="CZ223" s="257" t="str">
        <f t="shared" si="142"/>
        <v/>
      </c>
      <c r="DA223" s="256">
        <v>0</v>
      </c>
      <c r="DB223" s="256">
        <f t="shared" si="111"/>
        <v>0</v>
      </c>
      <c r="DC223" s="257" t="str">
        <f t="shared" si="143"/>
        <v/>
      </c>
      <c r="DD223" s="256">
        <v>0</v>
      </c>
      <c r="DE223" s="256">
        <f t="shared" si="112"/>
        <v>0</v>
      </c>
      <c r="DF223" s="257" t="str">
        <f t="shared" si="144"/>
        <v/>
      </c>
    </row>
    <row r="224" spans="1:110" ht="15" customHeight="1" x14ac:dyDescent="0.25">
      <c r="A224" s="152">
        <v>39</v>
      </c>
      <c r="B224" s="127" t="s">
        <v>376</v>
      </c>
      <c r="C224" s="127" t="s">
        <v>339</v>
      </c>
      <c r="D224" s="480">
        <v>0</v>
      </c>
      <c r="E224" s="480">
        <v>0</v>
      </c>
      <c r="F224" s="257" t="str">
        <f t="shared" si="77"/>
        <v>-</v>
      </c>
      <c r="G224" s="239" t="str">
        <f t="shared" si="78"/>
        <v>Đạt</v>
      </c>
      <c r="H224" s="259">
        <f t="shared" si="145"/>
        <v>7</v>
      </c>
      <c r="I224" s="259">
        <f t="shared" si="145"/>
        <v>6</v>
      </c>
      <c r="J224" s="293">
        <f t="shared" si="113"/>
        <v>1.1666666666666667</v>
      </c>
      <c r="K224" s="239" t="str">
        <f t="shared" si="80"/>
        <v>Đạt</v>
      </c>
      <c r="L224" s="256">
        <v>0</v>
      </c>
      <c r="M224" s="256">
        <v>0</v>
      </c>
      <c r="N224" s="257" t="str">
        <f t="shared" si="114"/>
        <v/>
      </c>
      <c r="O224" s="256">
        <v>0</v>
      </c>
      <c r="P224" s="256">
        <v>0</v>
      </c>
      <c r="Q224" s="257" t="str">
        <f t="shared" si="81"/>
        <v/>
      </c>
      <c r="R224" s="256">
        <v>0</v>
      </c>
      <c r="S224" s="256">
        <v>0</v>
      </c>
      <c r="T224" s="257" t="str">
        <f t="shared" si="115"/>
        <v/>
      </c>
      <c r="U224" s="256">
        <v>0</v>
      </c>
      <c r="V224" s="256">
        <f t="shared" si="82"/>
        <v>0</v>
      </c>
      <c r="W224" s="257" t="str">
        <f t="shared" si="116"/>
        <v/>
      </c>
      <c r="X224" s="256">
        <v>0</v>
      </c>
      <c r="Y224" s="256">
        <f t="shared" si="83"/>
        <v>0</v>
      </c>
      <c r="Z224" s="257" t="str">
        <f t="shared" si="117"/>
        <v/>
      </c>
      <c r="AA224" s="256">
        <v>0</v>
      </c>
      <c r="AB224" s="256">
        <f t="shared" si="84"/>
        <v>0</v>
      </c>
      <c r="AC224" s="257" t="str">
        <f t="shared" si="85"/>
        <v/>
      </c>
      <c r="AD224" s="256">
        <v>0</v>
      </c>
      <c r="AE224" s="256">
        <f t="shared" si="86"/>
        <v>0</v>
      </c>
      <c r="AF224" s="257" t="str">
        <f t="shared" si="118"/>
        <v/>
      </c>
      <c r="AG224" s="256">
        <v>0</v>
      </c>
      <c r="AH224" s="256">
        <f t="shared" si="87"/>
        <v>1</v>
      </c>
      <c r="AI224" s="257">
        <f t="shared" si="119"/>
        <v>0</v>
      </c>
      <c r="AJ224" s="480">
        <v>0</v>
      </c>
      <c r="AK224" s="256">
        <f t="shared" si="88"/>
        <v>0</v>
      </c>
      <c r="AL224" s="257" t="str">
        <f t="shared" si="120"/>
        <v/>
      </c>
      <c r="AM224" s="256">
        <v>0</v>
      </c>
      <c r="AN224" s="256">
        <f t="shared" si="89"/>
        <v>0</v>
      </c>
      <c r="AO224" s="257" t="str">
        <f t="shared" si="121"/>
        <v/>
      </c>
      <c r="AP224" s="256">
        <v>0</v>
      </c>
      <c r="AQ224" s="256">
        <f t="shared" si="90"/>
        <v>0</v>
      </c>
      <c r="AR224" s="257" t="str">
        <f t="shared" si="122"/>
        <v/>
      </c>
      <c r="AS224" s="256">
        <v>1</v>
      </c>
      <c r="AT224" s="256">
        <f t="shared" si="91"/>
        <v>0</v>
      </c>
      <c r="AU224" s="257" t="str">
        <f t="shared" si="123"/>
        <v/>
      </c>
      <c r="AV224" s="256">
        <v>0</v>
      </c>
      <c r="AW224" s="256">
        <f t="shared" si="92"/>
        <v>0</v>
      </c>
      <c r="AX224" s="257" t="str">
        <f t="shared" si="124"/>
        <v/>
      </c>
      <c r="AY224" s="256">
        <v>1</v>
      </c>
      <c r="AZ224" s="256">
        <f t="shared" si="93"/>
        <v>1</v>
      </c>
      <c r="BA224" s="257">
        <f t="shared" si="125"/>
        <v>1</v>
      </c>
      <c r="BB224" s="256">
        <v>1</v>
      </c>
      <c r="BC224" s="256">
        <f t="shared" si="94"/>
        <v>1</v>
      </c>
      <c r="BD224" s="257">
        <f t="shared" si="126"/>
        <v>1</v>
      </c>
      <c r="BE224" s="256">
        <v>1</v>
      </c>
      <c r="BF224" s="256">
        <f t="shared" si="95"/>
        <v>1</v>
      </c>
      <c r="BG224" s="257">
        <f t="shared" si="127"/>
        <v>1</v>
      </c>
      <c r="BH224" s="256">
        <v>0</v>
      </c>
      <c r="BI224" s="256">
        <f t="shared" si="96"/>
        <v>0</v>
      </c>
      <c r="BJ224" s="257" t="str">
        <f t="shared" si="128"/>
        <v/>
      </c>
      <c r="BK224" s="256">
        <v>0</v>
      </c>
      <c r="BL224" s="256">
        <f t="shared" si="97"/>
        <v>0</v>
      </c>
      <c r="BM224" s="257" t="str">
        <f t="shared" si="129"/>
        <v/>
      </c>
      <c r="BN224" s="256">
        <v>0</v>
      </c>
      <c r="BO224" s="256">
        <f t="shared" si="98"/>
        <v>0</v>
      </c>
      <c r="BP224" s="257" t="str">
        <f t="shared" si="130"/>
        <v/>
      </c>
      <c r="BQ224" s="256">
        <v>1</v>
      </c>
      <c r="BR224" s="256">
        <f t="shared" si="99"/>
        <v>1</v>
      </c>
      <c r="BS224" s="257">
        <f t="shared" si="131"/>
        <v>1</v>
      </c>
      <c r="BT224" s="256">
        <v>0</v>
      </c>
      <c r="BU224" s="256">
        <f t="shared" si="100"/>
        <v>0</v>
      </c>
      <c r="BV224" s="257" t="str">
        <f t="shared" si="132"/>
        <v/>
      </c>
      <c r="BW224" s="256">
        <v>0</v>
      </c>
      <c r="BX224" s="256">
        <f t="shared" si="101"/>
        <v>0</v>
      </c>
      <c r="BY224" s="257" t="str">
        <f t="shared" si="133"/>
        <v/>
      </c>
      <c r="BZ224" s="256">
        <v>1</v>
      </c>
      <c r="CA224" s="256">
        <f t="shared" si="102"/>
        <v>1</v>
      </c>
      <c r="CB224" s="257">
        <f t="shared" si="134"/>
        <v>1</v>
      </c>
      <c r="CC224" s="256">
        <v>0</v>
      </c>
      <c r="CD224" s="256">
        <f t="shared" si="103"/>
        <v>0</v>
      </c>
      <c r="CE224" s="257" t="str">
        <f t="shared" si="135"/>
        <v/>
      </c>
      <c r="CF224" s="256">
        <v>0</v>
      </c>
      <c r="CG224" s="256">
        <f t="shared" si="104"/>
        <v>0</v>
      </c>
      <c r="CH224" s="257" t="str">
        <f t="shared" si="136"/>
        <v/>
      </c>
      <c r="CI224" s="256">
        <v>0</v>
      </c>
      <c r="CJ224" s="256">
        <f t="shared" si="105"/>
        <v>0</v>
      </c>
      <c r="CK224" s="257" t="str">
        <f t="shared" si="137"/>
        <v/>
      </c>
      <c r="CL224" s="256">
        <v>0</v>
      </c>
      <c r="CM224" s="256">
        <f t="shared" si="106"/>
        <v>0</v>
      </c>
      <c r="CN224" s="257" t="str">
        <f t="shared" si="138"/>
        <v/>
      </c>
      <c r="CO224" s="256">
        <v>0</v>
      </c>
      <c r="CP224" s="256">
        <f t="shared" si="107"/>
        <v>0</v>
      </c>
      <c r="CQ224" s="257" t="str">
        <f t="shared" si="139"/>
        <v/>
      </c>
      <c r="CR224" s="256">
        <v>0</v>
      </c>
      <c r="CS224" s="256">
        <f t="shared" si="108"/>
        <v>0</v>
      </c>
      <c r="CT224" s="257" t="str">
        <f t="shared" si="140"/>
        <v/>
      </c>
      <c r="CU224" s="256">
        <v>1</v>
      </c>
      <c r="CV224" s="256">
        <f t="shared" si="109"/>
        <v>0</v>
      </c>
      <c r="CW224" s="257" t="str">
        <f t="shared" si="141"/>
        <v/>
      </c>
      <c r="CX224" s="256">
        <v>0</v>
      </c>
      <c r="CY224" s="256">
        <f t="shared" si="110"/>
        <v>0</v>
      </c>
      <c r="CZ224" s="257" t="str">
        <f t="shared" si="142"/>
        <v/>
      </c>
      <c r="DA224" s="256">
        <v>0</v>
      </c>
      <c r="DB224" s="256">
        <f t="shared" si="111"/>
        <v>1</v>
      </c>
      <c r="DC224" s="257">
        <f t="shared" si="143"/>
        <v>0</v>
      </c>
      <c r="DD224" s="256">
        <v>0</v>
      </c>
      <c r="DE224" s="256">
        <f t="shared" si="112"/>
        <v>0</v>
      </c>
      <c r="DF224" s="257" t="str">
        <f t="shared" si="144"/>
        <v/>
      </c>
    </row>
    <row r="225" spans="1:110" ht="15" customHeight="1" x14ac:dyDescent="0.25">
      <c r="A225" s="152">
        <v>40</v>
      </c>
      <c r="B225" s="127" t="s">
        <v>377</v>
      </c>
      <c r="C225" s="127" t="s">
        <v>339</v>
      </c>
      <c r="D225" s="480">
        <v>0</v>
      </c>
      <c r="E225" s="480">
        <v>0</v>
      </c>
      <c r="F225" s="257" t="str">
        <f t="shared" si="77"/>
        <v>-</v>
      </c>
      <c r="G225" s="239" t="str">
        <f t="shared" si="78"/>
        <v>Đạt</v>
      </c>
      <c r="H225" s="259">
        <f t="shared" si="145"/>
        <v>24</v>
      </c>
      <c r="I225" s="259">
        <f t="shared" si="145"/>
        <v>24</v>
      </c>
      <c r="J225" s="293">
        <f t="shared" si="113"/>
        <v>1</v>
      </c>
      <c r="K225" s="239" t="str">
        <f t="shared" si="80"/>
        <v>Đạt</v>
      </c>
      <c r="L225" s="256">
        <v>2</v>
      </c>
      <c r="M225" s="256">
        <v>2</v>
      </c>
      <c r="N225" s="257">
        <f t="shared" si="114"/>
        <v>1</v>
      </c>
      <c r="O225" s="256">
        <v>0</v>
      </c>
      <c r="P225" s="256">
        <v>0</v>
      </c>
      <c r="Q225" s="257" t="str">
        <f t="shared" si="81"/>
        <v/>
      </c>
      <c r="R225" s="256">
        <v>1</v>
      </c>
      <c r="S225" s="256">
        <v>1</v>
      </c>
      <c r="T225" s="257">
        <f t="shared" si="115"/>
        <v>1</v>
      </c>
      <c r="U225" s="256">
        <v>0</v>
      </c>
      <c r="V225" s="256">
        <f t="shared" si="82"/>
        <v>0</v>
      </c>
      <c r="W225" s="257" t="str">
        <f t="shared" si="116"/>
        <v/>
      </c>
      <c r="X225" s="256">
        <v>0</v>
      </c>
      <c r="Y225" s="256">
        <f t="shared" si="83"/>
        <v>0</v>
      </c>
      <c r="Z225" s="257" t="str">
        <f t="shared" si="117"/>
        <v/>
      </c>
      <c r="AA225" s="256">
        <v>0</v>
      </c>
      <c r="AB225" s="256">
        <f t="shared" si="84"/>
        <v>0</v>
      </c>
      <c r="AC225" s="257" t="str">
        <f t="shared" si="85"/>
        <v/>
      </c>
      <c r="AD225" s="256">
        <v>2</v>
      </c>
      <c r="AE225" s="256">
        <f t="shared" si="86"/>
        <v>2</v>
      </c>
      <c r="AF225" s="257">
        <f t="shared" si="118"/>
        <v>1</v>
      </c>
      <c r="AG225" s="256">
        <v>0</v>
      </c>
      <c r="AH225" s="256">
        <f t="shared" si="87"/>
        <v>0</v>
      </c>
      <c r="AI225" s="257" t="str">
        <f t="shared" si="119"/>
        <v/>
      </c>
      <c r="AJ225" s="480">
        <v>0</v>
      </c>
      <c r="AK225" s="256">
        <f t="shared" si="88"/>
        <v>0</v>
      </c>
      <c r="AL225" s="257" t="str">
        <f t="shared" si="120"/>
        <v/>
      </c>
      <c r="AM225" s="256">
        <v>0</v>
      </c>
      <c r="AN225" s="256">
        <f t="shared" si="89"/>
        <v>0</v>
      </c>
      <c r="AO225" s="257" t="str">
        <f t="shared" si="121"/>
        <v/>
      </c>
      <c r="AP225" s="256">
        <v>0</v>
      </c>
      <c r="AQ225" s="256">
        <f t="shared" si="90"/>
        <v>0</v>
      </c>
      <c r="AR225" s="257" t="str">
        <f t="shared" si="122"/>
        <v/>
      </c>
      <c r="AS225" s="256">
        <v>3</v>
      </c>
      <c r="AT225" s="256">
        <f t="shared" si="91"/>
        <v>3</v>
      </c>
      <c r="AU225" s="257">
        <f t="shared" si="123"/>
        <v>1</v>
      </c>
      <c r="AV225" s="256">
        <v>2</v>
      </c>
      <c r="AW225" s="256">
        <f t="shared" si="92"/>
        <v>2</v>
      </c>
      <c r="AX225" s="257">
        <f t="shared" si="124"/>
        <v>1</v>
      </c>
      <c r="AY225" s="256">
        <v>0</v>
      </c>
      <c r="AZ225" s="256">
        <f t="shared" si="93"/>
        <v>0</v>
      </c>
      <c r="BA225" s="257" t="str">
        <f t="shared" si="125"/>
        <v/>
      </c>
      <c r="BB225" s="256">
        <v>1</v>
      </c>
      <c r="BC225" s="256">
        <f t="shared" si="94"/>
        <v>1</v>
      </c>
      <c r="BD225" s="257">
        <f t="shared" si="126"/>
        <v>1</v>
      </c>
      <c r="BE225" s="256">
        <v>0</v>
      </c>
      <c r="BF225" s="256">
        <f t="shared" si="95"/>
        <v>0</v>
      </c>
      <c r="BG225" s="257" t="str">
        <f t="shared" si="127"/>
        <v/>
      </c>
      <c r="BH225" s="256">
        <v>2</v>
      </c>
      <c r="BI225" s="256">
        <f t="shared" si="96"/>
        <v>2</v>
      </c>
      <c r="BJ225" s="257">
        <f t="shared" si="128"/>
        <v>1</v>
      </c>
      <c r="BK225" s="256">
        <v>0</v>
      </c>
      <c r="BL225" s="256">
        <f t="shared" si="97"/>
        <v>0</v>
      </c>
      <c r="BM225" s="257" t="str">
        <f t="shared" si="129"/>
        <v/>
      </c>
      <c r="BN225" s="256">
        <v>0</v>
      </c>
      <c r="BO225" s="256">
        <f t="shared" si="98"/>
        <v>0</v>
      </c>
      <c r="BP225" s="257" t="str">
        <f t="shared" si="130"/>
        <v/>
      </c>
      <c r="BQ225" s="256">
        <v>0</v>
      </c>
      <c r="BR225" s="256">
        <f t="shared" si="99"/>
        <v>0</v>
      </c>
      <c r="BS225" s="257" t="str">
        <f t="shared" si="131"/>
        <v/>
      </c>
      <c r="BT225" s="256">
        <v>0</v>
      </c>
      <c r="BU225" s="256">
        <f t="shared" si="100"/>
        <v>0</v>
      </c>
      <c r="BV225" s="257" t="str">
        <f t="shared" si="132"/>
        <v/>
      </c>
      <c r="BW225" s="256">
        <v>0</v>
      </c>
      <c r="BX225" s="256">
        <f t="shared" si="101"/>
        <v>0</v>
      </c>
      <c r="BY225" s="257" t="str">
        <f t="shared" si="133"/>
        <v/>
      </c>
      <c r="BZ225" s="256">
        <v>2</v>
      </c>
      <c r="CA225" s="256">
        <f t="shared" si="102"/>
        <v>2</v>
      </c>
      <c r="CB225" s="257">
        <f t="shared" si="134"/>
        <v>1</v>
      </c>
      <c r="CC225" s="256">
        <v>1</v>
      </c>
      <c r="CD225" s="256">
        <f t="shared" si="103"/>
        <v>1</v>
      </c>
      <c r="CE225" s="257">
        <f t="shared" si="135"/>
        <v>1</v>
      </c>
      <c r="CF225" s="256">
        <v>0</v>
      </c>
      <c r="CG225" s="256">
        <f t="shared" si="104"/>
        <v>0</v>
      </c>
      <c r="CH225" s="257" t="str">
        <f t="shared" si="136"/>
        <v/>
      </c>
      <c r="CI225" s="256">
        <v>0</v>
      </c>
      <c r="CJ225" s="256">
        <f t="shared" si="105"/>
        <v>0</v>
      </c>
      <c r="CK225" s="257" t="str">
        <f t="shared" si="137"/>
        <v/>
      </c>
      <c r="CL225" s="256">
        <v>3</v>
      </c>
      <c r="CM225" s="256">
        <f t="shared" si="106"/>
        <v>3</v>
      </c>
      <c r="CN225" s="257">
        <f t="shared" si="138"/>
        <v>1</v>
      </c>
      <c r="CO225" s="256">
        <v>5</v>
      </c>
      <c r="CP225" s="256">
        <f t="shared" si="107"/>
        <v>5</v>
      </c>
      <c r="CQ225" s="257">
        <f t="shared" si="139"/>
        <v>1</v>
      </c>
      <c r="CR225" s="256">
        <v>0</v>
      </c>
      <c r="CS225" s="256">
        <f t="shared" si="108"/>
        <v>0</v>
      </c>
      <c r="CT225" s="257" t="str">
        <f t="shared" si="140"/>
        <v/>
      </c>
      <c r="CU225" s="256">
        <v>0</v>
      </c>
      <c r="CV225" s="256">
        <f t="shared" si="109"/>
        <v>0</v>
      </c>
      <c r="CW225" s="257" t="str">
        <f t="shared" si="141"/>
        <v/>
      </c>
      <c r="CX225" s="256">
        <v>0</v>
      </c>
      <c r="CY225" s="256">
        <f t="shared" si="110"/>
        <v>0</v>
      </c>
      <c r="CZ225" s="257" t="str">
        <f t="shared" si="142"/>
        <v/>
      </c>
      <c r="DA225" s="256">
        <v>0</v>
      </c>
      <c r="DB225" s="256">
        <f t="shared" si="111"/>
        <v>0</v>
      </c>
      <c r="DC225" s="257" t="str">
        <f t="shared" si="143"/>
        <v/>
      </c>
      <c r="DD225" s="256">
        <v>0</v>
      </c>
      <c r="DE225" s="256">
        <f t="shared" si="112"/>
        <v>0</v>
      </c>
      <c r="DF225" s="257" t="str">
        <f t="shared" si="144"/>
        <v/>
      </c>
    </row>
    <row r="226" spans="1:110" ht="15" customHeight="1" x14ac:dyDescent="0.25">
      <c r="A226" s="152">
        <v>41</v>
      </c>
      <c r="B226" s="127" t="s">
        <v>378</v>
      </c>
      <c r="C226" s="127" t="s">
        <v>339</v>
      </c>
      <c r="D226" s="480">
        <v>0</v>
      </c>
      <c r="E226" s="480">
        <v>0</v>
      </c>
      <c r="F226" s="257" t="str">
        <f t="shared" si="77"/>
        <v>-</v>
      </c>
      <c r="G226" s="239" t="str">
        <f t="shared" si="78"/>
        <v>Đạt</v>
      </c>
      <c r="H226" s="259">
        <f t="shared" si="145"/>
        <v>7</v>
      </c>
      <c r="I226" s="259">
        <f t="shared" si="145"/>
        <v>7</v>
      </c>
      <c r="J226" s="293">
        <f t="shared" si="113"/>
        <v>1</v>
      </c>
      <c r="K226" s="239" t="str">
        <f t="shared" si="80"/>
        <v>Đạt</v>
      </c>
      <c r="L226" s="256">
        <v>0</v>
      </c>
      <c r="M226" s="256">
        <v>0</v>
      </c>
      <c r="N226" s="257" t="str">
        <f t="shared" si="114"/>
        <v/>
      </c>
      <c r="O226" s="256">
        <v>1</v>
      </c>
      <c r="P226" s="256">
        <v>1</v>
      </c>
      <c r="Q226" s="257">
        <f t="shared" si="81"/>
        <v>1</v>
      </c>
      <c r="R226" s="256">
        <v>0</v>
      </c>
      <c r="S226" s="256">
        <v>0</v>
      </c>
      <c r="T226" s="257" t="str">
        <f t="shared" si="115"/>
        <v/>
      </c>
      <c r="U226" s="256">
        <v>0</v>
      </c>
      <c r="V226" s="256">
        <f t="shared" si="82"/>
        <v>0</v>
      </c>
      <c r="W226" s="257" t="str">
        <f t="shared" si="116"/>
        <v/>
      </c>
      <c r="X226" s="256">
        <v>0</v>
      </c>
      <c r="Y226" s="256">
        <f t="shared" si="83"/>
        <v>0</v>
      </c>
      <c r="Z226" s="257" t="str">
        <f t="shared" si="117"/>
        <v/>
      </c>
      <c r="AA226" s="256">
        <v>0</v>
      </c>
      <c r="AB226" s="256">
        <f t="shared" si="84"/>
        <v>0</v>
      </c>
      <c r="AC226" s="257" t="str">
        <f t="shared" si="85"/>
        <v/>
      </c>
      <c r="AD226" s="256">
        <v>0</v>
      </c>
      <c r="AE226" s="256">
        <f t="shared" si="86"/>
        <v>0</v>
      </c>
      <c r="AF226" s="257" t="str">
        <f t="shared" si="118"/>
        <v/>
      </c>
      <c r="AG226" s="256">
        <v>0</v>
      </c>
      <c r="AH226" s="256">
        <f t="shared" si="87"/>
        <v>1</v>
      </c>
      <c r="AI226" s="257">
        <f t="shared" si="119"/>
        <v>0</v>
      </c>
      <c r="AJ226" s="480">
        <v>1</v>
      </c>
      <c r="AK226" s="256">
        <f t="shared" si="88"/>
        <v>1</v>
      </c>
      <c r="AL226" s="257">
        <f t="shared" si="120"/>
        <v>1</v>
      </c>
      <c r="AM226" s="256">
        <v>1</v>
      </c>
      <c r="AN226" s="256">
        <f t="shared" si="89"/>
        <v>0</v>
      </c>
      <c r="AO226" s="257" t="str">
        <f t="shared" si="121"/>
        <v/>
      </c>
      <c r="AP226" s="256">
        <v>0</v>
      </c>
      <c r="AQ226" s="256">
        <f t="shared" si="90"/>
        <v>0</v>
      </c>
      <c r="AR226" s="257" t="str">
        <f t="shared" si="122"/>
        <v/>
      </c>
      <c r="AS226" s="256">
        <v>0</v>
      </c>
      <c r="AT226" s="256">
        <f t="shared" si="91"/>
        <v>1</v>
      </c>
      <c r="AU226" s="257">
        <f t="shared" si="123"/>
        <v>0</v>
      </c>
      <c r="AV226" s="256">
        <v>1</v>
      </c>
      <c r="AW226" s="256">
        <f t="shared" si="92"/>
        <v>0</v>
      </c>
      <c r="AX226" s="257" t="str">
        <f t="shared" si="124"/>
        <v/>
      </c>
      <c r="AY226" s="256">
        <v>0</v>
      </c>
      <c r="AZ226" s="256">
        <f t="shared" si="93"/>
        <v>0</v>
      </c>
      <c r="BA226" s="257" t="str">
        <f t="shared" si="125"/>
        <v/>
      </c>
      <c r="BB226" s="256">
        <v>0</v>
      </c>
      <c r="BC226" s="256">
        <f t="shared" si="94"/>
        <v>0</v>
      </c>
      <c r="BD226" s="257" t="str">
        <f t="shared" si="126"/>
        <v/>
      </c>
      <c r="BE226" s="256">
        <v>0</v>
      </c>
      <c r="BF226" s="256">
        <f t="shared" si="95"/>
        <v>0</v>
      </c>
      <c r="BG226" s="257" t="str">
        <f t="shared" si="127"/>
        <v/>
      </c>
      <c r="BH226" s="256">
        <v>0</v>
      </c>
      <c r="BI226" s="256">
        <f t="shared" si="96"/>
        <v>0</v>
      </c>
      <c r="BJ226" s="257" t="str">
        <f t="shared" si="128"/>
        <v/>
      </c>
      <c r="BK226" s="256">
        <v>0</v>
      </c>
      <c r="BL226" s="256">
        <f t="shared" si="97"/>
        <v>0</v>
      </c>
      <c r="BM226" s="257" t="str">
        <f t="shared" si="129"/>
        <v/>
      </c>
      <c r="BN226" s="256">
        <v>0</v>
      </c>
      <c r="BO226" s="256">
        <f t="shared" si="98"/>
        <v>0</v>
      </c>
      <c r="BP226" s="257" t="str">
        <f t="shared" si="130"/>
        <v/>
      </c>
      <c r="BQ226" s="256">
        <v>2</v>
      </c>
      <c r="BR226" s="256">
        <f t="shared" si="99"/>
        <v>2</v>
      </c>
      <c r="BS226" s="257">
        <f t="shared" si="131"/>
        <v>1</v>
      </c>
      <c r="BT226" s="256">
        <v>0</v>
      </c>
      <c r="BU226" s="256">
        <f t="shared" si="100"/>
        <v>0</v>
      </c>
      <c r="BV226" s="257" t="str">
        <f t="shared" si="132"/>
        <v/>
      </c>
      <c r="BW226" s="256">
        <v>1</v>
      </c>
      <c r="BX226" s="256">
        <f t="shared" si="101"/>
        <v>1</v>
      </c>
      <c r="BY226" s="257">
        <f t="shared" si="133"/>
        <v>1</v>
      </c>
      <c r="BZ226" s="256">
        <v>0</v>
      </c>
      <c r="CA226" s="256">
        <f t="shared" si="102"/>
        <v>0</v>
      </c>
      <c r="CB226" s="257" t="str">
        <f t="shared" si="134"/>
        <v/>
      </c>
      <c r="CC226" s="256">
        <v>0</v>
      </c>
      <c r="CD226" s="256">
        <f t="shared" si="103"/>
        <v>0</v>
      </c>
      <c r="CE226" s="257" t="str">
        <f t="shared" si="135"/>
        <v/>
      </c>
      <c r="CF226" s="256">
        <v>0</v>
      </c>
      <c r="CG226" s="256">
        <f t="shared" si="104"/>
        <v>0</v>
      </c>
      <c r="CH226" s="257" t="str">
        <f t="shared" si="136"/>
        <v/>
      </c>
      <c r="CI226" s="256">
        <v>0</v>
      </c>
      <c r="CJ226" s="256">
        <f t="shared" si="105"/>
        <v>0</v>
      </c>
      <c r="CK226" s="257" t="str">
        <f t="shared" si="137"/>
        <v/>
      </c>
      <c r="CL226" s="256">
        <v>0</v>
      </c>
      <c r="CM226" s="256">
        <f t="shared" si="106"/>
        <v>0</v>
      </c>
      <c r="CN226" s="257" t="str">
        <f t="shared" si="138"/>
        <v/>
      </c>
      <c r="CO226" s="256">
        <v>0</v>
      </c>
      <c r="CP226" s="256">
        <f t="shared" si="107"/>
        <v>0</v>
      </c>
      <c r="CQ226" s="257" t="str">
        <f t="shared" si="139"/>
        <v/>
      </c>
      <c r="CR226" s="256">
        <v>0</v>
      </c>
      <c r="CS226" s="256">
        <f t="shared" si="108"/>
        <v>0</v>
      </c>
      <c r="CT226" s="257" t="str">
        <f t="shared" si="140"/>
        <v/>
      </c>
      <c r="CU226" s="256">
        <v>0</v>
      </c>
      <c r="CV226" s="256">
        <f t="shared" si="109"/>
        <v>0</v>
      </c>
      <c r="CW226" s="257" t="str">
        <f t="shared" si="141"/>
        <v/>
      </c>
      <c r="CX226" s="256">
        <v>0</v>
      </c>
      <c r="CY226" s="256">
        <f t="shared" si="110"/>
        <v>0</v>
      </c>
      <c r="CZ226" s="257" t="str">
        <f t="shared" si="142"/>
        <v/>
      </c>
      <c r="DA226" s="256">
        <v>0</v>
      </c>
      <c r="DB226" s="256">
        <f t="shared" si="111"/>
        <v>0</v>
      </c>
      <c r="DC226" s="257" t="str">
        <f t="shared" si="143"/>
        <v/>
      </c>
      <c r="DD226" s="256">
        <v>0</v>
      </c>
      <c r="DE226" s="256">
        <f t="shared" si="112"/>
        <v>0</v>
      </c>
      <c r="DF226" s="257" t="str">
        <f t="shared" si="144"/>
        <v/>
      </c>
    </row>
    <row r="227" spans="1:110" ht="15" customHeight="1" x14ac:dyDescent="0.25">
      <c r="A227" s="152">
        <v>42</v>
      </c>
      <c r="B227" s="127" t="s">
        <v>379</v>
      </c>
      <c r="C227" s="127" t="s">
        <v>345</v>
      </c>
      <c r="D227" s="480">
        <v>0</v>
      </c>
      <c r="E227" s="480">
        <v>0</v>
      </c>
      <c r="F227" s="257" t="str">
        <f t="shared" si="77"/>
        <v>-</v>
      </c>
      <c r="G227" s="239" t="str">
        <f t="shared" si="78"/>
        <v>Đạt</v>
      </c>
      <c r="H227" s="259">
        <f t="shared" si="145"/>
        <v>9</v>
      </c>
      <c r="I227" s="259">
        <f t="shared" si="145"/>
        <v>5</v>
      </c>
      <c r="J227" s="293">
        <f t="shared" si="113"/>
        <v>1.8</v>
      </c>
      <c r="K227" s="239" t="str">
        <f t="shared" si="80"/>
        <v>Đạt</v>
      </c>
      <c r="L227" s="256">
        <v>0</v>
      </c>
      <c r="M227" s="256">
        <v>0</v>
      </c>
      <c r="N227" s="257" t="str">
        <f t="shared" si="114"/>
        <v/>
      </c>
      <c r="O227" s="256">
        <v>0</v>
      </c>
      <c r="P227" s="256">
        <v>0</v>
      </c>
      <c r="Q227" s="257" t="str">
        <f t="shared" si="81"/>
        <v/>
      </c>
      <c r="R227" s="256">
        <v>0</v>
      </c>
      <c r="S227" s="256">
        <v>0</v>
      </c>
      <c r="T227" s="257" t="str">
        <f t="shared" si="115"/>
        <v/>
      </c>
      <c r="U227" s="256">
        <v>0</v>
      </c>
      <c r="V227" s="256">
        <f t="shared" si="82"/>
        <v>0</v>
      </c>
      <c r="W227" s="257" t="str">
        <f t="shared" si="116"/>
        <v/>
      </c>
      <c r="X227" s="256">
        <v>0</v>
      </c>
      <c r="Y227" s="256">
        <f t="shared" si="83"/>
        <v>0</v>
      </c>
      <c r="Z227" s="257" t="str">
        <f t="shared" si="117"/>
        <v/>
      </c>
      <c r="AA227" s="256">
        <v>0</v>
      </c>
      <c r="AB227" s="256">
        <f t="shared" si="84"/>
        <v>0</v>
      </c>
      <c r="AC227" s="257" t="str">
        <f t="shared" si="85"/>
        <v/>
      </c>
      <c r="AD227" s="256">
        <v>1</v>
      </c>
      <c r="AE227" s="256">
        <f t="shared" si="86"/>
        <v>1</v>
      </c>
      <c r="AF227" s="257">
        <f t="shared" si="118"/>
        <v>1</v>
      </c>
      <c r="AG227" s="256">
        <v>0</v>
      </c>
      <c r="AH227" s="256">
        <f t="shared" si="87"/>
        <v>0</v>
      </c>
      <c r="AI227" s="257" t="str">
        <f t="shared" si="119"/>
        <v/>
      </c>
      <c r="AJ227" s="480">
        <v>0</v>
      </c>
      <c r="AK227" s="256">
        <f t="shared" si="88"/>
        <v>0</v>
      </c>
      <c r="AL227" s="257" t="str">
        <f t="shared" si="120"/>
        <v/>
      </c>
      <c r="AM227" s="256">
        <v>4</v>
      </c>
      <c r="AN227" s="256">
        <f t="shared" si="89"/>
        <v>0</v>
      </c>
      <c r="AO227" s="257" t="str">
        <f t="shared" si="121"/>
        <v/>
      </c>
      <c r="AP227" s="256">
        <v>0</v>
      </c>
      <c r="AQ227" s="256">
        <f t="shared" si="90"/>
        <v>0</v>
      </c>
      <c r="AR227" s="257" t="str">
        <f t="shared" si="122"/>
        <v/>
      </c>
      <c r="AS227" s="256">
        <v>0</v>
      </c>
      <c r="AT227" s="256">
        <f t="shared" si="91"/>
        <v>0</v>
      </c>
      <c r="AU227" s="257" t="str">
        <f t="shared" si="123"/>
        <v/>
      </c>
      <c r="AV227" s="256">
        <v>1</v>
      </c>
      <c r="AW227" s="256">
        <f t="shared" si="92"/>
        <v>1</v>
      </c>
      <c r="AX227" s="257">
        <f t="shared" si="124"/>
        <v>1</v>
      </c>
      <c r="AY227" s="256">
        <v>0</v>
      </c>
      <c r="AZ227" s="256">
        <f t="shared" si="93"/>
        <v>0</v>
      </c>
      <c r="BA227" s="257" t="str">
        <f t="shared" si="125"/>
        <v/>
      </c>
      <c r="BB227" s="256">
        <v>0</v>
      </c>
      <c r="BC227" s="256">
        <f t="shared" si="94"/>
        <v>0</v>
      </c>
      <c r="BD227" s="257" t="str">
        <f t="shared" si="126"/>
        <v/>
      </c>
      <c r="BE227" s="256">
        <v>0</v>
      </c>
      <c r="BF227" s="256">
        <f t="shared" si="95"/>
        <v>0</v>
      </c>
      <c r="BG227" s="257" t="str">
        <f t="shared" si="127"/>
        <v/>
      </c>
      <c r="BH227" s="256">
        <v>0</v>
      </c>
      <c r="BI227" s="256">
        <f t="shared" si="96"/>
        <v>0</v>
      </c>
      <c r="BJ227" s="257" t="str">
        <f t="shared" si="128"/>
        <v/>
      </c>
      <c r="BK227" s="256">
        <v>0</v>
      </c>
      <c r="BL227" s="256">
        <f t="shared" si="97"/>
        <v>0</v>
      </c>
      <c r="BM227" s="257" t="str">
        <f t="shared" si="129"/>
        <v/>
      </c>
      <c r="BN227" s="256">
        <v>0</v>
      </c>
      <c r="BO227" s="256">
        <f t="shared" si="98"/>
        <v>0</v>
      </c>
      <c r="BP227" s="257" t="str">
        <f t="shared" si="130"/>
        <v/>
      </c>
      <c r="BQ227" s="256">
        <v>2</v>
      </c>
      <c r="BR227" s="256">
        <f t="shared" si="99"/>
        <v>2</v>
      </c>
      <c r="BS227" s="257">
        <f t="shared" si="131"/>
        <v>1</v>
      </c>
      <c r="BT227" s="256">
        <v>0</v>
      </c>
      <c r="BU227" s="256">
        <f t="shared" si="100"/>
        <v>0</v>
      </c>
      <c r="BV227" s="257" t="str">
        <f t="shared" si="132"/>
        <v/>
      </c>
      <c r="BW227" s="256">
        <v>0</v>
      </c>
      <c r="BX227" s="256">
        <f t="shared" si="101"/>
        <v>0</v>
      </c>
      <c r="BY227" s="257" t="str">
        <f t="shared" si="133"/>
        <v/>
      </c>
      <c r="BZ227" s="256">
        <v>0</v>
      </c>
      <c r="CA227" s="256">
        <f t="shared" si="102"/>
        <v>0</v>
      </c>
      <c r="CB227" s="257" t="str">
        <f t="shared" si="134"/>
        <v/>
      </c>
      <c r="CC227" s="256">
        <v>1</v>
      </c>
      <c r="CD227" s="256">
        <f t="shared" si="103"/>
        <v>0</v>
      </c>
      <c r="CE227" s="257" t="str">
        <f t="shared" si="135"/>
        <v/>
      </c>
      <c r="CF227" s="256">
        <v>0</v>
      </c>
      <c r="CG227" s="256">
        <f t="shared" si="104"/>
        <v>0</v>
      </c>
      <c r="CH227" s="257" t="str">
        <f t="shared" si="136"/>
        <v/>
      </c>
      <c r="CI227" s="256">
        <v>0</v>
      </c>
      <c r="CJ227" s="256">
        <f t="shared" si="105"/>
        <v>0</v>
      </c>
      <c r="CK227" s="257" t="str">
        <f t="shared" si="137"/>
        <v/>
      </c>
      <c r="CL227" s="256">
        <v>0</v>
      </c>
      <c r="CM227" s="256">
        <f t="shared" si="106"/>
        <v>0</v>
      </c>
      <c r="CN227" s="257" t="str">
        <f t="shared" si="138"/>
        <v/>
      </c>
      <c r="CO227" s="256">
        <v>0</v>
      </c>
      <c r="CP227" s="256">
        <f t="shared" si="107"/>
        <v>1</v>
      </c>
      <c r="CQ227" s="257">
        <f t="shared" si="139"/>
        <v>0</v>
      </c>
      <c r="CR227" s="256">
        <v>0</v>
      </c>
      <c r="CS227" s="256">
        <f t="shared" si="108"/>
        <v>0</v>
      </c>
      <c r="CT227" s="257" t="str">
        <f t="shared" si="140"/>
        <v/>
      </c>
      <c r="CU227" s="256">
        <v>0</v>
      </c>
      <c r="CV227" s="256">
        <f t="shared" si="109"/>
        <v>0</v>
      </c>
      <c r="CW227" s="257" t="str">
        <f t="shared" si="141"/>
        <v/>
      </c>
      <c r="CX227" s="256">
        <v>0</v>
      </c>
      <c r="CY227" s="256">
        <f t="shared" si="110"/>
        <v>0</v>
      </c>
      <c r="CZ227" s="257" t="str">
        <f t="shared" si="142"/>
        <v/>
      </c>
      <c r="DA227" s="256">
        <v>0</v>
      </c>
      <c r="DB227" s="256">
        <f t="shared" si="111"/>
        <v>0</v>
      </c>
      <c r="DC227" s="257" t="str">
        <f t="shared" si="143"/>
        <v/>
      </c>
      <c r="DD227" s="256">
        <v>0</v>
      </c>
      <c r="DE227" s="256">
        <f t="shared" si="112"/>
        <v>0</v>
      </c>
      <c r="DF227" s="257" t="str">
        <f t="shared" si="144"/>
        <v/>
      </c>
    </row>
    <row r="228" spans="1:110" ht="15" customHeight="1" x14ac:dyDescent="0.25">
      <c r="A228" s="152">
        <v>43</v>
      </c>
      <c r="B228" s="127" t="s">
        <v>380</v>
      </c>
      <c r="C228" s="127" t="s">
        <v>339</v>
      </c>
      <c r="D228" s="480">
        <v>0</v>
      </c>
      <c r="E228" s="480">
        <v>0</v>
      </c>
      <c r="F228" s="257" t="str">
        <f t="shared" si="77"/>
        <v>-</v>
      </c>
      <c r="G228" s="239" t="str">
        <f t="shared" si="78"/>
        <v>Đạt</v>
      </c>
      <c r="H228" s="259">
        <f t="shared" si="145"/>
        <v>17</v>
      </c>
      <c r="I228" s="259">
        <f t="shared" si="145"/>
        <v>7</v>
      </c>
      <c r="J228" s="293">
        <f t="shared" si="113"/>
        <v>2.4285714285714284</v>
      </c>
      <c r="K228" s="239" t="str">
        <f t="shared" si="80"/>
        <v>Đạt</v>
      </c>
      <c r="L228" s="256">
        <v>0</v>
      </c>
      <c r="M228" s="256">
        <v>0</v>
      </c>
      <c r="N228" s="257" t="str">
        <f t="shared" si="114"/>
        <v/>
      </c>
      <c r="O228" s="256">
        <v>0</v>
      </c>
      <c r="P228" s="256">
        <v>0</v>
      </c>
      <c r="Q228" s="257" t="str">
        <f t="shared" si="81"/>
        <v/>
      </c>
      <c r="R228" s="256">
        <v>0</v>
      </c>
      <c r="S228" s="256">
        <v>0</v>
      </c>
      <c r="T228" s="257" t="str">
        <f t="shared" si="115"/>
        <v/>
      </c>
      <c r="U228" s="256">
        <v>0</v>
      </c>
      <c r="V228" s="256">
        <f t="shared" si="82"/>
        <v>0</v>
      </c>
      <c r="W228" s="257" t="str">
        <f t="shared" si="116"/>
        <v/>
      </c>
      <c r="X228" s="256">
        <v>0</v>
      </c>
      <c r="Y228" s="256">
        <f t="shared" si="83"/>
        <v>0</v>
      </c>
      <c r="Z228" s="257" t="str">
        <f t="shared" si="117"/>
        <v/>
      </c>
      <c r="AA228" s="256">
        <v>0</v>
      </c>
      <c r="AB228" s="256">
        <f t="shared" si="84"/>
        <v>0</v>
      </c>
      <c r="AC228" s="257" t="str">
        <f t="shared" si="85"/>
        <v/>
      </c>
      <c r="AD228" s="256">
        <v>1</v>
      </c>
      <c r="AE228" s="256">
        <f t="shared" si="86"/>
        <v>1</v>
      </c>
      <c r="AF228" s="257">
        <f t="shared" si="118"/>
        <v>1</v>
      </c>
      <c r="AG228" s="256">
        <v>2</v>
      </c>
      <c r="AH228" s="256">
        <f t="shared" si="87"/>
        <v>0</v>
      </c>
      <c r="AI228" s="257" t="str">
        <f t="shared" si="119"/>
        <v/>
      </c>
      <c r="AJ228" s="480">
        <v>2</v>
      </c>
      <c r="AK228" s="256">
        <f t="shared" si="88"/>
        <v>2</v>
      </c>
      <c r="AL228" s="257">
        <f t="shared" si="120"/>
        <v>1</v>
      </c>
      <c r="AM228" s="256">
        <v>0</v>
      </c>
      <c r="AN228" s="256">
        <f t="shared" si="89"/>
        <v>1</v>
      </c>
      <c r="AO228" s="257">
        <f t="shared" si="121"/>
        <v>0</v>
      </c>
      <c r="AP228" s="256">
        <v>0</v>
      </c>
      <c r="AQ228" s="256">
        <f t="shared" si="90"/>
        <v>0</v>
      </c>
      <c r="AR228" s="257" t="str">
        <f t="shared" si="122"/>
        <v/>
      </c>
      <c r="AS228" s="256">
        <v>1</v>
      </c>
      <c r="AT228" s="256">
        <f t="shared" si="91"/>
        <v>0</v>
      </c>
      <c r="AU228" s="257" t="str">
        <f t="shared" si="123"/>
        <v/>
      </c>
      <c r="AV228" s="256">
        <v>1</v>
      </c>
      <c r="AW228" s="256">
        <f t="shared" si="92"/>
        <v>0</v>
      </c>
      <c r="AX228" s="257" t="str">
        <f t="shared" si="124"/>
        <v/>
      </c>
      <c r="AY228" s="256">
        <v>0</v>
      </c>
      <c r="AZ228" s="256">
        <f t="shared" si="93"/>
        <v>0</v>
      </c>
      <c r="BA228" s="257" t="str">
        <f t="shared" si="125"/>
        <v/>
      </c>
      <c r="BB228" s="256">
        <v>0</v>
      </c>
      <c r="BC228" s="256">
        <f t="shared" si="94"/>
        <v>0</v>
      </c>
      <c r="BD228" s="257" t="str">
        <f t="shared" si="126"/>
        <v/>
      </c>
      <c r="BE228" s="256">
        <v>0</v>
      </c>
      <c r="BF228" s="256">
        <f t="shared" si="95"/>
        <v>0</v>
      </c>
      <c r="BG228" s="257" t="str">
        <f t="shared" si="127"/>
        <v/>
      </c>
      <c r="BH228" s="256">
        <v>3</v>
      </c>
      <c r="BI228" s="256">
        <f t="shared" si="96"/>
        <v>0</v>
      </c>
      <c r="BJ228" s="257" t="str">
        <f t="shared" si="128"/>
        <v/>
      </c>
      <c r="BK228" s="256">
        <v>0</v>
      </c>
      <c r="BL228" s="256">
        <f t="shared" si="97"/>
        <v>1</v>
      </c>
      <c r="BM228" s="257">
        <f t="shared" si="129"/>
        <v>0</v>
      </c>
      <c r="BN228" s="256">
        <v>0</v>
      </c>
      <c r="BO228" s="256">
        <f t="shared" si="98"/>
        <v>0</v>
      </c>
      <c r="BP228" s="257" t="str">
        <f t="shared" si="130"/>
        <v/>
      </c>
      <c r="BQ228" s="256">
        <v>1</v>
      </c>
      <c r="BR228" s="256">
        <f t="shared" si="99"/>
        <v>1</v>
      </c>
      <c r="BS228" s="257">
        <f t="shared" si="131"/>
        <v>1</v>
      </c>
      <c r="BT228" s="256">
        <v>1</v>
      </c>
      <c r="BU228" s="256">
        <f t="shared" si="100"/>
        <v>1</v>
      </c>
      <c r="BV228" s="257">
        <f t="shared" si="132"/>
        <v>1</v>
      </c>
      <c r="BW228" s="256">
        <v>0</v>
      </c>
      <c r="BX228" s="256">
        <f t="shared" si="101"/>
        <v>0</v>
      </c>
      <c r="BY228" s="257" t="str">
        <f t="shared" si="133"/>
        <v/>
      </c>
      <c r="BZ228" s="256">
        <v>0</v>
      </c>
      <c r="CA228" s="256">
        <f t="shared" si="102"/>
        <v>0</v>
      </c>
      <c r="CB228" s="257" t="str">
        <f t="shared" si="134"/>
        <v/>
      </c>
      <c r="CC228" s="256">
        <v>1</v>
      </c>
      <c r="CD228" s="256">
        <f t="shared" si="103"/>
        <v>0</v>
      </c>
      <c r="CE228" s="257" t="str">
        <f t="shared" si="135"/>
        <v/>
      </c>
      <c r="CF228" s="256">
        <v>0</v>
      </c>
      <c r="CG228" s="256">
        <f t="shared" si="104"/>
        <v>0</v>
      </c>
      <c r="CH228" s="257" t="str">
        <f t="shared" si="136"/>
        <v/>
      </c>
      <c r="CI228" s="256">
        <v>2</v>
      </c>
      <c r="CJ228" s="256">
        <f t="shared" si="105"/>
        <v>0</v>
      </c>
      <c r="CK228" s="257" t="str">
        <f t="shared" si="137"/>
        <v/>
      </c>
      <c r="CL228" s="256">
        <v>0</v>
      </c>
      <c r="CM228" s="256">
        <f t="shared" si="106"/>
        <v>0</v>
      </c>
      <c r="CN228" s="257" t="str">
        <f t="shared" si="138"/>
        <v/>
      </c>
      <c r="CO228" s="256">
        <v>0</v>
      </c>
      <c r="CP228" s="256">
        <f t="shared" si="107"/>
        <v>0</v>
      </c>
      <c r="CQ228" s="257" t="str">
        <f t="shared" si="139"/>
        <v/>
      </c>
      <c r="CR228" s="256">
        <v>0</v>
      </c>
      <c r="CS228" s="256">
        <f t="shared" si="108"/>
        <v>0</v>
      </c>
      <c r="CT228" s="257" t="str">
        <f t="shared" si="140"/>
        <v/>
      </c>
      <c r="CU228" s="256">
        <v>2</v>
      </c>
      <c r="CV228" s="256">
        <f t="shared" si="109"/>
        <v>0</v>
      </c>
      <c r="CW228" s="257" t="str">
        <f t="shared" si="141"/>
        <v/>
      </c>
      <c r="CX228" s="256">
        <v>0</v>
      </c>
      <c r="CY228" s="256">
        <f t="shared" si="110"/>
        <v>0</v>
      </c>
      <c r="CZ228" s="257" t="str">
        <f t="shared" si="142"/>
        <v/>
      </c>
      <c r="DA228" s="256">
        <v>0</v>
      </c>
      <c r="DB228" s="256">
        <f t="shared" si="111"/>
        <v>0</v>
      </c>
      <c r="DC228" s="257" t="str">
        <f t="shared" si="143"/>
        <v/>
      </c>
      <c r="DD228" s="256">
        <v>0</v>
      </c>
      <c r="DE228" s="256">
        <f t="shared" si="112"/>
        <v>0</v>
      </c>
      <c r="DF228" s="257" t="str">
        <f t="shared" si="144"/>
        <v/>
      </c>
    </row>
    <row r="229" spans="1:110" ht="15" customHeight="1" x14ac:dyDescent="0.25">
      <c r="A229" s="152">
        <v>44</v>
      </c>
      <c r="B229" s="127" t="s">
        <v>381</v>
      </c>
      <c r="C229" s="127" t="s">
        <v>345</v>
      </c>
      <c r="D229" s="480">
        <v>0</v>
      </c>
      <c r="E229" s="480">
        <v>0</v>
      </c>
      <c r="F229" s="257" t="str">
        <f t="shared" si="77"/>
        <v>-</v>
      </c>
      <c r="G229" s="239" t="str">
        <f t="shared" si="78"/>
        <v>Đạt</v>
      </c>
      <c r="H229" s="259">
        <f t="shared" si="145"/>
        <v>17</v>
      </c>
      <c r="I229" s="259">
        <f t="shared" si="145"/>
        <v>5</v>
      </c>
      <c r="J229" s="293">
        <f t="shared" si="113"/>
        <v>3.4</v>
      </c>
      <c r="K229" s="239" t="str">
        <f t="shared" si="80"/>
        <v>Đạt</v>
      </c>
      <c r="L229" s="256">
        <v>0</v>
      </c>
      <c r="M229" s="256">
        <v>0</v>
      </c>
      <c r="N229" s="257" t="str">
        <f t="shared" si="114"/>
        <v/>
      </c>
      <c r="O229" s="256">
        <v>0</v>
      </c>
      <c r="P229" s="256">
        <v>0</v>
      </c>
      <c r="Q229" s="257" t="str">
        <f t="shared" si="81"/>
        <v/>
      </c>
      <c r="R229" s="256">
        <v>0</v>
      </c>
      <c r="S229" s="256">
        <v>0</v>
      </c>
      <c r="T229" s="257" t="str">
        <f t="shared" si="115"/>
        <v/>
      </c>
      <c r="U229" s="256">
        <v>6</v>
      </c>
      <c r="V229" s="256">
        <f t="shared" si="82"/>
        <v>0</v>
      </c>
      <c r="W229" s="257" t="str">
        <f t="shared" si="116"/>
        <v/>
      </c>
      <c r="X229" s="256">
        <v>0</v>
      </c>
      <c r="Y229" s="256">
        <f t="shared" si="83"/>
        <v>0</v>
      </c>
      <c r="Z229" s="257" t="str">
        <f t="shared" si="117"/>
        <v/>
      </c>
      <c r="AA229" s="256">
        <v>0</v>
      </c>
      <c r="AB229" s="256">
        <f t="shared" si="84"/>
        <v>0</v>
      </c>
      <c r="AC229" s="257" t="str">
        <f t="shared" si="85"/>
        <v/>
      </c>
      <c r="AD229" s="256">
        <v>1</v>
      </c>
      <c r="AE229" s="256">
        <f t="shared" si="86"/>
        <v>1</v>
      </c>
      <c r="AF229" s="257">
        <f t="shared" si="118"/>
        <v>1</v>
      </c>
      <c r="AG229" s="256">
        <v>6</v>
      </c>
      <c r="AH229" s="256">
        <f t="shared" si="87"/>
        <v>0</v>
      </c>
      <c r="AI229" s="257" t="str">
        <f t="shared" si="119"/>
        <v/>
      </c>
      <c r="AJ229" s="480">
        <v>1</v>
      </c>
      <c r="AK229" s="256">
        <f t="shared" si="88"/>
        <v>1</v>
      </c>
      <c r="AL229" s="257">
        <f t="shared" si="120"/>
        <v>1</v>
      </c>
      <c r="AM229" s="256">
        <v>0</v>
      </c>
      <c r="AN229" s="256">
        <f t="shared" si="89"/>
        <v>0</v>
      </c>
      <c r="AO229" s="257" t="str">
        <f t="shared" si="121"/>
        <v/>
      </c>
      <c r="AP229" s="256">
        <v>0</v>
      </c>
      <c r="AQ229" s="256">
        <f t="shared" si="90"/>
        <v>0</v>
      </c>
      <c r="AR229" s="257" t="str">
        <f t="shared" si="122"/>
        <v/>
      </c>
      <c r="AS229" s="256">
        <v>0</v>
      </c>
      <c r="AT229" s="256">
        <f t="shared" si="91"/>
        <v>0</v>
      </c>
      <c r="AU229" s="257" t="str">
        <f t="shared" si="123"/>
        <v/>
      </c>
      <c r="AV229" s="256">
        <v>1</v>
      </c>
      <c r="AW229" s="256">
        <f t="shared" si="92"/>
        <v>1</v>
      </c>
      <c r="AX229" s="257">
        <f t="shared" si="124"/>
        <v>1</v>
      </c>
      <c r="AY229" s="256">
        <v>0</v>
      </c>
      <c r="AZ229" s="256">
        <f t="shared" si="93"/>
        <v>0</v>
      </c>
      <c r="BA229" s="257" t="str">
        <f t="shared" si="125"/>
        <v/>
      </c>
      <c r="BB229" s="256">
        <v>0</v>
      </c>
      <c r="BC229" s="256">
        <f t="shared" si="94"/>
        <v>0</v>
      </c>
      <c r="BD229" s="257" t="str">
        <f t="shared" si="126"/>
        <v/>
      </c>
      <c r="BE229" s="256">
        <v>0</v>
      </c>
      <c r="BF229" s="256">
        <f t="shared" si="95"/>
        <v>0</v>
      </c>
      <c r="BG229" s="257" t="str">
        <f t="shared" si="127"/>
        <v/>
      </c>
      <c r="BH229" s="256">
        <v>0</v>
      </c>
      <c r="BI229" s="256">
        <f t="shared" si="96"/>
        <v>0</v>
      </c>
      <c r="BJ229" s="257" t="str">
        <f t="shared" si="128"/>
        <v/>
      </c>
      <c r="BK229" s="256">
        <v>0</v>
      </c>
      <c r="BL229" s="256">
        <f t="shared" si="97"/>
        <v>0</v>
      </c>
      <c r="BM229" s="257" t="str">
        <f t="shared" si="129"/>
        <v/>
      </c>
      <c r="BN229" s="256">
        <v>0</v>
      </c>
      <c r="BO229" s="256">
        <f t="shared" si="98"/>
        <v>0</v>
      </c>
      <c r="BP229" s="257" t="str">
        <f t="shared" si="130"/>
        <v/>
      </c>
      <c r="BQ229" s="256">
        <v>1</v>
      </c>
      <c r="BR229" s="256">
        <f t="shared" si="99"/>
        <v>1</v>
      </c>
      <c r="BS229" s="257">
        <f t="shared" si="131"/>
        <v>1</v>
      </c>
      <c r="BT229" s="256">
        <v>0</v>
      </c>
      <c r="BU229" s="256">
        <f t="shared" si="100"/>
        <v>0</v>
      </c>
      <c r="BV229" s="257" t="str">
        <f t="shared" si="132"/>
        <v/>
      </c>
      <c r="BW229" s="256">
        <v>0</v>
      </c>
      <c r="BX229" s="256">
        <f t="shared" si="101"/>
        <v>0</v>
      </c>
      <c r="BY229" s="257" t="str">
        <f t="shared" si="133"/>
        <v/>
      </c>
      <c r="BZ229" s="256">
        <v>1</v>
      </c>
      <c r="CA229" s="256">
        <f t="shared" si="102"/>
        <v>1</v>
      </c>
      <c r="CB229" s="257">
        <f t="shared" si="134"/>
        <v>1</v>
      </c>
      <c r="CC229" s="256">
        <v>0</v>
      </c>
      <c r="CD229" s="256">
        <f t="shared" si="103"/>
        <v>0</v>
      </c>
      <c r="CE229" s="257" t="str">
        <f t="shared" si="135"/>
        <v/>
      </c>
      <c r="CF229" s="256">
        <v>0</v>
      </c>
      <c r="CG229" s="256">
        <f t="shared" si="104"/>
        <v>0</v>
      </c>
      <c r="CH229" s="257" t="str">
        <f t="shared" si="136"/>
        <v/>
      </c>
      <c r="CI229" s="256">
        <v>0</v>
      </c>
      <c r="CJ229" s="256">
        <f t="shared" si="105"/>
        <v>0</v>
      </c>
      <c r="CK229" s="257" t="str">
        <f t="shared" si="137"/>
        <v/>
      </c>
      <c r="CL229" s="256">
        <v>0</v>
      </c>
      <c r="CM229" s="256">
        <f t="shared" si="106"/>
        <v>0</v>
      </c>
      <c r="CN229" s="257" t="str">
        <f t="shared" si="138"/>
        <v/>
      </c>
      <c r="CO229" s="256">
        <v>0</v>
      </c>
      <c r="CP229" s="256">
        <f t="shared" si="107"/>
        <v>0</v>
      </c>
      <c r="CQ229" s="257" t="str">
        <f t="shared" si="139"/>
        <v/>
      </c>
      <c r="CR229" s="256">
        <v>0</v>
      </c>
      <c r="CS229" s="256">
        <f t="shared" si="108"/>
        <v>0</v>
      </c>
      <c r="CT229" s="257" t="str">
        <f t="shared" si="140"/>
        <v/>
      </c>
      <c r="CU229" s="256">
        <v>0</v>
      </c>
      <c r="CV229" s="256">
        <f t="shared" si="109"/>
        <v>0</v>
      </c>
      <c r="CW229" s="257" t="str">
        <f t="shared" si="141"/>
        <v/>
      </c>
      <c r="CX229" s="256">
        <v>0</v>
      </c>
      <c r="CY229" s="256">
        <f t="shared" si="110"/>
        <v>0</v>
      </c>
      <c r="CZ229" s="257" t="str">
        <f t="shared" si="142"/>
        <v/>
      </c>
      <c r="DA229" s="256">
        <v>0</v>
      </c>
      <c r="DB229" s="256">
        <f t="shared" si="111"/>
        <v>0</v>
      </c>
      <c r="DC229" s="257" t="str">
        <f t="shared" si="143"/>
        <v/>
      </c>
      <c r="DD229" s="256">
        <v>0</v>
      </c>
      <c r="DE229" s="256">
        <f t="shared" si="112"/>
        <v>0</v>
      </c>
      <c r="DF229" s="257" t="str">
        <f t="shared" si="144"/>
        <v/>
      </c>
    </row>
    <row r="230" spans="1:110" ht="15" customHeight="1" x14ac:dyDescent="0.25">
      <c r="A230" s="152">
        <v>45</v>
      </c>
      <c r="B230" s="127" t="s">
        <v>382</v>
      </c>
      <c r="C230" s="127" t="s">
        <v>339</v>
      </c>
      <c r="D230" s="480">
        <v>0</v>
      </c>
      <c r="E230" s="480">
        <v>0</v>
      </c>
      <c r="F230" s="257" t="str">
        <f t="shared" si="77"/>
        <v>-</v>
      </c>
      <c r="G230" s="239" t="str">
        <f t="shared" si="78"/>
        <v>Đạt</v>
      </c>
      <c r="H230" s="259">
        <f t="shared" si="145"/>
        <v>8</v>
      </c>
      <c r="I230" s="259">
        <f t="shared" si="145"/>
        <v>6</v>
      </c>
      <c r="J230" s="293">
        <f t="shared" si="113"/>
        <v>1.3333333333333333</v>
      </c>
      <c r="K230" s="239" t="str">
        <f t="shared" si="80"/>
        <v>Đạt</v>
      </c>
      <c r="L230" s="256">
        <v>0</v>
      </c>
      <c r="M230" s="256">
        <v>0</v>
      </c>
      <c r="N230" s="257" t="str">
        <f t="shared" si="114"/>
        <v/>
      </c>
      <c r="O230" s="256">
        <v>0</v>
      </c>
      <c r="P230" s="256">
        <v>0</v>
      </c>
      <c r="Q230" s="257" t="str">
        <f t="shared" si="81"/>
        <v/>
      </c>
      <c r="R230" s="256">
        <v>1</v>
      </c>
      <c r="S230" s="256">
        <v>1</v>
      </c>
      <c r="T230" s="257">
        <f t="shared" si="115"/>
        <v>1</v>
      </c>
      <c r="U230" s="256">
        <v>1</v>
      </c>
      <c r="V230" s="256">
        <f t="shared" si="82"/>
        <v>0</v>
      </c>
      <c r="W230" s="257" t="str">
        <f t="shared" si="116"/>
        <v/>
      </c>
      <c r="X230" s="256">
        <v>0</v>
      </c>
      <c r="Y230" s="256">
        <f t="shared" si="83"/>
        <v>0</v>
      </c>
      <c r="Z230" s="257" t="str">
        <f t="shared" si="117"/>
        <v/>
      </c>
      <c r="AA230" s="256">
        <v>0</v>
      </c>
      <c r="AB230" s="256">
        <f t="shared" si="84"/>
        <v>0</v>
      </c>
      <c r="AC230" s="257" t="str">
        <f t="shared" si="85"/>
        <v/>
      </c>
      <c r="AD230" s="256">
        <v>0</v>
      </c>
      <c r="AE230" s="256">
        <f t="shared" si="86"/>
        <v>0</v>
      </c>
      <c r="AF230" s="257" t="str">
        <f t="shared" si="118"/>
        <v/>
      </c>
      <c r="AG230" s="256">
        <v>1</v>
      </c>
      <c r="AH230" s="256">
        <f t="shared" si="87"/>
        <v>0</v>
      </c>
      <c r="AI230" s="257" t="str">
        <f t="shared" si="119"/>
        <v/>
      </c>
      <c r="AJ230" s="480">
        <v>0</v>
      </c>
      <c r="AK230" s="256">
        <f t="shared" si="88"/>
        <v>0</v>
      </c>
      <c r="AL230" s="257" t="str">
        <f t="shared" si="120"/>
        <v/>
      </c>
      <c r="AM230" s="256">
        <v>0</v>
      </c>
      <c r="AN230" s="256">
        <f t="shared" si="89"/>
        <v>1</v>
      </c>
      <c r="AO230" s="257">
        <f t="shared" si="121"/>
        <v>0</v>
      </c>
      <c r="AP230" s="256">
        <v>0</v>
      </c>
      <c r="AQ230" s="256">
        <f t="shared" si="90"/>
        <v>0</v>
      </c>
      <c r="AR230" s="257" t="str">
        <f t="shared" si="122"/>
        <v/>
      </c>
      <c r="AS230" s="256">
        <v>0</v>
      </c>
      <c r="AT230" s="256">
        <f t="shared" si="91"/>
        <v>0</v>
      </c>
      <c r="AU230" s="257" t="str">
        <f t="shared" si="123"/>
        <v/>
      </c>
      <c r="AV230" s="256">
        <v>1</v>
      </c>
      <c r="AW230" s="256">
        <f t="shared" si="92"/>
        <v>0</v>
      </c>
      <c r="AX230" s="257" t="str">
        <f t="shared" si="124"/>
        <v/>
      </c>
      <c r="AY230" s="256">
        <v>0</v>
      </c>
      <c r="AZ230" s="256">
        <f t="shared" si="93"/>
        <v>0</v>
      </c>
      <c r="BA230" s="257" t="str">
        <f t="shared" si="125"/>
        <v/>
      </c>
      <c r="BB230" s="256">
        <v>1</v>
      </c>
      <c r="BC230" s="256">
        <f t="shared" si="94"/>
        <v>1</v>
      </c>
      <c r="BD230" s="257">
        <f t="shared" si="126"/>
        <v>1</v>
      </c>
      <c r="BE230" s="256">
        <v>1</v>
      </c>
      <c r="BF230" s="256">
        <f t="shared" si="95"/>
        <v>1</v>
      </c>
      <c r="BG230" s="257">
        <f t="shared" si="127"/>
        <v>1</v>
      </c>
      <c r="BH230" s="256">
        <v>0</v>
      </c>
      <c r="BI230" s="256">
        <f t="shared" si="96"/>
        <v>1</v>
      </c>
      <c r="BJ230" s="257">
        <f t="shared" si="128"/>
        <v>0</v>
      </c>
      <c r="BK230" s="256">
        <v>0</v>
      </c>
      <c r="BL230" s="256">
        <f t="shared" si="97"/>
        <v>0</v>
      </c>
      <c r="BM230" s="257" t="str">
        <f t="shared" si="129"/>
        <v/>
      </c>
      <c r="BN230" s="256">
        <v>0</v>
      </c>
      <c r="BO230" s="256">
        <f t="shared" si="98"/>
        <v>0</v>
      </c>
      <c r="BP230" s="257" t="str">
        <f t="shared" si="130"/>
        <v/>
      </c>
      <c r="BQ230" s="256">
        <v>0</v>
      </c>
      <c r="BR230" s="256">
        <f t="shared" si="99"/>
        <v>0</v>
      </c>
      <c r="BS230" s="257" t="str">
        <f t="shared" si="131"/>
        <v/>
      </c>
      <c r="BT230" s="256">
        <v>1</v>
      </c>
      <c r="BU230" s="256">
        <f t="shared" si="100"/>
        <v>1</v>
      </c>
      <c r="BV230" s="257">
        <f t="shared" si="132"/>
        <v>1</v>
      </c>
      <c r="BW230" s="256">
        <v>0</v>
      </c>
      <c r="BX230" s="256">
        <f t="shared" si="101"/>
        <v>0</v>
      </c>
      <c r="BY230" s="257" t="str">
        <f t="shared" si="133"/>
        <v/>
      </c>
      <c r="BZ230" s="256">
        <v>0</v>
      </c>
      <c r="CA230" s="256">
        <f t="shared" si="102"/>
        <v>0</v>
      </c>
      <c r="CB230" s="257" t="str">
        <f t="shared" si="134"/>
        <v/>
      </c>
      <c r="CC230" s="256">
        <v>1</v>
      </c>
      <c r="CD230" s="256">
        <f t="shared" si="103"/>
        <v>0</v>
      </c>
      <c r="CE230" s="257" t="str">
        <f t="shared" si="135"/>
        <v/>
      </c>
      <c r="CF230" s="256">
        <v>0</v>
      </c>
      <c r="CG230" s="256">
        <f t="shared" si="104"/>
        <v>0</v>
      </c>
      <c r="CH230" s="257" t="str">
        <f t="shared" si="136"/>
        <v/>
      </c>
      <c r="CI230" s="256">
        <v>0</v>
      </c>
      <c r="CJ230" s="256">
        <f t="shared" si="105"/>
        <v>0</v>
      </c>
      <c r="CK230" s="257" t="str">
        <f t="shared" si="137"/>
        <v/>
      </c>
      <c r="CL230" s="256">
        <v>0</v>
      </c>
      <c r="CM230" s="256">
        <f t="shared" si="106"/>
        <v>0</v>
      </c>
      <c r="CN230" s="257" t="str">
        <f t="shared" si="138"/>
        <v/>
      </c>
      <c r="CO230" s="256">
        <v>0</v>
      </c>
      <c r="CP230" s="256">
        <f t="shared" si="107"/>
        <v>0</v>
      </c>
      <c r="CQ230" s="257" t="str">
        <f t="shared" si="139"/>
        <v/>
      </c>
      <c r="CR230" s="256">
        <v>0</v>
      </c>
      <c r="CS230" s="256">
        <f t="shared" si="108"/>
        <v>0</v>
      </c>
      <c r="CT230" s="257" t="str">
        <f t="shared" si="140"/>
        <v/>
      </c>
      <c r="CU230" s="256">
        <v>0</v>
      </c>
      <c r="CV230" s="256">
        <f t="shared" si="109"/>
        <v>0</v>
      </c>
      <c r="CW230" s="257" t="str">
        <f t="shared" si="141"/>
        <v/>
      </c>
      <c r="CX230" s="256">
        <v>0</v>
      </c>
      <c r="CY230" s="256">
        <f t="shared" si="110"/>
        <v>0</v>
      </c>
      <c r="CZ230" s="257" t="str">
        <f t="shared" si="142"/>
        <v/>
      </c>
      <c r="DA230" s="256">
        <v>1</v>
      </c>
      <c r="DB230" s="256">
        <f t="shared" si="111"/>
        <v>0</v>
      </c>
      <c r="DC230" s="257" t="str">
        <f t="shared" si="143"/>
        <v/>
      </c>
      <c r="DD230" s="256">
        <v>0</v>
      </c>
      <c r="DE230" s="256">
        <f t="shared" si="112"/>
        <v>0</v>
      </c>
      <c r="DF230" s="257" t="str">
        <f t="shared" si="144"/>
        <v/>
      </c>
    </row>
    <row r="231" spans="1:110" ht="15" customHeight="1" x14ac:dyDescent="0.25">
      <c r="A231" s="152">
        <v>46</v>
      </c>
      <c r="B231" s="127" t="s">
        <v>383</v>
      </c>
      <c r="C231" s="127" t="s">
        <v>345</v>
      </c>
      <c r="D231" s="480">
        <v>0</v>
      </c>
      <c r="E231" s="480">
        <v>0</v>
      </c>
      <c r="F231" s="257" t="str">
        <f t="shared" si="77"/>
        <v>-</v>
      </c>
      <c r="G231" s="239" t="str">
        <f t="shared" si="78"/>
        <v>Đạt</v>
      </c>
      <c r="H231" s="259">
        <f t="shared" si="145"/>
        <v>8</v>
      </c>
      <c r="I231" s="259">
        <f t="shared" si="145"/>
        <v>8</v>
      </c>
      <c r="J231" s="293">
        <f t="shared" si="113"/>
        <v>1</v>
      </c>
      <c r="K231" s="239" t="str">
        <f t="shared" si="80"/>
        <v>Đạt</v>
      </c>
      <c r="L231" s="256">
        <v>0</v>
      </c>
      <c r="M231" s="256">
        <v>0</v>
      </c>
      <c r="N231" s="257" t="str">
        <f t="shared" si="114"/>
        <v/>
      </c>
      <c r="O231" s="256">
        <v>0</v>
      </c>
      <c r="P231" s="256">
        <v>0</v>
      </c>
      <c r="Q231" s="257" t="str">
        <f t="shared" si="81"/>
        <v/>
      </c>
      <c r="R231" s="256">
        <v>0</v>
      </c>
      <c r="S231" s="256">
        <v>0</v>
      </c>
      <c r="T231" s="257" t="str">
        <f t="shared" si="115"/>
        <v/>
      </c>
      <c r="U231" s="256">
        <v>0</v>
      </c>
      <c r="V231" s="256">
        <f t="shared" si="82"/>
        <v>0</v>
      </c>
      <c r="W231" s="257" t="str">
        <f t="shared" si="116"/>
        <v/>
      </c>
      <c r="X231" s="256">
        <v>0</v>
      </c>
      <c r="Y231" s="256">
        <f t="shared" si="83"/>
        <v>0</v>
      </c>
      <c r="Z231" s="257" t="str">
        <f t="shared" si="117"/>
        <v/>
      </c>
      <c r="AA231" s="256">
        <v>2</v>
      </c>
      <c r="AB231" s="256">
        <f t="shared" si="84"/>
        <v>2</v>
      </c>
      <c r="AC231" s="257">
        <f t="shared" si="85"/>
        <v>1</v>
      </c>
      <c r="AD231" s="256">
        <v>0</v>
      </c>
      <c r="AE231" s="256">
        <f t="shared" si="86"/>
        <v>0</v>
      </c>
      <c r="AF231" s="257" t="str">
        <f t="shared" si="118"/>
        <v/>
      </c>
      <c r="AG231" s="256">
        <v>0</v>
      </c>
      <c r="AH231" s="256">
        <f t="shared" si="87"/>
        <v>0</v>
      </c>
      <c r="AI231" s="257" t="str">
        <f t="shared" si="119"/>
        <v/>
      </c>
      <c r="AJ231" s="480">
        <v>0</v>
      </c>
      <c r="AK231" s="256">
        <f t="shared" si="88"/>
        <v>0</v>
      </c>
      <c r="AL231" s="257" t="str">
        <f t="shared" si="120"/>
        <v/>
      </c>
      <c r="AM231" s="256">
        <v>0</v>
      </c>
      <c r="AN231" s="256">
        <f t="shared" si="89"/>
        <v>0</v>
      </c>
      <c r="AO231" s="257" t="str">
        <f t="shared" si="121"/>
        <v/>
      </c>
      <c r="AP231" s="256">
        <v>0</v>
      </c>
      <c r="AQ231" s="256">
        <f t="shared" si="90"/>
        <v>0</v>
      </c>
      <c r="AR231" s="257" t="str">
        <f t="shared" si="122"/>
        <v/>
      </c>
      <c r="AS231" s="256">
        <v>0</v>
      </c>
      <c r="AT231" s="256">
        <f t="shared" si="91"/>
        <v>1</v>
      </c>
      <c r="AU231" s="257">
        <f t="shared" si="123"/>
        <v>0</v>
      </c>
      <c r="AV231" s="256">
        <v>1</v>
      </c>
      <c r="AW231" s="256">
        <f t="shared" si="92"/>
        <v>0</v>
      </c>
      <c r="AX231" s="257" t="str">
        <f t="shared" si="124"/>
        <v/>
      </c>
      <c r="AY231" s="256">
        <v>0</v>
      </c>
      <c r="AZ231" s="256">
        <f t="shared" si="93"/>
        <v>0</v>
      </c>
      <c r="BA231" s="257" t="str">
        <f t="shared" si="125"/>
        <v/>
      </c>
      <c r="BB231" s="256">
        <v>1</v>
      </c>
      <c r="BC231" s="256">
        <f t="shared" si="94"/>
        <v>1</v>
      </c>
      <c r="BD231" s="257">
        <f t="shared" si="126"/>
        <v>1</v>
      </c>
      <c r="BE231" s="256">
        <v>0</v>
      </c>
      <c r="BF231" s="256">
        <f t="shared" si="95"/>
        <v>0</v>
      </c>
      <c r="BG231" s="257" t="str">
        <f t="shared" si="127"/>
        <v/>
      </c>
      <c r="BH231" s="256">
        <v>0</v>
      </c>
      <c r="BI231" s="256">
        <f t="shared" si="96"/>
        <v>0</v>
      </c>
      <c r="BJ231" s="257" t="str">
        <f t="shared" si="128"/>
        <v/>
      </c>
      <c r="BK231" s="256">
        <v>0</v>
      </c>
      <c r="BL231" s="256">
        <f t="shared" si="97"/>
        <v>0</v>
      </c>
      <c r="BM231" s="257" t="str">
        <f t="shared" si="129"/>
        <v/>
      </c>
      <c r="BN231" s="256">
        <v>1</v>
      </c>
      <c r="BO231" s="256">
        <f t="shared" si="98"/>
        <v>1</v>
      </c>
      <c r="BP231" s="257">
        <f t="shared" si="130"/>
        <v>1</v>
      </c>
      <c r="BQ231" s="256">
        <v>1</v>
      </c>
      <c r="BR231" s="256">
        <f t="shared" si="99"/>
        <v>1</v>
      </c>
      <c r="BS231" s="257">
        <f t="shared" si="131"/>
        <v>1</v>
      </c>
      <c r="BT231" s="256">
        <v>2</v>
      </c>
      <c r="BU231" s="256">
        <f t="shared" si="100"/>
        <v>2</v>
      </c>
      <c r="BV231" s="257">
        <f t="shared" si="132"/>
        <v>1</v>
      </c>
      <c r="BW231" s="256">
        <v>0</v>
      </c>
      <c r="BX231" s="256">
        <f t="shared" si="101"/>
        <v>0</v>
      </c>
      <c r="BY231" s="257" t="str">
        <f t="shared" si="133"/>
        <v/>
      </c>
      <c r="BZ231" s="256">
        <v>0</v>
      </c>
      <c r="CA231" s="256">
        <f t="shared" si="102"/>
        <v>0</v>
      </c>
      <c r="CB231" s="257" t="str">
        <f t="shared" si="134"/>
        <v/>
      </c>
      <c r="CC231" s="256">
        <v>0</v>
      </c>
      <c r="CD231" s="256">
        <f t="shared" si="103"/>
        <v>0</v>
      </c>
      <c r="CE231" s="257" t="str">
        <f t="shared" si="135"/>
        <v/>
      </c>
      <c r="CF231" s="256">
        <v>0</v>
      </c>
      <c r="CG231" s="256">
        <f t="shared" si="104"/>
        <v>0</v>
      </c>
      <c r="CH231" s="257" t="str">
        <f t="shared" si="136"/>
        <v/>
      </c>
      <c r="CI231" s="256">
        <v>0</v>
      </c>
      <c r="CJ231" s="256">
        <f t="shared" si="105"/>
        <v>0</v>
      </c>
      <c r="CK231" s="257" t="str">
        <f t="shared" si="137"/>
        <v/>
      </c>
      <c r="CL231" s="256">
        <v>0</v>
      </c>
      <c r="CM231" s="256">
        <f t="shared" si="106"/>
        <v>0</v>
      </c>
      <c r="CN231" s="257" t="str">
        <f t="shared" si="138"/>
        <v/>
      </c>
      <c r="CO231" s="256">
        <v>0</v>
      </c>
      <c r="CP231" s="256">
        <f t="shared" si="107"/>
        <v>0</v>
      </c>
      <c r="CQ231" s="257" t="str">
        <f t="shared" si="139"/>
        <v/>
      </c>
      <c r="CR231" s="256">
        <v>0</v>
      </c>
      <c r="CS231" s="256">
        <f t="shared" si="108"/>
        <v>0</v>
      </c>
      <c r="CT231" s="257" t="str">
        <f t="shared" si="140"/>
        <v/>
      </c>
      <c r="CU231" s="256">
        <v>0</v>
      </c>
      <c r="CV231" s="256">
        <f t="shared" si="109"/>
        <v>0</v>
      </c>
      <c r="CW231" s="257" t="str">
        <f t="shared" si="141"/>
        <v/>
      </c>
      <c r="CX231" s="256">
        <v>0</v>
      </c>
      <c r="CY231" s="256">
        <f t="shared" si="110"/>
        <v>0</v>
      </c>
      <c r="CZ231" s="257" t="str">
        <f t="shared" si="142"/>
        <v/>
      </c>
      <c r="DA231" s="256">
        <v>0</v>
      </c>
      <c r="DB231" s="256">
        <f t="shared" si="111"/>
        <v>0</v>
      </c>
      <c r="DC231" s="257" t="str">
        <f t="shared" si="143"/>
        <v/>
      </c>
      <c r="DD231" s="256">
        <v>0</v>
      </c>
      <c r="DE231" s="256">
        <f t="shared" si="112"/>
        <v>0</v>
      </c>
      <c r="DF231" s="257" t="str">
        <f t="shared" si="144"/>
        <v/>
      </c>
    </row>
    <row r="232" spans="1:110" ht="15" customHeight="1" x14ac:dyDescent="0.25">
      <c r="A232" s="152">
        <v>47</v>
      </c>
      <c r="B232" s="127" t="s">
        <v>384</v>
      </c>
      <c r="C232" s="127" t="s">
        <v>345</v>
      </c>
      <c r="D232" s="480">
        <v>0</v>
      </c>
      <c r="E232" s="480">
        <v>0</v>
      </c>
      <c r="F232" s="257" t="str">
        <f t="shared" si="77"/>
        <v>-</v>
      </c>
      <c r="G232" s="239" t="str">
        <f t="shared" si="78"/>
        <v>Đạt</v>
      </c>
      <c r="H232" s="259">
        <f t="shared" si="145"/>
        <v>6</v>
      </c>
      <c r="I232" s="259">
        <f t="shared" si="145"/>
        <v>5</v>
      </c>
      <c r="J232" s="293">
        <f t="shared" si="113"/>
        <v>1.2</v>
      </c>
      <c r="K232" s="239" t="str">
        <f t="shared" si="80"/>
        <v>Đạt</v>
      </c>
      <c r="L232" s="256">
        <v>0</v>
      </c>
      <c r="M232" s="256">
        <v>0</v>
      </c>
      <c r="N232" s="257" t="str">
        <f t="shared" si="114"/>
        <v/>
      </c>
      <c r="O232" s="256">
        <v>1</v>
      </c>
      <c r="P232" s="256">
        <v>1</v>
      </c>
      <c r="Q232" s="257">
        <f t="shared" si="81"/>
        <v>1</v>
      </c>
      <c r="R232" s="256">
        <v>0</v>
      </c>
      <c r="S232" s="256">
        <v>0</v>
      </c>
      <c r="T232" s="257" t="str">
        <f t="shared" si="115"/>
        <v/>
      </c>
      <c r="U232" s="256">
        <v>0</v>
      </c>
      <c r="V232" s="256">
        <f t="shared" si="82"/>
        <v>0</v>
      </c>
      <c r="W232" s="257" t="str">
        <f t="shared" si="116"/>
        <v/>
      </c>
      <c r="X232" s="256">
        <v>0</v>
      </c>
      <c r="Y232" s="256">
        <f t="shared" si="83"/>
        <v>0</v>
      </c>
      <c r="Z232" s="257" t="str">
        <f t="shared" si="117"/>
        <v/>
      </c>
      <c r="AA232" s="256">
        <v>2</v>
      </c>
      <c r="AB232" s="256">
        <f t="shared" si="84"/>
        <v>2</v>
      </c>
      <c r="AC232" s="257">
        <f t="shared" si="85"/>
        <v>1</v>
      </c>
      <c r="AD232" s="256">
        <v>0</v>
      </c>
      <c r="AE232" s="256">
        <f t="shared" si="86"/>
        <v>0</v>
      </c>
      <c r="AF232" s="257" t="str">
        <f t="shared" si="118"/>
        <v/>
      </c>
      <c r="AG232" s="256">
        <v>0</v>
      </c>
      <c r="AH232" s="256">
        <f t="shared" si="87"/>
        <v>0</v>
      </c>
      <c r="AI232" s="257" t="str">
        <f t="shared" si="119"/>
        <v/>
      </c>
      <c r="AJ232" s="480">
        <v>0</v>
      </c>
      <c r="AK232" s="256">
        <f t="shared" si="88"/>
        <v>0</v>
      </c>
      <c r="AL232" s="257" t="str">
        <f t="shared" si="120"/>
        <v/>
      </c>
      <c r="AM232" s="256">
        <v>1</v>
      </c>
      <c r="AN232" s="256">
        <f t="shared" si="89"/>
        <v>0</v>
      </c>
      <c r="AO232" s="257" t="str">
        <f t="shared" si="121"/>
        <v/>
      </c>
      <c r="AP232" s="256">
        <v>0</v>
      </c>
      <c r="AQ232" s="256">
        <f t="shared" si="90"/>
        <v>0</v>
      </c>
      <c r="AR232" s="257" t="str">
        <f t="shared" si="122"/>
        <v/>
      </c>
      <c r="AS232" s="256">
        <v>0</v>
      </c>
      <c r="AT232" s="256">
        <f t="shared" si="91"/>
        <v>0</v>
      </c>
      <c r="AU232" s="257" t="str">
        <f t="shared" si="123"/>
        <v/>
      </c>
      <c r="AV232" s="256">
        <v>0</v>
      </c>
      <c r="AW232" s="256">
        <f t="shared" si="92"/>
        <v>0</v>
      </c>
      <c r="AX232" s="257" t="str">
        <f t="shared" si="124"/>
        <v/>
      </c>
      <c r="AY232" s="256">
        <v>0</v>
      </c>
      <c r="AZ232" s="256">
        <f t="shared" si="93"/>
        <v>0</v>
      </c>
      <c r="BA232" s="257" t="str">
        <f t="shared" si="125"/>
        <v/>
      </c>
      <c r="BB232" s="256">
        <v>0</v>
      </c>
      <c r="BC232" s="256">
        <f t="shared" si="94"/>
        <v>0</v>
      </c>
      <c r="BD232" s="257" t="str">
        <f t="shared" si="126"/>
        <v/>
      </c>
      <c r="BE232" s="256">
        <v>0</v>
      </c>
      <c r="BF232" s="256">
        <f t="shared" si="95"/>
        <v>0</v>
      </c>
      <c r="BG232" s="257" t="str">
        <f t="shared" si="127"/>
        <v/>
      </c>
      <c r="BH232" s="256">
        <v>1</v>
      </c>
      <c r="BI232" s="256">
        <f t="shared" si="96"/>
        <v>1</v>
      </c>
      <c r="BJ232" s="257">
        <f t="shared" si="128"/>
        <v>1</v>
      </c>
      <c r="BK232" s="256">
        <v>0</v>
      </c>
      <c r="BL232" s="256">
        <f t="shared" si="97"/>
        <v>0</v>
      </c>
      <c r="BM232" s="257" t="str">
        <f t="shared" si="129"/>
        <v/>
      </c>
      <c r="BN232" s="256">
        <v>0</v>
      </c>
      <c r="BO232" s="256">
        <f t="shared" si="98"/>
        <v>0</v>
      </c>
      <c r="BP232" s="257" t="str">
        <f t="shared" si="130"/>
        <v/>
      </c>
      <c r="BQ232" s="256">
        <v>0</v>
      </c>
      <c r="BR232" s="256">
        <f t="shared" si="99"/>
        <v>0</v>
      </c>
      <c r="BS232" s="257" t="str">
        <f t="shared" si="131"/>
        <v/>
      </c>
      <c r="BT232" s="256">
        <v>1</v>
      </c>
      <c r="BU232" s="256">
        <f t="shared" si="100"/>
        <v>1</v>
      </c>
      <c r="BV232" s="257">
        <f t="shared" si="132"/>
        <v>1</v>
      </c>
      <c r="BW232" s="256">
        <v>0</v>
      </c>
      <c r="BX232" s="256">
        <f t="shared" si="101"/>
        <v>0</v>
      </c>
      <c r="BY232" s="257" t="str">
        <f t="shared" si="133"/>
        <v/>
      </c>
      <c r="BZ232" s="256">
        <v>0</v>
      </c>
      <c r="CA232" s="256">
        <f t="shared" si="102"/>
        <v>0</v>
      </c>
      <c r="CB232" s="257" t="str">
        <f t="shared" si="134"/>
        <v/>
      </c>
      <c r="CC232" s="256">
        <v>0</v>
      </c>
      <c r="CD232" s="256">
        <f t="shared" si="103"/>
        <v>0</v>
      </c>
      <c r="CE232" s="257" t="str">
        <f t="shared" si="135"/>
        <v/>
      </c>
      <c r="CF232" s="256">
        <v>0</v>
      </c>
      <c r="CG232" s="256">
        <f t="shared" si="104"/>
        <v>0</v>
      </c>
      <c r="CH232" s="257" t="str">
        <f t="shared" si="136"/>
        <v/>
      </c>
      <c r="CI232" s="256">
        <v>0</v>
      </c>
      <c r="CJ232" s="256">
        <f t="shared" si="105"/>
        <v>0</v>
      </c>
      <c r="CK232" s="257" t="str">
        <f t="shared" si="137"/>
        <v/>
      </c>
      <c r="CL232" s="256">
        <v>0</v>
      </c>
      <c r="CM232" s="256">
        <f t="shared" si="106"/>
        <v>0</v>
      </c>
      <c r="CN232" s="257" t="str">
        <f t="shared" si="138"/>
        <v/>
      </c>
      <c r="CO232" s="256">
        <v>0</v>
      </c>
      <c r="CP232" s="256">
        <f t="shared" si="107"/>
        <v>0</v>
      </c>
      <c r="CQ232" s="257" t="str">
        <f t="shared" si="139"/>
        <v/>
      </c>
      <c r="CR232" s="256">
        <v>0</v>
      </c>
      <c r="CS232" s="256">
        <f t="shared" si="108"/>
        <v>0</v>
      </c>
      <c r="CT232" s="257" t="str">
        <f t="shared" si="140"/>
        <v/>
      </c>
      <c r="CU232" s="256">
        <v>0</v>
      </c>
      <c r="CV232" s="256">
        <f t="shared" si="109"/>
        <v>0</v>
      </c>
      <c r="CW232" s="257" t="str">
        <f t="shared" si="141"/>
        <v/>
      </c>
      <c r="CX232" s="256">
        <v>0</v>
      </c>
      <c r="CY232" s="256">
        <f t="shared" si="110"/>
        <v>0</v>
      </c>
      <c r="CZ232" s="257" t="str">
        <f t="shared" si="142"/>
        <v/>
      </c>
      <c r="DA232" s="256">
        <v>0</v>
      </c>
      <c r="DB232" s="256">
        <f t="shared" si="111"/>
        <v>0</v>
      </c>
      <c r="DC232" s="257" t="str">
        <f t="shared" si="143"/>
        <v/>
      </c>
      <c r="DD232" s="256">
        <v>0</v>
      </c>
      <c r="DE232" s="256">
        <f t="shared" si="112"/>
        <v>0</v>
      </c>
      <c r="DF232" s="257" t="str">
        <f t="shared" si="144"/>
        <v/>
      </c>
    </row>
    <row r="233" spans="1:110" ht="15" customHeight="1" x14ac:dyDescent="0.25">
      <c r="A233" s="152">
        <v>48</v>
      </c>
      <c r="B233" s="127" t="s">
        <v>385</v>
      </c>
      <c r="C233" s="127" t="s">
        <v>339</v>
      </c>
      <c r="D233" s="480">
        <v>0</v>
      </c>
      <c r="E233" s="480">
        <v>0</v>
      </c>
      <c r="F233" s="257" t="str">
        <f t="shared" si="77"/>
        <v>-</v>
      </c>
      <c r="G233" s="239" t="str">
        <f t="shared" si="78"/>
        <v>Đạt</v>
      </c>
      <c r="H233" s="259">
        <f t="shared" si="145"/>
        <v>24</v>
      </c>
      <c r="I233" s="259">
        <f t="shared" si="145"/>
        <v>33</v>
      </c>
      <c r="J233" s="293">
        <f t="shared" si="113"/>
        <v>0.72727272727272729</v>
      </c>
      <c r="K233" s="239" t="str">
        <f t="shared" si="80"/>
        <v>Không đạt</v>
      </c>
      <c r="L233" s="256">
        <v>3</v>
      </c>
      <c r="M233" s="256">
        <v>3</v>
      </c>
      <c r="N233" s="257">
        <f t="shared" si="114"/>
        <v>1</v>
      </c>
      <c r="O233" s="256">
        <v>2</v>
      </c>
      <c r="P233" s="256">
        <v>2</v>
      </c>
      <c r="Q233" s="257">
        <f t="shared" si="81"/>
        <v>1</v>
      </c>
      <c r="R233" s="256">
        <v>0</v>
      </c>
      <c r="S233" s="256">
        <v>0</v>
      </c>
      <c r="T233" s="257" t="str">
        <f t="shared" si="115"/>
        <v/>
      </c>
      <c r="U233" s="256">
        <v>0</v>
      </c>
      <c r="V233" s="256">
        <f t="shared" si="82"/>
        <v>0</v>
      </c>
      <c r="W233" s="257" t="str">
        <f t="shared" si="116"/>
        <v/>
      </c>
      <c r="X233" s="256">
        <v>0</v>
      </c>
      <c r="Y233" s="256">
        <f t="shared" si="83"/>
        <v>0</v>
      </c>
      <c r="Z233" s="257" t="str">
        <f t="shared" si="117"/>
        <v/>
      </c>
      <c r="AA233" s="256">
        <v>0</v>
      </c>
      <c r="AB233" s="256">
        <f t="shared" si="84"/>
        <v>0</v>
      </c>
      <c r="AC233" s="257" t="str">
        <f t="shared" si="85"/>
        <v/>
      </c>
      <c r="AD233" s="256">
        <v>1</v>
      </c>
      <c r="AE233" s="256">
        <f t="shared" si="86"/>
        <v>1</v>
      </c>
      <c r="AF233" s="257">
        <f t="shared" si="118"/>
        <v>1</v>
      </c>
      <c r="AG233" s="256">
        <v>0</v>
      </c>
      <c r="AH233" s="256">
        <f t="shared" si="87"/>
        <v>2</v>
      </c>
      <c r="AI233" s="257">
        <f t="shared" si="119"/>
        <v>0</v>
      </c>
      <c r="AJ233" s="480">
        <v>4</v>
      </c>
      <c r="AK233" s="256">
        <f t="shared" si="88"/>
        <v>4</v>
      </c>
      <c r="AL233" s="257">
        <f t="shared" si="120"/>
        <v>1</v>
      </c>
      <c r="AM233" s="256">
        <v>0</v>
      </c>
      <c r="AN233" s="256">
        <f t="shared" si="89"/>
        <v>0</v>
      </c>
      <c r="AO233" s="257" t="str">
        <f t="shared" si="121"/>
        <v/>
      </c>
      <c r="AP233" s="256">
        <v>1</v>
      </c>
      <c r="AQ233" s="256">
        <f t="shared" si="90"/>
        <v>1</v>
      </c>
      <c r="AR233" s="257">
        <f t="shared" si="122"/>
        <v>1</v>
      </c>
      <c r="AS233" s="256">
        <v>0</v>
      </c>
      <c r="AT233" s="256">
        <f t="shared" si="91"/>
        <v>1</v>
      </c>
      <c r="AU233" s="257">
        <f t="shared" si="123"/>
        <v>0</v>
      </c>
      <c r="AV233" s="256">
        <v>0</v>
      </c>
      <c r="AW233" s="256">
        <f t="shared" si="92"/>
        <v>1</v>
      </c>
      <c r="AX233" s="257">
        <f t="shared" si="124"/>
        <v>0</v>
      </c>
      <c r="AY233" s="256">
        <v>0</v>
      </c>
      <c r="AZ233" s="256">
        <f t="shared" si="93"/>
        <v>0</v>
      </c>
      <c r="BA233" s="257" t="str">
        <f t="shared" si="125"/>
        <v/>
      </c>
      <c r="BB233" s="256">
        <v>1</v>
      </c>
      <c r="BC233" s="256">
        <f t="shared" si="94"/>
        <v>1</v>
      </c>
      <c r="BD233" s="257">
        <f t="shared" si="126"/>
        <v>1</v>
      </c>
      <c r="BE233" s="256">
        <v>1</v>
      </c>
      <c r="BF233" s="256">
        <f t="shared" si="95"/>
        <v>1</v>
      </c>
      <c r="BG233" s="257">
        <f t="shared" si="127"/>
        <v>1</v>
      </c>
      <c r="BH233" s="256">
        <v>0</v>
      </c>
      <c r="BI233" s="256">
        <f t="shared" si="96"/>
        <v>3</v>
      </c>
      <c r="BJ233" s="257">
        <f t="shared" si="128"/>
        <v>0</v>
      </c>
      <c r="BK233" s="256">
        <v>0</v>
      </c>
      <c r="BL233" s="256">
        <f t="shared" si="97"/>
        <v>0</v>
      </c>
      <c r="BM233" s="257" t="str">
        <f t="shared" si="129"/>
        <v/>
      </c>
      <c r="BN233" s="256">
        <v>2</v>
      </c>
      <c r="BO233" s="256">
        <f t="shared" si="98"/>
        <v>2</v>
      </c>
      <c r="BP233" s="257">
        <f t="shared" si="130"/>
        <v>1</v>
      </c>
      <c r="BQ233" s="256">
        <v>2</v>
      </c>
      <c r="BR233" s="256">
        <f t="shared" si="99"/>
        <v>2</v>
      </c>
      <c r="BS233" s="257">
        <f t="shared" si="131"/>
        <v>1</v>
      </c>
      <c r="BT233" s="256">
        <v>2</v>
      </c>
      <c r="BU233" s="256">
        <f t="shared" si="100"/>
        <v>2</v>
      </c>
      <c r="BV233" s="257">
        <f t="shared" si="132"/>
        <v>1</v>
      </c>
      <c r="BW233" s="256">
        <v>0</v>
      </c>
      <c r="BX233" s="256">
        <f t="shared" si="101"/>
        <v>0</v>
      </c>
      <c r="BY233" s="257" t="str">
        <f t="shared" si="133"/>
        <v/>
      </c>
      <c r="BZ233" s="256">
        <v>2</v>
      </c>
      <c r="CA233" s="256">
        <f t="shared" si="102"/>
        <v>2</v>
      </c>
      <c r="CB233" s="257">
        <f t="shared" si="134"/>
        <v>1</v>
      </c>
      <c r="CC233" s="256">
        <v>1</v>
      </c>
      <c r="CD233" s="256">
        <f t="shared" si="103"/>
        <v>1</v>
      </c>
      <c r="CE233" s="257">
        <f t="shared" si="135"/>
        <v>1</v>
      </c>
      <c r="CF233" s="256">
        <v>0</v>
      </c>
      <c r="CG233" s="256">
        <f t="shared" si="104"/>
        <v>0</v>
      </c>
      <c r="CH233" s="257" t="str">
        <f t="shared" si="136"/>
        <v/>
      </c>
      <c r="CI233" s="256">
        <v>0</v>
      </c>
      <c r="CJ233" s="256">
        <f t="shared" si="105"/>
        <v>2</v>
      </c>
      <c r="CK233" s="257">
        <f t="shared" si="137"/>
        <v>0</v>
      </c>
      <c r="CL233" s="256">
        <v>0</v>
      </c>
      <c r="CM233" s="256">
        <f t="shared" si="106"/>
        <v>0</v>
      </c>
      <c r="CN233" s="257" t="str">
        <f t="shared" si="138"/>
        <v/>
      </c>
      <c r="CO233" s="256">
        <v>0</v>
      </c>
      <c r="CP233" s="256">
        <f t="shared" si="107"/>
        <v>0</v>
      </c>
      <c r="CQ233" s="257" t="str">
        <f t="shared" si="139"/>
        <v/>
      </c>
      <c r="CR233" s="256">
        <v>0</v>
      </c>
      <c r="CS233" s="256">
        <f t="shared" si="108"/>
        <v>0</v>
      </c>
      <c r="CT233" s="257" t="str">
        <f t="shared" si="140"/>
        <v/>
      </c>
      <c r="CU233" s="256">
        <v>2</v>
      </c>
      <c r="CV233" s="256">
        <f t="shared" si="109"/>
        <v>2</v>
      </c>
      <c r="CW233" s="257">
        <f t="shared" si="141"/>
        <v>1</v>
      </c>
      <c r="CX233" s="256">
        <v>0</v>
      </c>
      <c r="CY233" s="256">
        <f t="shared" si="110"/>
        <v>0</v>
      </c>
      <c r="CZ233" s="257" t="str">
        <f t="shared" si="142"/>
        <v/>
      </c>
      <c r="DA233" s="256">
        <v>0</v>
      </c>
      <c r="DB233" s="256">
        <f t="shared" si="111"/>
        <v>0</v>
      </c>
      <c r="DC233" s="257" t="str">
        <f t="shared" si="143"/>
        <v/>
      </c>
      <c r="DD233" s="256">
        <v>0</v>
      </c>
      <c r="DE233" s="256">
        <f t="shared" si="112"/>
        <v>0</v>
      </c>
      <c r="DF233" s="257" t="str">
        <f t="shared" si="144"/>
        <v/>
      </c>
    </row>
    <row r="234" spans="1:110" ht="15" customHeight="1" x14ac:dyDescent="0.25">
      <c r="A234" s="152">
        <v>49</v>
      </c>
      <c r="B234" s="127" t="s">
        <v>386</v>
      </c>
      <c r="C234" s="127" t="s">
        <v>345</v>
      </c>
      <c r="D234" s="480">
        <v>0</v>
      </c>
      <c r="E234" s="480">
        <v>0</v>
      </c>
      <c r="F234" s="257" t="str">
        <f t="shared" si="77"/>
        <v>-</v>
      </c>
      <c r="G234" s="239" t="str">
        <f t="shared" si="78"/>
        <v>Đạt</v>
      </c>
      <c r="H234" s="259">
        <f t="shared" si="145"/>
        <v>10</v>
      </c>
      <c r="I234" s="259">
        <f t="shared" si="145"/>
        <v>6</v>
      </c>
      <c r="J234" s="293">
        <f t="shared" si="113"/>
        <v>1.6666666666666667</v>
      </c>
      <c r="K234" s="239" t="str">
        <f t="shared" si="80"/>
        <v>Đạt</v>
      </c>
      <c r="L234" s="256">
        <v>0</v>
      </c>
      <c r="M234" s="256">
        <v>0</v>
      </c>
      <c r="N234" s="257" t="str">
        <f t="shared" si="114"/>
        <v/>
      </c>
      <c r="O234" s="256">
        <v>0</v>
      </c>
      <c r="P234" s="256">
        <v>0</v>
      </c>
      <c r="Q234" s="257" t="str">
        <f t="shared" si="81"/>
        <v/>
      </c>
      <c r="R234" s="256">
        <v>0</v>
      </c>
      <c r="S234" s="256">
        <v>0</v>
      </c>
      <c r="T234" s="257" t="str">
        <f t="shared" si="115"/>
        <v/>
      </c>
      <c r="U234" s="256">
        <v>1</v>
      </c>
      <c r="V234" s="256">
        <f t="shared" si="82"/>
        <v>0</v>
      </c>
      <c r="W234" s="257" t="str">
        <f t="shared" si="116"/>
        <v/>
      </c>
      <c r="X234" s="256">
        <v>0</v>
      </c>
      <c r="Y234" s="256">
        <f t="shared" si="83"/>
        <v>0</v>
      </c>
      <c r="Z234" s="257" t="str">
        <f t="shared" si="117"/>
        <v/>
      </c>
      <c r="AA234" s="256">
        <v>1</v>
      </c>
      <c r="AB234" s="256">
        <f t="shared" si="84"/>
        <v>1</v>
      </c>
      <c r="AC234" s="257">
        <f t="shared" si="85"/>
        <v>1</v>
      </c>
      <c r="AD234" s="256">
        <v>0</v>
      </c>
      <c r="AE234" s="256">
        <f t="shared" si="86"/>
        <v>0</v>
      </c>
      <c r="AF234" s="257" t="str">
        <f t="shared" si="118"/>
        <v/>
      </c>
      <c r="AG234" s="256">
        <v>1</v>
      </c>
      <c r="AH234" s="256">
        <f t="shared" si="87"/>
        <v>0</v>
      </c>
      <c r="AI234" s="257" t="str">
        <f t="shared" si="119"/>
        <v/>
      </c>
      <c r="AJ234" s="480">
        <v>0</v>
      </c>
      <c r="AK234" s="256">
        <f t="shared" si="88"/>
        <v>0</v>
      </c>
      <c r="AL234" s="257" t="str">
        <f t="shared" si="120"/>
        <v/>
      </c>
      <c r="AM234" s="256">
        <v>0</v>
      </c>
      <c r="AN234" s="256">
        <f t="shared" si="89"/>
        <v>0</v>
      </c>
      <c r="AO234" s="257" t="str">
        <f t="shared" si="121"/>
        <v/>
      </c>
      <c r="AP234" s="256">
        <v>0</v>
      </c>
      <c r="AQ234" s="256">
        <f t="shared" si="90"/>
        <v>0</v>
      </c>
      <c r="AR234" s="257" t="str">
        <f t="shared" si="122"/>
        <v/>
      </c>
      <c r="AS234" s="256">
        <v>1</v>
      </c>
      <c r="AT234" s="256">
        <f t="shared" si="91"/>
        <v>1</v>
      </c>
      <c r="AU234" s="257">
        <f t="shared" si="123"/>
        <v>1</v>
      </c>
      <c r="AV234" s="256">
        <v>1</v>
      </c>
      <c r="AW234" s="256">
        <f t="shared" si="92"/>
        <v>0</v>
      </c>
      <c r="AX234" s="257" t="str">
        <f t="shared" si="124"/>
        <v/>
      </c>
      <c r="AY234" s="256">
        <v>0</v>
      </c>
      <c r="AZ234" s="256">
        <f t="shared" si="93"/>
        <v>0</v>
      </c>
      <c r="BA234" s="257" t="str">
        <f t="shared" si="125"/>
        <v/>
      </c>
      <c r="BB234" s="256">
        <v>0</v>
      </c>
      <c r="BC234" s="256">
        <f t="shared" si="94"/>
        <v>0</v>
      </c>
      <c r="BD234" s="257" t="str">
        <f t="shared" si="126"/>
        <v/>
      </c>
      <c r="BE234" s="256">
        <v>0</v>
      </c>
      <c r="BF234" s="256">
        <f t="shared" si="95"/>
        <v>0</v>
      </c>
      <c r="BG234" s="257" t="str">
        <f t="shared" si="127"/>
        <v/>
      </c>
      <c r="BH234" s="256">
        <v>1</v>
      </c>
      <c r="BI234" s="256">
        <f t="shared" si="96"/>
        <v>0</v>
      </c>
      <c r="BJ234" s="257" t="str">
        <f t="shared" si="128"/>
        <v/>
      </c>
      <c r="BK234" s="256">
        <v>0</v>
      </c>
      <c r="BL234" s="256">
        <f t="shared" si="97"/>
        <v>0</v>
      </c>
      <c r="BM234" s="257" t="str">
        <f t="shared" si="129"/>
        <v/>
      </c>
      <c r="BN234" s="256">
        <v>1</v>
      </c>
      <c r="BO234" s="256">
        <f t="shared" si="98"/>
        <v>1</v>
      </c>
      <c r="BP234" s="257">
        <f t="shared" si="130"/>
        <v>1</v>
      </c>
      <c r="BQ234" s="256">
        <v>1</v>
      </c>
      <c r="BR234" s="256">
        <f t="shared" si="99"/>
        <v>1</v>
      </c>
      <c r="BS234" s="257">
        <f t="shared" si="131"/>
        <v>1</v>
      </c>
      <c r="BT234" s="256">
        <v>1</v>
      </c>
      <c r="BU234" s="256">
        <f t="shared" si="100"/>
        <v>1</v>
      </c>
      <c r="BV234" s="257">
        <f t="shared" si="132"/>
        <v>1</v>
      </c>
      <c r="BW234" s="256">
        <v>0</v>
      </c>
      <c r="BX234" s="256">
        <f t="shared" si="101"/>
        <v>0</v>
      </c>
      <c r="BY234" s="257" t="str">
        <f t="shared" si="133"/>
        <v/>
      </c>
      <c r="BZ234" s="256">
        <v>0</v>
      </c>
      <c r="CA234" s="256">
        <f t="shared" si="102"/>
        <v>0</v>
      </c>
      <c r="CB234" s="257" t="str">
        <f t="shared" si="134"/>
        <v/>
      </c>
      <c r="CC234" s="256">
        <v>0</v>
      </c>
      <c r="CD234" s="256">
        <f t="shared" si="103"/>
        <v>0</v>
      </c>
      <c r="CE234" s="257" t="str">
        <f t="shared" si="135"/>
        <v/>
      </c>
      <c r="CF234" s="256">
        <v>0</v>
      </c>
      <c r="CG234" s="256">
        <f t="shared" si="104"/>
        <v>0</v>
      </c>
      <c r="CH234" s="257" t="str">
        <f t="shared" si="136"/>
        <v/>
      </c>
      <c r="CI234" s="256">
        <v>0</v>
      </c>
      <c r="CJ234" s="256">
        <f t="shared" si="105"/>
        <v>0</v>
      </c>
      <c r="CK234" s="257" t="str">
        <f t="shared" si="137"/>
        <v/>
      </c>
      <c r="CL234" s="256">
        <v>0</v>
      </c>
      <c r="CM234" s="256">
        <f t="shared" si="106"/>
        <v>0</v>
      </c>
      <c r="CN234" s="257" t="str">
        <f t="shared" si="138"/>
        <v/>
      </c>
      <c r="CO234" s="256">
        <v>1</v>
      </c>
      <c r="CP234" s="256">
        <f t="shared" si="107"/>
        <v>0</v>
      </c>
      <c r="CQ234" s="257" t="str">
        <f t="shared" si="139"/>
        <v/>
      </c>
      <c r="CR234" s="256">
        <v>0</v>
      </c>
      <c r="CS234" s="256">
        <f t="shared" si="108"/>
        <v>0</v>
      </c>
      <c r="CT234" s="257" t="str">
        <f t="shared" si="140"/>
        <v/>
      </c>
      <c r="CU234" s="256">
        <v>0</v>
      </c>
      <c r="CV234" s="256">
        <f t="shared" si="109"/>
        <v>1</v>
      </c>
      <c r="CW234" s="257">
        <f t="shared" si="141"/>
        <v>0</v>
      </c>
      <c r="CX234" s="256">
        <v>0</v>
      </c>
      <c r="CY234" s="256">
        <f t="shared" si="110"/>
        <v>0</v>
      </c>
      <c r="CZ234" s="257" t="str">
        <f t="shared" si="142"/>
        <v/>
      </c>
      <c r="DA234" s="256">
        <v>0</v>
      </c>
      <c r="DB234" s="256">
        <f t="shared" si="111"/>
        <v>0</v>
      </c>
      <c r="DC234" s="257" t="str">
        <f t="shared" si="143"/>
        <v/>
      </c>
      <c r="DD234" s="256">
        <v>0</v>
      </c>
      <c r="DE234" s="256">
        <f t="shared" si="112"/>
        <v>0</v>
      </c>
      <c r="DF234" s="257" t="str">
        <f t="shared" si="144"/>
        <v/>
      </c>
    </row>
    <row r="235" spans="1:110" ht="15" customHeight="1" x14ac:dyDescent="0.25">
      <c r="A235" s="152">
        <v>50</v>
      </c>
      <c r="B235" s="127" t="s">
        <v>387</v>
      </c>
      <c r="C235" s="127" t="s">
        <v>336</v>
      </c>
      <c r="D235" s="480">
        <v>0</v>
      </c>
      <c r="E235" s="480">
        <v>0</v>
      </c>
      <c r="F235" s="257" t="str">
        <f t="shared" si="77"/>
        <v>-</v>
      </c>
      <c r="G235" s="239" t="str">
        <f t="shared" si="78"/>
        <v>Đạt</v>
      </c>
      <c r="H235" s="259">
        <f t="shared" si="145"/>
        <v>39</v>
      </c>
      <c r="I235" s="259">
        <f t="shared" si="145"/>
        <v>6</v>
      </c>
      <c r="J235" s="293">
        <f t="shared" si="113"/>
        <v>6.5</v>
      </c>
      <c r="K235" s="239" t="str">
        <f t="shared" si="80"/>
        <v>Đạt</v>
      </c>
      <c r="L235" s="256">
        <v>0</v>
      </c>
      <c r="M235" s="256">
        <v>0</v>
      </c>
      <c r="N235" s="257" t="str">
        <f t="shared" si="114"/>
        <v/>
      </c>
      <c r="O235" s="256">
        <v>0</v>
      </c>
      <c r="P235" s="256">
        <v>0</v>
      </c>
      <c r="Q235" s="257" t="str">
        <f t="shared" si="81"/>
        <v/>
      </c>
      <c r="R235" s="256">
        <v>0</v>
      </c>
      <c r="S235" s="256">
        <v>0</v>
      </c>
      <c r="T235" s="257" t="str">
        <f t="shared" si="115"/>
        <v/>
      </c>
      <c r="U235" s="256">
        <v>6</v>
      </c>
      <c r="V235" s="256">
        <f t="shared" si="82"/>
        <v>0</v>
      </c>
      <c r="W235" s="257" t="str">
        <f t="shared" si="116"/>
        <v/>
      </c>
      <c r="X235" s="256">
        <v>0</v>
      </c>
      <c r="Y235" s="256">
        <f t="shared" si="83"/>
        <v>1</v>
      </c>
      <c r="Z235" s="257">
        <f t="shared" si="117"/>
        <v>0</v>
      </c>
      <c r="AA235" s="256">
        <v>1</v>
      </c>
      <c r="AB235" s="256">
        <f t="shared" si="84"/>
        <v>1</v>
      </c>
      <c r="AC235" s="257">
        <f t="shared" si="85"/>
        <v>1</v>
      </c>
      <c r="AD235" s="256">
        <v>0</v>
      </c>
      <c r="AE235" s="256">
        <f t="shared" si="86"/>
        <v>0</v>
      </c>
      <c r="AF235" s="257" t="str">
        <f t="shared" si="118"/>
        <v/>
      </c>
      <c r="AG235" s="256">
        <v>3</v>
      </c>
      <c r="AH235" s="256">
        <f t="shared" si="87"/>
        <v>0</v>
      </c>
      <c r="AI235" s="257" t="str">
        <f t="shared" si="119"/>
        <v/>
      </c>
      <c r="AJ235" s="480">
        <v>0</v>
      </c>
      <c r="AK235" s="256">
        <f t="shared" si="88"/>
        <v>0</v>
      </c>
      <c r="AL235" s="257" t="str">
        <f t="shared" si="120"/>
        <v/>
      </c>
      <c r="AM235" s="256">
        <v>3</v>
      </c>
      <c r="AN235" s="256">
        <f t="shared" si="89"/>
        <v>0</v>
      </c>
      <c r="AO235" s="257" t="str">
        <f t="shared" si="121"/>
        <v/>
      </c>
      <c r="AP235" s="256">
        <v>1</v>
      </c>
      <c r="AQ235" s="256">
        <f t="shared" si="90"/>
        <v>1</v>
      </c>
      <c r="AR235" s="257">
        <f t="shared" si="122"/>
        <v>1</v>
      </c>
      <c r="AS235" s="256">
        <v>7</v>
      </c>
      <c r="AT235" s="256">
        <f t="shared" si="91"/>
        <v>0</v>
      </c>
      <c r="AU235" s="257" t="str">
        <f t="shared" si="123"/>
        <v/>
      </c>
      <c r="AV235" s="256">
        <v>7</v>
      </c>
      <c r="AW235" s="256">
        <f t="shared" si="92"/>
        <v>1</v>
      </c>
      <c r="AX235" s="257">
        <f t="shared" si="124"/>
        <v>7</v>
      </c>
      <c r="AY235" s="256">
        <v>0</v>
      </c>
      <c r="AZ235" s="256">
        <f t="shared" si="93"/>
        <v>0</v>
      </c>
      <c r="BA235" s="257" t="str">
        <f t="shared" si="125"/>
        <v/>
      </c>
      <c r="BB235" s="256">
        <v>1</v>
      </c>
      <c r="BC235" s="256">
        <f t="shared" si="94"/>
        <v>1</v>
      </c>
      <c r="BD235" s="257">
        <f t="shared" si="126"/>
        <v>1</v>
      </c>
      <c r="BE235" s="256">
        <v>0</v>
      </c>
      <c r="BF235" s="256">
        <f t="shared" si="95"/>
        <v>0</v>
      </c>
      <c r="BG235" s="257" t="str">
        <f t="shared" si="127"/>
        <v/>
      </c>
      <c r="BH235" s="256">
        <v>5</v>
      </c>
      <c r="BI235" s="256">
        <f t="shared" si="96"/>
        <v>0</v>
      </c>
      <c r="BJ235" s="257" t="str">
        <f t="shared" si="128"/>
        <v/>
      </c>
      <c r="BK235" s="256">
        <v>1</v>
      </c>
      <c r="BL235" s="256">
        <f t="shared" si="97"/>
        <v>0</v>
      </c>
      <c r="BM235" s="257" t="str">
        <f t="shared" si="129"/>
        <v/>
      </c>
      <c r="BN235" s="256">
        <v>0</v>
      </c>
      <c r="BO235" s="256">
        <f t="shared" si="98"/>
        <v>0</v>
      </c>
      <c r="BP235" s="257" t="str">
        <f t="shared" si="130"/>
        <v/>
      </c>
      <c r="BQ235" s="256">
        <v>0</v>
      </c>
      <c r="BR235" s="256">
        <f t="shared" si="99"/>
        <v>0</v>
      </c>
      <c r="BS235" s="257" t="str">
        <f t="shared" si="131"/>
        <v/>
      </c>
      <c r="BT235" s="256">
        <v>0</v>
      </c>
      <c r="BU235" s="256">
        <f t="shared" si="100"/>
        <v>0</v>
      </c>
      <c r="BV235" s="257" t="str">
        <f t="shared" si="132"/>
        <v/>
      </c>
      <c r="BW235" s="256">
        <v>0</v>
      </c>
      <c r="BX235" s="256">
        <f t="shared" si="101"/>
        <v>0</v>
      </c>
      <c r="BY235" s="257" t="str">
        <f t="shared" si="133"/>
        <v/>
      </c>
      <c r="BZ235" s="256">
        <v>1</v>
      </c>
      <c r="CA235" s="256">
        <f t="shared" si="102"/>
        <v>1</v>
      </c>
      <c r="CB235" s="257">
        <f t="shared" si="134"/>
        <v>1</v>
      </c>
      <c r="CC235" s="256">
        <v>1</v>
      </c>
      <c r="CD235" s="256">
        <f t="shared" si="103"/>
        <v>0</v>
      </c>
      <c r="CE235" s="257" t="str">
        <f t="shared" si="135"/>
        <v/>
      </c>
      <c r="CF235" s="256">
        <v>0</v>
      </c>
      <c r="CG235" s="256">
        <f t="shared" si="104"/>
        <v>0</v>
      </c>
      <c r="CH235" s="257" t="str">
        <f t="shared" si="136"/>
        <v/>
      </c>
      <c r="CI235" s="256">
        <v>1</v>
      </c>
      <c r="CJ235" s="256">
        <f t="shared" si="105"/>
        <v>0</v>
      </c>
      <c r="CK235" s="257" t="str">
        <f t="shared" si="137"/>
        <v/>
      </c>
      <c r="CL235" s="256">
        <v>0</v>
      </c>
      <c r="CM235" s="256">
        <f t="shared" si="106"/>
        <v>0</v>
      </c>
      <c r="CN235" s="257" t="str">
        <f t="shared" si="138"/>
        <v/>
      </c>
      <c r="CO235" s="256">
        <v>0</v>
      </c>
      <c r="CP235" s="256">
        <f t="shared" si="107"/>
        <v>0</v>
      </c>
      <c r="CQ235" s="257" t="str">
        <f t="shared" si="139"/>
        <v/>
      </c>
      <c r="CR235" s="256">
        <v>0</v>
      </c>
      <c r="CS235" s="256">
        <f t="shared" si="108"/>
        <v>0</v>
      </c>
      <c r="CT235" s="257" t="str">
        <f t="shared" si="140"/>
        <v/>
      </c>
      <c r="CU235" s="256">
        <v>1</v>
      </c>
      <c r="CV235" s="256">
        <f t="shared" si="109"/>
        <v>0</v>
      </c>
      <c r="CW235" s="257" t="str">
        <f t="shared" si="141"/>
        <v/>
      </c>
      <c r="CX235" s="256">
        <v>0</v>
      </c>
      <c r="CY235" s="256">
        <f t="shared" si="110"/>
        <v>0</v>
      </c>
      <c r="CZ235" s="257" t="str">
        <f t="shared" si="142"/>
        <v/>
      </c>
      <c r="DA235" s="256">
        <v>3</v>
      </c>
      <c r="DB235" s="256">
        <f t="shared" si="111"/>
        <v>0</v>
      </c>
      <c r="DC235" s="257" t="str">
        <f t="shared" si="143"/>
        <v/>
      </c>
      <c r="DD235" s="256">
        <v>0</v>
      </c>
      <c r="DE235" s="256">
        <f t="shared" si="112"/>
        <v>0</v>
      </c>
      <c r="DF235" s="257" t="str">
        <f t="shared" si="144"/>
        <v/>
      </c>
    </row>
    <row r="236" spans="1:110" ht="15" customHeight="1" x14ac:dyDescent="0.25">
      <c r="A236" s="152">
        <v>51</v>
      </c>
      <c r="B236" s="127" t="s">
        <v>388</v>
      </c>
      <c r="C236" s="127" t="s">
        <v>339</v>
      </c>
      <c r="D236" s="480">
        <v>0</v>
      </c>
      <c r="E236" s="480">
        <v>0</v>
      </c>
      <c r="F236" s="257" t="str">
        <f t="shared" si="77"/>
        <v>-</v>
      </c>
      <c r="G236" s="239" t="str">
        <f t="shared" si="78"/>
        <v>Đạt</v>
      </c>
      <c r="H236" s="259">
        <f t="shared" si="145"/>
        <v>7</v>
      </c>
      <c r="I236" s="259">
        <f t="shared" si="145"/>
        <v>12</v>
      </c>
      <c r="J236" s="293">
        <f t="shared" si="113"/>
        <v>0.58333333333333337</v>
      </c>
      <c r="K236" s="239" t="str">
        <f t="shared" si="80"/>
        <v>Không đạt</v>
      </c>
      <c r="L236" s="256">
        <v>0</v>
      </c>
      <c r="M236" s="256">
        <v>0</v>
      </c>
      <c r="N236" s="257" t="str">
        <f t="shared" si="114"/>
        <v/>
      </c>
      <c r="O236" s="256">
        <v>1</v>
      </c>
      <c r="P236" s="256">
        <v>1</v>
      </c>
      <c r="Q236" s="257">
        <f t="shared" si="81"/>
        <v>1</v>
      </c>
      <c r="R236" s="256">
        <v>0</v>
      </c>
      <c r="S236" s="256">
        <v>0</v>
      </c>
      <c r="T236" s="257" t="str">
        <f t="shared" si="115"/>
        <v/>
      </c>
      <c r="U236" s="256">
        <v>0</v>
      </c>
      <c r="V236" s="256">
        <f t="shared" si="82"/>
        <v>0</v>
      </c>
      <c r="W236" s="257" t="str">
        <f t="shared" si="116"/>
        <v/>
      </c>
      <c r="X236" s="256">
        <v>0</v>
      </c>
      <c r="Y236" s="256">
        <f t="shared" si="83"/>
        <v>0</v>
      </c>
      <c r="Z236" s="257" t="str">
        <f t="shared" si="117"/>
        <v/>
      </c>
      <c r="AA236" s="256">
        <v>1</v>
      </c>
      <c r="AB236" s="256">
        <f t="shared" si="84"/>
        <v>1</v>
      </c>
      <c r="AC236" s="257">
        <f t="shared" si="85"/>
        <v>1</v>
      </c>
      <c r="AD236" s="256">
        <v>1</v>
      </c>
      <c r="AE236" s="256">
        <f t="shared" si="86"/>
        <v>1</v>
      </c>
      <c r="AF236" s="257">
        <f t="shared" si="118"/>
        <v>1</v>
      </c>
      <c r="AG236" s="256">
        <v>0</v>
      </c>
      <c r="AH236" s="256">
        <f t="shared" si="87"/>
        <v>1</v>
      </c>
      <c r="AI236" s="257">
        <f t="shared" si="119"/>
        <v>0</v>
      </c>
      <c r="AJ236" s="480">
        <v>0</v>
      </c>
      <c r="AK236" s="256">
        <f t="shared" si="88"/>
        <v>0</v>
      </c>
      <c r="AL236" s="257" t="str">
        <f t="shared" si="120"/>
        <v/>
      </c>
      <c r="AM236" s="256">
        <v>0</v>
      </c>
      <c r="AN236" s="256">
        <f t="shared" si="89"/>
        <v>0</v>
      </c>
      <c r="AO236" s="257" t="str">
        <f t="shared" si="121"/>
        <v/>
      </c>
      <c r="AP236" s="256">
        <v>1</v>
      </c>
      <c r="AQ236" s="256">
        <f t="shared" si="90"/>
        <v>1</v>
      </c>
      <c r="AR236" s="257">
        <f t="shared" si="122"/>
        <v>1</v>
      </c>
      <c r="AS236" s="256">
        <v>0</v>
      </c>
      <c r="AT236" s="256">
        <f t="shared" si="91"/>
        <v>0</v>
      </c>
      <c r="AU236" s="257" t="str">
        <f t="shared" si="123"/>
        <v/>
      </c>
      <c r="AV236" s="256">
        <v>0</v>
      </c>
      <c r="AW236" s="256">
        <f t="shared" si="92"/>
        <v>0</v>
      </c>
      <c r="AX236" s="257" t="str">
        <f t="shared" si="124"/>
        <v/>
      </c>
      <c r="AY236" s="256">
        <v>1</v>
      </c>
      <c r="AZ236" s="256">
        <f t="shared" si="93"/>
        <v>1</v>
      </c>
      <c r="BA236" s="257">
        <f t="shared" si="125"/>
        <v>1</v>
      </c>
      <c r="BB236" s="256">
        <v>0</v>
      </c>
      <c r="BC236" s="256">
        <f t="shared" si="94"/>
        <v>0</v>
      </c>
      <c r="BD236" s="257" t="str">
        <f t="shared" si="126"/>
        <v/>
      </c>
      <c r="BE236" s="256">
        <v>0</v>
      </c>
      <c r="BF236" s="256">
        <f t="shared" si="95"/>
        <v>0</v>
      </c>
      <c r="BG236" s="257" t="str">
        <f t="shared" si="127"/>
        <v/>
      </c>
      <c r="BH236" s="256">
        <v>0</v>
      </c>
      <c r="BI236" s="256">
        <f t="shared" si="96"/>
        <v>3</v>
      </c>
      <c r="BJ236" s="257">
        <f t="shared" si="128"/>
        <v>0</v>
      </c>
      <c r="BK236" s="256">
        <v>0</v>
      </c>
      <c r="BL236" s="256">
        <f t="shared" si="97"/>
        <v>0</v>
      </c>
      <c r="BM236" s="257" t="str">
        <f t="shared" si="129"/>
        <v/>
      </c>
      <c r="BN236" s="256">
        <v>0</v>
      </c>
      <c r="BO236" s="256">
        <f t="shared" si="98"/>
        <v>0</v>
      </c>
      <c r="BP236" s="257" t="str">
        <f t="shared" si="130"/>
        <v/>
      </c>
      <c r="BQ236" s="256">
        <v>0</v>
      </c>
      <c r="BR236" s="256">
        <f t="shared" si="99"/>
        <v>0</v>
      </c>
      <c r="BS236" s="257" t="str">
        <f t="shared" si="131"/>
        <v/>
      </c>
      <c r="BT236" s="256">
        <v>1</v>
      </c>
      <c r="BU236" s="256">
        <f t="shared" si="100"/>
        <v>1</v>
      </c>
      <c r="BV236" s="257">
        <f t="shared" si="132"/>
        <v>1</v>
      </c>
      <c r="BW236" s="256">
        <v>0</v>
      </c>
      <c r="BX236" s="256">
        <f t="shared" si="101"/>
        <v>0</v>
      </c>
      <c r="BY236" s="257" t="str">
        <f t="shared" si="133"/>
        <v/>
      </c>
      <c r="BZ236" s="256">
        <v>0</v>
      </c>
      <c r="CA236" s="256">
        <f t="shared" si="102"/>
        <v>0</v>
      </c>
      <c r="CB236" s="257" t="str">
        <f t="shared" si="134"/>
        <v/>
      </c>
      <c r="CC236" s="256">
        <v>0</v>
      </c>
      <c r="CD236" s="256">
        <f t="shared" si="103"/>
        <v>1</v>
      </c>
      <c r="CE236" s="257">
        <f t="shared" si="135"/>
        <v>0</v>
      </c>
      <c r="CF236" s="256">
        <v>1</v>
      </c>
      <c r="CG236" s="256">
        <f t="shared" si="104"/>
        <v>1</v>
      </c>
      <c r="CH236" s="257">
        <f t="shared" si="136"/>
        <v>1</v>
      </c>
      <c r="CI236" s="256">
        <v>0</v>
      </c>
      <c r="CJ236" s="256">
        <f t="shared" si="105"/>
        <v>0</v>
      </c>
      <c r="CK236" s="257" t="str">
        <f t="shared" si="137"/>
        <v/>
      </c>
      <c r="CL236" s="256">
        <v>0</v>
      </c>
      <c r="CM236" s="256">
        <f t="shared" si="106"/>
        <v>0</v>
      </c>
      <c r="CN236" s="257" t="str">
        <f t="shared" si="138"/>
        <v/>
      </c>
      <c r="CO236" s="256">
        <v>0</v>
      </c>
      <c r="CP236" s="256">
        <f t="shared" si="107"/>
        <v>0</v>
      </c>
      <c r="CQ236" s="257" t="str">
        <f t="shared" si="139"/>
        <v/>
      </c>
      <c r="CR236" s="256">
        <v>0</v>
      </c>
      <c r="CS236" s="256">
        <f t="shared" si="108"/>
        <v>0</v>
      </c>
      <c r="CT236" s="257" t="str">
        <f t="shared" si="140"/>
        <v/>
      </c>
      <c r="CU236" s="256">
        <v>0</v>
      </c>
      <c r="CV236" s="256">
        <f t="shared" si="109"/>
        <v>0</v>
      </c>
      <c r="CW236" s="257" t="str">
        <f t="shared" si="141"/>
        <v/>
      </c>
      <c r="CX236" s="256">
        <v>0</v>
      </c>
      <c r="CY236" s="256">
        <f t="shared" si="110"/>
        <v>0</v>
      </c>
      <c r="CZ236" s="257" t="str">
        <f t="shared" si="142"/>
        <v/>
      </c>
      <c r="DA236" s="256">
        <v>0</v>
      </c>
      <c r="DB236" s="256">
        <f t="shared" si="111"/>
        <v>0</v>
      </c>
      <c r="DC236" s="257" t="str">
        <f t="shared" si="143"/>
        <v/>
      </c>
      <c r="DD236" s="256">
        <v>0</v>
      </c>
      <c r="DE236" s="256">
        <f t="shared" si="112"/>
        <v>0</v>
      </c>
      <c r="DF236" s="257" t="str">
        <f t="shared" si="144"/>
        <v/>
      </c>
    </row>
    <row r="237" spans="1:110" ht="15" customHeight="1" x14ac:dyDescent="0.25">
      <c r="A237" s="152">
        <v>52</v>
      </c>
      <c r="B237" s="127" t="s">
        <v>389</v>
      </c>
      <c r="C237" s="127" t="s">
        <v>336</v>
      </c>
      <c r="D237" s="480">
        <v>0</v>
      </c>
      <c r="E237" s="480">
        <v>0</v>
      </c>
      <c r="F237" s="257" t="str">
        <f t="shared" si="77"/>
        <v>-</v>
      </c>
      <c r="G237" s="239" t="str">
        <f t="shared" si="78"/>
        <v>Đạt</v>
      </c>
      <c r="H237" s="259">
        <f t="shared" si="145"/>
        <v>8</v>
      </c>
      <c r="I237" s="259">
        <f t="shared" si="145"/>
        <v>19</v>
      </c>
      <c r="J237" s="293">
        <f t="shared" si="113"/>
        <v>0.42105263157894735</v>
      </c>
      <c r="K237" s="239" t="str">
        <f t="shared" si="80"/>
        <v>Không đạt</v>
      </c>
      <c r="L237" s="256">
        <v>2</v>
      </c>
      <c r="M237" s="256">
        <v>2</v>
      </c>
      <c r="N237" s="257">
        <f t="shared" si="114"/>
        <v>1</v>
      </c>
      <c r="O237" s="256">
        <v>0</v>
      </c>
      <c r="P237" s="256">
        <v>0</v>
      </c>
      <c r="Q237" s="257" t="str">
        <f t="shared" si="81"/>
        <v/>
      </c>
      <c r="R237" s="256">
        <v>0</v>
      </c>
      <c r="S237" s="256">
        <v>0</v>
      </c>
      <c r="T237" s="257" t="str">
        <f t="shared" si="115"/>
        <v/>
      </c>
      <c r="U237" s="256">
        <v>0</v>
      </c>
      <c r="V237" s="256">
        <f t="shared" si="82"/>
        <v>0</v>
      </c>
      <c r="W237" s="257" t="str">
        <f t="shared" si="116"/>
        <v/>
      </c>
      <c r="X237" s="256">
        <v>0</v>
      </c>
      <c r="Y237" s="256">
        <f t="shared" si="83"/>
        <v>0</v>
      </c>
      <c r="Z237" s="257" t="str">
        <f t="shared" si="117"/>
        <v/>
      </c>
      <c r="AA237" s="256">
        <v>1</v>
      </c>
      <c r="AB237" s="256">
        <f t="shared" si="84"/>
        <v>1</v>
      </c>
      <c r="AC237" s="257">
        <f t="shared" si="85"/>
        <v>1</v>
      </c>
      <c r="AD237" s="256">
        <v>0</v>
      </c>
      <c r="AE237" s="256">
        <f t="shared" si="86"/>
        <v>0</v>
      </c>
      <c r="AF237" s="257" t="str">
        <f t="shared" si="118"/>
        <v/>
      </c>
      <c r="AG237" s="256">
        <v>0</v>
      </c>
      <c r="AH237" s="256">
        <f t="shared" si="87"/>
        <v>3</v>
      </c>
      <c r="AI237" s="257">
        <f t="shared" si="119"/>
        <v>0</v>
      </c>
      <c r="AJ237" s="480">
        <v>2</v>
      </c>
      <c r="AK237" s="256">
        <f t="shared" si="88"/>
        <v>2</v>
      </c>
      <c r="AL237" s="257">
        <f t="shared" si="120"/>
        <v>1</v>
      </c>
      <c r="AM237" s="256">
        <v>0</v>
      </c>
      <c r="AN237" s="256">
        <f t="shared" si="89"/>
        <v>3</v>
      </c>
      <c r="AO237" s="257">
        <f t="shared" si="121"/>
        <v>0</v>
      </c>
      <c r="AP237" s="256">
        <v>0</v>
      </c>
      <c r="AQ237" s="256">
        <f t="shared" si="90"/>
        <v>0</v>
      </c>
      <c r="AR237" s="257" t="str">
        <f t="shared" si="122"/>
        <v/>
      </c>
      <c r="AS237" s="256">
        <v>0</v>
      </c>
      <c r="AT237" s="256">
        <f t="shared" si="91"/>
        <v>2</v>
      </c>
      <c r="AU237" s="257">
        <f t="shared" si="123"/>
        <v>0</v>
      </c>
      <c r="AV237" s="256">
        <v>0</v>
      </c>
      <c r="AW237" s="256">
        <f t="shared" si="92"/>
        <v>1</v>
      </c>
      <c r="AX237" s="257">
        <f t="shared" si="124"/>
        <v>0</v>
      </c>
      <c r="AY237" s="256">
        <v>0</v>
      </c>
      <c r="AZ237" s="256">
        <f t="shared" si="93"/>
        <v>0</v>
      </c>
      <c r="BA237" s="257" t="str">
        <f t="shared" si="125"/>
        <v/>
      </c>
      <c r="BB237" s="256">
        <v>0</v>
      </c>
      <c r="BC237" s="256">
        <f t="shared" si="94"/>
        <v>0</v>
      </c>
      <c r="BD237" s="257" t="str">
        <f t="shared" si="126"/>
        <v/>
      </c>
      <c r="BE237" s="256">
        <v>1</v>
      </c>
      <c r="BF237" s="256">
        <f t="shared" si="95"/>
        <v>1</v>
      </c>
      <c r="BG237" s="257">
        <f t="shared" si="127"/>
        <v>1</v>
      </c>
      <c r="BH237" s="256">
        <v>1</v>
      </c>
      <c r="BI237" s="256">
        <f t="shared" si="96"/>
        <v>2</v>
      </c>
      <c r="BJ237" s="257">
        <f t="shared" si="128"/>
        <v>0.5</v>
      </c>
      <c r="BK237" s="256">
        <v>0</v>
      </c>
      <c r="BL237" s="256">
        <f t="shared" si="97"/>
        <v>0</v>
      </c>
      <c r="BM237" s="257" t="str">
        <f t="shared" si="129"/>
        <v/>
      </c>
      <c r="BN237" s="256">
        <v>0</v>
      </c>
      <c r="BO237" s="256">
        <f t="shared" si="98"/>
        <v>0</v>
      </c>
      <c r="BP237" s="257" t="str">
        <f t="shared" si="130"/>
        <v/>
      </c>
      <c r="BQ237" s="256">
        <v>1</v>
      </c>
      <c r="BR237" s="256">
        <f t="shared" si="99"/>
        <v>1</v>
      </c>
      <c r="BS237" s="257">
        <f t="shared" si="131"/>
        <v>1</v>
      </c>
      <c r="BT237" s="256">
        <v>0</v>
      </c>
      <c r="BU237" s="256">
        <f t="shared" si="100"/>
        <v>0</v>
      </c>
      <c r="BV237" s="257" t="str">
        <f t="shared" si="132"/>
        <v/>
      </c>
      <c r="BW237" s="256">
        <v>0</v>
      </c>
      <c r="BX237" s="256">
        <f t="shared" si="101"/>
        <v>0</v>
      </c>
      <c r="BY237" s="257" t="str">
        <f t="shared" si="133"/>
        <v/>
      </c>
      <c r="BZ237" s="256">
        <v>0</v>
      </c>
      <c r="CA237" s="256">
        <f t="shared" si="102"/>
        <v>0</v>
      </c>
      <c r="CB237" s="257" t="str">
        <f t="shared" si="134"/>
        <v/>
      </c>
      <c r="CC237" s="256">
        <v>0</v>
      </c>
      <c r="CD237" s="256">
        <f t="shared" si="103"/>
        <v>1</v>
      </c>
      <c r="CE237" s="257">
        <f t="shared" si="135"/>
        <v>0</v>
      </c>
      <c r="CF237" s="256">
        <v>0</v>
      </c>
      <c r="CG237" s="256">
        <f t="shared" si="104"/>
        <v>0</v>
      </c>
      <c r="CH237" s="257" t="str">
        <f t="shared" si="136"/>
        <v/>
      </c>
      <c r="CI237" s="256">
        <v>0</v>
      </c>
      <c r="CJ237" s="256">
        <f t="shared" si="105"/>
        <v>0</v>
      </c>
      <c r="CK237" s="257" t="str">
        <f t="shared" si="137"/>
        <v/>
      </c>
      <c r="CL237" s="256">
        <v>0</v>
      </c>
      <c r="CM237" s="256">
        <f t="shared" si="106"/>
        <v>0</v>
      </c>
      <c r="CN237" s="257" t="str">
        <f t="shared" si="138"/>
        <v/>
      </c>
      <c r="CO237" s="256">
        <v>0</v>
      </c>
      <c r="CP237" s="256">
        <f t="shared" si="107"/>
        <v>0</v>
      </c>
      <c r="CQ237" s="257" t="str">
        <f t="shared" si="139"/>
        <v/>
      </c>
      <c r="CR237" s="256">
        <v>0</v>
      </c>
      <c r="CS237" s="256">
        <f t="shared" si="108"/>
        <v>0</v>
      </c>
      <c r="CT237" s="257" t="str">
        <f t="shared" si="140"/>
        <v/>
      </c>
      <c r="CU237" s="256">
        <v>0</v>
      </c>
      <c r="CV237" s="256">
        <f t="shared" si="109"/>
        <v>0</v>
      </c>
      <c r="CW237" s="257" t="str">
        <f t="shared" si="141"/>
        <v/>
      </c>
      <c r="CX237" s="256">
        <v>0</v>
      </c>
      <c r="CY237" s="256">
        <f t="shared" si="110"/>
        <v>0</v>
      </c>
      <c r="CZ237" s="257" t="str">
        <f t="shared" si="142"/>
        <v/>
      </c>
      <c r="DA237" s="256">
        <v>0</v>
      </c>
      <c r="DB237" s="256">
        <f t="shared" si="111"/>
        <v>0</v>
      </c>
      <c r="DC237" s="257" t="str">
        <f t="shared" si="143"/>
        <v/>
      </c>
      <c r="DD237" s="256">
        <v>0</v>
      </c>
      <c r="DE237" s="256">
        <f t="shared" si="112"/>
        <v>0</v>
      </c>
      <c r="DF237" s="257" t="str">
        <f t="shared" si="144"/>
        <v/>
      </c>
    </row>
    <row r="238" spans="1:110" ht="15" customHeight="1" x14ac:dyDescent="0.25">
      <c r="A238" s="152">
        <v>53</v>
      </c>
      <c r="B238" s="127" t="s">
        <v>390</v>
      </c>
      <c r="C238" s="127" t="s">
        <v>339</v>
      </c>
      <c r="D238" s="480">
        <v>0</v>
      </c>
      <c r="E238" s="480">
        <v>0</v>
      </c>
      <c r="F238" s="257" t="str">
        <f t="shared" si="77"/>
        <v>-</v>
      </c>
      <c r="G238" s="239" t="str">
        <f t="shared" si="78"/>
        <v>Đạt</v>
      </c>
      <c r="H238" s="259">
        <f t="shared" si="145"/>
        <v>7</v>
      </c>
      <c r="I238" s="259">
        <f t="shared" si="145"/>
        <v>8</v>
      </c>
      <c r="J238" s="293">
        <f t="shared" si="113"/>
        <v>0.875</v>
      </c>
      <c r="K238" s="239" t="str">
        <f t="shared" si="80"/>
        <v>Không đạt</v>
      </c>
      <c r="L238" s="256">
        <v>0</v>
      </c>
      <c r="M238" s="256">
        <v>0</v>
      </c>
      <c r="N238" s="257" t="str">
        <f t="shared" si="114"/>
        <v/>
      </c>
      <c r="O238" s="256">
        <v>0</v>
      </c>
      <c r="P238" s="256">
        <v>0</v>
      </c>
      <c r="Q238" s="257" t="str">
        <f t="shared" si="81"/>
        <v/>
      </c>
      <c r="R238" s="256">
        <v>1</v>
      </c>
      <c r="S238" s="256">
        <v>1</v>
      </c>
      <c r="T238" s="257">
        <f t="shared" si="115"/>
        <v>1</v>
      </c>
      <c r="U238" s="256">
        <v>0</v>
      </c>
      <c r="V238" s="256">
        <f t="shared" si="82"/>
        <v>0</v>
      </c>
      <c r="W238" s="257" t="str">
        <f t="shared" si="116"/>
        <v/>
      </c>
      <c r="X238" s="256">
        <v>0</v>
      </c>
      <c r="Y238" s="256">
        <f t="shared" si="83"/>
        <v>0</v>
      </c>
      <c r="Z238" s="257" t="str">
        <f t="shared" si="117"/>
        <v/>
      </c>
      <c r="AA238" s="256">
        <v>2</v>
      </c>
      <c r="AB238" s="256">
        <f t="shared" si="84"/>
        <v>2</v>
      </c>
      <c r="AC238" s="257">
        <f t="shared" si="85"/>
        <v>1</v>
      </c>
      <c r="AD238" s="256">
        <v>1</v>
      </c>
      <c r="AE238" s="256">
        <f t="shared" si="86"/>
        <v>1</v>
      </c>
      <c r="AF238" s="257">
        <f t="shared" si="118"/>
        <v>1</v>
      </c>
      <c r="AG238" s="256">
        <v>0</v>
      </c>
      <c r="AH238" s="256">
        <f t="shared" si="87"/>
        <v>0</v>
      </c>
      <c r="AI238" s="257" t="str">
        <f t="shared" si="119"/>
        <v/>
      </c>
      <c r="AJ238" s="480">
        <v>2</v>
      </c>
      <c r="AK238" s="256">
        <f t="shared" si="88"/>
        <v>2</v>
      </c>
      <c r="AL238" s="257">
        <f t="shared" si="120"/>
        <v>1</v>
      </c>
      <c r="AM238" s="256">
        <v>0</v>
      </c>
      <c r="AN238" s="256">
        <f t="shared" si="89"/>
        <v>0</v>
      </c>
      <c r="AO238" s="257" t="str">
        <f t="shared" si="121"/>
        <v/>
      </c>
      <c r="AP238" s="256">
        <v>0</v>
      </c>
      <c r="AQ238" s="256">
        <f t="shared" si="90"/>
        <v>0</v>
      </c>
      <c r="AR238" s="257" t="str">
        <f t="shared" si="122"/>
        <v/>
      </c>
      <c r="AS238" s="256">
        <v>0</v>
      </c>
      <c r="AT238" s="256">
        <f t="shared" si="91"/>
        <v>0</v>
      </c>
      <c r="AU238" s="257" t="str">
        <f t="shared" si="123"/>
        <v/>
      </c>
      <c r="AV238" s="256">
        <v>0</v>
      </c>
      <c r="AW238" s="256">
        <f t="shared" si="92"/>
        <v>2</v>
      </c>
      <c r="AX238" s="257">
        <f t="shared" si="124"/>
        <v>0</v>
      </c>
      <c r="AY238" s="256">
        <v>0</v>
      </c>
      <c r="AZ238" s="256">
        <f t="shared" si="93"/>
        <v>0</v>
      </c>
      <c r="BA238" s="257" t="str">
        <f t="shared" si="125"/>
        <v/>
      </c>
      <c r="BB238" s="256">
        <v>0</v>
      </c>
      <c r="BC238" s="256">
        <f t="shared" si="94"/>
        <v>0</v>
      </c>
      <c r="BD238" s="257" t="str">
        <f t="shared" si="126"/>
        <v/>
      </c>
      <c r="BE238" s="256">
        <v>0</v>
      </c>
      <c r="BF238" s="256">
        <f t="shared" si="95"/>
        <v>0</v>
      </c>
      <c r="BG238" s="257" t="str">
        <f t="shared" si="127"/>
        <v/>
      </c>
      <c r="BH238" s="256">
        <v>0</v>
      </c>
      <c r="BI238" s="256">
        <f t="shared" si="96"/>
        <v>0</v>
      </c>
      <c r="BJ238" s="257" t="str">
        <f t="shared" si="128"/>
        <v/>
      </c>
      <c r="BK238" s="256">
        <v>1</v>
      </c>
      <c r="BL238" s="256">
        <f t="shared" si="97"/>
        <v>0</v>
      </c>
      <c r="BM238" s="257" t="str">
        <f t="shared" si="129"/>
        <v/>
      </c>
      <c r="BN238" s="256">
        <v>0</v>
      </c>
      <c r="BO238" s="256">
        <f t="shared" si="98"/>
        <v>0</v>
      </c>
      <c r="BP238" s="257" t="str">
        <f t="shared" si="130"/>
        <v/>
      </c>
      <c r="BQ238" s="256">
        <v>0</v>
      </c>
      <c r="BR238" s="256">
        <f t="shared" si="99"/>
        <v>0</v>
      </c>
      <c r="BS238" s="257" t="str">
        <f t="shared" si="131"/>
        <v/>
      </c>
      <c r="BT238" s="256">
        <v>0</v>
      </c>
      <c r="BU238" s="256">
        <f t="shared" si="100"/>
        <v>0</v>
      </c>
      <c r="BV238" s="257" t="str">
        <f t="shared" si="132"/>
        <v/>
      </c>
      <c r="BW238" s="256">
        <v>0</v>
      </c>
      <c r="BX238" s="256">
        <f t="shared" si="101"/>
        <v>0</v>
      </c>
      <c r="BY238" s="257" t="str">
        <f t="shared" si="133"/>
        <v/>
      </c>
      <c r="BZ238" s="256">
        <v>0</v>
      </c>
      <c r="CA238" s="256">
        <f t="shared" si="102"/>
        <v>0</v>
      </c>
      <c r="CB238" s="257" t="str">
        <f t="shared" si="134"/>
        <v/>
      </c>
      <c r="CC238" s="256">
        <v>0</v>
      </c>
      <c r="CD238" s="256">
        <f t="shared" si="103"/>
        <v>0</v>
      </c>
      <c r="CE238" s="257" t="str">
        <f t="shared" si="135"/>
        <v/>
      </c>
      <c r="CF238" s="256">
        <v>0</v>
      </c>
      <c r="CG238" s="256">
        <f t="shared" si="104"/>
        <v>0</v>
      </c>
      <c r="CH238" s="257" t="str">
        <f t="shared" si="136"/>
        <v/>
      </c>
      <c r="CI238" s="256">
        <v>0</v>
      </c>
      <c r="CJ238" s="256">
        <f t="shared" si="105"/>
        <v>0</v>
      </c>
      <c r="CK238" s="257" t="str">
        <f t="shared" si="137"/>
        <v/>
      </c>
      <c r="CL238" s="256">
        <v>0</v>
      </c>
      <c r="CM238" s="256">
        <f t="shared" si="106"/>
        <v>0</v>
      </c>
      <c r="CN238" s="257" t="str">
        <f t="shared" si="138"/>
        <v/>
      </c>
      <c r="CO238" s="256">
        <v>0</v>
      </c>
      <c r="CP238" s="256">
        <f t="shared" si="107"/>
        <v>0</v>
      </c>
      <c r="CQ238" s="257" t="str">
        <f t="shared" si="139"/>
        <v/>
      </c>
      <c r="CR238" s="256">
        <v>0</v>
      </c>
      <c r="CS238" s="256">
        <f t="shared" si="108"/>
        <v>0</v>
      </c>
      <c r="CT238" s="257" t="str">
        <f t="shared" si="140"/>
        <v/>
      </c>
      <c r="CU238" s="256">
        <v>0</v>
      </c>
      <c r="CV238" s="256">
        <f t="shared" si="109"/>
        <v>0</v>
      </c>
      <c r="CW238" s="257" t="str">
        <f t="shared" si="141"/>
        <v/>
      </c>
      <c r="CX238" s="256">
        <v>0</v>
      </c>
      <c r="CY238" s="256">
        <f t="shared" si="110"/>
        <v>0</v>
      </c>
      <c r="CZ238" s="257" t="str">
        <f t="shared" si="142"/>
        <v/>
      </c>
      <c r="DA238" s="256">
        <v>0</v>
      </c>
      <c r="DB238" s="256">
        <f t="shared" si="111"/>
        <v>0</v>
      </c>
      <c r="DC238" s="257" t="str">
        <f t="shared" si="143"/>
        <v/>
      </c>
      <c r="DD238" s="256">
        <v>0</v>
      </c>
      <c r="DE238" s="256">
        <f t="shared" si="112"/>
        <v>0</v>
      </c>
      <c r="DF238" s="257" t="str">
        <f t="shared" si="144"/>
        <v/>
      </c>
    </row>
    <row r="239" spans="1:110" ht="15" customHeight="1" x14ac:dyDescent="0.25">
      <c r="A239" s="152">
        <v>54</v>
      </c>
      <c r="B239" s="127" t="s">
        <v>391</v>
      </c>
      <c r="C239" s="127" t="s">
        <v>339</v>
      </c>
      <c r="D239" s="480">
        <v>0</v>
      </c>
      <c r="E239" s="480">
        <v>0</v>
      </c>
      <c r="F239" s="257" t="str">
        <f t="shared" si="77"/>
        <v>-</v>
      </c>
      <c r="G239" s="239" t="str">
        <f t="shared" si="78"/>
        <v>Đạt</v>
      </c>
      <c r="H239" s="259">
        <f t="shared" si="145"/>
        <v>14</v>
      </c>
      <c r="I239" s="259">
        <f t="shared" si="145"/>
        <v>16</v>
      </c>
      <c r="J239" s="293">
        <f t="shared" si="113"/>
        <v>0.875</v>
      </c>
      <c r="K239" s="239" t="str">
        <f t="shared" si="80"/>
        <v>Không đạt</v>
      </c>
      <c r="L239" s="256">
        <v>0</v>
      </c>
      <c r="M239" s="256">
        <v>0</v>
      </c>
      <c r="N239" s="257" t="str">
        <f t="shared" si="114"/>
        <v/>
      </c>
      <c r="O239" s="256">
        <v>2</v>
      </c>
      <c r="P239" s="256">
        <v>2</v>
      </c>
      <c r="Q239" s="257">
        <f t="shared" si="81"/>
        <v>1</v>
      </c>
      <c r="R239" s="256">
        <v>0</v>
      </c>
      <c r="S239" s="256">
        <v>0</v>
      </c>
      <c r="T239" s="257" t="str">
        <f t="shared" si="115"/>
        <v/>
      </c>
      <c r="U239" s="256">
        <v>0</v>
      </c>
      <c r="V239" s="256">
        <f t="shared" si="82"/>
        <v>1</v>
      </c>
      <c r="W239" s="257">
        <f t="shared" si="116"/>
        <v>0</v>
      </c>
      <c r="X239" s="256">
        <v>0</v>
      </c>
      <c r="Y239" s="256">
        <f t="shared" si="83"/>
        <v>0</v>
      </c>
      <c r="Z239" s="257" t="str">
        <f t="shared" si="117"/>
        <v/>
      </c>
      <c r="AA239" s="256">
        <v>1</v>
      </c>
      <c r="AB239" s="256">
        <f t="shared" si="84"/>
        <v>1</v>
      </c>
      <c r="AC239" s="257">
        <f t="shared" si="85"/>
        <v>1</v>
      </c>
      <c r="AD239" s="256">
        <v>1</v>
      </c>
      <c r="AE239" s="256">
        <f t="shared" si="86"/>
        <v>1</v>
      </c>
      <c r="AF239" s="257">
        <f t="shared" si="118"/>
        <v>1</v>
      </c>
      <c r="AG239" s="256">
        <v>0</v>
      </c>
      <c r="AH239" s="256">
        <f t="shared" si="87"/>
        <v>0</v>
      </c>
      <c r="AI239" s="257" t="str">
        <f t="shared" si="119"/>
        <v/>
      </c>
      <c r="AJ239" s="480">
        <v>0</v>
      </c>
      <c r="AK239" s="256">
        <f t="shared" si="88"/>
        <v>0</v>
      </c>
      <c r="AL239" s="257" t="str">
        <f t="shared" si="120"/>
        <v/>
      </c>
      <c r="AM239" s="256">
        <v>0</v>
      </c>
      <c r="AN239" s="256">
        <f t="shared" si="89"/>
        <v>0</v>
      </c>
      <c r="AO239" s="257" t="str">
        <f t="shared" si="121"/>
        <v/>
      </c>
      <c r="AP239" s="256">
        <v>0</v>
      </c>
      <c r="AQ239" s="256">
        <f t="shared" si="90"/>
        <v>0</v>
      </c>
      <c r="AR239" s="257" t="str">
        <f t="shared" si="122"/>
        <v/>
      </c>
      <c r="AS239" s="256">
        <v>1</v>
      </c>
      <c r="AT239" s="256">
        <f t="shared" si="91"/>
        <v>0</v>
      </c>
      <c r="AU239" s="257" t="str">
        <f t="shared" si="123"/>
        <v/>
      </c>
      <c r="AV239" s="256">
        <v>0</v>
      </c>
      <c r="AW239" s="256">
        <f t="shared" si="92"/>
        <v>0</v>
      </c>
      <c r="AX239" s="257" t="str">
        <f t="shared" si="124"/>
        <v/>
      </c>
      <c r="AY239" s="256">
        <v>0</v>
      </c>
      <c r="AZ239" s="256">
        <f t="shared" si="93"/>
        <v>0</v>
      </c>
      <c r="BA239" s="257" t="str">
        <f t="shared" si="125"/>
        <v/>
      </c>
      <c r="BB239" s="256">
        <v>1</v>
      </c>
      <c r="BC239" s="256">
        <f t="shared" si="94"/>
        <v>1</v>
      </c>
      <c r="BD239" s="257">
        <f t="shared" si="126"/>
        <v>1</v>
      </c>
      <c r="BE239" s="256">
        <v>0</v>
      </c>
      <c r="BF239" s="256">
        <f t="shared" si="95"/>
        <v>0</v>
      </c>
      <c r="BG239" s="257" t="str">
        <f t="shared" si="127"/>
        <v/>
      </c>
      <c r="BH239" s="256">
        <v>0</v>
      </c>
      <c r="BI239" s="256">
        <f t="shared" si="96"/>
        <v>1</v>
      </c>
      <c r="BJ239" s="257">
        <f t="shared" si="128"/>
        <v>0</v>
      </c>
      <c r="BK239" s="256">
        <v>0</v>
      </c>
      <c r="BL239" s="256">
        <f t="shared" si="97"/>
        <v>0</v>
      </c>
      <c r="BM239" s="257" t="str">
        <f t="shared" si="129"/>
        <v/>
      </c>
      <c r="BN239" s="256">
        <v>1</v>
      </c>
      <c r="BO239" s="256">
        <f t="shared" si="98"/>
        <v>1</v>
      </c>
      <c r="BP239" s="257">
        <f t="shared" si="130"/>
        <v>1</v>
      </c>
      <c r="BQ239" s="256">
        <v>2</v>
      </c>
      <c r="BR239" s="256">
        <f t="shared" si="99"/>
        <v>2</v>
      </c>
      <c r="BS239" s="257">
        <f t="shared" si="131"/>
        <v>1</v>
      </c>
      <c r="BT239" s="256">
        <v>1</v>
      </c>
      <c r="BU239" s="256">
        <f t="shared" si="100"/>
        <v>1</v>
      </c>
      <c r="BV239" s="257">
        <f t="shared" si="132"/>
        <v>1</v>
      </c>
      <c r="BW239" s="256">
        <v>1</v>
      </c>
      <c r="BX239" s="256">
        <f t="shared" si="101"/>
        <v>1</v>
      </c>
      <c r="BY239" s="257">
        <f t="shared" si="133"/>
        <v>1</v>
      </c>
      <c r="BZ239" s="256">
        <v>1</v>
      </c>
      <c r="CA239" s="256">
        <f t="shared" si="102"/>
        <v>1</v>
      </c>
      <c r="CB239" s="257">
        <f t="shared" si="134"/>
        <v>1</v>
      </c>
      <c r="CC239" s="256">
        <v>0</v>
      </c>
      <c r="CD239" s="256">
        <f t="shared" si="103"/>
        <v>1</v>
      </c>
      <c r="CE239" s="257">
        <f t="shared" si="135"/>
        <v>0</v>
      </c>
      <c r="CF239" s="256">
        <v>0</v>
      </c>
      <c r="CG239" s="256">
        <f t="shared" si="104"/>
        <v>0</v>
      </c>
      <c r="CH239" s="257" t="str">
        <f t="shared" si="136"/>
        <v/>
      </c>
      <c r="CI239" s="256">
        <v>0</v>
      </c>
      <c r="CJ239" s="256">
        <f t="shared" si="105"/>
        <v>0</v>
      </c>
      <c r="CK239" s="257" t="str">
        <f t="shared" si="137"/>
        <v/>
      </c>
      <c r="CL239" s="256">
        <v>0</v>
      </c>
      <c r="CM239" s="256">
        <f t="shared" si="106"/>
        <v>0</v>
      </c>
      <c r="CN239" s="257" t="str">
        <f t="shared" si="138"/>
        <v/>
      </c>
      <c r="CO239" s="256">
        <v>0</v>
      </c>
      <c r="CP239" s="256">
        <f t="shared" si="107"/>
        <v>0</v>
      </c>
      <c r="CQ239" s="257" t="str">
        <f t="shared" si="139"/>
        <v/>
      </c>
      <c r="CR239" s="256">
        <v>0</v>
      </c>
      <c r="CS239" s="256">
        <f t="shared" si="108"/>
        <v>0</v>
      </c>
      <c r="CT239" s="257" t="str">
        <f t="shared" si="140"/>
        <v/>
      </c>
      <c r="CU239" s="256">
        <v>0</v>
      </c>
      <c r="CV239" s="256">
        <f t="shared" si="109"/>
        <v>0</v>
      </c>
      <c r="CW239" s="257" t="str">
        <f t="shared" si="141"/>
        <v/>
      </c>
      <c r="CX239" s="256">
        <v>2</v>
      </c>
      <c r="CY239" s="256">
        <f t="shared" si="110"/>
        <v>2</v>
      </c>
      <c r="CZ239" s="257">
        <f t="shared" si="142"/>
        <v>1</v>
      </c>
      <c r="DA239" s="256">
        <v>0</v>
      </c>
      <c r="DB239" s="256">
        <f t="shared" si="111"/>
        <v>0</v>
      </c>
      <c r="DC239" s="257" t="str">
        <f t="shared" si="143"/>
        <v/>
      </c>
      <c r="DD239" s="256">
        <v>0</v>
      </c>
      <c r="DE239" s="256">
        <f t="shared" si="112"/>
        <v>0</v>
      </c>
      <c r="DF239" s="257" t="str">
        <f t="shared" si="144"/>
        <v/>
      </c>
    </row>
    <row r="240" spans="1:110" ht="15" customHeight="1" x14ac:dyDescent="0.25">
      <c r="A240" s="152">
        <v>55</v>
      </c>
      <c r="B240" s="127" t="s">
        <v>392</v>
      </c>
      <c r="C240" s="127" t="s">
        <v>339</v>
      </c>
      <c r="D240" s="480">
        <v>2</v>
      </c>
      <c r="E240" s="480">
        <v>2</v>
      </c>
      <c r="F240" s="257">
        <f t="shared" si="77"/>
        <v>1</v>
      </c>
      <c r="G240" s="239" t="str">
        <f t="shared" si="78"/>
        <v>Đạt</v>
      </c>
      <c r="H240" s="259">
        <f t="shared" si="145"/>
        <v>26</v>
      </c>
      <c r="I240" s="259">
        <f t="shared" si="145"/>
        <v>23</v>
      </c>
      <c r="J240" s="293">
        <f t="shared" si="113"/>
        <v>1.1304347826086956</v>
      </c>
      <c r="K240" s="239" t="str">
        <f t="shared" si="80"/>
        <v>Đạt</v>
      </c>
      <c r="L240" s="256">
        <v>2</v>
      </c>
      <c r="M240" s="256">
        <v>2</v>
      </c>
      <c r="N240" s="257">
        <f t="shared" si="114"/>
        <v>1</v>
      </c>
      <c r="O240" s="256">
        <v>1</v>
      </c>
      <c r="P240" s="256">
        <v>1</v>
      </c>
      <c r="Q240" s="257">
        <f t="shared" si="81"/>
        <v>1</v>
      </c>
      <c r="R240" s="256">
        <v>2</v>
      </c>
      <c r="S240" s="256">
        <v>2</v>
      </c>
      <c r="T240" s="257">
        <f t="shared" si="115"/>
        <v>1</v>
      </c>
      <c r="U240" s="256">
        <v>0</v>
      </c>
      <c r="V240" s="256">
        <f t="shared" si="82"/>
        <v>1</v>
      </c>
      <c r="W240" s="257">
        <f t="shared" si="116"/>
        <v>0</v>
      </c>
      <c r="X240" s="256">
        <v>0</v>
      </c>
      <c r="Y240" s="256">
        <f t="shared" si="83"/>
        <v>0</v>
      </c>
      <c r="Z240" s="257" t="str">
        <f t="shared" si="117"/>
        <v/>
      </c>
      <c r="AA240" s="256">
        <v>4</v>
      </c>
      <c r="AB240" s="256">
        <f t="shared" si="84"/>
        <v>4</v>
      </c>
      <c r="AC240" s="257">
        <f t="shared" si="85"/>
        <v>1</v>
      </c>
      <c r="AD240" s="256">
        <v>0</v>
      </c>
      <c r="AE240" s="256">
        <f t="shared" si="86"/>
        <v>0</v>
      </c>
      <c r="AF240" s="257" t="str">
        <f t="shared" si="118"/>
        <v/>
      </c>
      <c r="AG240" s="256">
        <v>2</v>
      </c>
      <c r="AH240" s="256">
        <f t="shared" si="87"/>
        <v>0</v>
      </c>
      <c r="AI240" s="257" t="str">
        <f t="shared" si="119"/>
        <v/>
      </c>
      <c r="AJ240" s="480">
        <v>1</v>
      </c>
      <c r="AK240" s="256">
        <f t="shared" si="88"/>
        <v>1</v>
      </c>
      <c r="AL240" s="257">
        <f t="shared" si="120"/>
        <v>1</v>
      </c>
      <c r="AM240" s="256">
        <v>1</v>
      </c>
      <c r="AN240" s="256">
        <f t="shared" si="89"/>
        <v>1</v>
      </c>
      <c r="AO240" s="257">
        <f t="shared" si="121"/>
        <v>1</v>
      </c>
      <c r="AP240" s="256">
        <v>0</v>
      </c>
      <c r="AQ240" s="256">
        <f t="shared" si="90"/>
        <v>0</v>
      </c>
      <c r="AR240" s="257" t="str">
        <f t="shared" si="122"/>
        <v/>
      </c>
      <c r="AS240" s="256">
        <v>3</v>
      </c>
      <c r="AT240" s="256">
        <f t="shared" si="91"/>
        <v>0</v>
      </c>
      <c r="AU240" s="257" t="str">
        <f t="shared" si="123"/>
        <v/>
      </c>
      <c r="AV240" s="256">
        <v>1</v>
      </c>
      <c r="AW240" s="256">
        <f t="shared" si="92"/>
        <v>1</v>
      </c>
      <c r="AX240" s="257">
        <f t="shared" si="124"/>
        <v>1</v>
      </c>
      <c r="AY240" s="256">
        <v>0</v>
      </c>
      <c r="AZ240" s="256">
        <f t="shared" si="93"/>
        <v>0</v>
      </c>
      <c r="BA240" s="257" t="str">
        <f t="shared" si="125"/>
        <v/>
      </c>
      <c r="BB240" s="256">
        <v>3</v>
      </c>
      <c r="BC240" s="256">
        <f t="shared" si="94"/>
        <v>3</v>
      </c>
      <c r="BD240" s="257">
        <f t="shared" si="126"/>
        <v>1</v>
      </c>
      <c r="BE240" s="256">
        <v>0</v>
      </c>
      <c r="BF240" s="256">
        <f t="shared" si="95"/>
        <v>0</v>
      </c>
      <c r="BG240" s="257" t="str">
        <f t="shared" si="127"/>
        <v/>
      </c>
      <c r="BH240" s="256">
        <v>0</v>
      </c>
      <c r="BI240" s="256">
        <f t="shared" si="96"/>
        <v>0</v>
      </c>
      <c r="BJ240" s="257" t="str">
        <f t="shared" si="128"/>
        <v/>
      </c>
      <c r="BK240" s="256">
        <v>0</v>
      </c>
      <c r="BL240" s="256">
        <f t="shared" si="97"/>
        <v>0</v>
      </c>
      <c r="BM240" s="257" t="str">
        <f t="shared" si="129"/>
        <v/>
      </c>
      <c r="BN240" s="256">
        <v>2</v>
      </c>
      <c r="BO240" s="256">
        <f t="shared" si="98"/>
        <v>2</v>
      </c>
      <c r="BP240" s="257">
        <f t="shared" si="130"/>
        <v>1</v>
      </c>
      <c r="BQ240" s="256">
        <v>1</v>
      </c>
      <c r="BR240" s="256">
        <f t="shared" si="99"/>
        <v>1</v>
      </c>
      <c r="BS240" s="257">
        <f t="shared" si="131"/>
        <v>1</v>
      </c>
      <c r="BT240" s="256">
        <v>0</v>
      </c>
      <c r="BU240" s="256">
        <f t="shared" si="100"/>
        <v>0</v>
      </c>
      <c r="BV240" s="257" t="str">
        <f t="shared" si="132"/>
        <v/>
      </c>
      <c r="BW240" s="256">
        <v>0</v>
      </c>
      <c r="BX240" s="256">
        <f t="shared" si="101"/>
        <v>0</v>
      </c>
      <c r="BY240" s="257" t="str">
        <f t="shared" si="133"/>
        <v/>
      </c>
      <c r="BZ240" s="256">
        <v>3</v>
      </c>
      <c r="CA240" s="256">
        <f t="shared" si="102"/>
        <v>3</v>
      </c>
      <c r="CB240" s="257">
        <f t="shared" si="134"/>
        <v>1</v>
      </c>
      <c r="CC240" s="256">
        <v>0</v>
      </c>
      <c r="CD240" s="256">
        <f t="shared" si="103"/>
        <v>1</v>
      </c>
      <c r="CE240" s="257">
        <f t="shared" si="135"/>
        <v>0</v>
      </c>
      <c r="CF240" s="256">
        <v>0</v>
      </c>
      <c r="CG240" s="256">
        <f t="shared" si="104"/>
        <v>0</v>
      </c>
      <c r="CH240" s="257" t="str">
        <f t="shared" si="136"/>
        <v/>
      </c>
      <c r="CI240" s="256">
        <v>0</v>
      </c>
      <c r="CJ240" s="256">
        <f t="shared" si="105"/>
        <v>0</v>
      </c>
      <c r="CK240" s="257" t="str">
        <f t="shared" si="137"/>
        <v/>
      </c>
      <c r="CL240" s="256">
        <v>0</v>
      </c>
      <c r="CM240" s="256">
        <f t="shared" si="106"/>
        <v>0</v>
      </c>
      <c r="CN240" s="257" t="str">
        <f t="shared" si="138"/>
        <v/>
      </c>
      <c r="CO240" s="256">
        <v>0</v>
      </c>
      <c r="CP240" s="256">
        <f t="shared" si="107"/>
        <v>0</v>
      </c>
      <c r="CQ240" s="257" t="str">
        <f t="shared" si="139"/>
        <v/>
      </c>
      <c r="CR240" s="256">
        <v>0</v>
      </c>
      <c r="CS240" s="256">
        <f t="shared" si="108"/>
        <v>0</v>
      </c>
      <c r="CT240" s="257" t="str">
        <f t="shared" si="140"/>
        <v/>
      </c>
      <c r="CU240" s="256">
        <v>0</v>
      </c>
      <c r="CV240" s="256">
        <f t="shared" si="109"/>
        <v>0</v>
      </c>
      <c r="CW240" s="257" t="str">
        <f t="shared" si="141"/>
        <v/>
      </c>
      <c r="CX240" s="256">
        <v>0</v>
      </c>
      <c r="CY240" s="256">
        <f t="shared" si="110"/>
        <v>0</v>
      </c>
      <c r="CZ240" s="257" t="str">
        <f t="shared" si="142"/>
        <v/>
      </c>
      <c r="DA240" s="256">
        <v>0</v>
      </c>
      <c r="DB240" s="256">
        <f t="shared" si="111"/>
        <v>0</v>
      </c>
      <c r="DC240" s="257" t="str">
        <f t="shared" si="143"/>
        <v/>
      </c>
      <c r="DD240" s="256">
        <v>2</v>
      </c>
      <c r="DE240" s="256">
        <f t="shared" si="112"/>
        <v>2</v>
      </c>
      <c r="DF240" s="257">
        <f t="shared" si="144"/>
        <v>1</v>
      </c>
    </row>
    <row r="241" spans="1:110" ht="15" customHeight="1" x14ac:dyDescent="0.25">
      <c r="A241" s="152">
        <v>56</v>
      </c>
      <c r="B241" s="127" t="s">
        <v>393</v>
      </c>
      <c r="C241" s="127" t="s">
        <v>345</v>
      </c>
      <c r="D241" s="480">
        <v>0</v>
      </c>
      <c r="E241" s="480">
        <v>0</v>
      </c>
      <c r="F241" s="257" t="str">
        <f t="shared" si="77"/>
        <v>-</v>
      </c>
      <c r="G241" s="239" t="str">
        <f t="shared" si="78"/>
        <v>Đạt</v>
      </c>
      <c r="H241" s="259">
        <f t="shared" si="145"/>
        <v>18</v>
      </c>
      <c r="I241" s="259">
        <f t="shared" si="145"/>
        <v>20</v>
      </c>
      <c r="J241" s="293">
        <f t="shared" si="113"/>
        <v>0.9</v>
      </c>
      <c r="K241" s="239" t="str">
        <f t="shared" si="80"/>
        <v>Không đạt</v>
      </c>
      <c r="L241" s="256">
        <v>0</v>
      </c>
      <c r="M241" s="256">
        <v>0</v>
      </c>
      <c r="N241" s="257" t="str">
        <f t="shared" si="114"/>
        <v/>
      </c>
      <c r="O241" s="256">
        <v>1</v>
      </c>
      <c r="P241" s="256">
        <v>1</v>
      </c>
      <c r="Q241" s="257">
        <f t="shared" si="81"/>
        <v>1</v>
      </c>
      <c r="R241" s="256">
        <v>1</v>
      </c>
      <c r="S241" s="256">
        <v>1</v>
      </c>
      <c r="T241" s="257">
        <f t="shared" si="115"/>
        <v>1</v>
      </c>
      <c r="U241" s="256">
        <v>1</v>
      </c>
      <c r="V241" s="256">
        <f t="shared" si="82"/>
        <v>6</v>
      </c>
      <c r="W241" s="257">
        <f t="shared" si="116"/>
        <v>0.16666666666666666</v>
      </c>
      <c r="X241" s="256">
        <v>1</v>
      </c>
      <c r="Y241" s="256">
        <f t="shared" si="83"/>
        <v>0</v>
      </c>
      <c r="Z241" s="257" t="str">
        <f t="shared" si="117"/>
        <v/>
      </c>
      <c r="AA241" s="256">
        <v>2</v>
      </c>
      <c r="AB241" s="256">
        <f t="shared" si="84"/>
        <v>2</v>
      </c>
      <c r="AC241" s="257">
        <f t="shared" si="85"/>
        <v>1</v>
      </c>
      <c r="AD241" s="256">
        <v>2</v>
      </c>
      <c r="AE241" s="256">
        <f t="shared" si="86"/>
        <v>2</v>
      </c>
      <c r="AF241" s="257">
        <f t="shared" si="118"/>
        <v>1</v>
      </c>
      <c r="AG241" s="256">
        <v>0</v>
      </c>
      <c r="AH241" s="256">
        <f t="shared" si="87"/>
        <v>6</v>
      </c>
      <c r="AI241" s="257">
        <f t="shared" si="119"/>
        <v>0</v>
      </c>
      <c r="AJ241" s="480">
        <v>0</v>
      </c>
      <c r="AK241" s="256">
        <f t="shared" si="88"/>
        <v>0</v>
      </c>
      <c r="AL241" s="257" t="str">
        <f t="shared" si="120"/>
        <v/>
      </c>
      <c r="AM241" s="256">
        <v>1</v>
      </c>
      <c r="AN241" s="256">
        <f t="shared" si="89"/>
        <v>0</v>
      </c>
      <c r="AO241" s="257" t="str">
        <f t="shared" si="121"/>
        <v/>
      </c>
      <c r="AP241" s="256">
        <v>0</v>
      </c>
      <c r="AQ241" s="256">
        <f t="shared" si="90"/>
        <v>0</v>
      </c>
      <c r="AR241" s="257" t="str">
        <f t="shared" si="122"/>
        <v/>
      </c>
      <c r="AS241" s="256">
        <v>1</v>
      </c>
      <c r="AT241" s="256">
        <f t="shared" si="91"/>
        <v>0</v>
      </c>
      <c r="AU241" s="257" t="str">
        <f t="shared" si="123"/>
        <v/>
      </c>
      <c r="AV241" s="256">
        <v>1</v>
      </c>
      <c r="AW241" s="256">
        <f t="shared" si="92"/>
        <v>1</v>
      </c>
      <c r="AX241" s="257">
        <f t="shared" si="124"/>
        <v>1</v>
      </c>
      <c r="AY241" s="256">
        <v>0</v>
      </c>
      <c r="AZ241" s="256">
        <f t="shared" si="93"/>
        <v>0</v>
      </c>
      <c r="BA241" s="257" t="str">
        <f t="shared" si="125"/>
        <v/>
      </c>
      <c r="BB241" s="256">
        <v>1</v>
      </c>
      <c r="BC241" s="256">
        <f t="shared" si="94"/>
        <v>1</v>
      </c>
      <c r="BD241" s="257">
        <f t="shared" si="126"/>
        <v>1</v>
      </c>
      <c r="BE241" s="256">
        <v>0</v>
      </c>
      <c r="BF241" s="256">
        <f t="shared" si="95"/>
        <v>0</v>
      </c>
      <c r="BG241" s="257" t="str">
        <f t="shared" si="127"/>
        <v/>
      </c>
      <c r="BH241" s="256">
        <v>3</v>
      </c>
      <c r="BI241" s="256">
        <f t="shared" si="96"/>
        <v>0</v>
      </c>
      <c r="BJ241" s="257" t="str">
        <f t="shared" si="128"/>
        <v/>
      </c>
      <c r="BK241" s="256">
        <v>0</v>
      </c>
      <c r="BL241" s="256">
        <f t="shared" si="97"/>
        <v>0</v>
      </c>
      <c r="BM241" s="257" t="str">
        <f t="shared" si="129"/>
        <v/>
      </c>
      <c r="BN241" s="256">
        <v>0</v>
      </c>
      <c r="BO241" s="256">
        <f t="shared" si="98"/>
        <v>0</v>
      </c>
      <c r="BP241" s="257" t="str">
        <f t="shared" si="130"/>
        <v/>
      </c>
      <c r="BQ241" s="256">
        <v>0</v>
      </c>
      <c r="BR241" s="256">
        <f t="shared" si="99"/>
        <v>0</v>
      </c>
      <c r="BS241" s="257" t="str">
        <f t="shared" si="131"/>
        <v/>
      </c>
      <c r="BT241" s="256">
        <v>0</v>
      </c>
      <c r="BU241" s="256">
        <f t="shared" si="100"/>
        <v>0</v>
      </c>
      <c r="BV241" s="257" t="str">
        <f t="shared" si="132"/>
        <v/>
      </c>
      <c r="BW241" s="256">
        <v>0</v>
      </c>
      <c r="BX241" s="256">
        <f t="shared" si="101"/>
        <v>0</v>
      </c>
      <c r="BY241" s="257" t="str">
        <f t="shared" si="133"/>
        <v/>
      </c>
      <c r="BZ241" s="256">
        <v>0</v>
      </c>
      <c r="CA241" s="256">
        <f t="shared" si="102"/>
        <v>0</v>
      </c>
      <c r="CB241" s="257" t="str">
        <f t="shared" si="134"/>
        <v/>
      </c>
      <c r="CC241" s="256">
        <v>2</v>
      </c>
      <c r="CD241" s="256">
        <f t="shared" si="103"/>
        <v>0</v>
      </c>
      <c r="CE241" s="257" t="str">
        <f t="shared" si="135"/>
        <v/>
      </c>
      <c r="CF241" s="256">
        <v>0</v>
      </c>
      <c r="CG241" s="256">
        <f t="shared" si="104"/>
        <v>0</v>
      </c>
      <c r="CH241" s="257" t="str">
        <f t="shared" si="136"/>
        <v/>
      </c>
      <c r="CI241" s="256">
        <v>1</v>
      </c>
      <c r="CJ241" s="256">
        <f t="shared" si="105"/>
        <v>0</v>
      </c>
      <c r="CK241" s="257" t="str">
        <f t="shared" si="137"/>
        <v/>
      </c>
      <c r="CL241" s="256">
        <v>0</v>
      </c>
      <c r="CM241" s="256">
        <f t="shared" si="106"/>
        <v>0</v>
      </c>
      <c r="CN241" s="257" t="str">
        <f t="shared" si="138"/>
        <v/>
      </c>
      <c r="CO241" s="256">
        <v>0</v>
      </c>
      <c r="CP241" s="256">
        <f t="shared" si="107"/>
        <v>0</v>
      </c>
      <c r="CQ241" s="257" t="str">
        <f t="shared" si="139"/>
        <v/>
      </c>
      <c r="CR241" s="256">
        <v>0</v>
      </c>
      <c r="CS241" s="256">
        <f t="shared" si="108"/>
        <v>0</v>
      </c>
      <c r="CT241" s="257" t="str">
        <f t="shared" si="140"/>
        <v/>
      </c>
      <c r="CU241" s="256">
        <v>0</v>
      </c>
      <c r="CV241" s="256">
        <f t="shared" si="109"/>
        <v>0</v>
      </c>
      <c r="CW241" s="257" t="str">
        <f t="shared" si="141"/>
        <v/>
      </c>
      <c r="CX241" s="256">
        <v>0</v>
      </c>
      <c r="CY241" s="256">
        <f t="shared" si="110"/>
        <v>0</v>
      </c>
      <c r="CZ241" s="257" t="str">
        <f t="shared" si="142"/>
        <v/>
      </c>
      <c r="DA241" s="256">
        <v>0</v>
      </c>
      <c r="DB241" s="256">
        <f t="shared" si="111"/>
        <v>0</v>
      </c>
      <c r="DC241" s="257" t="str">
        <f t="shared" si="143"/>
        <v/>
      </c>
      <c r="DD241" s="256">
        <v>0</v>
      </c>
      <c r="DE241" s="256">
        <f t="shared" si="112"/>
        <v>0</v>
      </c>
      <c r="DF241" s="257" t="str">
        <f t="shared" si="144"/>
        <v/>
      </c>
    </row>
    <row r="242" spans="1:110" ht="15" customHeight="1" x14ac:dyDescent="0.25">
      <c r="A242" s="152">
        <v>57</v>
      </c>
      <c r="B242" s="127" t="s">
        <v>394</v>
      </c>
      <c r="C242" s="127" t="s">
        <v>336</v>
      </c>
      <c r="D242" s="480">
        <v>0</v>
      </c>
      <c r="E242" s="480">
        <v>0</v>
      </c>
      <c r="F242" s="257" t="str">
        <f t="shared" si="77"/>
        <v>-</v>
      </c>
      <c r="G242" s="239" t="str">
        <f t="shared" si="78"/>
        <v>Đạt</v>
      </c>
      <c r="H242" s="259">
        <f t="shared" si="145"/>
        <v>7</v>
      </c>
      <c r="I242" s="259">
        <f t="shared" si="145"/>
        <v>7</v>
      </c>
      <c r="J242" s="293">
        <f t="shared" si="113"/>
        <v>1</v>
      </c>
      <c r="K242" s="239" t="str">
        <f t="shared" si="80"/>
        <v>Đạt</v>
      </c>
      <c r="L242" s="256">
        <v>0</v>
      </c>
      <c r="M242" s="256">
        <v>0</v>
      </c>
      <c r="N242" s="257" t="str">
        <f t="shared" si="114"/>
        <v/>
      </c>
      <c r="O242" s="256">
        <v>1</v>
      </c>
      <c r="P242" s="256">
        <v>1</v>
      </c>
      <c r="Q242" s="257">
        <f t="shared" si="81"/>
        <v>1</v>
      </c>
      <c r="R242" s="256">
        <v>0</v>
      </c>
      <c r="S242" s="256">
        <v>0</v>
      </c>
      <c r="T242" s="257" t="str">
        <f t="shared" si="115"/>
        <v/>
      </c>
      <c r="U242" s="256">
        <v>0</v>
      </c>
      <c r="V242" s="256">
        <f t="shared" si="82"/>
        <v>0</v>
      </c>
      <c r="W242" s="257" t="str">
        <f t="shared" si="116"/>
        <v/>
      </c>
      <c r="X242" s="256">
        <v>0</v>
      </c>
      <c r="Y242" s="256">
        <f t="shared" si="83"/>
        <v>0</v>
      </c>
      <c r="Z242" s="257" t="str">
        <f t="shared" si="117"/>
        <v/>
      </c>
      <c r="AA242" s="256">
        <v>1</v>
      </c>
      <c r="AB242" s="256">
        <f t="shared" si="84"/>
        <v>1</v>
      </c>
      <c r="AC242" s="257">
        <f t="shared" si="85"/>
        <v>1</v>
      </c>
      <c r="AD242" s="256">
        <v>0</v>
      </c>
      <c r="AE242" s="256">
        <f t="shared" si="86"/>
        <v>0</v>
      </c>
      <c r="AF242" s="257" t="str">
        <f t="shared" si="118"/>
        <v/>
      </c>
      <c r="AG242" s="256">
        <v>0</v>
      </c>
      <c r="AH242" s="256">
        <f t="shared" si="87"/>
        <v>0</v>
      </c>
      <c r="AI242" s="257" t="str">
        <f t="shared" si="119"/>
        <v/>
      </c>
      <c r="AJ242" s="480">
        <v>0</v>
      </c>
      <c r="AK242" s="256">
        <f t="shared" si="88"/>
        <v>0</v>
      </c>
      <c r="AL242" s="257" t="str">
        <f t="shared" si="120"/>
        <v/>
      </c>
      <c r="AM242" s="256">
        <v>0</v>
      </c>
      <c r="AN242" s="256">
        <f t="shared" si="89"/>
        <v>0</v>
      </c>
      <c r="AO242" s="257" t="str">
        <f t="shared" si="121"/>
        <v/>
      </c>
      <c r="AP242" s="256">
        <v>0</v>
      </c>
      <c r="AQ242" s="256">
        <f t="shared" si="90"/>
        <v>0</v>
      </c>
      <c r="AR242" s="257" t="str">
        <f t="shared" si="122"/>
        <v/>
      </c>
      <c r="AS242" s="256">
        <v>0</v>
      </c>
      <c r="AT242" s="256">
        <f t="shared" si="91"/>
        <v>0</v>
      </c>
      <c r="AU242" s="257" t="str">
        <f t="shared" si="123"/>
        <v/>
      </c>
      <c r="AV242" s="256">
        <v>0</v>
      </c>
      <c r="AW242" s="256">
        <f t="shared" si="92"/>
        <v>0</v>
      </c>
      <c r="AX242" s="257" t="str">
        <f t="shared" si="124"/>
        <v/>
      </c>
      <c r="AY242" s="256">
        <v>1</v>
      </c>
      <c r="AZ242" s="256">
        <f t="shared" si="93"/>
        <v>1</v>
      </c>
      <c r="BA242" s="257">
        <f t="shared" si="125"/>
        <v>1</v>
      </c>
      <c r="BB242" s="256">
        <v>2</v>
      </c>
      <c r="BC242" s="256">
        <f t="shared" si="94"/>
        <v>2</v>
      </c>
      <c r="BD242" s="257">
        <f t="shared" si="126"/>
        <v>1</v>
      </c>
      <c r="BE242" s="256">
        <v>1</v>
      </c>
      <c r="BF242" s="256">
        <f t="shared" si="95"/>
        <v>1</v>
      </c>
      <c r="BG242" s="257">
        <f t="shared" si="127"/>
        <v>1</v>
      </c>
      <c r="BH242" s="256">
        <v>0</v>
      </c>
      <c r="BI242" s="256">
        <f t="shared" si="96"/>
        <v>0</v>
      </c>
      <c r="BJ242" s="257" t="str">
        <f t="shared" si="128"/>
        <v/>
      </c>
      <c r="BK242" s="256">
        <v>0</v>
      </c>
      <c r="BL242" s="256">
        <f t="shared" si="97"/>
        <v>0</v>
      </c>
      <c r="BM242" s="257" t="str">
        <f t="shared" si="129"/>
        <v/>
      </c>
      <c r="BN242" s="256">
        <v>0</v>
      </c>
      <c r="BO242" s="256">
        <f t="shared" si="98"/>
        <v>0</v>
      </c>
      <c r="BP242" s="257" t="str">
        <f t="shared" si="130"/>
        <v/>
      </c>
      <c r="BQ242" s="256">
        <v>0</v>
      </c>
      <c r="BR242" s="256">
        <f t="shared" si="99"/>
        <v>0</v>
      </c>
      <c r="BS242" s="257" t="str">
        <f t="shared" si="131"/>
        <v/>
      </c>
      <c r="BT242" s="256">
        <v>0</v>
      </c>
      <c r="BU242" s="256">
        <f t="shared" si="100"/>
        <v>0</v>
      </c>
      <c r="BV242" s="257" t="str">
        <f t="shared" si="132"/>
        <v/>
      </c>
      <c r="BW242" s="256">
        <v>0</v>
      </c>
      <c r="BX242" s="256">
        <f t="shared" si="101"/>
        <v>0</v>
      </c>
      <c r="BY242" s="257" t="str">
        <f t="shared" si="133"/>
        <v/>
      </c>
      <c r="BZ242" s="256">
        <v>1</v>
      </c>
      <c r="CA242" s="256">
        <f t="shared" si="102"/>
        <v>1</v>
      </c>
      <c r="CB242" s="257">
        <f t="shared" si="134"/>
        <v>1</v>
      </c>
      <c r="CC242" s="256">
        <v>0</v>
      </c>
      <c r="CD242" s="256">
        <f t="shared" si="103"/>
        <v>0</v>
      </c>
      <c r="CE242" s="257" t="str">
        <f t="shared" si="135"/>
        <v/>
      </c>
      <c r="CF242" s="256">
        <v>0</v>
      </c>
      <c r="CG242" s="256">
        <f t="shared" si="104"/>
        <v>0</v>
      </c>
      <c r="CH242" s="257" t="str">
        <f t="shared" si="136"/>
        <v/>
      </c>
      <c r="CI242" s="256">
        <v>0</v>
      </c>
      <c r="CJ242" s="256">
        <f t="shared" si="105"/>
        <v>0</v>
      </c>
      <c r="CK242" s="257" t="str">
        <f t="shared" si="137"/>
        <v/>
      </c>
      <c r="CL242" s="256">
        <v>0</v>
      </c>
      <c r="CM242" s="256">
        <f t="shared" si="106"/>
        <v>0</v>
      </c>
      <c r="CN242" s="257" t="str">
        <f t="shared" si="138"/>
        <v/>
      </c>
      <c r="CO242" s="256">
        <v>0</v>
      </c>
      <c r="CP242" s="256">
        <f t="shared" si="107"/>
        <v>0</v>
      </c>
      <c r="CQ242" s="257" t="str">
        <f t="shared" si="139"/>
        <v/>
      </c>
      <c r="CR242" s="256">
        <v>0</v>
      </c>
      <c r="CS242" s="256">
        <f t="shared" si="108"/>
        <v>0</v>
      </c>
      <c r="CT242" s="257" t="str">
        <f t="shared" si="140"/>
        <v/>
      </c>
      <c r="CU242" s="256">
        <v>0</v>
      </c>
      <c r="CV242" s="256">
        <f t="shared" si="109"/>
        <v>0</v>
      </c>
      <c r="CW242" s="257" t="str">
        <f t="shared" si="141"/>
        <v/>
      </c>
      <c r="CX242" s="256">
        <v>0</v>
      </c>
      <c r="CY242" s="256">
        <f t="shared" si="110"/>
        <v>0</v>
      </c>
      <c r="CZ242" s="257" t="str">
        <f t="shared" si="142"/>
        <v/>
      </c>
      <c r="DA242" s="256">
        <v>0</v>
      </c>
      <c r="DB242" s="256">
        <f t="shared" si="111"/>
        <v>0</v>
      </c>
      <c r="DC242" s="257" t="str">
        <f t="shared" si="143"/>
        <v/>
      </c>
      <c r="DD242" s="256">
        <v>0</v>
      </c>
      <c r="DE242" s="256">
        <f t="shared" si="112"/>
        <v>0</v>
      </c>
      <c r="DF242" s="257" t="str">
        <f t="shared" si="144"/>
        <v/>
      </c>
    </row>
    <row r="243" spans="1:110" ht="15" customHeight="1" x14ac:dyDescent="0.25">
      <c r="A243" s="152">
        <v>58</v>
      </c>
      <c r="B243" s="127" t="s">
        <v>395</v>
      </c>
      <c r="C243" s="127" t="s">
        <v>336</v>
      </c>
      <c r="D243" s="480">
        <v>0</v>
      </c>
      <c r="E243" s="480">
        <v>0</v>
      </c>
      <c r="F243" s="257" t="str">
        <f t="shared" si="77"/>
        <v>-</v>
      </c>
      <c r="G243" s="239" t="str">
        <f t="shared" si="78"/>
        <v>Đạt</v>
      </c>
      <c r="H243" s="259">
        <f t="shared" si="145"/>
        <v>56</v>
      </c>
      <c r="I243" s="259">
        <f t="shared" si="145"/>
        <v>87</v>
      </c>
      <c r="J243" s="293">
        <f t="shared" si="113"/>
        <v>0.64367816091954022</v>
      </c>
      <c r="K243" s="239" t="str">
        <f t="shared" si="80"/>
        <v>Không đạt</v>
      </c>
      <c r="L243" s="256">
        <v>2</v>
      </c>
      <c r="M243" s="256">
        <v>2</v>
      </c>
      <c r="N243" s="257">
        <f t="shared" si="114"/>
        <v>1</v>
      </c>
      <c r="O243" s="256">
        <v>5</v>
      </c>
      <c r="P243" s="256">
        <v>5</v>
      </c>
      <c r="Q243" s="257">
        <f t="shared" si="81"/>
        <v>1</v>
      </c>
      <c r="R243" s="256">
        <v>1</v>
      </c>
      <c r="S243" s="256">
        <v>1</v>
      </c>
      <c r="T243" s="257">
        <f t="shared" si="115"/>
        <v>1</v>
      </c>
      <c r="U243" s="256">
        <v>0</v>
      </c>
      <c r="V243" s="256">
        <f t="shared" si="82"/>
        <v>6</v>
      </c>
      <c r="W243" s="257">
        <f t="shared" si="116"/>
        <v>0</v>
      </c>
      <c r="X243" s="256">
        <v>1</v>
      </c>
      <c r="Y243" s="256">
        <f t="shared" si="83"/>
        <v>0</v>
      </c>
      <c r="Z243" s="257" t="str">
        <f t="shared" si="117"/>
        <v/>
      </c>
      <c r="AA243" s="256">
        <v>2</v>
      </c>
      <c r="AB243" s="256">
        <f t="shared" si="84"/>
        <v>2</v>
      </c>
      <c r="AC243" s="257">
        <f t="shared" si="85"/>
        <v>1</v>
      </c>
      <c r="AD243" s="256">
        <v>9</v>
      </c>
      <c r="AE243" s="256">
        <f t="shared" si="86"/>
        <v>9</v>
      </c>
      <c r="AF243" s="257">
        <f t="shared" si="118"/>
        <v>1</v>
      </c>
      <c r="AG243" s="256">
        <v>2</v>
      </c>
      <c r="AH243" s="256">
        <f t="shared" si="87"/>
        <v>3</v>
      </c>
      <c r="AI243" s="257">
        <f t="shared" si="119"/>
        <v>0.66666666666666663</v>
      </c>
      <c r="AJ243" s="480">
        <v>3</v>
      </c>
      <c r="AK243" s="256">
        <f t="shared" si="88"/>
        <v>3</v>
      </c>
      <c r="AL243" s="257">
        <f t="shared" si="120"/>
        <v>1</v>
      </c>
      <c r="AM243" s="256">
        <v>1</v>
      </c>
      <c r="AN243" s="256">
        <f t="shared" si="89"/>
        <v>3</v>
      </c>
      <c r="AO243" s="257">
        <f t="shared" si="121"/>
        <v>0.33333333333333331</v>
      </c>
      <c r="AP243" s="256">
        <v>0</v>
      </c>
      <c r="AQ243" s="256">
        <f t="shared" si="90"/>
        <v>0</v>
      </c>
      <c r="AR243" s="257" t="str">
        <f t="shared" si="122"/>
        <v/>
      </c>
      <c r="AS243" s="256">
        <v>0</v>
      </c>
      <c r="AT243" s="256">
        <f t="shared" si="91"/>
        <v>7</v>
      </c>
      <c r="AU243" s="257">
        <f t="shared" si="123"/>
        <v>0</v>
      </c>
      <c r="AV243" s="256">
        <v>0</v>
      </c>
      <c r="AW243" s="256">
        <f t="shared" si="92"/>
        <v>7</v>
      </c>
      <c r="AX243" s="257">
        <f t="shared" si="124"/>
        <v>0</v>
      </c>
      <c r="AY243" s="256">
        <v>4</v>
      </c>
      <c r="AZ243" s="256">
        <f t="shared" si="93"/>
        <v>4</v>
      </c>
      <c r="BA243" s="257">
        <f t="shared" si="125"/>
        <v>1</v>
      </c>
      <c r="BB243" s="256">
        <v>2</v>
      </c>
      <c r="BC243" s="256">
        <f t="shared" si="94"/>
        <v>2</v>
      </c>
      <c r="BD243" s="257">
        <f t="shared" si="126"/>
        <v>1</v>
      </c>
      <c r="BE243" s="256">
        <v>6</v>
      </c>
      <c r="BF243" s="256">
        <f t="shared" si="95"/>
        <v>6</v>
      </c>
      <c r="BG243" s="257">
        <f t="shared" si="127"/>
        <v>1</v>
      </c>
      <c r="BH243" s="256">
        <v>0</v>
      </c>
      <c r="BI243" s="256">
        <f t="shared" si="96"/>
        <v>5</v>
      </c>
      <c r="BJ243" s="257">
        <f t="shared" si="128"/>
        <v>0</v>
      </c>
      <c r="BK243" s="256">
        <v>0</v>
      </c>
      <c r="BL243" s="256">
        <f t="shared" si="97"/>
        <v>1</v>
      </c>
      <c r="BM243" s="257">
        <f t="shared" si="129"/>
        <v>0</v>
      </c>
      <c r="BN243" s="256">
        <v>2</v>
      </c>
      <c r="BO243" s="256">
        <f t="shared" si="98"/>
        <v>2</v>
      </c>
      <c r="BP243" s="257">
        <f t="shared" si="130"/>
        <v>1</v>
      </c>
      <c r="BQ243" s="256">
        <v>3</v>
      </c>
      <c r="BR243" s="256">
        <f t="shared" si="99"/>
        <v>3</v>
      </c>
      <c r="BS243" s="257">
        <f t="shared" si="131"/>
        <v>1</v>
      </c>
      <c r="BT243" s="256">
        <v>0</v>
      </c>
      <c r="BU243" s="256">
        <f t="shared" si="100"/>
        <v>0</v>
      </c>
      <c r="BV243" s="257" t="str">
        <f t="shared" si="132"/>
        <v/>
      </c>
      <c r="BW243" s="256">
        <v>5</v>
      </c>
      <c r="BX243" s="256">
        <f t="shared" si="101"/>
        <v>5</v>
      </c>
      <c r="BY243" s="257">
        <f t="shared" si="133"/>
        <v>1</v>
      </c>
      <c r="BZ243" s="256">
        <v>2</v>
      </c>
      <c r="CA243" s="256">
        <f t="shared" si="102"/>
        <v>2</v>
      </c>
      <c r="CB243" s="257">
        <f t="shared" si="134"/>
        <v>1</v>
      </c>
      <c r="CC243" s="256">
        <v>0</v>
      </c>
      <c r="CD243" s="256">
        <f t="shared" si="103"/>
        <v>1</v>
      </c>
      <c r="CE243" s="257">
        <f t="shared" si="135"/>
        <v>0</v>
      </c>
      <c r="CF243" s="256">
        <v>0</v>
      </c>
      <c r="CG243" s="256">
        <f t="shared" si="104"/>
        <v>0</v>
      </c>
      <c r="CH243" s="257" t="str">
        <f t="shared" si="136"/>
        <v/>
      </c>
      <c r="CI243" s="256">
        <v>0</v>
      </c>
      <c r="CJ243" s="256">
        <f t="shared" si="105"/>
        <v>1</v>
      </c>
      <c r="CK243" s="257">
        <f t="shared" si="137"/>
        <v>0</v>
      </c>
      <c r="CL243" s="256">
        <v>2</v>
      </c>
      <c r="CM243" s="256">
        <f t="shared" si="106"/>
        <v>2</v>
      </c>
      <c r="CN243" s="257">
        <f t="shared" si="138"/>
        <v>1</v>
      </c>
      <c r="CO243" s="256">
        <v>0</v>
      </c>
      <c r="CP243" s="256">
        <f t="shared" si="107"/>
        <v>0</v>
      </c>
      <c r="CQ243" s="257" t="str">
        <f t="shared" si="139"/>
        <v/>
      </c>
      <c r="CR243" s="256">
        <v>1</v>
      </c>
      <c r="CS243" s="256">
        <f t="shared" si="108"/>
        <v>1</v>
      </c>
      <c r="CT243" s="257">
        <f t="shared" si="140"/>
        <v>1</v>
      </c>
      <c r="CU243" s="256">
        <v>0</v>
      </c>
      <c r="CV243" s="256">
        <f t="shared" si="109"/>
        <v>1</v>
      </c>
      <c r="CW243" s="257">
        <f t="shared" si="141"/>
        <v>0</v>
      </c>
      <c r="CX243" s="256">
        <v>3</v>
      </c>
      <c r="CY243" s="256">
        <f t="shared" si="110"/>
        <v>3</v>
      </c>
      <c r="CZ243" s="257">
        <f t="shared" si="142"/>
        <v>1</v>
      </c>
      <c r="DA243" s="256">
        <v>0</v>
      </c>
      <c r="DB243" s="256">
        <f t="shared" si="111"/>
        <v>3</v>
      </c>
      <c r="DC243" s="257">
        <f t="shared" si="143"/>
        <v>0</v>
      </c>
      <c r="DD243" s="256">
        <v>0</v>
      </c>
      <c r="DE243" s="256">
        <f t="shared" si="112"/>
        <v>0</v>
      </c>
      <c r="DF243" s="257" t="str">
        <f t="shared" si="144"/>
        <v/>
      </c>
    </row>
    <row r="244" spans="1:110" ht="15" customHeight="1" x14ac:dyDescent="0.25">
      <c r="A244" s="152">
        <v>59</v>
      </c>
      <c r="B244" s="127" t="s">
        <v>396</v>
      </c>
      <c r="C244" s="127" t="s">
        <v>336</v>
      </c>
      <c r="D244" s="480">
        <v>0</v>
      </c>
      <c r="E244" s="480">
        <v>0</v>
      </c>
      <c r="F244" s="257" t="str">
        <f t="shared" si="77"/>
        <v>-</v>
      </c>
      <c r="G244" s="239" t="str">
        <f t="shared" si="78"/>
        <v>Đạt</v>
      </c>
      <c r="H244" s="259">
        <f t="shared" si="145"/>
        <v>8</v>
      </c>
      <c r="I244" s="259">
        <f t="shared" si="145"/>
        <v>19</v>
      </c>
      <c r="J244" s="293">
        <f t="shared" si="113"/>
        <v>0.42105263157894735</v>
      </c>
      <c r="K244" s="239" t="str">
        <f t="shared" si="80"/>
        <v>Không đạt</v>
      </c>
      <c r="L244" s="256">
        <v>0</v>
      </c>
      <c r="M244" s="256">
        <v>0</v>
      </c>
      <c r="N244" s="257" t="str">
        <f t="shared" si="114"/>
        <v/>
      </c>
      <c r="O244" s="256">
        <v>1</v>
      </c>
      <c r="P244" s="256">
        <v>1</v>
      </c>
      <c r="Q244" s="257">
        <f t="shared" si="81"/>
        <v>1</v>
      </c>
      <c r="R244" s="256">
        <v>0</v>
      </c>
      <c r="S244" s="256">
        <v>0</v>
      </c>
      <c r="T244" s="257" t="str">
        <f t="shared" si="115"/>
        <v/>
      </c>
      <c r="U244" s="256">
        <v>0</v>
      </c>
      <c r="V244" s="256">
        <f t="shared" si="82"/>
        <v>0</v>
      </c>
      <c r="W244" s="257" t="str">
        <f t="shared" si="116"/>
        <v/>
      </c>
      <c r="X244" s="256">
        <v>0</v>
      </c>
      <c r="Y244" s="256">
        <f t="shared" si="83"/>
        <v>0</v>
      </c>
      <c r="Z244" s="257" t="str">
        <f t="shared" si="117"/>
        <v/>
      </c>
      <c r="AA244" s="256">
        <v>1</v>
      </c>
      <c r="AB244" s="256">
        <f t="shared" si="84"/>
        <v>1</v>
      </c>
      <c r="AC244" s="257">
        <f t="shared" si="85"/>
        <v>1</v>
      </c>
      <c r="AD244" s="256">
        <v>0</v>
      </c>
      <c r="AE244" s="256">
        <f t="shared" si="86"/>
        <v>0</v>
      </c>
      <c r="AF244" s="257" t="str">
        <f t="shared" si="118"/>
        <v/>
      </c>
      <c r="AG244" s="256">
        <v>0</v>
      </c>
      <c r="AH244" s="256">
        <f t="shared" si="87"/>
        <v>5</v>
      </c>
      <c r="AI244" s="257">
        <f t="shared" si="119"/>
        <v>0</v>
      </c>
      <c r="AJ244" s="480">
        <v>4</v>
      </c>
      <c r="AK244" s="256">
        <f t="shared" si="88"/>
        <v>4</v>
      </c>
      <c r="AL244" s="257">
        <f t="shared" si="120"/>
        <v>1</v>
      </c>
      <c r="AM244" s="256">
        <v>0</v>
      </c>
      <c r="AN244" s="256">
        <f t="shared" si="89"/>
        <v>2</v>
      </c>
      <c r="AO244" s="257">
        <f t="shared" si="121"/>
        <v>0</v>
      </c>
      <c r="AP244" s="256">
        <v>0</v>
      </c>
      <c r="AQ244" s="256">
        <f t="shared" si="90"/>
        <v>0</v>
      </c>
      <c r="AR244" s="257" t="str">
        <f t="shared" si="122"/>
        <v/>
      </c>
      <c r="AS244" s="256">
        <v>0</v>
      </c>
      <c r="AT244" s="256">
        <f t="shared" si="91"/>
        <v>2</v>
      </c>
      <c r="AU244" s="257">
        <f t="shared" si="123"/>
        <v>0</v>
      </c>
      <c r="AV244" s="256">
        <v>0</v>
      </c>
      <c r="AW244" s="256">
        <f t="shared" si="92"/>
        <v>0</v>
      </c>
      <c r="AX244" s="257" t="str">
        <f t="shared" si="124"/>
        <v/>
      </c>
      <c r="AY244" s="256">
        <v>0</v>
      </c>
      <c r="AZ244" s="256">
        <f t="shared" si="93"/>
        <v>0</v>
      </c>
      <c r="BA244" s="257" t="str">
        <f t="shared" si="125"/>
        <v/>
      </c>
      <c r="BB244" s="256">
        <v>1</v>
      </c>
      <c r="BC244" s="256">
        <f t="shared" si="94"/>
        <v>1</v>
      </c>
      <c r="BD244" s="257">
        <f t="shared" si="126"/>
        <v>1</v>
      </c>
      <c r="BE244" s="256">
        <v>0</v>
      </c>
      <c r="BF244" s="256">
        <f t="shared" si="95"/>
        <v>0</v>
      </c>
      <c r="BG244" s="257" t="str">
        <f t="shared" si="127"/>
        <v/>
      </c>
      <c r="BH244" s="256">
        <v>0</v>
      </c>
      <c r="BI244" s="256">
        <f t="shared" si="96"/>
        <v>0</v>
      </c>
      <c r="BJ244" s="257" t="str">
        <f t="shared" si="128"/>
        <v/>
      </c>
      <c r="BK244" s="256">
        <v>0</v>
      </c>
      <c r="BL244" s="256">
        <f t="shared" si="97"/>
        <v>1</v>
      </c>
      <c r="BM244" s="257">
        <f t="shared" si="129"/>
        <v>0</v>
      </c>
      <c r="BN244" s="256">
        <v>0</v>
      </c>
      <c r="BO244" s="256">
        <f t="shared" si="98"/>
        <v>0</v>
      </c>
      <c r="BP244" s="257" t="str">
        <f t="shared" si="130"/>
        <v/>
      </c>
      <c r="BQ244" s="256">
        <v>0</v>
      </c>
      <c r="BR244" s="256">
        <f t="shared" si="99"/>
        <v>0</v>
      </c>
      <c r="BS244" s="257" t="str">
        <f t="shared" si="131"/>
        <v/>
      </c>
      <c r="BT244" s="256">
        <v>0</v>
      </c>
      <c r="BU244" s="256">
        <f t="shared" si="100"/>
        <v>0</v>
      </c>
      <c r="BV244" s="257" t="str">
        <f t="shared" si="132"/>
        <v/>
      </c>
      <c r="BW244" s="256">
        <v>0</v>
      </c>
      <c r="BX244" s="256">
        <f t="shared" si="101"/>
        <v>0</v>
      </c>
      <c r="BY244" s="257" t="str">
        <f t="shared" si="133"/>
        <v/>
      </c>
      <c r="BZ244" s="256">
        <v>0</v>
      </c>
      <c r="CA244" s="256">
        <f t="shared" si="102"/>
        <v>0</v>
      </c>
      <c r="CB244" s="257" t="str">
        <f t="shared" si="134"/>
        <v/>
      </c>
      <c r="CC244" s="256">
        <v>0</v>
      </c>
      <c r="CD244" s="256">
        <f t="shared" si="103"/>
        <v>2</v>
      </c>
      <c r="CE244" s="257">
        <f t="shared" si="135"/>
        <v>0</v>
      </c>
      <c r="CF244" s="256">
        <v>0</v>
      </c>
      <c r="CG244" s="256">
        <f t="shared" si="104"/>
        <v>0</v>
      </c>
      <c r="CH244" s="257" t="str">
        <f t="shared" si="136"/>
        <v/>
      </c>
      <c r="CI244" s="256">
        <v>1</v>
      </c>
      <c r="CJ244" s="256">
        <f t="shared" si="105"/>
        <v>0</v>
      </c>
      <c r="CK244" s="257" t="str">
        <f t="shared" si="137"/>
        <v/>
      </c>
      <c r="CL244" s="256">
        <v>0</v>
      </c>
      <c r="CM244" s="256">
        <f t="shared" si="106"/>
        <v>0</v>
      </c>
      <c r="CN244" s="257" t="str">
        <f t="shared" si="138"/>
        <v/>
      </c>
      <c r="CO244" s="256">
        <v>0</v>
      </c>
      <c r="CP244" s="256">
        <f t="shared" si="107"/>
        <v>0</v>
      </c>
      <c r="CQ244" s="257" t="str">
        <f t="shared" si="139"/>
        <v/>
      </c>
      <c r="CR244" s="256">
        <v>0</v>
      </c>
      <c r="CS244" s="256">
        <f t="shared" si="108"/>
        <v>0</v>
      </c>
      <c r="CT244" s="257" t="str">
        <f t="shared" si="140"/>
        <v/>
      </c>
      <c r="CU244" s="256">
        <v>0</v>
      </c>
      <c r="CV244" s="256">
        <f t="shared" si="109"/>
        <v>0</v>
      </c>
      <c r="CW244" s="257" t="str">
        <f t="shared" si="141"/>
        <v/>
      </c>
      <c r="CX244" s="256">
        <v>0</v>
      </c>
      <c r="CY244" s="256">
        <f t="shared" si="110"/>
        <v>0</v>
      </c>
      <c r="CZ244" s="257" t="str">
        <f t="shared" si="142"/>
        <v/>
      </c>
      <c r="DA244" s="256">
        <v>0</v>
      </c>
      <c r="DB244" s="256">
        <f t="shared" si="111"/>
        <v>0</v>
      </c>
      <c r="DC244" s="257" t="str">
        <f t="shared" si="143"/>
        <v/>
      </c>
      <c r="DD244" s="256">
        <v>0</v>
      </c>
      <c r="DE244" s="256">
        <f t="shared" si="112"/>
        <v>0</v>
      </c>
      <c r="DF244" s="257" t="str">
        <f t="shared" si="144"/>
        <v/>
      </c>
    </row>
    <row r="245" spans="1:110" ht="15" customHeight="1" x14ac:dyDescent="0.25">
      <c r="A245" s="152">
        <v>60</v>
      </c>
      <c r="B245" s="127" t="s">
        <v>397</v>
      </c>
      <c r="C245" s="127" t="s">
        <v>339</v>
      </c>
      <c r="D245" s="480">
        <v>0</v>
      </c>
      <c r="E245" s="480">
        <v>0</v>
      </c>
      <c r="F245" s="257" t="str">
        <f t="shared" si="77"/>
        <v>-</v>
      </c>
      <c r="G245" s="239" t="str">
        <f t="shared" si="78"/>
        <v>Đạt</v>
      </c>
      <c r="H245" s="259">
        <f t="shared" si="145"/>
        <v>15</v>
      </c>
      <c r="I245" s="259">
        <f t="shared" si="145"/>
        <v>11</v>
      </c>
      <c r="J245" s="293">
        <f t="shared" si="113"/>
        <v>1.3636363636363635</v>
      </c>
      <c r="K245" s="239" t="str">
        <f t="shared" si="80"/>
        <v>Đạt</v>
      </c>
      <c r="L245" s="256">
        <v>0</v>
      </c>
      <c r="M245" s="256">
        <v>0</v>
      </c>
      <c r="N245" s="257" t="str">
        <f t="shared" si="114"/>
        <v/>
      </c>
      <c r="O245" s="256">
        <v>1</v>
      </c>
      <c r="P245" s="256">
        <v>1</v>
      </c>
      <c r="Q245" s="257">
        <f t="shared" si="81"/>
        <v>1</v>
      </c>
      <c r="R245" s="256">
        <v>0</v>
      </c>
      <c r="S245" s="256">
        <v>0</v>
      </c>
      <c r="T245" s="257" t="str">
        <f t="shared" si="115"/>
        <v/>
      </c>
      <c r="U245" s="256">
        <v>0</v>
      </c>
      <c r="V245" s="256">
        <f t="shared" si="82"/>
        <v>0</v>
      </c>
      <c r="W245" s="257" t="str">
        <f t="shared" si="116"/>
        <v/>
      </c>
      <c r="X245" s="256">
        <v>0</v>
      </c>
      <c r="Y245" s="256">
        <f t="shared" si="83"/>
        <v>0</v>
      </c>
      <c r="Z245" s="257" t="str">
        <f t="shared" si="117"/>
        <v/>
      </c>
      <c r="AA245" s="256">
        <v>0</v>
      </c>
      <c r="AB245" s="256">
        <f t="shared" si="84"/>
        <v>0</v>
      </c>
      <c r="AC245" s="257" t="str">
        <f t="shared" si="85"/>
        <v/>
      </c>
      <c r="AD245" s="256">
        <v>0</v>
      </c>
      <c r="AE245" s="256">
        <f t="shared" si="86"/>
        <v>0</v>
      </c>
      <c r="AF245" s="257" t="str">
        <f t="shared" si="118"/>
        <v/>
      </c>
      <c r="AG245" s="256">
        <v>1</v>
      </c>
      <c r="AH245" s="256">
        <f t="shared" si="87"/>
        <v>0</v>
      </c>
      <c r="AI245" s="257" t="str">
        <f t="shared" si="119"/>
        <v/>
      </c>
      <c r="AJ245" s="480">
        <v>0</v>
      </c>
      <c r="AK245" s="256">
        <f t="shared" si="88"/>
        <v>0</v>
      </c>
      <c r="AL245" s="257" t="str">
        <f t="shared" si="120"/>
        <v/>
      </c>
      <c r="AM245" s="256">
        <v>0</v>
      </c>
      <c r="AN245" s="256">
        <f t="shared" si="89"/>
        <v>0</v>
      </c>
      <c r="AO245" s="257" t="str">
        <f t="shared" si="121"/>
        <v/>
      </c>
      <c r="AP245" s="256">
        <v>0</v>
      </c>
      <c r="AQ245" s="256">
        <f t="shared" si="90"/>
        <v>0</v>
      </c>
      <c r="AR245" s="257" t="str">
        <f t="shared" si="122"/>
        <v/>
      </c>
      <c r="AS245" s="256">
        <v>0</v>
      </c>
      <c r="AT245" s="256">
        <f t="shared" si="91"/>
        <v>0</v>
      </c>
      <c r="AU245" s="257" t="str">
        <f t="shared" si="123"/>
        <v/>
      </c>
      <c r="AV245" s="256">
        <v>0</v>
      </c>
      <c r="AW245" s="256">
        <f t="shared" si="92"/>
        <v>0</v>
      </c>
      <c r="AX245" s="257" t="str">
        <f t="shared" si="124"/>
        <v/>
      </c>
      <c r="AY245" s="256">
        <v>0</v>
      </c>
      <c r="AZ245" s="256">
        <f t="shared" si="93"/>
        <v>0</v>
      </c>
      <c r="BA245" s="257" t="str">
        <f t="shared" si="125"/>
        <v/>
      </c>
      <c r="BB245" s="256">
        <v>7</v>
      </c>
      <c r="BC245" s="256">
        <f t="shared" si="94"/>
        <v>7</v>
      </c>
      <c r="BD245" s="257">
        <f t="shared" si="126"/>
        <v>1</v>
      </c>
      <c r="BE245" s="256">
        <v>0</v>
      </c>
      <c r="BF245" s="256">
        <f t="shared" si="95"/>
        <v>0</v>
      </c>
      <c r="BG245" s="257" t="str">
        <f t="shared" si="127"/>
        <v/>
      </c>
      <c r="BH245" s="256">
        <v>3</v>
      </c>
      <c r="BI245" s="256">
        <f t="shared" si="96"/>
        <v>0</v>
      </c>
      <c r="BJ245" s="257" t="str">
        <f t="shared" si="128"/>
        <v/>
      </c>
      <c r="BK245" s="256">
        <v>0</v>
      </c>
      <c r="BL245" s="256">
        <f t="shared" si="97"/>
        <v>0</v>
      </c>
      <c r="BM245" s="257" t="str">
        <f t="shared" si="129"/>
        <v/>
      </c>
      <c r="BN245" s="256">
        <v>0</v>
      </c>
      <c r="BO245" s="256">
        <f t="shared" si="98"/>
        <v>0</v>
      </c>
      <c r="BP245" s="257" t="str">
        <f t="shared" si="130"/>
        <v/>
      </c>
      <c r="BQ245" s="256">
        <v>2</v>
      </c>
      <c r="BR245" s="256">
        <f t="shared" si="99"/>
        <v>2</v>
      </c>
      <c r="BS245" s="257">
        <f t="shared" si="131"/>
        <v>1</v>
      </c>
      <c r="BT245" s="256">
        <v>0</v>
      </c>
      <c r="BU245" s="256">
        <f t="shared" si="100"/>
        <v>0</v>
      </c>
      <c r="BV245" s="257" t="str">
        <f t="shared" si="132"/>
        <v/>
      </c>
      <c r="BW245" s="256">
        <v>0</v>
      </c>
      <c r="BX245" s="256">
        <f t="shared" si="101"/>
        <v>0</v>
      </c>
      <c r="BY245" s="257" t="str">
        <f t="shared" si="133"/>
        <v/>
      </c>
      <c r="BZ245" s="256">
        <v>0</v>
      </c>
      <c r="CA245" s="256">
        <f t="shared" si="102"/>
        <v>0</v>
      </c>
      <c r="CB245" s="257" t="str">
        <f t="shared" si="134"/>
        <v/>
      </c>
      <c r="CC245" s="256">
        <v>1</v>
      </c>
      <c r="CD245" s="256">
        <f t="shared" si="103"/>
        <v>1</v>
      </c>
      <c r="CE245" s="257">
        <f t="shared" si="135"/>
        <v>1</v>
      </c>
      <c r="CF245" s="256">
        <v>0</v>
      </c>
      <c r="CG245" s="256">
        <f t="shared" si="104"/>
        <v>0</v>
      </c>
      <c r="CH245" s="257" t="str">
        <f t="shared" si="136"/>
        <v/>
      </c>
      <c r="CI245" s="256">
        <v>0</v>
      </c>
      <c r="CJ245" s="256">
        <f t="shared" si="105"/>
        <v>0</v>
      </c>
      <c r="CK245" s="257" t="str">
        <f t="shared" si="137"/>
        <v/>
      </c>
      <c r="CL245" s="256">
        <v>0</v>
      </c>
      <c r="CM245" s="256">
        <f t="shared" si="106"/>
        <v>0</v>
      </c>
      <c r="CN245" s="257" t="str">
        <f t="shared" si="138"/>
        <v/>
      </c>
      <c r="CO245" s="256">
        <v>0</v>
      </c>
      <c r="CP245" s="256">
        <f t="shared" si="107"/>
        <v>0</v>
      </c>
      <c r="CQ245" s="257" t="str">
        <f t="shared" si="139"/>
        <v/>
      </c>
      <c r="CR245" s="256">
        <v>0</v>
      </c>
      <c r="CS245" s="256">
        <f t="shared" si="108"/>
        <v>0</v>
      </c>
      <c r="CT245" s="257" t="str">
        <f t="shared" si="140"/>
        <v/>
      </c>
      <c r="CU245" s="256">
        <v>0</v>
      </c>
      <c r="CV245" s="256">
        <f t="shared" si="109"/>
        <v>0</v>
      </c>
      <c r="CW245" s="257" t="str">
        <f t="shared" si="141"/>
        <v/>
      </c>
      <c r="CX245" s="256">
        <v>0</v>
      </c>
      <c r="CY245" s="256">
        <f t="shared" si="110"/>
        <v>0</v>
      </c>
      <c r="CZ245" s="257" t="str">
        <f t="shared" si="142"/>
        <v/>
      </c>
      <c r="DA245" s="256">
        <v>0</v>
      </c>
      <c r="DB245" s="256">
        <f t="shared" si="111"/>
        <v>0</v>
      </c>
      <c r="DC245" s="257" t="str">
        <f t="shared" si="143"/>
        <v/>
      </c>
      <c r="DD245" s="256">
        <v>0</v>
      </c>
      <c r="DE245" s="256">
        <f t="shared" si="112"/>
        <v>0</v>
      </c>
      <c r="DF245" s="257" t="str">
        <f t="shared" si="144"/>
        <v/>
      </c>
    </row>
    <row r="246" spans="1:110" ht="15" customHeight="1" x14ac:dyDescent="0.25">
      <c r="A246" s="152">
        <v>61</v>
      </c>
      <c r="B246" s="127" t="s">
        <v>398</v>
      </c>
      <c r="C246" s="127" t="s">
        <v>336</v>
      </c>
      <c r="D246" s="480">
        <v>0</v>
      </c>
      <c r="E246" s="480">
        <v>0</v>
      </c>
      <c r="F246" s="257" t="str">
        <f t="shared" si="77"/>
        <v>-</v>
      </c>
      <c r="G246" s="239" t="str">
        <f t="shared" si="78"/>
        <v>Đạt</v>
      </c>
      <c r="H246" s="259">
        <f t="shared" si="145"/>
        <v>3</v>
      </c>
      <c r="I246" s="259">
        <f t="shared" si="145"/>
        <v>1</v>
      </c>
      <c r="J246" s="293">
        <f t="shared" si="113"/>
        <v>3</v>
      </c>
      <c r="K246" s="239" t="str">
        <f t="shared" si="80"/>
        <v>Đạt</v>
      </c>
      <c r="L246" s="256">
        <v>0</v>
      </c>
      <c r="M246" s="256">
        <v>0</v>
      </c>
      <c r="N246" s="257" t="str">
        <f t="shared" si="114"/>
        <v/>
      </c>
      <c r="O246" s="256">
        <v>0</v>
      </c>
      <c r="P246" s="256">
        <v>0</v>
      </c>
      <c r="Q246" s="257" t="str">
        <f t="shared" si="81"/>
        <v/>
      </c>
      <c r="R246" s="256">
        <v>0</v>
      </c>
      <c r="S246" s="256">
        <v>0</v>
      </c>
      <c r="T246" s="257" t="str">
        <f t="shared" si="115"/>
        <v/>
      </c>
      <c r="U246" s="256">
        <v>0</v>
      </c>
      <c r="V246" s="256">
        <f t="shared" si="82"/>
        <v>0</v>
      </c>
      <c r="W246" s="257" t="str">
        <f t="shared" si="116"/>
        <v/>
      </c>
      <c r="X246" s="256">
        <v>0</v>
      </c>
      <c r="Y246" s="256">
        <f t="shared" si="83"/>
        <v>0</v>
      </c>
      <c r="Z246" s="257" t="str">
        <f t="shared" si="117"/>
        <v/>
      </c>
      <c r="AA246" s="256">
        <v>0</v>
      </c>
      <c r="AB246" s="256">
        <f t="shared" si="84"/>
        <v>0</v>
      </c>
      <c r="AC246" s="257" t="str">
        <f t="shared" si="85"/>
        <v/>
      </c>
      <c r="AD246" s="256">
        <v>0</v>
      </c>
      <c r="AE246" s="256">
        <f t="shared" si="86"/>
        <v>0</v>
      </c>
      <c r="AF246" s="257" t="str">
        <f t="shared" si="118"/>
        <v/>
      </c>
      <c r="AG246" s="256">
        <v>0</v>
      </c>
      <c r="AH246" s="256">
        <f t="shared" si="87"/>
        <v>0</v>
      </c>
      <c r="AI246" s="257" t="str">
        <f t="shared" si="119"/>
        <v/>
      </c>
      <c r="AJ246" s="480">
        <v>0</v>
      </c>
      <c r="AK246" s="256">
        <f t="shared" si="88"/>
        <v>0</v>
      </c>
      <c r="AL246" s="257" t="str">
        <f t="shared" si="120"/>
        <v/>
      </c>
      <c r="AM246" s="256">
        <v>0</v>
      </c>
      <c r="AN246" s="256">
        <f t="shared" si="89"/>
        <v>0</v>
      </c>
      <c r="AO246" s="257" t="str">
        <f t="shared" si="121"/>
        <v/>
      </c>
      <c r="AP246" s="256">
        <v>0</v>
      </c>
      <c r="AQ246" s="256">
        <f t="shared" si="90"/>
        <v>0</v>
      </c>
      <c r="AR246" s="257" t="str">
        <f t="shared" si="122"/>
        <v/>
      </c>
      <c r="AS246" s="256">
        <v>2</v>
      </c>
      <c r="AT246" s="256">
        <f t="shared" si="91"/>
        <v>0</v>
      </c>
      <c r="AU246" s="257" t="str">
        <f t="shared" si="123"/>
        <v/>
      </c>
      <c r="AV246" s="256">
        <v>0</v>
      </c>
      <c r="AW246" s="256">
        <f t="shared" si="92"/>
        <v>0</v>
      </c>
      <c r="AX246" s="257" t="str">
        <f t="shared" si="124"/>
        <v/>
      </c>
      <c r="AY246" s="256">
        <v>0</v>
      </c>
      <c r="AZ246" s="256">
        <f t="shared" si="93"/>
        <v>0</v>
      </c>
      <c r="BA246" s="257" t="str">
        <f t="shared" si="125"/>
        <v/>
      </c>
      <c r="BB246" s="256">
        <v>0</v>
      </c>
      <c r="BC246" s="256">
        <f t="shared" si="94"/>
        <v>0</v>
      </c>
      <c r="BD246" s="257" t="str">
        <f t="shared" si="126"/>
        <v/>
      </c>
      <c r="BE246" s="256">
        <v>0</v>
      </c>
      <c r="BF246" s="256">
        <f t="shared" si="95"/>
        <v>0</v>
      </c>
      <c r="BG246" s="257" t="str">
        <f t="shared" si="127"/>
        <v/>
      </c>
      <c r="BH246" s="256">
        <v>0</v>
      </c>
      <c r="BI246" s="256">
        <f t="shared" si="96"/>
        <v>0</v>
      </c>
      <c r="BJ246" s="257" t="str">
        <f t="shared" si="128"/>
        <v/>
      </c>
      <c r="BK246" s="256">
        <v>0</v>
      </c>
      <c r="BL246" s="256">
        <f t="shared" si="97"/>
        <v>0</v>
      </c>
      <c r="BM246" s="257" t="str">
        <f t="shared" si="129"/>
        <v/>
      </c>
      <c r="BN246" s="256">
        <v>0</v>
      </c>
      <c r="BO246" s="256">
        <f t="shared" si="98"/>
        <v>0</v>
      </c>
      <c r="BP246" s="257" t="str">
        <f t="shared" si="130"/>
        <v/>
      </c>
      <c r="BQ246" s="256">
        <v>1</v>
      </c>
      <c r="BR246" s="256">
        <f t="shared" si="99"/>
        <v>1</v>
      </c>
      <c r="BS246" s="257">
        <f t="shared" si="131"/>
        <v>1</v>
      </c>
      <c r="BT246" s="256">
        <v>0</v>
      </c>
      <c r="BU246" s="256">
        <f t="shared" si="100"/>
        <v>0</v>
      </c>
      <c r="BV246" s="257" t="str">
        <f t="shared" si="132"/>
        <v/>
      </c>
      <c r="BW246" s="256">
        <v>0</v>
      </c>
      <c r="BX246" s="256">
        <f t="shared" si="101"/>
        <v>0</v>
      </c>
      <c r="BY246" s="257" t="str">
        <f t="shared" si="133"/>
        <v/>
      </c>
      <c r="BZ246" s="256">
        <v>0</v>
      </c>
      <c r="CA246" s="256">
        <f t="shared" si="102"/>
        <v>0</v>
      </c>
      <c r="CB246" s="257" t="str">
        <f t="shared" si="134"/>
        <v/>
      </c>
      <c r="CC246" s="256">
        <v>0</v>
      </c>
      <c r="CD246" s="256">
        <f t="shared" si="103"/>
        <v>0</v>
      </c>
      <c r="CE246" s="257" t="str">
        <f t="shared" si="135"/>
        <v/>
      </c>
      <c r="CF246" s="256">
        <v>0</v>
      </c>
      <c r="CG246" s="256">
        <f t="shared" si="104"/>
        <v>0</v>
      </c>
      <c r="CH246" s="257" t="str">
        <f t="shared" si="136"/>
        <v/>
      </c>
      <c r="CI246" s="256">
        <v>0</v>
      </c>
      <c r="CJ246" s="256">
        <f t="shared" si="105"/>
        <v>0</v>
      </c>
      <c r="CK246" s="257" t="str">
        <f t="shared" si="137"/>
        <v/>
      </c>
      <c r="CL246" s="256">
        <v>0</v>
      </c>
      <c r="CM246" s="256">
        <f t="shared" si="106"/>
        <v>0</v>
      </c>
      <c r="CN246" s="257" t="str">
        <f t="shared" si="138"/>
        <v/>
      </c>
      <c r="CO246" s="256">
        <v>0</v>
      </c>
      <c r="CP246" s="256">
        <f t="shared" si="107"/>
        <v>0</v>
      </c>
      <c r="CQ246" s="257" t="str">
        <f t="shared" si="139"/>
        <v/>
      </c>
      <c r="CR246" s="256">
        <v>0</v>
      </c>
      <c r="CS246" s="256">
        <f t="shared" si="108"/>
        <v>0</v>
      </c>
      <c r="CT246" s="257" t="str">
        <f t="shared" si="140"/>
        <v/>
      </c>
      <c r="CU246" s="256">
        <v>0</v>
      </c>
      <c r="CV246" s="256">
        <f t="shared" si="109"/>
        <v>0</v>
      </c>
      <c r="CW246" s="257" t="str">
        <f t="shared" si="141"/>
        <v/>
      </c>
      <c r="CX246" s="256">
        <v>0</v>
      </c>
      <c r="CY246" s="256">
        <f t="shared" si="110"/>
        <v>0</v>
      </c>
      <c r="CZ246" s="257" t="str">
        <f t="shared" si="142"/>
        <v/>
      </c>
      <c r="DA246" s="256">
        <v>0</v>
      </c>
      <c r="DB246" s="256">
        <f t="shared" si="111"/>
        <v>0</v>
      </c>
      <c r="DC246" s="257" t="str">
        <f t="shared" si="143"/>
        <v/>
      </c>
      <c r="DD246" s="256">
        <v>0</v>
      </c>
      <c r="DE246" s="256">
        <f t="shared" si="112"/>
        <v>0</v>
      </c>
      <c r="DF246" s="257" t="str">
        <f t="shared" si="144"/>
        <v/>
      </c>
    </row>
    <row r="247" spans="1:110" x14ac:dyDescent="0.25">
      <c r="A247" s="152">
        <v>62</v>
      </c>
      <c r="B247" s="127" t="s">
        <v>399</v>
      </c>
      <c r="C247" s="127" t="s">
        <v>339</v>
      </c>
      <c r="D247" s="480">
        <v>0</v>
      </c>
      <c r="E247" s="480">
        <v>0</v>
      </c>
      <c r="F247" s="257" t="str">
        <f t="shared" si="77"/>
        <v>-</v>
      </c>
      <c r="G247" s="239" t="str">
        <f t="shared" si="78"/>
        <v>Đạt</v>
      </c>
      <c r="H247" s="259">
        <f t="shared" si="145"/>
        <v>10</v>
      </c>
      <c r="I247" s="259">
        <f t="shared" si="145"/>
        <v>13</v>
      </c>
      <c r="J247" s="293">
        <f t="shared" si="113"/>
        <v>0.76923076923076927</v>
      </c>
      <c r="K247" s="239" t="str">
        <f t="shared" si="80"/>
        <v>Không đạt</v>
      </c>
      <c r="L247" s="256">
        <v>0</v>
      </c>
      <c r="M247" s="256">
        <v>0</v>
      </c>
      <c r="N247" s="257" t="str">
        <f t="shared" si="114"/>
        <v/>
      </c>
      <c r="O247" s="256">
        <v>1</v>
      </c>
      <c r="P247" s="256">
        <v>1</v>
      </c>
      <c r="Q247" s="257">
        <f t="shared" si="81"/>
        <v>1</v>
      </c>
      <c r="R247" s="256">
        <v>1</v>
      </c>
      <c r="S247" s="256">
        <v>1</v>
      </c>
      <c r="T247" s="257">
        <f t="shared" si="115"/>
        <v>1</v>
      </c>
      <c r="U247" s="256">
        <v>0</v>
      </c>
      <c r="V247" s="256">
        <f t="shared" si="82"/>
        <v>0</v>
      </c>
      <c r="W247" s="257" t="str">
        <f t="shared" si="116"/>
        <v/>
      </c>
      <c r="X247" s="256">
        <v>0</v>
      </c>
      <c r="Y247" s="256">
        <f t="shared" si="83"/>
        <v>0</v>
      </c>
      <c r="Z247" s="257" t="str">
        <f t="shared" si="117"/>
        <v/>
      </c>
      <c r="AA247" s="256">
        <v>0</v>
      </c>
      <c r="AB247" s="256">
        <f t="shared" si="84"/>
        <v>0</v>
      </c>
      <c r="AC247" s="257" t="str">
        <f t="shared" si="85"/>
        <v/>
      </c>
      <c r="AD247" s="256">
        <v>1</v>
      </c>
      <c r="AE247" s="256">
        <f t="shared" si="86"/>
        <v>1</v>
      </c>
      <c r="AF247" s="257">
        <f t="shared" si="118"/>
        <v>1</v>
      </c>
      <c r="AG247" s="256">
        <v>0</v>
      </c>
      <c r="AH247" s="256">
        <f t="shared" si="87"/>
        <v>1</v>
      </c>
      <c r="AI247" s="257">
        <f t="shared" si="119"/>
        <v>0</v>
      </c>
      <c r="AJ247" s="480">
        <v>0</v>
      </c>
      <c r="AK247" s="256">
        <f t="shared" si="88"/>
        <v>0</v>
      </c>
      <c r="AL247" s="257" t="str">
        <f t="shared" si="120"/>
        <v/>
      </c>
      <c r="AM247" s="256">
        <v>0</v>
      </c>
      <c r="AN247" s="256">
        <f t="shared" si="89"/>
        <v>4</v>
      </c>
      <c r="AO247" s="257">
        <f t="shared" si="121"/>
        <v>0</v>
      </c>
      <c r="AP247" s="256">
        <v>0</v>
      </c>
      <c r="AQ247" s="256">
        <f t="shared" si="90"/>
        <v>0</v>
      </c>
      <c r="AR247" s="257" t="str">
        <f t="shared" si="122"/>
        <v/>
      </c>
      <c r="AS247" s="256">
        <v>1</v>
      </c>
      <c r="AT247" s="256">
        <f t="shared" si="91"/>
        <v>0</v>
      </c>
      <c r="AU247" s="257" t="str">
        <f t="shared" si="123"/>
        <v/>
      </c>
      <c r="AV247" s="256">
        <v>0</v>
      </c>
      <c r="AW247" s="256">
        <f t="shared" si="92"/>
        <v>0</v>
      </c>
      <c r="AX247" s="257" t="str">
        <f t="shared" si="124"/>
        <v/>
      </c>
      <c r="AY247" s="256">
        <v>1</v>
      </c>
      <c r="AZ247" s="256">
        <f t="shared" si="93"/>
        <v>1</v>
      </c>
      <c r="BA247" s="257">
        <f t="shared" si="125"/>
        <v>1</v>
      </c>
      <c r="BB247" s="256">
        <v>1</v>
      </c>
      <c r="BC247" s="256">
        <f t="shared" si="94"/>
        <v>1</v>
      </c>
      <c r="BD247" s="257">
        <f t="shared" si="126"/>
        <v>1</v>
      </c>
      <c r="BE247" s="256">
        <v>0</v>
      </c>
      <c r="BF247" s="256">
        <f t="shared" si="95"/>
        <v>0</v>
      </c>
      <c r="BG247" s="257" t="str">
        <f t="shared" si="127"/>
        <v/>
      </c>
      <c r="BH247" s="256">
        <v>1</v>
      </c>
      <c r="BI247" s="256">
        <f t="shared" si="96"/>
        <v>0</v>
      </c>
      <c r="BJ247" s="257" t="str">
        <f t="shared" si="128"/>
        <v/>
      </c>
      <c r="BK247" s="256">
        <v>1</v>
      </c>
      <c r="BL247" s="256">
        <f t="shared" si="97"/>
        <v>0</v>
      </c>
      <c r="BM247" s="257" t="str">
        <f t="shared" si="129"/>
        <v/>
      </c>
      <c r="BN247" s="256">
        <v>0</v>
      </c>
      <c r="BO247" s="256">
        <f t="shared" si="98"/>
        <v>0</v>
      </c>
      <c r="BP247" s="257" t="str">
        <f t="shared" si="130"/>
        <v/>
      </c>
      <c r="BQ247" s="256">
        <v>0</v>
      </c>
      <c r="BR247" s="256">
        <f t="shared" si="99"/>
        <v>0</v>
      </c>
      <c r="BS247" s="257" t="str">
        <f t="shared" si="131"/>
        <v/>
      </c>
      <c r="BT247" s="256">
        <v>1</v>
      </c>
      <c r="BU247" s="256">
        <f t="shared" si="100"/>
        <v>1</v>
      </c>
      <c r="BV247" s="257">
        <f t="shared" si="132"/>
        <v>1</v>
      </c>
      <c r="BW247" s="256">
        <v>0</v>
      </c>
      <c r="BX247" s="256">
        <f t="shared" si="101"/>
        <v>0</v>
      </c>
      <c r="BY247" s="257" t="str">
        <f t="shared" si="133"/>
        <v/>
      </c>
      <c r="BZ247" s="256">
        <v>0</v>
      </c>
      <c r="CA247" s="256">
        <f t="shared" si="102"/>
        <v>0</v>
      </c>
      <c r="CB247" s="257" t="str">
        <f t="shared" si="134"/>
        <v/>
      </c>
      <c r="CC247" s="256">
        <v>0</v>
      </c>
      <c r="CD247" s="256">
        <f t="shared" si="103"/>
        <v>0</v>
      </c>
      <c r="CE247" s="257" t="str">
        <f t="shared" si="135"/>
        <v/>
      </c>
      <c r="CF247" s="256">
        <v>0</v>
      </c>
      <c r="CG247" s="256">
        <f t="shared" si="104"/>
        <v>0</v>
      </c>
      <c r="CH247" s="257" t="str">
        <f t="shared" si="136"/>
        <v/>
      </c>
      <c r="CI247" s="256">
        <v>0</v>
      </c>
      <c r="CJ247" s="256">
        <f t="shared" si="105"/>
        <v>1</v>
      </c>
      <c r="CK247" s="257">
        <f t="shared" si="137"/>
        <v>0</v>
      </c>
      <c r="CL247" s="256">
        <v>1</v>
      </c>
      <c r="CM247" s="256">
        <f t="shared" si="106"/>
        <v>1</v>
      </c>
      <c r="CN247" s="257">
        <f t="shared" si="138"/>
        <v>1</v>
      </c>
      <c r="CO247" s="256">
        <v>0</v>
      </c>
      <c r="CP247" s="256">
        <f t="shared" si="107"/>
        <v>0</v>
      </c>
      <c r="CQ247" s="257" t="str">
        <f t="shared" si="139"/>
        <v/>
      </c>
      <c r="CR247" s="256">
        <v>0</v>
      </c>
      <c r="CS247" s="256">
        <f t="shared" si="108"/>
        <v>0</v>
      </c>
      <c r="CT247" s="257" t="str">
        <f t="shared" si="140"/>
        <v/>
      </c>
      <c r="CU247" s="256">
        <v>0</v>
      </c>
      <c r="CV247" s="256">
        <f t="shared" si="109"/>
        <v>0</v>
      </c>
      <c r="CW247" s="257" t="str">
        <f t="shared" si="141"/>
        <v/>
      </c>
      <c r="CX247" s="256">
        <v>0</v>
      </c>
      <c r="CY247" s="256">
        <f t="shared" si="110"/>
        <v>0</v>
      </c>
      <c r="CZ247" s="257" t="str">
        <f t="shared" si="142"/>
        <v/>
      </c>
      <c r="DA247" s="256">
        <v>0</v>
      </c>
      <c r="DB247" s="256">
        <f t="shared" si="111"/>
        <v>0</v>
      </c>
      <c r="DC247" s="257" t="str">
        <f t="shared" si="143"/>
        <v/>
      </c>
      <c r="DD247" s="256">
        <v>0</v>
      </c>
      <c r="DE247" s="256">
        <f t="shared" si="112"/>
        <v>0</v>
      </c>
      <c r="DF247" s="257" t="str">
        <f t="shared" si="144"/>
        <v/>
      </c>
    </row>
    <row r="248" spans="1:110" ht="15" customHeight="1" x14ac:dyDescent="0.25">
      <c r="A248" s="152">
        <v>63</v>
      </c>
      <c r="B248" s="127" t="s">
        <v>400</v>
      </c>
      <c r="C248" s="127" t="s">
        <v>339</v>
      </c>
      <c r="D248" s="480">
        <v>0</v>
      </c>
      <c r="E248" s="480">
        <v>0</v>
      </c>
      <c r="F248" s="257" t="str">
        <f t="shared" si="77"/>
        <v>-</v>
      </c>
      <c r="G248" s="239" t="str">
        <f t="shared" si="78"/>
        <v>Đạt</v>
      </c>
      <c r="H248" s="259">
        <f t="shared" si="145"/>
        <v>8</v>
      </c>
      <c r="I248" s="259">
        <f t="shared" si="145"/>
        <v>9</v>
      </c>
      <c r="J248" s="293">
        <f t="shared" si="113"/>
        <v>0.88888888888888884</v>
      </c>
      <c r="K248" s="239" t="str">
        <f t="shared" si="80"/>
        <v>Không đạt</v>
      </c>
      <c r="L248" s="256">
        <v>0</v>
      </c>
      <c r="M248" s="256">
        <v>0</v>
      </c>
      <c r="N248" s="257" t="str">
        <f t="shared" si="114"/>
        <v/>
      </c>
      <c r="O248" s="256">
        <v>0</v>
      </c>
      <c r="P248" s="256">
        <v>0</v>
      </c>
      <c r="Q248" s="257" t="str">
        <f t="shared" si="81"/>
        <v/>
      </c>
      <c r="R248" s="256">
        <v>0</v>
      </c>
      <c r="S248" s="256">
        <v>0</v>
      </c>
      <c r="T248" s="257" t="str">
        <f t="shared" si="115"/>
        <v/>
      </c>
      <c r="U248" s="256">
        <v>0</v>
      </c>
      <c r="V248" s="256">
        <f t="shared" si="82"/>
        <v>0</v>
      </c>
      <c r="W248" s="257" t="str">
        <f t="shared" si="116"/>
        <v/>
      </c>
      <c r="X248" s="256">
        <v>0</v>
      </c>
      <c r="Y248" s="256">
        <f t="shared" si="83"/>
        <v>1</v>
      </c>
      <c r="Z248" s="257">
        <f t="shared" si="117"/>
        <v>0</v>
      </c>
      <c r="AA248" s="256">
        <v>0</v>
      </c>
      <c r="AB248" s="256">
        <f t="shared" si="84"/>
        <v>0</v>
      </c>
      <c r="AC248" s="257" t="str">
        <f t="shared" si="85"/>
        <v/>
      </c>
      <c r="AD248" s="256">
        <v>0</v>
      </c>
      <c r="AE248" s="256">
        <f t="shared" si="86"/>
        <v>0</v>
      </c>
      <c r="AF248" s="257" t="str">
        <f t="shared" si="118"/>
        <v/>
      </c>
      <c r="AG248" s="256">
        <v>1</v>
      </c>
      <c r="AH248" s="256">
        <f t="shared" si="87"/>
        <v>2</v>
      </c>
      <c r="AI248" s="257">
        <f t="shared" si="119"/>
        <v>0.5</v>
      </c>
      <c r="AJ248" s="480">
        <v>1</v>
      </c>
      <c r="AK248" s="256">
        <f t="shared" si="88"/>
        <v>1</v>
      </c>
      <c r="AL248" s="257">
        <f t="shared" si="120"/>
        <v>1</v>
      </c>
      <c r="AM248" s="256">
        <v>0</v>
      </c>
      <c r="AN248" s="256">
        <f t="shared" si="89"/>
        <v>1</v>
      </c>
      <c r="AO248" s="257">
        <f t="shared" si="121"/>
        <v>0</v>
      </c>
      <c r="AP248" s="256">
        <v>0</v>
      </c>
      <c r="AQ248" s="256">
        <f t="shared" si="90"/>
        <v>0</v>
      </c>
      <c r="AR248" s="257" t="str">
        <f t="shared" si="122"/>
        <v/>
      </c>
      <c r="AS248" s="256">
        <v>0</v>
      </c>
      <c r="AT248" s="256">
        <f t="shared" si="91"/>
        <v>0</v>
      </c>
      <c r="AU248" s="257" t="str">
        <f t="shared" si="123"/>
        <v/>
      </c>
      <c r="AV248" s="256">
        <v>1</v>
      </c>
      <c r="AW248" s="256">
        <f t="shared" si="92"/>
        <v>0</v>
      </c>
      <c r="AX248" s="257" t="str">
        <f t="shared" si="124"/>
        <v/>
      </c>
      <c r="AY248" s="256">
        <v>0</v>
      </c>
      <c r="AZ248" s="256">
        <f t="shared" si="93"/>
        <v>0</v>
      </c>
      <c r="BA248" s="257" t="str">
        <f t="shared" si="125"/>
        <v/>
      </c>
      <c r="BB248" s="256">
        <v>1</v>
      </c>
      <c r="BC248" s="256">
        <f t="shared" si="94"/>
        <v>1</v>
      </c>
      <c r="BD248" s="257">
        <f t="shared" si="126"/>
        <v>1</v>
      </c>
      <c r="BE248" s="256">
        <v>1</v>
      </c>
      <c r="BF248" s="256">
        <f t="shared" si="95"/>
        <v>1</v>
      </c>
      <c r="BG248" s="257">
        <f t="shared" si="127"/>
        <v>1</v>
      </c>
      <c r="BH248" s="256">
        <v>0</v>
      </c>
      <c r="BI248" s="256">
        <f t="shared" si="96"/>
        <v>0</v>
      </c>
      <c r="BJ248" s="257" t="str">
        <f t="shared" si="128"/>
        <v/>
      </c>
      <c r="BK248" s="256">
        <v>0</v>
      </c>
      <c r="BL248" s="256">
        <f t="shared" si="97"/>
        <v>0</v>
      </c>
      <c r="BM248" s="257" t="str">
        <f t="shared" si="129"/>
        <v/>
      </c>
      <c r="BN248" s="256">
        <v>0</v>
      </c>
      <c r="BO248" s="256">
        <f t="shared" si="98"/>
        <v>0</v>
      </c>
      <c r="BP248" s="257" t="str">
        <f t="shared" si="130"/>
        <v/>
      </c>
      <c r="BQ248" s="256">
        <v>0</v>
      </c>
      <c r="BR248" s="256">
        <f t="shared" si="99"/>
        <v>0</v>
      </c>
      <c r="BS248" s="257" t="str">
        <f t="shared" si="131"/>
        <v/>
      </c>
      <c r="BT248" s="256">
        <v>0</v>
      </c>
      <c r="BU248" s="256">
        <f t="shared" si="100"/>
        <v>0</v>
      </c>
      <c r="BV248" s="257" t="str">
        <f t="shared" si="132"/>
        <v/>
      </c>
      <c r="BW248" s="256">
        <v>1</v>
      </c>
      <c r="BX248" s="256">
        <f t="shared" si="101"/>
        <v>1</v>
      </c>
      <c r="BY248" s="257">
        <f t="shared" si="133"/>
        <v>1</v>
      </c>
      <c r="BZ248" s="256">
        <v>1</v>
      </c>
      <c r="CA248" s="256">
        <f t="shared" si="102"/>
        <v>1</v>
      </c>
      <c r="CB248" s="257">
        <f t="shared" si="134"/>
        <v>1</v>
      </c>
      <c r="CC248" s="256">
        <v>0</v>
      </c>
      <c r="CD248" s="256">
        <f t="shared" si="103"/>
        <v>0</v>
      </c>
      <c r="CE248" s="257" t="str">
        <f t="shared" si="135"/>
        <v/>
      </c>
      <c r="CF248" s="256">
        <v>0</v>
      </c>
      <c r="CG248" s="256">
        <f t="shared" si="104"/>
        <v>0</v>
      </c>
      <c r="CH248" s="257" t="str">
        <f t="shared" si="136"/>
        <v/>
      </c>
      <c r="CI248" s="256">
        <v>1</v>
      </c>
      <c r="CJ248" s="256">
        <f t="shared" si="105"/>
        <v>0</v>
      </c>
      <c r="CK248" s="257" t="str">
        <f t="shared" si="137"/>
        <v/>
      </c>
      <c r="CL248" s="256">
        <v>0</v>
      </c>
      <c r="CM248" s="256">
        <f t="shared" si="106"/>
        <v>0</v>
      </c>
      <c r="CN248" s="257" t="str">
        <f t="shared" si="138"/>
        <v/>
      </c>
      <c r="CO248" s="256">
        <v>0</v>
      </c>
      <c r="CP248" s="256">
        <f t="shared" si="107"/>
        <v>0</v>
      </c>
      <c r="CQ248" s="257" t="str">
        <f t="shared" si="139"/>
        <v/>
      </c>
      <c r="CR248" s="256">
        <v>0</v>
      </c>
      <c r="CS248" s="256">
        <f t="shared" si="108"/>
        <v>0</v>
      </c>
      <c r="CT248" s="257" t="str">
        <f t="shared" si="140"/>
        <v/>
      </c>
      <c r="CU248" s="256">
        <v>0</v>
      </c>
      <c r="CV248" s="256">
        <f t="shared" si="109"/>
        <v>0</v>
      </c>
      <c r="CW248" s="257" t="str">
        <f t="shared" si="141"/>
        <v/>
      </c>
      <c r="CX248" s="256">
        <v>0</v>
      </c>
      <c r="CY248" s="256">
        <f t="shared" si="110"/>
        <v>0</v>
      </c>
      <c r="CZ248" s="257" t="str">
        <f t="shared" si="142"/>
        <v/>
      </c>
      <c r="DA248" s="256">
        <v>0</v>
      </c>
      <c r="DB248" s="256">
        <f t="shared" si="111"/>
        <v>0</v>
      </c>
      <c r="DC248" s="257" t="str">
        <f t="shared" si="143"/>
        <v/>
      </c>
      <c r="DD248" s="256">
        <v>0</v>
      </c>
      <c r="DE248" s="256">
        <f t="shared" si="112"/>
        <v>0</v>
      </c>
      <c r="DF248" s="257" t="str">
        <f t="shared" si="144"/>
        <v/>
      </c>
    </row>
    <row r="249" spans="1:110" ht="15" customHeight="1" x14ac:dyDescent="0.25">
      <c r="A249" s="469"/>
      <c r="B249" s="470"/>
      <c r="C249" s="470"/>
      <c r="F249" s="499"/>
      <c r="G249" s="500"/>
      <c r="H249" s="501"/>
      <c r="I249" s="501"/>
      <c r="J249" s="502"/>
      <c r="K249" s="500"/>
      <c r="L249" s="246"/>
      <c r="M249" s="246"/>
      <c r="N249" s="499"/>
      <c r="O249" s="246"/>
      <c r="P249" s="246"/>
      <c r="Q249" s="499"/>
      <c r="R249" s="246"/>
      <c r="S249" s="246"/>
      <c r="T249" s="499"/>
      <c r="U249" s="246"/>
      <c r="V249" s="246"/>
      <c r="W249" s="499"/>
      <c r="X249" s="246"/>
      <c r="Y249" s="246"/>
      <c r="Z249" s="499"/>
      <c r="AA249" s="246"/>
      <c r="AB249" s="246"/>
      <c r="AC249" s="499"/>
      <c r="AD249" s="246"/>
      <c r="AE249" s="246"/>
      <c r="AF249" s="499"/>
      <c r="AG249" s="246"/>
      <c r="AH249" s="246"/>
      <c r="AI249" s="499"/>
      <c r="AJ249" s="498"/>
      <c r="AK249" s="246"/>
      <c r="AL249" s="499"/>
      <c r="AM249" s="246"/>
      <c r="AN249" s="246"/>
      <c r="AO249" s="499"/>
      <c r="AP249" s="246"/>
      <c r="AQ249" s="246"/>
      <c r="AR249" s="499"/>
      <c r="AS249" s="246"/>
      <c r="AT249" s="246"/>
      <c r="AU249" s="499"/>
      <c r="AV249" s="246"/>
      <c r="AW249" s="246"/>
      <c r="AX249" s="499"/>
      <c r="AY249" s="246"/>
      <c r="AZ249" s="246"/>
      <c r="BA249" s="499"/>
      <c r="BB249" s="246"/>
      <c r="BC249" s="246"/>
      <c r="BD249" s="499"/>
      <c r="BE249" s="246"/>
      <c r="BF249" s="246"/>
      <c r="BG249" s="499"/>
      <c r="BH249" s="246"/>
      <c r="BI249" s="246"/>
      <c r="BJ249" s="499"/>
      <c r="BK249" s="246"/>
      <c r="BL249" s="246"/>
      <c r="BM249" s="499"/>
      <c r="BN249" s="246"/>
      <c r="BO249" s="246"/>
      <c r="BP249" s="499"/>
      <c r="BS249" s="499"/>
      <c r="BT249" s="246"/>
      <c r="BU249" s="246"/>
      <c r="BV249" s="499"/>
      <c r="BW249" s="246"/>
      <c r="BX249" s="246"/>
      <c r="BY249" s="499"/>
      <c r="BZ249" s="246"/>
      <c r="CA249" s="246"/>
      <c r="CB249" s="499"/>
      <c r="CC249" s="246"/>
      <c r="CD249" s="246"/>
      <c r="CE249" s="499"/>
      <c r="CF249" s="246"/>
      <c r="CG249" s="246"/>
      <c r="CH249" s="499"/>
      <c r="CI249" s="246"/>
      <c r="CJ249" s="246"/>
      <c r="CK249" s="499"/>
      <c r="CL249" s="246"/>
      <c r="CM249" s="246"/>
      <c r="CN249" s="499"/>
      <c r="CO249" s="246"/>
      <c r="CP249" s="246"/>
      <c r="CQ249" s="499"/>
      <c r="CR249" s="246"/>
      <c r="CS249" s="246"/>
      <c r="CT249" s="499"/>
      <c r="CU249" s="246"/>
      <c r="CV249" s="246"/>
      <c r="CW249" s="499"/>
      <c r="CX249" s="246"/>
      <c r="CY249" s="246"/>
      <c r="CZ249" s="499"/>
    </row>
    <row r="250" spans="1:110" x14ac:dyDescent="0.25">
      <c r="D250" s="478"/>
    </row>
    <row r="251" spans="1:110" x14ac:dyDescent="0.25">
      <c r="A251" s="292" t="s">
        <v>138</v>
      </c>
    </row>
    <row r="252" spans="1:110" s="120" customFormat="1" ht="15" customHeight="1" x14ac:dyDescent="0.25">
      <c r="A252" s="1030" t="s">
        <v>60</v>
      </c>
      <c r="B252" s="1030" t="s">
        <v>88</v>
      </c>
      <c r="C252" s="1030" t="s">
        <v>89</v>
      </c>
      <c r="D252" s="1032">
        <v>45690</v>
      </c>
      <c r="E252" s="1033"/>
      <c r="F252" s="1034"/>
      <c r="G252" s="1028" t="s">
        <v>405</v>
      </c>
      <c r="H252" s="1035" t="str">
        <f>+$H$114</f>
        <v>Lũy kế tháng 01.2025</v>
      </c>
      <c r="I252" s="1036"/>
      <c r="J252" s="1037"/>
      <c r="K252" s="1028" t="s">
        <v>405</v>
      </c>
      <c r="L252" s="1024">
        <v>45658</v>
      </c>
      <c r="M252" s="1024"/>
      <c r="N252" s="1024"/>
      <c r="O252" s="320">
        <f>+L252+1</f>
        <v>45659</v>
      </c>
      <c r="P252" s="320"/>
      <c r="Q252" s="320"/>
      <c r="R252" s="1024">
        <f>+O252+1</f>
        <v>45660</v>
      </c>
      <c r="S252" s="1024"/>
      <c r="T252" s="1024"/>
      <c r="U252" s="1024">
        <f>+R252+1</f>
        <v>45661</v>
      </c>
      <c r="V252" s="1024"/>
      <c r="W252" s="1024"/>
      <c r="X252" s="1024">
        <f>+U252+1</f>
        <v>45662</v>
      </c>
      <c r="Y252" s="1024"/>
      <c r="Z252" s="1024"/>
      <c r="AA252" s="320">
        <f>+X252+1</f>
        <v>45663</v>
      </c>
      <c r="AB252" s="320"/>
      <c r="AC252" s="320"/>
      <c r="AD252" s="1024">
        <f>+AA252+1</f>
        <v>45664</v>
      </c>
      <c r="AE252" s="1024"/>
      <c r="AF252" s="1024"/>
      <c r="AG252" s="1024">
        <f>+AD252+1</f>
        <v>45665</v>
      </c>
      <c r="AH252" s="1024"/>
      <c r="AI252" s="1024"/>
      <c r="AJ252" s="1024">
        <f>+AG252+1</f>
        <v>45666</v>
      </c>
      <c r="AK252" s="1024"/>
      <c r="AL252" s="1024"/>
      <c r="AM252" s="1024">
        <f>+AJ252+1</f>
        <v>45667</v>
      </c>
      <c r="AN252" s="1024"/>
      <c r="AO252" s="1024"/>
      <c r="AP252" s="1024">
        <f>+AM252+1</f>
        <v>45668</v>
      </c>
      <c r="AQ252" s="1024"/>
      <c r="AR252" s="1024"/>
      <c r="AS252" s="1024">
        <f>+AP252+1</f>
        <v>45669</v>
      </c>
      <c r="AT252" s="1024"/>
      <c r="AU252" s="1024"/>
      <c r="AV252" s="1024">
        <f>+AS252+1</f>
        <v>45670</v>
      </c>
      <c r="AW252" s="1024"/>
      <c r="AX252" s="1024"/>
      <c r="AY252" s="1024">
        <f>+AV252+1</f>
        <v>45671</v>
      </c>
      <c r="AZ252" s="1024"/>
      <c r="BA252" s="1024"/>
      <c r="BB252" s="1024">
        <f>+AY252+1</f>
        <v>45672</v>
      </c>
      <c r="BC252" s="1024"/>
      <c r="BD252" s="1024"/>
      <c r="BE252" s="1024">
        <f>+BB252+1</f>
        <v>45673</v>
      </c>
      <c r="BF252" s="1024"/>
      <c r="BG252" s="1024"/>
      <c r="BH252" s="1024">
        <f>+BE252+1</f>
        <v>45674</v>
      </c>
      <c r="BI252" s="1024"/>
      <c r="BJ252" s="1024"/>
      <c r="BK252" s="1024">
        <f>+BH252+1</f>
        <v>45675</v>
      </c>
      <c r="BL252" s="1024"/>
      <c r="BM252" s="1024"/>
      <c r="BN252" s="1024">
        <f>+BK252+1</f>
        <v>45676</v>
      </c>
      <c r="BO252" s="1024"/>
      <c r="BP252" s="1024"/>
      <c r="BQ252" s="1024">
        <f>+BN252+1</f>
        <v>45677</v>
      </c>
      <c r="BR252" s="1024"/>
      <c r="BS252" s="1024"/>
      <c r="BT252" s="1024">
        <f>+BQ252+1</f>
        <v>45678</v>
      </c>
      <c r="BU252" s="1024"/>
      <c r="BV252" s="1024"/>
      <c r="BW252" s="1024">
        <f>+BT252+1</f>
        <v>45679</v>
      </c>
      <c r="BX252" s="1024"/>
      <c r="BY252" s="1024"/>
      <c r="BZ252" s="1024">
        <f>+BW252+1</f>
        <v>45680</v>
      </c>
      <c r="CA252" s="1024"/>
      <c r="CB252" s="1024"/>
      <c r="CC252" s="1024">
        <f>+BZ252+1</f>
        <v>45681</v>
      </c>
      <c r="CD252" s="1024"/>
      <c r="CE252" s="1024"/>
      <c r="CF252" s="1024">
        <f>+CC252+1</f>
        <v>45682</v>
      </c>
      <c r="CG252" s="1024"/>
      <c r="CH252" s="1024"/>
      <c r="CI252" s="1024">
        <f>+CF252+1</f>
        <v>45683</v>
      </c>
      <c r="CJ252" s="1024"/>
      <c r="CK252" s="1024"/>
      <c r="CL252" s="1024">
        <f>+CI252+1</f>
        <v>45684</v>
      </c>
      <c r="CM252" s="1024"/>
      <c r="CN252" s="1024"/>
      <c r="CO252" s="1024">
        <f>+CL252+1</f>
        <v>45685</v>
      </c>
      <c r="CP252" s="1024"/>
      <c r="CQ252" s="1024"/>
      <c r="CR252" s="1024">
        <f>+CO252+1</f>
        <v>45686</v>
      </c>
      <c r="CS252" s="1024"/>
      <c r="CT252" s="1024"/>
      <c r="CU252" s="1024">
        <f>+CR252+1</f>
        <v>45687</v>
      </c>
      <c r="CV252" s="1024"/>
      <c r="CW252" s="1024"/>
      <c r="CX252" s="1024">
        <f>+CU252+1</f>
        <v>45688</v>
      </c>
      <c r="CY252" s="1024"/>
      <c r="CZ252" s="1024"/>
      <c r="DA252" s="1024">
        <f>+CX252+1</f>
        <v>45689</v>
      </c>
      <c r="DB252" s="1024"/>
      <c r="DC252" s="1024"/>
      <c r="DD252" s="1024">
        <f>+DA252+1</f>
        <v>45690</v>
      </c>
      <c r="DE252" s="1024"/>
      <c r="DF252" s="1024"/>
    </row>
    <row r="253" spans="1:110" s="124" customFormat="1" ht="42.6" customHeight="1" x14ac:dyDescent="0.3">
      <c r="A253" s="1031"/>
      <c r="B253" s="1031"/>
      <c r="C253" s="1031"/>
      <c r="D253" s="121" t="s">
        <v>140</v>
      </c>
      <c r="E253" s="121" t="s">
        <v>131</v>
      </c>
      <c r="F253" s="123" t="s">
        <v>132</v>
      </c>
      <c r="G253" s="1029"/>
      <c r="H253" s="121" t="s">
        <v>137</v>
      </c>
      <c r="I253" s="121" t="s">
        <v>131</v>
      </c>
      <c r="J253" s="121" t="s">
        <v>132</v>
      </c>
      <c r="K253" s="1029"/>
      <c r="L253" s="121" t="s">
        <v>137</v>
      </c>
      <c r="M253" s="121" t="s">
        <v>131</v>
      </c>
      <c r="N253" s="123" t="s">
        <v>132</v>
      </c>
      <c r="O253" s="121" t="s">
        <v>140</v>
      </c>
      <c r="P253" s="121" t="s">
        <v>131</v>
      </c>
      <c r="Q253" s="123" t="s">
        <v>132</v>
      </c>
      <c r="R253" s="121" t="s">
        <v>140</v>
      </c>
      <c r="S253" s="121" t="s">
        <v>131</v>
      </c>
      <c r="T253" s="123" t="s">
        <v>132</v>
      </c>
      <c r="U253" s="121" t="s">
        <v>140</v>
      </c>
      <c r="V253" s="121" t="s">
        <v>131</v>
      </c>
      <c r="W253" s="123" t="s">
        <v>132</v>
      </c>
      <c r="X253" s="121" t="s">
        <v>140</v>
      </c>
      <c r="Y253" s="121" t="s">
        <v>131</v>
      </c>
      <c r="Z253" s="123" t="s">
        <v>132</v>
      </c>
      <c r="AA253" s="121" t="s">
        <v>140</v>
      </c>
      <c r="AB253" s="121" t="s">
        <v>131</v>
      </c>
      <c r="AC253" s="123" t="s">
        <v>132</v>
      </c>
      <c r="AD253" s="121" t="s">
        <v>140</v>
      </c>
      <c r="AE253" s="121" t="s">
        <v>131</v>
      </c>
      <c r="AF253" s="123" t="s">
        <v>132</v>
      </c>
      <c r="AG253" s="121" t="s">
        <v>140</v>
      </c>
      <c r="AH253" s="121" t="s">
        <v>131</v>
      </c>
      <c r="AI253" s="123" t="s">
        <v>132</v>
      </c>
      <c r="AJ253" s="121" t="s">
        <v>140</v>
      </c>
      <c r="AK253" s="121" t="s">
        <v>131</v>
      </c>
      <c r="AL253" s="123" t="s">
        <v>132</v>
      </c>
      <c r="AM253" s="121" t="s">
        <v>140</v>
      </c>
      <c r="AN253" s="121" t="s">
        <v>131</v>
      </c>
      <c r="AO253" s="123" t="s">
        <v>132</v>
      </c>
      <c r="AP253" s="121" t="s">
        <v>140</v>
      </c>
      <c r="AQ253" s="121" t="s">
        <v>131</v>
      </c>
      <c r="AR253" s="123" t="s">
        <v>132</v>
      </c>
      <c r="AS253" s="121" t="s">
        <v>140</v>
      </c>
      <c r="AT253" s="121" t="s">
        <v>131</v>
      </c>
      <c r="AU253" s="123" t="s">
        <v>132</v>
      </c>
      <c r="AV253" s="121" t="s">
        <v>140</v>
      </c>
      <c r="AW253" s="121" t="s">
        <v>131</v>
      </c>
      <c r="AX253" s="123" t="s">
        <v>132</v>
      </c>
      <c r="AY253" s="121" t="s">
        <v>140</v>
      </c>
      <c r="AZ253" s="121" t="s">
        <v>131</v>
      </c>
      <c r="BA253" s="123" t="s">
        <v>132</v>
      </c>
      <c r="BB253" s="121" t="s">
        <v>140</v>
      </c>
      <c r="BC253" s="121" t="s">
        <v>131</v>
      </c>
      <c r="BD253" s="123" t="s">
        <v>132</v>
      </c>
      <c r="BE253" s="121" t="s">
        <v>140</v>
      </c>
      <c r="BF253" s="121" t="s">
        <v>131</v>
      </c>
      <c r="BG253" s="123" t="s">
        <v>132</v>
      </c>
      <c r="BH253" s="121" t="s">
        <v>140</v>
      </c>
      <c r="BI253" s="121" t="s">
        <v>131</v>
      </c>
      <c r="BJ253" s="123" t="s">
        <v>132</v>
      </c>
      <c r="BK253" s="121" t="s">
        <v>140</v>
      </c>
      <c r="BL253" s="121" t="s">
        <v>131</v>
      </c>
      <c r="BM253" s="123" t="s">
        <v>132</v>
      </c>
      <c r="BN253" s="121" t="s">
        <v>140</v>
      </c>
      <c r="BO253" s="121" t="s">
        <v>131</v>
      </c>
      <c r="BP253" s="123" t="s">
        <v>132</v>
      </c>
      <c r="BQ253" s="121" t="s">
        <v>140</v>
      </c>
      <c r="BR253" s="121" t="s">
        <v>131</v>
      </c>
      <c r="BS253" s="123" t="s">
        <v>132</v>
      </c>
      <c r="BT253" s="121" t="s">
        <v>140</v>
      </c>
      <c r="BU253" s="121" t="s">
        <v>131</v>
      </c>
      <c r="BV253" s="123" t="s">
        <v>132</v>
      </c>
      <c r="BW253" s="121" t="s">
        <v>140</v>
      </c>
      <c r="BX253" s="121" t="s">
        <v>131</v>
      </c>
      <c r="BY253" s="123" t="s">
        <v>132</v>
      </c>
      <c r="BZ253" s="121" t="s">
        <v>140</v>
      </c>
      <c r="CA253" s="121" t="s">
        <v>131</v>
      </c>
      <c r="CB253" s="123" t="s">
        <v>132</v>
      </c>
      <c r="CC253" s="121" t="s">
        <v>140</v>
      </c>
      <c r="CD253" s="121" t="s">
        <v>131</v>
      </c>
      <c r="CE253" s="123" t="s">
        <v>132</v>
      </c>
      <c r="CF253" s="121" t="s">
        <v>140</v>
      </c>
      <c r="CG253" s="121" t="s">
        <v>131</v>
      </c>
      <c r="CH253" s="123" t="s">
        <v>132</v>
      </c>
      <c r="CI253" s="121" t="s">
        <v>140</v>
      </c>
      <c r="CJ253" s="121" t="s">
        <v>131</v>
      </c>
      <c r="CK253" s="123" t="s">
        <v>132</v>
      </c>
      <c r="CL253" s="121" t="s">
        <v>140</v>
      </c>
      <c r="CM253" s="121" t="s">
        <v>131</v>
      </c>
      <c r="CN253" s="123" t="s">
        <v>132</v>
      </c>
      <c r="CO253" s="121" t="s">
        <v>140</v>
      </c>
      <c r="CP253" s="121" t="s">
        <v>131</v>
      </c>
      <c r="CQ253" s="123" t="s">
        <v>132</v>
      </c>
      <c r="CR253" s="121" t="s">
        <v>140</v>
      </c>
      <c r="CS253" s="121" t="s">
        <v>131</v>
      </c>
      <c r="CT253" s="123" t="s">
        <v>132</v>
      </c>
      <c r="CU253" s="121" t="s">
        <v>140</v>
      </c>
      <c r="CV253" s="121" t="s">
        <v>131</v>
      </c>
      <c r="CW253" s="123" t="s">
        <v>132</v>
      </c>
      <c r="CX253" s="121" t="s">
        <v>140</v>
      </c>
      <c r="CY253" s="121" t="s">
        <v>131</v>
      </c>
      <c r="CZ253" s="123" t="s">
        <v>132</v>
      </c>
      <c r="DA253" s="121" t="s">
        <v>140</v>
      </c>
      <c r="DB253" s="121" t="s">
        <v>131</v>
      </c>
      <c r="DC253" s="123" t="s">
        <v>132</v>
      </c>
      <c r="DD253" s="121" t="s">
        <v>140</v>
      </c>
      <c r="DE253" s="121" t="s">
        <v>131</v>
      </c>
      <c r="DF253" s="123" t="s">
        <v>132</v>
      </c>
    </row>
    <row r="254" spans="1:110" x14ac:dyDescent="0.25">
      <c r="A254" s="281"/>
      <c r="B254" s="145" t="s">
        <v>93</v>
      </c>
      <c r="C254" s="146"/>
      <c r="D254" s="235">
        <f>+SUM(D255:D317)</f>
        <v>10</v>
      </c>
      <c r="E254" s="235">
        <f>+SUM(E255:E317)</f>
        <v>10</v>
      </c>
      <c r="F254" s="534">
        <f>+D254/$E$116</f>
        <v>1</v>
      </c>
      <c r="G254" s="239" t="str">
        <f>IF(F254&lt;99.9%,"Không đạt","Đạt")</f>
        <v>Đạt</v>
      </c>
      <c r="H254" s="237">
        <f>+SUM(H255:H317)</f>
        <v>957</v>
      </c>
      <c r="I254" s="237">
        <f>+SUM(I255:I317)</f>
        <v>957</v>
      </c>
      <c r="J254" s="238">
        <f>+H254/I254</f>
        <v>1</v>
      </c>
      <c r="K254" s="239" t="str">
        <f>IF(J254&lt;99.9%,"Không đạt","Đạt")</f>
        <v>Đạt</v>
      </c>
      <c r="L254" s="235">
        <f>+SUM(L255:L317)</f>
        <v>50</v>
      </c>
      <c r="M254" s="235">
        <f>+SUM(M255:M317)</f>
        <v>50</v>
      </c>
      <c r="N254" s="236">
        <f>+L254/M254</f>
        <v>1</v>
      </c>
      <c r="O254" s="235">
        <f>+SUM(O255:O317)</f>
        <v>53</v>
      </c>
      <c r="P254" s="235">
        <f>+SUM(P255:P317)</f>
        <v>53</v>
      </c>
      <c r="Q254" s="236">
        <f>+O254/P254</f>
        <v>1</v>
      </c>
      <c r="R254" s="235">
        <f>+SUM(R255:R317)</f>
        <v>40</v>
      </c>
      <c r="S254" s="235">
        <f>+SUM(S255:S317)</f>
        <v>40</v>
      </c>
      <c r="T254" s="236">
        <f>+R254/S254</f>
        <v>1</v>
      </c>
      <c r="U254" s="235">
        <f>+SUM(U255:U317)</f>
        <v>27</v>
      </c>
      <c r="V254" s="235">
        <f>+SUM(V255:V317)</f>
        <v>27</v>
      </c>
      <c r="W254" s="236">
        <f>+U254/V254</f>
        <v>1</v>
      </c>
      <c r="X254" s="235">
        <f>+SUM(X255:X317)</f>
        <v>6</v>
      </c>
      <c r="Y254" s="235">
        <f>+SUM(Y255:Y317)</f>
        <v>6</v>
      </c>
      <c r="Z254" s="236">
        <f>+X254/Y254</f>
        <v>1</v>
      </c>
      <c r="AA254" s="235">
        <f>+SUM(AA255:AA317)</f>
        <v>57</v>
      </c>
      <c r="AB254" s="235">
        <f>+SUM(AB255:AB317)</f>
        <v>57</v>
      </c>
      <c r="AC254" s="236">
        <f>+AA254/AB254</f>
        <v>1</v>
      </c>
      <c r="AD254" s="235">
        <f>+SUM(AD255:AD317)</f>
        <v>50</v>
      </c>
      <c r="AE254" s="235">
        <f>+SUM(AE255:AE317)</f>
        <v>50</v>
      </c>
      <c r="AF254" s="236">
        <f>+AD254/AE254</f>
        <v>1</v>
      </c>
      <c r="AG254" s="235">
        <f>+SUM(AG255:AG317)</f>
        <v>43</v>
      </c>
      <c r="AH254" s="235">
        <f>+SUM(AH255:AH317)</f>
        <v>43</v>
      </c>
      <c r="AI254" s="236">
        <f>+AG254/AH254</f>
        <v>1</v>
      </c>
      <c r="AJ254" s="235">
        <f>+SUM(AJ255:AJ317)</f>
        <v>54</v>
      </c>
      <c r="AK254" s="235">
        <f>+SUM(AK255:AK317)</f>
        <v>54</v>
      </c>
      <c r="AL254" s="236">
        <f>+AJ254/AK254</f>
        <v>1</v>
      </c>
      <c r="AM254" s="235">
        <f>+SUM(AM255:AM317)</f>
        <v>41</v>
      </c>
      <c r="AN254" s="235">
        <f>+SUM(AN255:AN317)</f>
        <v>41</v>
      </c>
      <c r="AO254" s="236">
        <f>+AM254/AN254</f>
        <v>1</v>
      </c>
      <c r="AP254" s="235">
        <f>+SUM(AP255:AP317)</f>
        <v>20</v>
      </c>
      <c r="AQ254" s="235">
        <f>+SUM(AQ255:AQ317)</f>
        <v>20</v>
      </c>
      <c r="AR254" s="236">
        <f>+AP254/AQ254</f>
        <v>1</v>
      </c>
      <c r="AS254" s="235">
        <f>+SUM(AS255:AS317)</f>
        <v>37</v>
      </c>
      <c r="AT254" s="235">
        <f>+SUM(AT255:AT317)</f>
        <v>37</v>
      </c>
      <c r="AU254" s="236">
        <f>+AS254/AT254</f>
        <v>1</v>
      </c>
      <c r="AV254" s="235">
        <f>+SUM(AV255:AV317)</f>
        <v>58</v>
      </c>
      <c r="AW254" s="235">
        <f>+SUM(AW255:AW317)</f>
        <v>58</v>
      </c>
      <c r="AX254" s="236">
        <f>+AV254/AW254</f>
        <v>1</v>
      </c>
      <c r="AY254" s="235">
        <f>+SUM(AY255:AY317)</f>
        <v>33</v>
      </c>
      <c r="AZ254" s="235">
        <f>+SUM(AZ255:AZ317)</f>
        <v>33</v>
      </c>
      <c r="BA254" s="236">
        <f>+AY254/AZ254</f>
        <v>1</v>
      </c>
      <c r="BB254" s="235">
        <f>+SUM(BB255:BB317)</f>
        <v>52</v>
      </c>
      <c r="BC254" s="235">
        <f>+SUM(BC255:BC317)</f>
        <v>52</v>
      </c>
      <c r="BD254" s="236">
        <f>+BB254/BC254</f>
        <v>1</v>
      </c>
      <c r="BE254" s="235">
        <f>+SUM(BE255:BE317)</f>
        <v>35</v>
      </c>
      <c r="BF254" s="235">
        <f>+SUM(BF255:BF317)</f>
        <v>35</v>
      </c>
      <c r="BG254" s="236">
        <f>+BE254/BF254</f>
        <v>1</v>
      </c>
      <c r="BH254" s="235">
        <f>+SUM(BH255:BH317)</f>
        <v>39</v>
      </c>
      <c r="BI254" s="235">
        <f>+SUM(BI255:BI317)</f>
        <v>39</v>
      </c>
      <c r="BJ254" s="236">
        <f>+BH254/BI254</f>
        <v>1</v>
      </c>
      <c r="BK254" s="235">
        <f>+SUM(BK255:BK317)</f>
        <v>8</v>
      </c>
      <c r="BL254" s="235">
        <f>+SUM(BL255:BL317)</f>
        <v>8</v>
      </c>
      <c r="BM254" s="236">
        <f>+BK254/BL254</f>
        <v>1</v>
      </c>
      <c r="BN254" s="235">
        <f>+SUM(BN255:BN317)</f>
        <v>14</v>
      </c>
      <c r="BO254" s="235">
        <f>+SUM(BO255:BO317)</f>
        <v>14</v>
      </c>
      <c r="BP254" s="236">
        <f>+BN254/BO254</f>
        <v>1</v>
      </c>
      <c r="BQ254" s="235">
        <f>+SUM(BQ255:BQ317)</f>
        <v>59</v>
      </c>
      <c r="BR254" s="235">
        <f>+SUM(BR255:BR317)</f>
        <v>59</v>
      </c>
      <c r="BS254" s="236">
        <f>+BQ254/BR254</f>
        <v>1</v>
      </c>
      <c r="BT254" s="235">
        <f>+SUM(BT255:BT317)</f>
        <v>31</v>
      </c>
      <c r="BU254" s="235">
        <f>+SUM(BU255:BU317)</f>
        <v>31</v>
      </c>
      <c r="BV254" s="236">
        <f>+BT254/BU254</f>
        <v>1</v>
      </c>
      <c r="BW254" s="235">
        <f>+SUM(BW255:BW317)</f>
        <v>22</v>
      </c>
      <c r="BX254" s="235">
        <f>+SUM(BX255:BX317)</f>
        <v>22</v>
      </c>
      <c r="BY254" s="236">
        <f>+BW254/BX254</f>
        <v>1</v>
      </c>
      <c r="BZ254" s="235">
        <f>+SUM(BZ255:BZ317)</f>
        <v>45</v>
      </c>
      <c r="CA254" s="235">
        <f>+SUM(CA255:CA317)</f>
        <v>45</v>
      </c>
      <c r="CB254" s="236">
        <f>+BZ254/CA254</f>
        <v>1</v>
      </c>
      <c r="CC254" s="235">
        <f>+SUM(CC255:CC317)</f>
        <v>31</v>
      </c>
      <c r="CD254" s="235">
        <f>+SUM(CD255:CD317)</f>
        <v>31</v>
      </c>
      <c r="CE254" s="236">
        <f>+CC254/CD254</f>
        <v>1</v>
      </c>
      <c r="CF254" s="235">
        <f>+SUM(CF255:CF317)</f>
        <v>2</v>
      </c>
      <c r="CG254" s="235">
        <f>+SUM(CG255:CG317)</f>
        <v>2</v>
      </c>
      <c r="CH254" s="236">
        <f>+CF254/CG254</f>
        <v>1</v>
      </c>
      <c r="CI254" s="235">
        <f>+SUM(CI255:CI317)</f>
        <v>13</v>
      </c>
      <c r="CJ254" s="235">
        <f>+SUM(CJ255:CJ317)</f>
        <v>13</v>
      </c>
      <c r="CK254" s="236">
        <f>+CI254/CJ254</f>
        <v>1</v>
      </c>
      <c r="CL254" s="235">
        <f>+SUM(CL255:CL317)</f>
        <v>11</v>
      </c>
      <c r="CM254" s="235">
        <f>+SUM(CM255:CM317)</f>
        <v>11</v>
      </c>
      <c r="CN254" s="236">
        <f>+CL254/CM254</f>
        <v>1</v>
      </c>
      <c r="CO254" s="235">
        <f>+SUM(CO255:CO317)</f>
        <v>8</v>
      </c>
      <c r="CP254" s="235">
        <f>+SUM(CP255:CP317)</f>
        <v>8</v>
      </c>
      <c r="CQ254" s="236">
        <f>+CO254/CP254</f>
        <v>1</v>
      </c>
      <c r="CR254" s="235">
        <f>+SUM(CR255:CR317)</f>
        <v>2</v>
      </c>
      <c r="CS254" s="235">
        <f>+SUM(CS255:CS317)</f>
        <v>2</v>
      </c>
      <c r="CT254" s="236">
        <f>+CR254/CS254</f>
        <v>1</v>
      </c>
      <c r="CU254" s="235">
        <f>+SUM(CU255:CU317)</f>
        <v>7</v>
      </c>
      <c r="CV254" s="235">
        <f>+SUM(CV255:CV317)</f>
        <v>7</v>
      </c>
      <c r="CW254" s="236">
        <f>+CU254/CV254</f>
        <v>1</v>
      </c>
      <c r="CX254" s="235">
        <f>+SUM(CX255:CX317)</f>
        <v>9</v>
      </c>
      <c r="CY254" s="235">
        <f>+SUM(CY255:CY317)</f>
        <v>9</v>
      </c>
      <c r="CZ254" s="236">
        <f>+CX254/CY254</f>
        <v>1</v>
      </c>
      <c r="DA254" s="235">
        <f>+SUM(DA255:DA317)</f>
        <v>8</v>
      </c>
      <c r="DB254" s="235">
        <f>+SUM(DB255:DB317)</f>
        <v>8</v>
      </c>
      <c r="DC254" s="236">
        <f>+DA254/DB254</f>
        <v>1</v>
      </c>
      <c r="DD254" s="235">
        <f>+SUM(DD255:DD317)</f>
        <v>10</v>
      </c>
      <c r="DE254" s="235">
        <f>+SUM(DE255:DE317)</f>
        <v>10</v>
      </c>
      <c r="DF254" s="236">
        <f>+DD254/DE254</f>
        <v>1</v>
      </c>
    </row>
    <row r="255" spans="1:110" ht="15" customHeight="1" x14ac:dyDescent="0.25">
      <c r="A255" s="152">
        <v>1</v>
      </c>
      <c r="B255" s="127" t="s">
        <v>335</v>
      </c>
      <c r="C255" s="127" t="s">
        <v>336</v>
      </c>
      <c r="D255" s="480">
        <v>0</v>
      </c>
      <c r="E255" s="480">
        <v>0</v>
      </c>
      <c r="F255" s="257" t="str">
        <f t="shared" ref="F255:F317" si="146">IFERROR(D255/E255,"-")</f>
        <v>-</v>
      </c>
      <c r="G255" s="239" t="str">
        <f t="shared" ref="G255:G317" si="147">IF(F255&lt;99.9%,"Không đạt","Đạt")</f>
        <v>Đạt</v>
      </c>
      <c r="H255" s="259">
        <f t="shared" ref="H255:I286" si="148">+SUM(L255,O255,R255,U255,X255,AA255,AD255,AG255,AJ255,AM255,AP255,AS255,AV255,AY255,BB255,BE255,BH255,BK255,BN255,BQ255,BT255,BW255,BZ255,CC255,CF255,CI255,CL255,CO255,CR255,CU255,CX255)</f>
        <v>12</v>
      </c>
      <c r="I255" s="259">
        <f t="shared" si="148"/>
        <v>8</v>
      </c>
      <c r="J255" s="293">
        <f>+IF(I255=0,"",H255/I255)</f>
        <v>1.5</v>
      </c>
      <c r="K255" s="239" t="str">
        <f t="shared" ref="K255:K317" si="149">IF(J255&lt;99.9%,"Không đạt","Đạt")</f>
        <v>Đạt</v>
      </c>
      <c r="L255" s="256">
        <v>0</v>
      </c>
      <c r="M255" s="256">
        <f t="shared" ref="M255:M317" si="150">+M186</f>
        <v>0</v>
      </c>
      <c r="N255" s="257" t="str">
        <f>+IF(M255=0,"",L255/M255)</f>
        <v/>
      </c>
      <c r="O255" s="256">
        <v>1</v>
      </c>
      <c r="P255" s="256">
        <v>1</v>
      </c>
      <c r="Q255" s="257">
        <f t="shared" ref="Q255:Q317" si="151">+IF(P255=0,"",O255/P255)</f>
        <v>1</v>
      </c>
      <c r="R255" s="256">
        <v>0</v>
      </c>
      <c r="S255" s="256">
        <f t="shared" ref="S255:S317" si="152">+S186</f>
        <v>0</v>
      </c>
      <c r="T255" s="257" t="str">
        <f>+IF(S255=0,"",R255/S255)</f>
        <v/>
      </c>
      <c r="U255" s="256">
        <v>0</v>
      </c>
      <c r="V255" s="256">
        <f t="shared" ref="V255:V317" si="153">+V186</f>
        <v>0</v>
      </c>
      <c r="W255" s="257" t="str">
        <f>+IF(V255=0,"",U255/V255)</f>
        <v/>
      </c>
      <c r="X255" s="256">
        <v>0</v>
      </c>
      <c r="Y255" s="256">
        <f t="shared" ref="Y255:Y317" si="154">+Y186</f>
        <v>0</v>
      </c>
      <c r="Z255" s="257" t="str">
        <f>+IF(Y255=0,"",X255/Y255)</f>
        <v/>
      </c>
      <c r="AA255" s="256">
        <v>0</v>
      </c>
      <c r="AB255" s="256">
        <f t="shared" ref="AB255:AB317" si="155">+AB186</f>
        <v>0</v>
      </c>
      <c r="AC255" s="257" t="str">
        <f t="shared" ref="AC255:AC317" si="156">+IF(AB255=0,"",AA255/AB255)</f>
        <v/>
      </c>
      <c r="AD255" s="256">
        <v>0</v>
      </c>
      <c r="AE255" s="256">
        <f t="shared" ref="AE255:AE317" si="157">+AE186</f>
        <v>0</v>
      </c>
      <c r="AF255" s="257" t="str">
        <f>+IF(AE255=0,"",AD255/AE255)</f>
        <v/>
      </c>
      <c r="AG255" s="256">
        <v>0</v>
      </c>
      <c r="AH255" s="256">
        <f t="shared" ref="AH255:AH317" si="158">+AH186</f>
        <v>0</v>
      </c>
      <c r="AI255" s="257" t="str">
        <f>+IF(AH255=0,"",AG255/AH255)</f>
        <v/>
      </c>
      <c r="AJ255" s="480">
        <v>1</v>
      </c>
      <c r="AK255" s="256">
        <f>+AK186</f>
        <v>1</v>
      </c>
      <c r="AL255" s="257">
        <f>+IF(AK255=0,"",AJ255/AK255)</f>
        <v>1</v>
      </c>
      <c r="AM255" s="256">
        <v>2</v>
      </c>
      <c r="AN255" s="256">
        <f>+AN186</f>
        <v>2</v>
      </c>
      <c r="AO255" s="257">
        <f>+IF(AN255=0,"",AM255/AN255)</f>
        <v>1</v>
      </c>
      <c r="AP255" s="256">
        <v>0</v>
      </c>
      <c r="AQ255" s="256">
        <v>0</v>
      </c>
      <c r="AR255" s="257" t="str">
        <f>+IF(AQ255=0,"",AP255/AQ255)</f>
        <v/>
      </c>
      <c r="AS255" s="256">
        <v>2</v>
      </c>
      <c r="AT255" s="256">
        <f>+AT186</f>
        <v>1</v>
      </c>
      <c r="AU255" s="257">
        <f>+IF(AT255=0,"",AS255/AT255)</f>
        <v>2</v>
      </c>
      <c r="AV255" s="256">
        <v>0</v>
      </c>
      <c r="AW255" s="256">
        <f>+AW186</f>
        <v>0</v>
      </c>
      <c r="AX255" s="257" t="str">
        <f>+IF(AW255=0,"",AV255/AW255)</f>
        <v/>
      </c>
      <c r="AY255" s="256">
        <v>0</v>
      </c>
      <c r="AZ255" s="256">
        <f>+AZ186</f>
        <v>0</v>
      </c>
      <c r="BA255" s="257" t="str">
        <f>+IF(AZ255=0,"",AY255/AZ255)</f>
        <v/>
      </c>
      <c r="BB255" s="256">
        <v>1</v>
      </c>
      <c r="BC255" s="256">
        <f>+BC186</f>
        <v>1</v>
      </c>
      <c r="BD255" s="257">
        <f>+IF(BC255=0,"",BB255/BC255)</f>
        <v>1</v>
      </c>
      <c r="BE255" s="256">
        <v>0</v>
      </c>
      <c r="BF255" s="256">
        <f>+BF186</f>
        <v>0</v>
      </c>
      <c r="BG255" s="257" t="str">
        <f>+IF(BF255=0,"",BE255/BF255)</f>
        <v/>
      </c>
      <c r="BH255" s="256">
        <v>0</v>
      </c>
      <c r="BI255" s="256">
        <f>+BI186</f>
        <v>0</v>
      </c>
      <c r="BJ255" s="257" t="str">
        <f>+IF(BI255=0,"",BH255/BI255)</f>
        <v/>
      </c>
      <c r="BK255" s="256">
        <v>1</v>
      </c>
      <c r="BL255" s="256">
        <f>+BL186</f>
        <v>0</v>
      </c>
      <c r="BM255" s="257" t="str">
        <f>+IF(BL255=0,"",BK255/BL255)</f>
        <v/>
      </c>
      <c r="BN255" s="256">
        <v>0</v>
      </c>
      <c r="BO255" s="256">
        <f>+BO186</f>
        <v>0</v>
      </c>
      <c r="BP255" s="257" t="str">
        <f>+IF(BO255=0,"",BN255/BO255)</f>
        <v/>
      </c>
      <c r="BQ255" s="256">
        <v>1</v>
      </c>
      <c r="BR255" s="256">
        <f>+BR186</f>
        <v>1</v>
      </c>
      <c r="BS255" s="257">
        <f>+IF(BR255=0,"",BQ255/BR255)</f>
        <v>1</v>
      </c>
      <c r="BT255" s="256">
        <v>0</v>
      </c>
      <c r="BU255" s="256">
        <f>+BU186</f>
        <v>0</v>
      </c>
      <c r="BV255" s="257" t="str">
        <f>+IF(BU255=0,"",BT255/BU255)</f>
        <v/>
      </c>
      <c r="BW255" s="256">
        <v>0</v>
      </c>
      <c r="BX255" s="256">
        <f>+BX186</f>
        <v>0</v>
      </c>
      <c r="BY255" s="257" t="str">
        <f>+IF(BX255=0,"",BW255/BX255)</f>
        <v/>
      </c>
      <c r="BZ255" s="256">
        <v>1</v>
      </c>
      <c r="CA255" s="256">
        <f>+CA186</f>
        <v>1</v>
      </c>
      <c r="CB255" s="257">
        <f>+IF(CA255=0,"",BZ255/CA255)</f>
        <v>1</v>
      </c>
      <c r="CC255" s="256">
        <v>2</v>
      </c>
      <c r="CD255" s="256">
        <f>+CD186</f>
        <v>0</v>
      </c>
      <c r="CE255" s="257" t="str">
        <f>+IF(CD255=0,"",CC255/CD255)</f>
        <v/>
      </c>
      <c r="CF255" s="256">
        <v>0</v>
      </c>
      <c r="CG255" s="256">
        <f>+CG186</f>
        <v>0</v>
      </c>
      <c r="CH255" s="257" t="str">
        <f>+IF(CG255=0,"",CF255/CG255)</f>
        <v/>
      </c>
      <c r="CI255" s="256">
        <v>0</v>
      </c>
      <c r="CJ255" s="480">
        <f>+CJ186</f>
        <v>0</v>
      </c>
      <c r="CK255" s="257" t="str">
        <f>+IF(CJ255=0,"",CI255/CJ255)</f>
        <v/>
      </c>
      <c r="CL255" s="256">
        <v>0</v>
      </c>
      <c r="CM255" s="256">
        <f>+CM186</f>
        <v>0</v>
      </c>
      <c r="CN255" s="257" t="str">
        <f>+IF(CM255=0,"",CL255/CM255)</f>
        <v/>
      </c>
      <c r="CO255" s="256">
        <v>0</v>
      </c>
      <c r="CP255" s="256">
        <f>+CP186</f>
        <v>0</v>
      </c>
      <c r="CQ255" s="257" t="str">
        <f>+IF(CP255=0,"",CO255/CP255)</f>
        <v/>
      </c>
      <c r="CR255" s="256">
        <v>0</v>
      </c>
      <c r="CS255" s="256">
        <f>+CS186</f>
        <v>0</v>
      </c>
      <c r="CT255" s="257" t="str">
        <f>+IF(CS255=0,"",CR255/CS255)</f>
        <v/>
      </c>
      <c r="CU255" s="256">
        <v>0</v>
      </c>
      <c r="CV255" s="256">
        <f>+CV186</f>
        <v>0</v>
      </c>
      <c r="CW255" s="257" t="str">
        <f>+IF(CV255=0,"",CU255/CV255)</f>
        <v/>
      </c>
      <c r="CX255" s="256">
        <v>0</v>
      </c>
      <c r="CY255" s="256">
        <f>+CY186</f>
        <v>0</v>
      </c>
      <c r="CZ255" s="257" t="str">
        <f>+IF(CY255=0,"",CX255/CY255)</f>
        <v/>
      </c>
      <c r="DA255" s="256">
        <v>0</v>
      </c>
      <c r="DB255" s="256">
        <f t="shared" ref="DB255:DB317" si="159">+DB186</f>
        <v>0</v>
      </c>
      <c r="DC255" s="257" t="str">
        <f>+IF(DB255=0,"",DA255/DB255)</f>
        <v/>
      </c>
      <c r="DD255" s="256">
        <v>0</v>
      </c>
      <c r="DE255" s="256">
        <f t="shared" ref="DE255:DE317" si="160">+DE186</f>
        <v>0</v>
      </c>
      <c r="DF255" s="257" t="str">
        <f>+IF(DE255=0,"",DD255/DE255)</f>
        <v/>
      </c>
    </row>
    <row r="256" spans="1:110" ht="15" customHeight="1" x14ac:dyDescent="0.25">
      <c r="A256" s="152">
        <v>2</v>
      </c>
      <c r="B256" s="127" t="s">
        <v>337</v>
      </c>
      <c r="C256" s="127" t="s">
        <v>336</v>
      </c>
      <c r="D256" s="480">
        <v>0</v>
      </c>
      <c r="E256" s="480">
        <v>0</v>
      </c>
      <c r="F256" s="257" t="str">
        <f t="shared" si="146"/>
        <v>-</v>
      </c>
      <c r="G256" s="239" t="str">
        <f t="shared" si="147"/>
        <v>Đạt</v>
      </c>
      <c r="H256" s="259">
        <f t="shared" si="148"/>
        <v>19</v>
      </c>
      <c r="I256" s="259">
        <f t="shared" si="148"/>
        <v>30</v>
      </c>
      <c r="J256" s="293">
        <f t="shared" ref="J256:J317" si="161">+IF(I256=0,"",H256/I256)</f>
        <v>0.6333333333333333</v>
      </c>
      <c r="K256" s="239" t="str">
        <f t="shared" si="149"/>
        <v>Không đạt</v>
      </c>
      <c r="L256" s="256">
        <v>0</v>
      </c>
      <c r="M256" s="256">
        <f t="shared" si="150"/>
        <v>0</v>
      </c>
      <c r="N256" s="257" t="str">
        <f t="shared" ref="N256:N317" si="162">+IF(M256=0,"",L256/M256)</f>
        <v/>
      </c>
      <c r="O256" s="256">
        <v>0</v>
      </c>
      <c r="P256" s="256">
        <v>0</v>
      </c>
      <c r="Q256" s="257" t="str">
        <f t="shared" si="151"/>
        <v/>
      </c>
      <c r="R256" s="256">
        <v>2</v>
      </c>
      <c r="S256" s="256">
        <f t="shared" si="152"/>
        <v>2</v>
      </c>
      <c r="T256" s="257">
        <f t="shared" ref="T256:T317" si="163">+IF(S256=0,"",R256/S256)</f>
        <v>1</v>
      </c>
      <c r="U256" s="256">
        <v>1</v>
      </c>
      <c r="V256" s="256">
        <f t="shared" si="153"/>
        <v>1</v>
      </c>
      <c r="W256" s="257">
        <f t="shared" ref="W256:W317" si="164">+IF(V256=0,"",U256/V256)</f>
        <v>1</v>
      </c>
      <c r="X256" s="256">
        <v>0</v>
      </c>
      <c r="Y256" s="256">
        <f t="shared" si="154"/>
        <v>0</v>
      </c>
      <c r="Z256" s="257" t="str">
        <f t="shared" ref="Z256:Z317" si="165">+IF(Y256=0,"",X256/Y256)</f>
        <v/>
      </c>
      <c r="AA256" s="256">
        <v>0</v>
      </c>
      <c r="AB256" s="256">
        <f t="shared" si="155"/>
        <v>0</v>
      </c>
      <c r="AC256" s="257" t="str">
        <f t="shared" si="156"/>
        <v/>
      </c>
      <c r="AD256" s="256">
        <v>0</v>
      </c>
      <c r="AE256" s="256">
        <f t="shared" si="157"/>
        <v>0</v>
      </c>
      <c r="AF256" s="257" t="str">
        <f t="shared" ref="AF256:AF317" si="166">+IF(AE256=0,"",AD256/AE256)</f>
        <v/>
      </c>
      <c r="AG256" s="256">
        <v>1</v>
      </c>
      <c r="AH256" s="256">
        <f t="shared" si="158"/>
        <v>1</v>
      </c>
      <c r="AI256" s="257">
        <f t="shared" ref="AI256:AI317" si="167">+IF(AH256=0,"",AG256/AH256)</f>
        <v>1</v>
      </c>
      <c r="AJ256" s="480">
        <v>3</v>
      </c>
      <c r="AK256" s="256">
        <f t="shared" ref="AK256:AK317" si="168">+AK187</f>
        <v>3</v>
      </c>
      <c r="AL256" s="257">
        <f t="shared" ref="AL256:AL317" si="169">+IF(AK256=0,"",AJ256/AK256)</f>
        <v>1</v>
      </c>
      <c r="AM256" s="256">
        <v>0</v>
      </c>
      <c r="AN256" s="256">
        <f t="shared" ref="AN256:AN317" si="170">+AN187</f>
        <v>2</v>
      </c>
      <c r="AO256" s="257">
        <f t="shared" ref="AO256:AO317" si="171">+IF(AN256=0,"",AM256/AN256)</f>
        <v>0</v>
      </c>
      <c r="AP256" s="256">
        <v>1</v>
      </c>
      <c r="AQ256" s="256">
        <v>1</v>
      </c>
      <c r="AR256" s="257">
        <f t="shared" ref="AR256:AR317" si="172">+IF(AQ256=0,"",AP256/AQ256)</f>
        <v>1</v>
      </c>
      <c r="AS256" s="256">
        <v>0</v>
      </c>
      <c r="AT256" s="256">
        <f t="shared" ref="AT256:AT317" si="173">+AT187</f>
        <v>1</v>
      </c>
      <c r="AU256" s="257">
        <f t="shared" ref="AU256:AU317" si="174">+IF(AT256=0,"",AS256/AT256)</f>
        <v>0</v>
      </c>
      <c r="AV256" s="256">
        <v>0</v>
      </c>
      <c r="AW256" s="256">
        <f t="shared" ref="AW256:AW317" si="175">+AW187</f>
        <v>5</v>
      </c>
      <c r="AX256" s="257">
        <f t="shared" ref="AX256:AX317" si="176">+IF(AW256=0,"",AV256/AW256)</f>
        <v>0</v>
      </c>
      <c r="AY256" s="256">
        <v>3</v>
      </c>
      <c r="AZ256" s="256">
        <f t="shared" ref="AZ256:AZ317" si="177">+AZ187</f>
        <v>3</v>
      </c>
      <c r="BA256" s="257">
        <f t="shared" ref="BA256:BA317" si="178">+IF(AZ256=0,"",AY256/AZ256)</f>
        <v>1</v>
      </c>
      <c r="BB256" s="256">
        <v>1</v>
      </c>
      <c r="BC256" s="256">
        <f t="shared" ref="BC256:BC317" si="179">+BC187</f>
        <v>1</v>
      </c>
      <c r="BD256" s="257">
        <f t="shared" ref="BD256:BD317" si="180">+IF(BC256=0,"",BB256/BC256)</f>
        <v>1</v>
      </c>
      <c r="BE256" s="256">
        <v>2</v>
      </c>
      <c r="BF256" s="256">
        <f t="shared" ref="BF256:BF317" si="181">+BF187</f>
        <v>2</v>
      </c>
      <c r="BG256" s="257">
        <f t="shared" ref="BG256:BG317" si="182">+IF(BF256=0,"",BE256/BF256)</f>
        <v>1</v>
      </c>
      <c r="BH256" s="256">
        <v>0</v>
      </c>
      <c r="BI256" s="256">
        <f t="shared" ref="BI256:BI317" si="183">+BI187</f>
        <v>1</v>
      </c>
      <c r="BJ256" s="257">
        <f t="shared" ref="BJ256:BJ317" si="184">+IF(BI256=0,"",BH256/BI256)</f>
        <v>0</v>
      </c>
      <c r="BK256" s="256">
        <v>0</v>
      </c>
      <c r="BL256" s="256">
        <f t="shared" ref="BL256:BL317" si="185">+BL187</f>
        <v>0</v>
      </c>
      <c r="BM256" s="257" t="str">
        <f t="shared" ref="BM256:BM317" si="186">+IF(BL256=0,"",BK256/BL256)</f>
        <v/>
      </c>
      <c r="BN256" s="256">
        <v>0</v>
      </c>
      <c r="BO256" s="256">
        <f t="shared" ref="BO256:BO317" si="187">+BO187</f>
        <v>0</v>
      </c>
      <c r="BP256" s="257" t="str">
        <f t="shared" ref="BP256:BP317" si="188">+IF(BO256=0,"",BN256/BO256)</f>
        <v/>
      </c>
      <c r="BQ256" s="256">
        <v>1</v>
      </c>
      <c r="BR256" s="256">
        <f t="shared" ref="BR256:BR317" si="189">+BR187</f>
        <v>1</v>
      </c>
      <c r="BS256" s="257">
        <f t="shared" ref="BS256:BS317" si="190">+IF(BR256=0,"",BQ256/BR256)</f>
        <v>1</v>
      </c>
      <c r="BT256" s="256">
        <v>0</v>
      </c>
      <c r="BU256" s="256">
        <f t="shared" ref="BU256:BU317" si="191">+BU187</f>
        <v>0</v>
      </c>
      <c r="BV256" s="257" t="str">
        <f t="shared" ref="BV256:BV317" si="192">+IF(BU256=0,"",BT256/BU256)</f>
        <v/>
      </c>
      <c r="BW256" s="256">
        <v>2</v>
      </c>
      <c r="BX256" s="256">
        <f t="shared" ref="BX256:BX317" si="193">+BX187</f>
        <v>2</v>
      </c>
      <c r="BY256" s="257">
        <f t="shared" ref="BY256:BY317" si="194">+IF(BX256=0,"",BW256/BX256)</f>
        <v>1</v>
      </c>
      <c r="BZ256" s="256">
        <v>1</v>
      </c>
      <c r="CA256" s="256">
        <f t="shared" ref="CA256:CA317" si="195">+CA187</f>
        <v>1</v>
      </c>
      <c r="CB256" s="257">
        <f t="shared" ref="CB256:CB317" si="196">+IF(CA256=0,"",BZ256/CA256)</f>
        <v>1</v>
      </c>
      <c r="CC256" s="256">
        <v>0</v>
      </c>
      <c r="CD256" s="256">
        <f t="shared" ref="CD256:CD317" si="197">+CD187</f>
        <v>1</v>
      </c>
      <c r="CE256" s="257">
        <f t="shared" ref="CE256:CE317" si="198">+IF(CD256=0,"",CC256/CD256)</f>
        <v>0</v>
      </c>
      <c r="CF256" s="256">
        <v>0</v>
      </c>
      <c r="CG256" s="256">
        <f t="shared" ref="CG256:CG317" si="199">+CG187</f>
        <v>0</v>
      </c>
      <c r="CH256" s="257" t="str">
        <f t="shared" ref="CH256:CH317" si="200">+IF(CG256=0,"",CF256/CG256)</f>
        <v/>
      </c>
      <c r="CI256" s="256">
        <v>0</v>
      </c>
      <c r="CJ256" s="256">
        <f t="shared" ref="CJ256:CJ317" si="201">+CJ187</f>
        <v>0</v>
      </c>
      <c r="CK256" s="257" t="str">
        <f t="shared" ref="CK256:CK317" si="202">+IF(CJ256=0,"",CI256/CJ256)</f>
        <v/>
      </c>
      <c r="CL256" s="256">
        <v>0</v>
      </c>
      <c r="CM256" s="256">
        <f t="shared" ref="CM256:CM317" si="203">+CM187</f>
        <v>0</v>
      </c>
      <c r="CN256" s="257" t="str">
        <f t="shared" ref="CN256:CN317" si="204">+IF(CM256=0,"",CL256/CM256)</f>
        <v/>
      </c>
      <c r="CO256" s="256">
        <v>0</v>
      </c>
      <c r="CP256" s="256">
        <f t="shared" ref="CP256:CP317" si="205">+CP187</f>
        <v>0</v>
      </c>
      <c r="CQ256" s="257" t="str">
        <f t="shared" ref="CQ256:CQ317" si="206">+IF(CP256=0,"",CO256/CP256)</f>
        <v/>
      </c>
      <c r="CR256" s="256">
        <v>1</v>
      </c>
      <c r="CS256" s="256">
        <f t="shared" ref="CS256:CS317" si="207">+CS187</f>
        <v>1</v>
      </c>
      <c r="CT256" s="257">
        <f t="shared" ref="CT256:CT317" si="208">+IF(CS256=0,"",CR256/CS256)</f>
        <v>1</v>
      </c>
      <c r="CU256" s="256">
        <v>0</v>
      </c>
      <c r="CV256" s="256">
        <f t="shared" ref="CV256:CV317" si="209">+CV187</f>
        <v>1</v>
      </c>
      <c r="CW256" s="257">
        <f t="shared" ref="CW256:CW317" si="210">+IF(CV256=0,"",CU256/CV256)</f>
        <v>0</v>
      </c>
      <c r="CX256" s="256">
        <v>0</v>
      </c>
      <c r="CY256" s="256">
        <f t="shared" ref="CY256:CY317" si="211">+CY187</f>
        <v>0</v>
      </c>
      <c r="CZ256" s="257" t="str">
        <f t="shared" ref="CZ256:CZ317" si="212">+IF(CY256=0,"",CX256/CY256)</f>
        <v/>
      </c>
      <c r="DA256" s="256">
        <v>0</v>
      </c>
      <c r="DB256" s="256">
        <f t="shared" si="159"/>
        <v>0</v>
      </c>
      <c r="DC256" s="257" t="str">
        <f t="shared" ref="DC256:DC317" si="213">+IF(DB256=0,"",DA256/DB256)</f>
        <v/>
      </c>
      <c r="DD256" s="256">
        <v>0</v>
      </c>
      <c r="DE256" s="256">
        <f t="shared" si="160"/>
        <v>0</v>
      </c>
      <c r="DF256" s="257" t="str">
        <f t="shared" ref="DF256:DF317" si="214">+IF(DE256=0,"",DD256/DE256)</f>
        <v/>
      </c>
    </row>
    <row r="257" spans="1:110" ht="15" customHeight="1" x14ac:dyDescent="0.25">
      <c r="A257" s="152">
        <v>3</v>
      </c>
      <c r="B257" s="127" t="s">
        <v>338</v>
      </c>
      <c r="C257" s="127" t="s">
        <v>339</v>
      </c>
      <c r="D257" s="480">
        <v>2</v>
      </c>
      <c r="E257" s="480">
        <v>2</v>
      </c>
      <c r="F257" s="257">
        <f t="shared" si="146"/>
        <v>1</v>
      </c>
      <c r="G257" s="239" t="str">
        <f t="shared" si="147"/>
        <v>Đạt</v>
      </c>
      <c r="H257" s="259">
        <f t="shared" si="148"/>
        <v>11</v>
      </c>
      <c r="I257" s="259">
        <f t="shared" si="148"/>
        <v>12</v>
      </c>
      <c r="J257" s="293">
        <f t="shared" si="161"/>
        <v>0.91666666666666663</v>
      </c>
      <c r="K257" s="239" t="str">
        <f t="shared" si="149"/>
        <v>Không đạt</v>
      </c>
      <c r="L257" s="256">
        <v>0</v>
      </c>
      <c r="M257" s="256">
        <f t="shared" si="150"/>
        <v>0</v>
      </c>
      <c r="N257" s="257" t="str">
        <f t="shared" si="162"/>
        <v/>
      </c>
      <c r="O257" s="256">
        <v>1</v>
      </c>
      <c r="P257" s="256">
        <v>1</v>
      </c>
      <c r="Q257" s="257">
        <f t="shared" si="151"/>
        <v>1</v>
      </c>
      <c r="R257" s="256">
        <v>3</v>
      </c>
      <c r="S257" s="256">
        <f t="shared" si="152"/>
        <v>3</v>
      </c>
      <c r="T257" s="257">
        <f t="shared" si="163"/>
        <v>1</v>
      </c>
      <c r="U257" s="256">
        <v>0</v>
      </c>
      <c r="V257" s="256">
        <f t="shared" si="153"/>
        <v>0</v>
      </c>
      <c r="W257" s="257" t="str">
        <f t="shared" si="164"/>
        <v/>
      </c>
      <c r="X257" s="256">
        <v>0</v>
      </c>
      <c r="Y257" s="256">
        <f t="shared" si="154"/>
        <v>0</v>
      </c>
      <c r="Z257" s="257" t="str">
        <f t="shared" si="165"/>
        <v/>
      </c>
      <c r="AA257" s="256">
        <v>0</v>
      </c>
      <c r="AB257" s="256">
        <f t="shared" si="155"/>
        <v>0</v>
      </c>
      <c r="AC257" s="257" t="str">
        <f t="shared" si="156"/>
        <v/>
      </c>
      <c r="AD257" s="256">
        <v>1</v>
      </c>
      <c r="AE257" s="256">
        <f t="shared" si="157"/>
        <v>1</v>
      </c>
      <c r="AF257" s="257">
        <f t="shared" si="166"/>
        <v>1</v>
      </c>
      <c r="AG257" s="256">
        <v>1</v>
      </c>
      <c r="AH257" s="256">
        <f t="shared" si="158"/>
        <v>1</v>
      </c>
      <c r="AI257" s="257">
        <f t="shared" si="167"/>
        <v>1</v>
      </c>
      <c r="AJ257" s="480">
        <v>0</v>
      </c>
      <c r="AK257" s="256">
        <f t="shared" si="168"/>
        <v>0</v>
      </c>
      <c r="AL257" s="257" t="str">
        <f t="shared" si="169"/>
        <v/>
      </c>
      <c r="AM257" s="256">
        <v>0</v>
      </c>
      <c r="AN257" s="256">
        <f t="shared" si="170"/>
        <v>0</v>
      </c>
      <c r="AO257" s="257" t="str">
        <f t="shared" si="171"/>
        <v/>
      </c>
      <c r="AP257" s="256">
        <v>0</v>
      </c>
      <c r="AQ257" s="256">
        <v>0</v>
      </c>
      <c r="AR257" s="257" t="str">
        <f t="shared" si="172"/>
        <v/>
      </c>
      <c r="AS257" s="256">
        <v>0</v>
      </c>
      <c r="AT257" s="256">
        <f t="shared" si="173"/>
        <v>0</v>
      </c>
      <c r="AU257" s="257" t="str">
        <f t="shared" si="174"/>
        <v/>
      </c>
      <c r="AV257" s="256">
        <v>1</v>
      </c>
      <c r="AW257" s="256">
        <f t="shared" si="175"/>
        <v>1</v>
      </c>
      <c r="AX257" s="257">
        <f t="shared" si="176"/>
        <v>1</v>
      </c>
      <c r="AY257" s="256">
        <v>0</v>
      </c>
      <c r="AZ257" s="256">
        <f t="shared" si="177"/>
        <v>0</v>
      </c>
      <c r="BA257" s="257" t="str">
        <f t="shared" si="178"/>
        <v/>
      </c>
      <c r="BB257" s="256">
        <v>0</v>
      </c>
      <c r="BC257" s="256">
        <f t="shared" si="179"/>
        <v>0</v>
      </c>
      <c r="BD257" s="257" t="str">
        <f t="shared" si="180"/>
        <v/>
      </c>
      <c r="BE257" s="256">
        <v>0</v>
      </c>
      <c r="BF257" s="256">
        <f t="shared" si="181"/>
        <v>0</v>
      </c>
      <c r="BG257" s="257" t="str">
        <f t="shared" si="182"/>
        <v/>
      </c>
      <c r="BH257" s="256">
        <v>0</v>
      </c>
      <c r="BI257" s="256">
        <f t="shared" si="183"/>
        <v>0</v>
      </c>
      <c r="BJ257" s="257" t="str">
        <f t="shared" si="184"/>
        <v/>
      </c>
      <c r="BK257" s="256">
        <v>0</v>
      </c>
      <c r="BL257" s="256">
        <f t="shared" si="185"/>
        <v>0</v>
      </c>
      <c r="BM257" s="257" t="str">
        <f t="shared" si="186"/>
        <v/>
      </c>
      <c r="BN257" s="256">
        <v>0</v>
      </c>
      <c r="BO257" s="256">
        <f t="shared" si="187"/>
        <v>0</v>
      </c>
      <c r="BP257" s="257" t="str">
        <f t="shared" si="188"/>
        <v/>
      </c>
      <c r="BQ257" s="256">
        <v>1</v>
      </c>
      <c r="BR257" s="256">
        <f t="shared" si="189"/>
        <v>1</v>
      </c>
      <c r="BS257" s="257">
        <f t="shared" si="190"/>
        <v>1</v>
      </c>
      <c r="BT257" s="256">
        <v>1</v>
      </c>
      <c r="BU257" s="256">
        <f t="shared" si="191"/>
        <v>1</v>
      </c>
      <c r="BV257" s="257">
        <f t="shared" si="192"/>
        <v>1</v>
      </c>
      <c r="BW257" s="256">
        <v>0</v>
      </c>
      <c r="BX257" s="256">
        <f t="shared" si="193"/>
        <v>0</v>
      </c>
      <c r="BY257" s="257" t="str">
        <f t="shared" si="194"/>
        <v/>
      </c>
      <c r="BZ257" s="256">
        <v>2</v>
      </c>
      <c r="CA257" s="256">
        <f t="shared" si="195"/>
        <v>2</v>
      </c>
      <c r="CB257" s="257">
        <f t="shared" si="196"/>
        <v>1</v>
      </c>
      <c r="CC257" s="256">
        <v>0</v>
      </c>
      <c r="CD257" s="256">
        <f t="shared" si="197"/>
        <v>0</v>
      </c>
      <c r="CE257" s="257" t="str">
        <f t="shared" si="198"/>
        <v/>
      </c>
      <c r="CF257" s="256">
        <v>0</v>
      </c>
      <c r="CG257" s="256">
        <f t="shared" si="199"/>
        <v>0</v>
      </c>
      <c r="CH257" s="257" t="str">
        <f t="shared" si="200"/>
        <v/>
      </c>
      <c r="CI257" s="256">
        <v>0</v>
      </c>
      <c r="CJ257" s="256">
        <f t="shared" si="201"/>
        <v>1</v>
      </c>
      <c r="CK257" s="257">
        <f t="shared" si="202"/>
        <v>0</v>
      </c>
      <c r="CL257" s="256">
        <v>0</v>
      </c>
      <c r="CM257" s="256">
        <f t="shared" si="203"/>
        <v>0</v>
      </c>
      <c r="CN257" s="257" t="str">
        <f t="shared" si="204"/>
        <v/>
      </c>
      <c r="CO257" s="256">
        <v>0</v>
      </c>
      <c r="CP257" s="256">
        <f t="shared" si="205"/>
        <v>0</v>
      </c>
      <c r="CQ257" s="257" t="str">
        <f t="shared" si="206"/>
        <v/>
      </c>
      <c r="CR257" s="256">
        <v>0</v>
      </c>
      <c r="CS257" s="256">
        <f t="shared" si="207"/>
        <v>0</v>
      </c>
      <c r="CT257" s="257" t="str">
        <f t="shared" si="208"/>
        <v/>
      </c>
      <c r="CU257" s="256">
        <v>0</v>
      </c>
      <c r="CV257" s="256">
        <f t="shared" si="209"/>
        <v>0</v>
      </c>
      <c r="CW257" s="257" t="str">
        <f t="shared" si="210"/>
        <v/>
      </c>
      <c r="CX257" s="256">
        <v>0</v>
      </c>
      <c r="CY257" s="256">
        <f t="shared" si="211"/>
        <v>0</v>
      </c>
      <c r="CZ257" s="257" t="str">
        <f t="shared" si="212"/>
        <v/>
      </c>
      <c r="DA257" s="256">
        <v>0</v>
      </c>
      <c r="DB257" s="256">
        <f t="shared" si="159"/>
        <v>0</v>
      </c>
      <c r="DC257" s="257" t="str">
        <f t="shared" si="213"/>
        <v/>
      </c>
      <c r="DD257" s="256">
        <v>2</v>
      </c>
      <c r="DE257" s="256">
        <f t="shared" si="160"/>
        <v>2</v>
      </c>
      <c r="DF257" s="257">
        <f t="shared" si="214"/>
        <v>1</v>
      </c>
    </row>
    <row r="258" spans="1:110" x14ac:dyDescent="0.25">
      <c r="A258" s="152">
        <v>4</v>
      </c>
      <c r="B258" s="127" t="s">
        <v>340</v>
      </c>
      <c r="C258" s="127" t="s">
        <v>339</v>
      </c>
      <c r="D258" s="480">
        <v>0</v>
      </c>
      <c r="E258" s="480">
        <v>0</v>
      </c>
      <c r="F258" s="257" t="str">
        <f t="shared" si="146"/>
        <v>-</v>
      </c>
      <c r="G258" s="239" t="str">
        <f t="shared" si="147"/>
        <v>Đạt</v>
      </c>
      <c r="H258" s="259">
        <f t="shared" si="148"/>
        <v>6</v>
      </c>
      <c r="I258" s="259">
        <f t="shared" si="148"/>
        <v>3</v>
      </c>
      <c r="J258" s="293">
        <f t="shared" si="161"/>
        <v>2</v>
      </c>
      <c r="K258" s="239" t="str">
        <f t="shared" si="149"/>
        <v>Đạt</v>
      </c>
      <c r="L258" s="256">
        <v>0</v>
      </c>
      <c r="M258" s="256">
        <f t="shared" si="150"/>
        <v>0</v>
      </c>
      <c r="N258" s="257" t="str">
        <f t="shared" si="162"/>
        <v/>
      </c>
      <c r="O258" s="256">
        <v>1</v>
      </c>
      <c r="P258" s="256">
        <v>1</v>
      </c>
      <c r="Q258" s="257">
        <f t="shared" si="151"/>
        <v>1</v>
      </c>
      <c r="R258" s="256">
        <v>0</v>
      </c>
      <c r="S258" s="256">
        <f t="shared" si="152"/>
        <v>0</v>
      </c>
      <c r="T258" s="257" t="str">
        <f t="shared" si="163"/>
        <v/>
      </c>
      <c r="U258" s="256">
        <v>0</v>
      </c>
      <c r="V258" s="256">
        <f t="shared" si="153"/>
        <v>0</v>
      </c>
      <c r="W258" s="257" t="str">
        <f t="shared" si="164"/>
        <v/>
      </c>
      <c r="X258" s="256">
        <v>0</v>
      </c>
      <c r="Y258" s="256">
        <f t="shared" si="154"/>
        <v>0</v>
      </c>
      <c r="Z258" s="257" t="str">
        <f t="shared" si="165"/>
        <v/>
      </c>
      <c r="AA258" s="256">
        <v>2</v>
      </c>
      <c r="AB258" s="256">
        <f t="shared" si="155"/>
        <v>2</v>
      </c>
      <c r="AC258" s="257">
        <f t="shared" si="156"/>
        <v>1</v>
      </c>
      <c r="AD258" s="256">
        <v>0</v>
      </c>
      <c r="AE258" s="256">
        <f t="shared" si="157"/>
        <v>0</v>
      </c>
      <c r="AF258" s="257" t="str">
        <f t="shared" si="166"/>
        <v/>
      </c>
      <c r="AG258" s="256">
        <v>0</v>
      </c>
      <c r="AH258" s="256">
        <f t="shared" si="158"/>
        <v>0</v>
      </c>
      <c r="AI258" s="257" t="str">
        <f t="shared" si="167"/>
        <v/>
      </c>
      <c r="AJ258" s="480">
        <v>0</v>
      </c>
      <c r="AK258" s="256">
        <f t="shared" si="168"/>
        <v>0</v>
      </c>
      <c r="AL258" s="257" t="str">
        <f t="shared" si="169"/>
        <v/>
      </c>
      <c r="AM258" s="256">
        <v>2</v>
      </c>
      <c r="AN258" s="256">
        <f t="shared" si="170"/>
        <v>0</v>
      </c>
      <c r="AO258" s="257" t="str">
        <f t="shared" si="171"/>
        <v/>
      </c>
      <c r="AP258" s="256">
        <v>0</v>
      </c>
      <c r="AQ258" s="256">
        <v>0</v>
      </c>
      <c r="AR258" s="257" t="str">
        <f t="shared" si="172"/>
        <v/>
      </c>
      <c r="AS258" s="256">
        <v>1</v>
      </c>
      <c r="AT258" s="256">
        <f t="shared" si="173"/>
        <v>0</v>
      </c>
      <c r="AU258" s="257" t="str">
        <f t="shared" si="174"/>
        <v/>
      </c>
      <c r="AV258" s="256">
        <v>0</v>
      </c>
      <c r="AW258" s="256">
        <f t="shared" si="175"/>
        <v>0</v>
      </c>
      <c r="AX258" s="257" t="str">
        <f t="shared" si="176"/>
        <v/>
      </c>
      <c r="AY258" s="256">
        <v>0</v>
      </c>
      <c r="AZ258" s="256">
        <f t="shared" si="177"/>
        <v>0</v>
      </c>
      <c r="BA258" s="257" t="str">
        <f t="shared" si="178"/>
        <v/>
      </c>
      <c r="BB258" s="256">
        <v>0</v>
      </c>
      <c r="BC258" s="256">
        <f t="shared" si="179"/>
        <v>0</v>
      </c>
      <c r="BD258" s="257" t="str">
        <f t="shared" si="180"/>
        <v/>
      </c>
      <c r="BE258" s="256">
        <v>0</v>
      </c>
      <c r="BF258" s="256">
        <f t="shared" si="181"/>
        <v>0</v>
      </c>
      <c r="BG258" s="257" t="str">
        <f t="shared" si="182"/>
        <v/>
      </c>
      <c r="BH258" s="256">
        <v>0</v>
      </c>
      <c r="BI258" s="256">
        <f t="shared" si="183"/>
        <v>0</v>
      </c>
      <c r="BJ258" s="257" t="str">
        <f t="shared" si="184"/>
        <v/>
      </c>
      <c r="BK258" s="256">
        <v>0</v>
      </c>
      <c r="BL258" s="256">
        <f t="shared" si="185"/>
        <v>0</v>
      </c>
      <c r="BM258" s="257" t="str">
        <f t="shared" si="186"/>
        <v/>
      </c>
      <c r="BN258" s="256">
        <v>0</v>
      </c>
      <c r="BO258" s="256">
        <f t="shared" si="187"/>
        <v>0</v>
      </c>
      <c r="BP258" s="257" t="str">
        <f t="shared" si="188"/>
        <v/>
      </c>
      <c r="BQ258" s="256">
        <v>0</v>
      </c>
      <c r="BR258" s="256">
        <f t="shared" si="189"/>
        <v>0</v>
      </c>
      <c r="BS258" s="257" t="str">
        <f t="shared" si="190"/>
        <v/>
      </c>
      <c r="BT258" s="256">
        <v>0</v>
      </c>
      <c r="BU258" s="256">
        <f t="shared" si="191"/>
        <v>0</v>
      </c>
      <c r="BV258" s="257" t="str">
        <f t="shared" si="192"/>
        <v/>
      </c>
      <c r="BW258" s="256">
        <v>0</v>
      </c>
      <c r="BX258" s="256">
        <f t="shared" si="193"/>
        <v>0</v>
      </c>
      <c r="BY258" s="257" t="str">
        <f t="shared" si="194"/>
        <v/>
      </c>
      <c r="BZ258" s="256">
        <v>0</v>
      </c>
      <c r="CA258" s="256">
        <f t="shared" si="195"/>
        <v>0</v>
      </c>
      <c r="CB258" s="257" t="str">
        <f t="shared" si="196"/>
        <v/>
      </c>
      <c r="CC258" s="256">
        <v>0</v>
      </c>
      <c r="CD258" s="256">
        <f t="shared" si="197"/>
        <v>0</v>
      </c>
      <c r="CE258" s="257" t="str">
        <f t="shared" si="198"/>
        <v/>
      </c>
      <c r="CF258" s="256">
        <v>0</v>
      </c>
      <c r="CG258" s="256">
        <f t="shared" si="199"/>
        <v>0</v>
      </c>
      <c r="CH258" s="257" t="str">
        <f t="shared" si="200"/>
        <v/>
      </c>
      <c r="CI258" s="256">
        <v>0</v>
      </c>
      <c r="CJ258" s="256">
        <f t="shared" si="201"/>
        <v>0</v>
      </c>
      <c r="CK258" s="257" t="str">
        <f t="shared" si="202"/>
        <v/>
      </c>
      <c r="CL258" s="256">
        <v>0</v>
      </c>
      <c r="CM258" s="256">
        <f t="shared" si="203"/>
        <v>0</v>
      </c>
      <c r="CN258" s="257" t="str">
        <f t="shared" si="204"/>
        <v/>
      </c>
      <c r="CO258" s="256">
        <v>0</v>
      </c>
      <c r="CP258" s="256">
        <f t="shared" si="205"/>
        <v>0</v>
      </c>
      <c r="CQ258" s="257" t="str">
        <f t="shared" si="206"/>
        <v/>
      </c>
      <c r="CR258" s="256">
        <v>0</v>
      </c>
      <c r="CS258" s="256">
        <f t="shared" si="207"/>
        <v>0</v>
      </c>
      <c r="CT258" s="257" t="str">
        <f t="shared" si="208"/>
        <v/>
      </c>
      <c r="CU258" s="256">
        <v>0</v>
      </c>
      <c r="CV258" s="256">
        <f t="shared" si="209"/>
        <v>0</v>
      </c>
      <c r="CW258" s="257" t="str">
        <f t="shared" si="210"/>
        <v/>
      </c>
      <c r="CX258" s="256">
        <v>0</v>
      </c>
      <c r="CY258" s="256">
        <f t="shared" si="211"/>
        <v>0</v>
      </c>
      <c r="CZ258" s="257" t="str">
        <f t="shared" si="212"/>
        <v/>
      </c>
      <c r="DA258" s="256">
        <v>0</v>
      </c>
      <c r="DB258" s="256">
        <f t="shared" si="159"/>
        <v>0</v>
      </c>
      <c r="DC258" s="257" t="str">
        <f t="shared" si="213"/>
        <v/>
      </c>
      <c r="DD258" s="256">
        <v>0</v>
      </c>
      <c r="DE258" s="256">
        <f t="shared" si="160"/>
        <v>0</v>
      </c>
      <c r="DF258" s="257" t="str">
        <f t="shared" si="214"/>
        <v/>
      </c>
    </row>
    <row r="259" spans="1:110" ht="15" customHeight="1" x14ac:dyDescent="0.25">
      <c r="A259" s="152">
        <v>5</v>
      </c>
      <c r="B259" s="127" t="s">
        <v>341</v>
      </c>
      <c r="C259" s="127" t="s">
        <v>336</v>
      </c>
      <c r="D259" s="480">
        <v>0</v>
      </c>
      <c r="E259" s="480">
        <v>0</v>
      </c>
      <c r="F259" s="257" t="str">
        <f t="shared" si="146"/>
        <v>-</v>
      </c>
      <c r="G259" s="239" t="str">
        <f t="shared" si="147"/>
        <v>Đạt</v>
      </c>
      <c r="H259" s="259">
        <f t="shared" si="148"/>
        <v>29</v>
      </c>
      <c r="I259" s="259">
        <f t="shared" si="148"/>
        <v>5</v>
      </c>
      <c r="J259" s="293">
        <f t="shared" si="161"/>
        <v>5.8</v>
      </c>
      <c r="K259" s="239" t="str">
        <f t="shared" si="149"/>
        <v>Đạt</v>
      </c>
      <c r="L259" s="256">
        <v>0</v>
      </c>
      <c r="M259" s="256">
        <f t="shared" si="150"/>
        <v>0</v>
      </c>
      <c r="N259" s="257" t="str">
        <f t="shared" si="162"/>
        <v/>
      </c>
      <c r="O259" s="256">
        <v>0</v>
      </c>
      <c r="P259" s="256">
        <v>0</v>
      </c>
      <c r="Q259" s="257" t="str">
        <f t="shared" si="151"/>
        <v/>
      </c>
      <c r="R259" s="256">
        <v>1</v>
      </c>
      <c r="S259" s="256">
        <f t="shared" si="152"/>
        <v>1</v>
      </c>
      <c r="T259" s="257">
        <f t="shared" si="163"/>
        <v>1</v>
      </c>
      <c r="U259" s="256">
        <v>0</v>
      </c>
      <c r="V259" s="256">
        <f t="shared" si="153"/>
        <v>0</v>
      </c>
      <c r="W259" s="257" t="str">
        <f t="shared" si="164"/>
        <v/>
      </c>
      <c r="X259" s="256">
        <v>1</v>
      </c>
      <c r="Y259" s="256">
        <f t="shared" si="154"/>
        <v>1</v>
      </c>
      <c r="Z259" s="257">
        <f t="shared" si="165"/>
        <v>1</v>
      </c>
      <c r="AA259" s="256">
        <v>0</v>
      </c>
      <c r="AB259" s="256">
        <f t="shared" si="155"/>
        <v>0</v>
      </c>
      <c r="AC259" s="257" t="str">
        <f t="shared" si="156"/>
        <v/>
      </c>
      <c r="AD259" s="256">
        <v>0</v>
      </c>
      <c r="AE259" s="256">
        <f t="shared" si="157"/>
        <v>0</v>
      </c>
      <c r="AF259" s="257" t="str">
        <f t="shared" si="166"/>
        <v/>
      </c>
      <c r="AG259" s="256">
        <v>0</v>
      </c>
      <c r="AH259" s="256">
        <f t="shared" si="158"/>
        <v>0</v>
      </c>
      <c r="AI259" s="257" t="str">
        <f t="shared" si="167"/>
        <v/>
      </c>
      <c r="AJ259" s="480">
        <v>0</v>
      </c>
      <c r="AK259" s="256">
        <f t="shared" si="168"/>
        <v>0</v>
      </c>
      <c r="AL259" s="257" t="str">
        <f t="shared" si="169"/>
        <v/>
      </c>
      <c r="AM259" s="256">
        <v>2</v>
      </c>
      <c r="AN259" s="256">
        <f t="shared" si="170"/>
        <v>1</v>
      </c>
      <c r="AO259" s="257">
        <f t="shared" si="171"/>
        <v>2</v>
      </c>
      <c r="AP259" s="256">
        <v>0</v>
      </c>
      <c r="AQ259" s="256">
        <v>0</v>
      </c>
      <c r="AR259" s="257" t="str">
        <f t="shared" si="172"/>
        <v/>
      </c>
      <c r="AS259" s="256">
        <v>1</v>
      </c>
      <c r="AT259" s="256">
        <f t="shared" si="173"/>
        <v>0</v>
      </c>
      <c r="AU259" s="257" t="str">
        <f t="shared" si="174"/>
        <v/>
      </c>
      <c r="AV259" s="256">
        <v>9</v>
      </c>
      <c r="AW259" s="256">
        <f t="shared" si="175"/>
        <v>0</v>
      </c>
      <c r="AX259" s="257" t="str">
        <f t="shared" si="176"/>
        <v/>
      </c>
      <c r="AY259" s="256">
        <v>0</v>
      </c>
      <c r="AZ259" s="256">
        <f t="shared" si="177"/>
        <v>0</v>
      </c>
      <c r="BA259" s="257" t="str">
        <f t="shared" si="178"/>
        <v/>
      </c>
      <c r="BB259" s="256">
        <v>0</v>
      </c>
      <c r="BC259" s="256">
        <f t="shared" si="179"/>
        <v>0</v>
      </c>
      <c r="BD259" s="257" t="str">
        <f t="shared" si="180"/>
        <v/>
      </c>
      <c r="BE259" s="256">
        <v>0</v>
      </c>
      <c r="BF259" s="256">
        <f t="shared" si="181"/>
        <v>0</v>
      </c>
      <c r="BG259" s="257" t="str">
        <f t="shared" si="182"/>
        <v/>
      </c>
      <c r="BH259" s="256">
        <v>8</v>
      </c>
      <c r="BI259" s="256">
        <f t="shared" si="183"/>
        <v>0</v>
      </c>
      <c r="BJ259" s="257" t="str">
        <f t="shared" si="184"/>
        <v/>
      </c>
      <c r="BK259" s="256">
        <v>1</v>
      </c>
      <c r="BL259" s="256">
        <f t="shared" si="185"/>
        <v>0</v>
      </c>
      <c r="BM259" s="257" t="str">
        <f t="shared" si="186"/>
        <v/>
      </c>
      <c r="BN259" s="256">
        <v>0</v>
      </c>
      <c r="BO259" s="256">
        <f t="shared" si="187"/>
        <v>0</v>
      </c>
      <c r="BP259" s="257" t="str">
        <f t="shared" si="188"/>
        <v/>
      </c>
      <c r="BQ259" s="256">
        <v>0</v>
      </c>
      <c r="BR259" s="256">
        <f t="shared" si="189"/>
        <v>0</v>
      </c>
      <c r="BS259" s="257" t="str">
        <f t="shared" si="190"/>
        <v/>
      </c>
      <c r="BT259" s="256">
        <v>0</v>
      </c>
      <c r="BU259" s="256">
        <f t="shared" si="191"/>
        <v>0</v>
      </c>
      <c r="BV259" s="257" t="str">
        <f t="shared" si="192"/>
        <v/>
      </c>
      <c r="BW259" s="256">
        <v>0</v>
      </c>
      <c r="BX259" s="256">
        <f t="shared" si="193"/>
        <v>0</v>
      </c>
      <c r="BY259" s="257" t="str">
        <f t="shared" si="194"/>
        <v/>
      </c>
      <c r="BZ259" s="256">
        <v>0</v>
      </c>
      <c r="CA259" s="256">
        <f t="shared" si="195"/>
        <v>0</v>
      </c>
      <c r="CB259" s="257" t="str">
        <f t="shared" si="196"/>
        <v/>
      </c>
      <c r="CC259" s="256">
        <v>2</v>
      </c>
      <c r="CD259" s="256">
        <f t="shared" si="197"/>
        <v>2</v>
      </c>
      <c r="CE259" s="257">
        <f t="shared" si="198"/>
        <v>1</v>
      </c>
      <c r="CF259" s="256">
        <v>0</v>
      </c>
      <c r="CG259" s="256">
        <f t="shared" si="199"/>
        <v>0</v>
      </c>
      <c r="CH259" s="257" t="str">
        <f t="shared" si="200"/>
        <v/>
      </c>
      <c r="CI259" s="256">
        <v>3</v>
      </c>
      <c r="CJ259" s="256">
        <f t="shared" si="201"/>
        <v>0</v>
      </c>
      <c r="CK259" s="257" t="str">
        <f t="shared" si="202"/>
        <v/>
      </c>
      <c r="CL259" s="256">
        <v>0</v>
      </c>
      <c r="CM259" s="256">
        <f t="shared" si="203"/>
        <v>0</v>
      </c>
      <c r="CN259" s="257" t="str">
        <f t="shared" si="204"/>
        <v/>
      </c>
      <c r="CO259" s="256">
        <v>1</v>
      </c>
      <c r="CP259" s="256">
        <f t="shared" si="205"/>
        <v>0</v>
      </c>
      <c r="CQ259" s="257" t="str">
        <f t="shared" si="206"/>
        <v/>
      </c>
      <c r="CR259" s="256">
        <v>0</v>
      </c>
      <c r="CS259" s="256">
        <f t="shared" si="207"/>
        <v>0</v>
      </c>
      <c r="CT259" s="257" t="str">
        <f t="shared" si="208"/>
        <v/>
      </c>
      <c r="CU259" s="256">
        <v>0</v>
      </c>
      <c r="CV259" s="256">
        <f t="shared" si="209"/>
        <v>0</v>
      </c>
      <c r="CW259" s="257" t="str">
        <f t="shared" si="210"/>
        <v/>
      </c>
      <c r="CX259" s="256">
        <v>0</v>
      </c>
      <c r="CY259" s="256">
        <f t="shared" si="211"/>
        <v>0</v>
      </c>
      <c r="CZ259" s="257" t="str">
        <f t="shared" si="212"/>
        <v/>
      </c>
      <c r="DA259" s="256">
        <v>3</v>
      </c>
      <c r="DB259" s="256">
        <f t="shared" si="159"/>
        <v>0</v>
      </c>
      <c r="DC259" s="257" t="str">
        <f t="shared" si="213"/>
        <v/>
      </c>
      <c r="DD259" s="256">
        <v>0</v>
      </c>
      <c r="DE259" s="256">
        <f t="shared" si="160"/>
        <v>0</v>
      </c>
      <c r="DF259" s="257" t="str">
        <f t="shared" si="214"/>
        <v/>
      </c>
    </row>
    <row r="260" spans="1:110" ht="15" customHeight="1" x14ac:dyDescent="0.25">
      <c r="A260" s="152">
        <v>6</v>
      </c>
      <c r="B260" s="127" t="s">
        <v>342</v>
      </c>
      <c r="C260" s="127" t="s">
        <v>339</v>
      </c>
      <c r="D260" s="480">
        <v>0</v>
      </c>
      <c r="E260" s="480">
        <v>0</v>
      </c>
      <c r="F260" s="257" t="str">
        <f t="shared" si="146"/>
        <v>-</v>
      </c>
      <c r="G260" s="239" t="str">
        <f t="shared" si="147"/>
        <v>Đạt</v>
      </c>
      <c r="H260" s="259">
        <f t="shared" si="148"/>
        <v>16</v>
      </c>
      <c r="I260" s="259">
        <f t="shared" si="148"/>
        <v>24</v>
      </c>
      <c r="J260" s="293">
        <f t="shared" si="161"/>
        <v>0.66666666666666663</v>
      </c>
      <c r="K260" s="239" t="str">
        <f t="shared" si="149"/>
        <v>Không đạt</v>
      </c>
      <c r="L260" s="256">
        <v>2</v>
      </c>
      <c r="M260" s="256">
        <f t="shared" si="150"/>
        <v>2</v>
      </c>
      <c r="N260" s="257">
        <f t="shared" si="162"/>
        <v>1</v>
      </c>
      <c r="O260" s="256">
        <v>1</v>
      </c>
      <c r="P260" s="256">
        <v>1</v>
      </c>
      <c r="Q260" s="257">
        <f t="shared" si="151"/>
        <v>1</v>
      </c>
      <c r="R260" s="256">
        <v>0</v>
      </c>
      <c r="S260" s="256">
        <f t="shared" si="152"/>
        <v>0</v>
      </c>
      <c r="T260" s="257" t="str">
        <f t="shared" si="163"/>
        <v/>
      </c>
      <c r="U260" s="256">
        <v>0</v>
      </c>
      <c r="V260" s="256">
        <f t="shared" si="153"/>
        <v>0</v>
      </c>
      <c r="W260" s="257" t="str">
        <f t="shared" si="164"/>
        <v/>
      </c>
      <c r="X260" s="256">
        <v>0</v>
      </c>
      <c r="Y260" s="256">
        <f t="shared" si="154"/>
        <v>0</v>
      </c>
      <c r="Z260" s="257" t="str">
        <f t="shared" si="165"/>
        <v/>
      </c>
      <c r="AA260" s="256">
        <v>1</v>
      </c>
      <c r="AB260" s="256">
        <f t="shared" si="155"/>
        <v>1</v>
      </c>
      <c r="AC260" s="257">
        <f t="shared" si="156"/>
        <v>1</v>
      </c>
      <c r="AD260" s="256">
        <v>1</v>
      </c>
      <c r="AE260" s="256">
        <f t="shared" si="157"/>
        <v>1</v>
      </c>
      <c r="AF260" s="257">
        <f t="shared" si="166"/>
        <v>1</v>
      </c>
      <c r="AG260" s="256">
        <v>1</v>
      </c>
      <c r="AH260" s="256">
        <f t="shared" si="158"/>
        <v>1</v>
      </c>
      <c r="AI260" s="257">
        <f t="shared" si="167"/>
        <v>1</v>
      </c>
      <c r="AJ260" s="480">
        <v>3</v>
      </c>
      <c r="AK260" s="256">
        <f t="shared" si="168"/>
        <v>3</v>
      </c>
      <c r="AL260" s="257">
        <f t="shared" si="169"/>
        <v>1</v>
      </c>
      <c r="AM260" s="256">
        <v>0</v>
      </c>
      <c r="AN260" s="256">
        <f t="shared" si="170"/>
        <v>1</v>
      </c>
      <c r="AO260" s="257">
        <f t="shared" si="171"/>
        <v>0</v>
      </c>
      <c r="AP260" s="256">
        <v>1</v>
      </c>
      <c r="AQ260" s="256">
        <v>1</v>
      </c>
      <c r="AR260" s="257">
        <f t="shared" si="172"/>
        <v>1</v>
      </c>
      <c r="AS260" s="256">
        <v>0</v>
      </c>
      <c r="AT260" s="256">
        <f t="shared" si="173"/>
        <v>0</v>
      </c>
      <c r="AU260" s="257" t="str">
        <f t="shared" si="174"/>
        <v/>
      </c>
      <c r="AV260" s="256">
        <v>0</v>
      </c>
      <c r="AW260" s="256">
        <f t="shared" si="175"/>
        <v>3</v>
      </c>
      <c r="AX260" s="257">
        <f t="shared" si="176"/>
        <v>0</v>
      </c>
      <c r="AY260" s="256">
        <v>0</v>
      </c>
      <c r="AZ260" s="256">
        <f t="shared" si="177"/>
        <v>0</v>
      </c>
      <c r="BA260" s="257" t="str">
        <f t="shared" si="178"/>
        <v/>
      </c>
      <c r="BB260" s="256">
        <v>0</v>
      </c>
      <c r="BC260" s="256">
        <f t="shared" si="179"/>
        <v>0</v>
      </c>
      <c r="BD260" s="257" t="str">
        <f t="shared" si="180"/>
        <v/>
      </c>
      <c r="BE260" s="256">
        <v>1</v>
      </c>
      <c r="BF260" s="256">
        <f t="shared" si="181"/>
        <v>1</v>
      </c>
      <c r="BG260" s="257">
        <f t="shared" si="182"/>
        <v>1</v>
      </c>
      <c r="BH260" s="256">
        <v>0</v>
      </c>
      <c r="BI260" s="256">
        <f t="shared" si="183"/>
        <v>1</v>
      </c>
      <c r="BJ260" s="257">
        <f t="shared" si="184"/>
        <v>0</v>
      </c>
      <c r="BK260" s="256">
        <v>0</v>
      </c>
      <c r="BL260" s="256">
        <f t="shared" si="185"/>
        <v>1</v>
      </c>
      <c r="BM260" s="257">
        <f t="shared" si="186"/>
        <v>0</v>
      </c>
      <c r="BN260" s="256">
        <v>0</v>
      </c>
      <c r="BO260" s="256">
        <f t="shared" si="187"/>
        <v>0</v>
      </c>
      <c r="BP260" s="257" t="str">
        <f t="shared" si="188"/>
        <v/>
      </c>
      <c r="BQ260" s="256">
        <v>1</v>
      </c>
      <c r="BR260" s="256">
        <f t="shared" si="189"/>
        <v>1</v>
      </c>
      <c r="BS260" s="257">
        <f t="shared" si="190"/>
        <v>1</v>
      </c>
      <c r="BT260" s="256">
        <v>2</v>
      </c>
      <c r="BU260" s="256">
        <f t="shared" si="191"/>
        <v>2</v>
      </c>
      <c r="BV260" s="257">
        <f t="shared" si="192"/>
        <v>1</v>
      </c>
      <c r="BW260" s="256">
        <v>0</v>
      </c>
      <c r="BX260" s="256">
        <f t="shared" si="193"/>
        <v>0</v>
      </c>
      <c r="BY260" s="257" t="str">
        <f t="shared" si="194"/>
        <v/>
      </c>
      <c r="BZ260" s="256">
        <v>1</v>
      </c>
      <c r="CA260" s="256">
        <f t="shared" si="195"/>
        <v>1</v>
      </c>
      <c r="CB260" s="257">
        <f t="shared" si="196"/>
        <v>1</v>
      </c>
      <c r="CC260" s="256">
        <v>0</v>
      </c>
      <c r="CD260" s="256">
        <f t="shared" si="197"/>
        <v>2</v>
      </c>
      <c r="CE260" s="257">
        <f t="shared" si="198"/>
        <v>0</v>
      </c>
      <c r="CF260" s="256">
        <v>0</v>
      </c>
      <c r="CG260" s="256">
        <f t="shared" si="199"/>
        <v>0</v>
      </c>
      <c r="CH260" s="257" t="str">
        <f t="shared" si="200"/>
        <v/>
      </c>
      <c r="CI260" s="256">
        <v>0</v>
      </c>
      <c r="CJ260" s="256">
        <f t="shared" si="201"/>
        <v>0</v>
      </c>
      <c r="CK260" s="257" t="str">
        <f t="shared" si="202"/>
        <v/>
      </c>
      <c r="CL260" s="256">
        <v>1</v>
      </c>
      <c r="CM260" s="256">
        <f t="shared" si="203"/>
        <v>1</v>
      </c>
      <c r="CN260" s="257">
        <f t="shared" si="204"/>
        <v>1</v>
      </c>
      <c r="CO260" s="256">
        <v>0</v>
      </c>
      <c r="CP260" s="256">
        <f t="shared" si="205"/>
        <v>0</v>
      </c>
      <c r="CQ260" s="257" t="str">
        <f t="shared" si="206"/>
        <v/>
      </c>
      <c r="CR260" s="256">
        <v>0</v>
      </c>
      <c r="CS260" s="256">
        <f t="shared" si="207"/>
        <v>0</v>
      </c>
      <c r="CT260" s="257" t="str">
        <f t="shared" si="208"/>
        <v/>
      </c>
      <c r="CU260" s="256">
        <v>0</v>
      </c>
      <c r="CV260" s="256">
        <f t="shared" si="209"/>
        <v>0</v>
      </c>
      <c r="CW260" s="257" t="str">
        <f t="shared" si="210"/>
        <v/>
      </c>
      <c r="CX260" s="256">
        <v>0</v>
      </c>
      <c r="CY260" s="256">
        <f t="shared" si="211"/>
        <v>0</v>
      </c>
      <c r="CZ260" s="257" t="str">
        <f t="shared" si="212"/>
        <v/>
      </c>
      <c r="DA260" s="256">
        <v>0</v>
      </c>
      <c r="DB260" s="256">
        <f t="shared" si="159"/>
        <v>0</v>
      </c>
      <c r="DC260" s="257" t="str">
        <f t="shared" si="213"/>
        <v/>
      </c>
      <c r="DD260" s="256">
        <v>0</v>
      </c>
      <c r="DE260" s="256">
        <f t="shared" si="160"/>
        <v>0</v>
      </c>
      <c r="DF260" s="257" t="str">
        <f t="shared" si="214"/>
        <v/>
      </c>
    </row>
    <row r="261" spans="1:110" ht="15" customHeight="1" x14ac:dyDescent="0.25">
      <c r="A261" s="152">
        <v>7</v>
      </c>
      <c r="B261" s="127" t="s">
        <v>343</v>
      </c>
      <c r="C261" s="127" t="s">
        <v>336</v>
      </c>
      <c r="D261" s="480">
        <v>0</v>
      </c>
      <c r="E261" s="480">
        <v>0</v>
      </c>
      <c r="F261" s="257" t="str">
        <f t="shared" si="146"/>
        <v>-</v>
      </c>
      <c r="G261" s="239" t="str">
        <f t="shared" si="147"/>
        <v>Đạt</v>
      </c>
      <c r="H261" s="259">
        <f t="shared" si="148"/>
        <v>2</v>
      </c>
      <c r="I261" s="259">
        <f t="shared" si="148"/>
        <v>3</v>
      </c>
      <c r="J261" s="293">
        <f t="shared" si="161"/>
        <v>0.66666666666666663</v>
      </c>
      <c r="K261" s="239" t="str">
        <f t="shared" si="149"/>
        <v>Không đạt</v>
      </c>
      <c r="L261" s="256">
        <v>0</v>
      </c>
      <c r="M261" s="256">
        <f t="shared" si="150"/>
        <v>0</v>
      </c>
      <c r="N261" s="257" t="str">
        <f t="shared" si="162"/>
        <v/>
      </c>
      <c r="O261" s="256">
        <v>0</v>
      </c>
      <c r="P261" s="256">
        <v>0</v>
      </c>
      <c r="Q261" s="257" t="str">
        <f t="shared" si="151"/>
        <v/>
      </c>
      <c r="R261" s="256">
        <v>0</v>
      </c>
      <c r="S261" s="256">
        <f t="shared" si="152"/>
        <v>0</v>
      </c>
      <c r="T261" s="257" t="str">
        <f t="shared" si="163"/>
        <v/>
      </c>
      <c r="U261" s="256">
        <v>0</v>
      </c>
      <c r="V261" s="256">
        <f t="shared" si="153"/>
        <v>0</v>
      </c>
      <c r="W261" s="257" t="str">
        <f t="shared" si="164"/>
        <v/>
      </c>
      <c r="X261" s="256">
        <v>0</v>
      </c>
      <c r="Y261" s="256">
        <f t="shared" si="154"/>
        <v>0</v>
      </c>
      <c r="Z261" s="257" t="str">
        <f t="shared" si="165"/>
        <v/>
      </c>
      <c r="AA261" s="256">
        <v>1</v>
      </c>
      <c r="AB261" s="256">
        <f t="shared" si="155"/>
        <v>1</v>
      </c>
      <c r="AC261" s="257">
        <f t="shared" si="156"/>
        <v>1</v>
      </c>
      <c r="AD261" s="256">
        <v>0</v>
      </c>
      <c r="AE261" s="256">
        <f t="shared" si="157"/>
        <v>0</v>
      </c>
      <c r="AF261" s="257" t="str">
        <f t="shared" si="166"/>
        <v/>
      </c>
      <c r="AG261" s="256">
        <v>0</v>
      </c>
      <c r="AH261" s="256">
        <f t="shared" si="158"/>
        <v>0</v>
      </c>
      <c r="AI261" s="257" t="str">
        <f t="shared" si="167"/>
        <v/>
      </c>
      <c r="AJ261" s="480">
        <v>0</v>
      </c>
      <c r="AK261" s="256">
        <f t="shared" si="168"/>
        <v>0</v>
      </c>
      <c r="AL261" s="257" t="str">
        <f t="shared" si="169"/>
        <v/>
      </c>
      <c r="AM261" s="256">
        <v>0</v>
      </c>
      <c r="AN261" s="256">
        <f t="shared" si="170"/>
        <v>0</v>
      </c>
      <c r="AO261" s="257" t="str">
        <f t="shared" si="171"/>
        <v/>
      </c>
      <c r="AP261" s="256">
        <v>0</v>
      </c>
      <c r="AQ261" s="256">
        <v>0</v>
      </c>
      <c r="AR261" s="257" t="str">
        <f t="shared" si="172"/>
        <v/>
      </c>
      <c r="AS261" s="256">
        <v>0</v>
      </c>
      <c r="AT261" s="256">
        <f t="shared" si="173"/>
        <v>2</v>
      </c>
      <c r="AU261" s="257">
        <f t="shared" si="174"/>
        <v>0</v>
      </c>
      <c r="AV261" s="256">
        <v>0</v>
      </c>
      <c r="AW261" s="256">
        <f t="shared" si="175"/>
        <v>0</v>
      </c>
      <c r="AX261" s="257" t="str">
        <f t="shared" si="176"/>
        <v/>
      </c>
      <c r="AY261" s="256">
        <v>0</v>
      </c>
      <c r="AZ261" s="256">
        <f t="shared" si="177"/>
        <v>0</v>
      </c>
      <c r="BA261" s="257" t="str">
        <f t="shared" si="178"/>
        <v/>
      </c>
      <c r="BB261" s="256">
        <v>0</v>
      </c>
      <c r="BC261" s="256">
        <f t="shared" si="179"/>
        <v>0</v>
      </c>
      <c r="BD261" s="257" t="str">
        <f t="shared" si="180"/>
        <v/>
      </c>
      <c r="BE261" s="256">
        <v>0</v>
      </c>
      <c r="BF261" s="256">
        <f t="shared" si="181"/>
        <v>0</v>
      </c>
      <c r="BG261" s="257" t="str">
        <f t="shared" si="182"/>
        <v/>
      </c>
      <c r="BH261" s="256">
        <v>0</v>
      </c>
      <c r="BI261" s="256">
        <f t="shared" si="183"/>
        <v>0</v>
      </c>
      <c r="BJ261" s="257" t="str">
        <f t="shared" si="184"/>
        <v/>
      </c>
      <c r="BK261" s="256">
        <v>0</v>
      </c>
      <c r="BL261" s="256">
        <f t="shared" si="185"/>
        <v>0</v>
      </c>
      <c r="BM261" s="257" t="str">
        <f t="shared" si="186"/>
        <v/>
      </c>
      <c r="BN261" s="256">
        <v>0</v>
      </c>
      <c r="BO261" s="256">
        <f t="shared" si="187"/>
        <v>0</v>
      </c>
      <c r="BP261" s="257" t="str">
        <f t="shared" si="188"/>
        <v/>
      </c>
      <c r="BQ261" s="256">
        <v>0</v>
      </c>
      <c r="BR261" s="256">
        <f t="shared" si="189"/>
        <v>0</v>
      </c>
      <c r="BS261" s="257" t="str">
        <f t="shared" si="190"/>
        <v/>
      </c>
      <c r="BT261" s="256">
        <v>0</v>
      </c>
      <c r="BU261" s="256">
        <f t="shared" si="191"/>
        <v>0</v>
      </c>
      <c r="BV261" s="257" t="str">
        <f t="shared" si="192"/>
        <v/>
      </c>
      <c r="BW261" s="256">
        <v>0</v>
      </c>
      <c r="BX261" s="256">
        <f t="shared" si="193"/>
        <v>0</v>
      </c>
      <c r="BY261" s="257" t="str">
        <f t="shared" si="194"/>
        <v/>
      </c>
      <c r="BZ261" s="256">
        <v>0</v>
      </c>
      <c r="CA261" s="256">
        <f t="shared" si="195"/>
        <v>0</v>
      </c>
      <c r="CB261" s="257" t="str">
        <f t="shared" si="196"/>
        <v/>
      </c>
      <c r="CC261" s="256">
        <v>1</v>
      </c>
      <c r="CD261" s="256">
        <f t="shared" si="197"/>
        <v>0</v>
      </c>
      <c r="CE261" s="257" t="str">
        <f t="shared" si="198"/>
        <v/>
      </c>
      <c r="CF261" s="256">
        <v>0</v>
      </c>
      <c r="CG261" s="256">
        <f t="shared" si="199"/>
        <v>0</v>
      </c>
      <c r="CH261" s="257" t="str">
        <f t="shared" si="200"/>
        <v/>
      </c>
      <c r="CI261" s="256">
        <v>0</v>
      </c>
      <c r="CJ261" s="256">
        <f t="shared" si="201"/>
        <v>0</v>
      </c>
      <c r="CK261" s="257" t="str">
        <f t="shared" si="202"/>
        <v/>
      </c>
      <c r="CL261" s="256">
        <v>0</v>
      </c>
      <c r="CM261" s="256">
        <f t="shared" si="203"/>
        <v>0</v>
      </c>
      <c r="CN261" s="257" t="str">
        <f t="shared" si="204"/>
        <v/>
      </c>
      <c r="CO261" s="256">
        <v>0</v>
      </c>
      <c r="CP261" s="256">
        <f t="shared" si="205"/>
        <v>0</v>
      </c>
      <c r="CQ261" s="257" t="str">
        <f t="shared" si="206"/>
        <v/>
      </c>
      <c r="CR261" s="256">
        <v>0</v>
      </c>
      <c r="CS261" s="256">
        <f t="shared" si="207"/>
        <v>0</v>
      </c>
      <c r="CT261" s="257" t="str">
        <f t="shared" si="208"/>
        <v/>
      </c>
      <c r="CU261" s="256">
        <v>0</v>
      </c>
      <c r="CV261" s="256">
        <f t="shared" si="209"/>
        <v>0</v>
      </c>
      <c r="CW261" s="257" t="str">
        <f t="shared" si="210"/>
        <v/>
      </c>
      <c r="CX261" s="256">
        <v>0</v>
      </c>
      <c r="CY261" s="256">
        <f t="shared" si="211"/>
        <v>0</v>
      </c>
      <c r="CZ261" s="257" t="str">
        <f t="shared" si="212"/>
        <v/>
      </c>
      <c r="DA261" s="256">
        <v>0</v>
      </c>
      <c r="DB261" s="256">
        <f t="shared" si="159"/>
        <v>0</v>
      </c>
      <c r="DC261" s="257" t="str">
        <f t="shared" si="213"/>
        <v/>
      </c>
      <c r="DD261" s="256">
        <v>0</v>
      </c>
      <c r="DE261" s="256">
        <f t="shared" si="160"/>
        <v>0</v>
      </c>
      <c r="DF261" s="257" t="str">
        <f t="shared" si="214"/>
        <v/>
      </c>
    </row>
    <row r="262" spans="1:110" ht="15" customHeight="1" x14ac:dyDescent="0.25">
      <c r="A262" s="152">
        <v>8</v>
      </c>
      <c r="B262" s="127" t="s">
        <v>344</v>
      </c>
      <c r="C262" s="127" t="s">
        <v>345</v>
      </c>
      <c r="D262" s="480">
        <v>0</v>
      </c>
      <c r="E262" s="480">
        <v>0</v>
      </c>
      <c r="F262" s="257" t="str">
        <f t="shared" si="146"/>
        <v>-</v>
      </c>
      <c r="G262" s="239" t="str">
        <f t="shared" si="147"/>
        <v>Đạt</v>
      </c>
      <c r="H262" s="259">
        <f t="shared" si="148"/>
        <v>13</v>
      </c>
      <c r="I262" s="259">
        <f t="shared" si="148"/>
        <v>14</v>
      </c>
      <c r="J262" s="293">
        <f t="shared" si="161"/>
        <v>0.9285714285714286</v>
      </c>
      <c r="K262" s="239" t="str">
        <f t="shared" si="149"/>
        <v>Không đạt</v>
      </c>
      <c r="L262" s="256">
        <v>0</v>
      </c>
      <c r="M262" s="256">
        <f t="shared" si="150"/>
        <v>0</v>
      </c>
      <c r="N262" s="257" t="str">
        <f t="shared" si="162"/>
        <v/>
      </c>
      <c r="O262" s="256">
        <v>0</v>
      </c>
      <c r="P262" s="256">
        <v>0</v>
      </c>
      <c r="Q262" s="257" t="str">
        <f t="shared" si="151"/>
        <v/>
      </c>
      <c r="R262" s="256">
        <v>0</v>
      </c>
      <c r="S262" s="256">
        <f t="shared" si="152"/>
        <v>0</v>
      </c>
      <c r="T262" s="257" t="str">
        <f t="shared" si="163"/>
        <v/>
      </c>
      <c r="U262" s="256">
        <v>0</v>
      </c>
      <c r="V262" s="256">
        <f t="shared" si="153"/>
        <v>0</v>
      </c>
      <c r="W262" s="257" t="str">
        <f t="shared" si="164"/>
        <v/>
      </c>
      <c r="X262" s="256">
        <v>0</v>
      </c>
      <c r="Y262" s="256">
        <f t="shared" si="154"/>
        <v>0</v>
      </c>
      <c r="Z262" s="257" t="str">
        <f t="shared" si="165"/>
        <v/>
      </c>
      <c r="AA262" s="256">
        <v>1</v>
      </c>
      <c r="AB262" s="256">
        <f t="shared" si="155"/>
        <v>1</v>
      </c>
      <c r="AC262" s="257">
        <f t="shared" si="156"/>
        <v>1</v>
      </c>
      <c r="AD262" s="256">
        <v>1</v>
      </c>
      <c r="AE262" s="256">
        <f t="shared" si="157"/>
        <v>1</v>
      </c>
      <c r="AF262" s="257">
        <f t="shared" si="166"/>
        <v>1</v>
      </c>
      <c r="AG262" s="256">
        <v>2</v>
      </c>
      <c r="AH262" s="256">
        <f t="shared" si="158"/>
        <v>2</v>
      </c>
      <c r="AI262" s="257">
        <f t="shared" si="167"/>
        <v>1</v>
      </c>
      <c r="AJ262" s="480">
        <v>3</v>
      </c>
      <c r="AK262" s="256">
        <f t="shared" si="168"/>
        <v>3</v>
      </c>
      <c r="AL262" s="257">
        <f t="shared" si="169"/>
        <v>1</v>
      </c>
      <c r="AM262" s="256">
        <v>2</v>
      </c>
      <c r="AN262" s="256">
        <f t="shared" si="170"/>
        <v>1</v>
      </c>
      <c r="AO262" s="257">
        <f t="shared" si="171"/>
        <v>2</v>
      </c>
      <c r="AP262" s="256">
        <v>0</v>
      </c>
      <c r="AQ262" s="256">
        <v>0</v>
      </c>
      <c r="AR262" s="257" t="str">
        <f t="shared" si="172"/>
        <v/>
      </c>
      <c r="AS262" s="256">
        <v>1</v>
      </c>
      <c r="AT262" s="256">
        <f t="shared" si="173"/>
        <v>3</v>
      </c>
      <c r="AU262" s="257">
        <f t="shared" si="174"/>
        <v>0.33333333333333331</v>
      </c>
      <c r="AV262" s="256">
        <v>0</v>
      </c>
      <c r="AW262" s="256">
        <f t="shared" si="175"/>
        <v>1</v>
      </c>
      <c r="AX262" s="257">
        <f t="shared" si="176"/>
        <v>0</v>
      </c>
      <c r="AY262" s="256">
        <v>1</v>
      </c>
      <c r="AZ262" s="256">
        <f t="shared" si="177"/>
        <v>1</v>
      </c>
      <c r="BA262" s="257">
        <f t="shared" si="178"/>
        <v>1</v>
      </c>
      <c r="BB262" s="256">
        <v>1</v>
      </c>
      <c r="BC262" s="256">
        <f t="shared" si="179"/>
        <v>1</v>
      </c>
      <c r="BD262" s="257">
        <f t="shared" si="180"/>
        <v>1</v>
      </c>
      <c r="BE262" s="256">
        <v>0</v>
      </c>
      <c r="BF262" s="256">
        <f t="shared" si="181"/>
        <v>0</v>
      </c>
      <c r="BG262" s="257" t="str">
        <f t="shared" si="182"/>
        <v/>
      </c>
      <c r="BH262" s="256">
        <v>1</v>
      </c>
      <c r="BI262" s="256">
        <f t="shared" si="183"/>
        <v>0</v>
      </c>
      <c r="BJ262" s="257" t="str">
        <f t="shared" si="184"/>
        <v/>
      </c>
      <c r="BK262" s="256">
        <v>0</v>
      </c>
      <c r="BL262" s="256">
        <f t="shared" si="185"/>
        <v>0</v>
      </c>
      <c r="BM262" s="257" t="str">
        <f t="shared" si="186"/>
        <v/>
      </c>
      <c r="BN262" s="256">
        <v>0</v>
      </c>
      <c r="BO262" s="256">
        <f t="shared" si="187"/>
        <v>0</v>
      </c>
      <c r="BP262" s="257" t="str">
        <f t="shared" si="188"/>
        <v/>
      </c>
      <c r="BQ262" s="256">
        <v>0</v>
      </c>
      <c r="BR262" s="256">
        <f t="shared" si="189"/>
        <v>0</v>
      </c>
      <c r="BS262" s="257" t="str">
        <f t="shared" si="190"/>
        <v/>
      </c>
      <c r="BT262" s="256">
        <v>0</v>
      </c>
      <c r="BU262" s="256">
        <f t="shared" si="191"/>
        <v>0</v>
      </c>
      <c r="BV262" s="257" t="str">
        <f t="shared" si="192"/>
        <v/>
      </c>
      <c r="BW262" s="256">
        <v>0</v>
      </c>
      <c r="BX262" s="256">
        <f t="shared" si="193"/>
        <v>0</v>
      </c>
      <c r="BY262" s="257" t="str">
        <f t="shared" si="194"/>
        <v/>
      </c>
      <c r="BZ262" s="256">
        <v>0</v>
      </c>
      <c r="CA262" s="256">
        <f t="shared" si="195"/>
        <v>0</v>
      </c>
      <c r="CB262" s="257" t="str">
        <f t="shared" si="196"/>
        <v/>
      </c>
      <c r="CC262" s="256">
        <v>0</v>
      </c>
      <c r="CD262" s="256">
        <f t="shared" si="197"/>
        <v>0</v>
      </c>
      <c r="CE262" s="257" t="str">
        <f t="shared" si="198"/>
        <v/>
      </c>
      <c r="CF262" s="256">
        <v>0</v>
      </c>
      <c r="CG262" s="256">
        <f t="shared" si="199"/>
        <v>0</v>
      </c>
      <c r="CH262" s="257" t="str">
        <f t="shared" si="200"/>
        <v/>
      </c>
      <c r="CI262" s="256">
        <v>0</v>
      </c>
      <c r="CJ262" s="256">
        <f t="shared" si="201"/>
        <v>0</v>
      </c>
      <c r="CK262" s="257" t="str">
        <f t="shared" si="202"/>
        <v/>
      </c>
      <c r="CL262" s="256">
        <v>0</v>
      </c>
      <c r="CM262" s="256">
        <f t="shared" si="203"/>
        <v>0</v>
      </c>
      <c r="CN262" s="257" t="str">
        <f t="shared" si="204"/>
        <v/>
      </c>
      <c r="CO262" s="256">
        <v>0</v>
      </c>
      <c r="CP262" s="256">
        <f t="shared" si="205"/>
        <v>0</v>
      </c>
      <c r="CQ262" s="257" t="str">
        <f t="shared" si="206"/>
        <v/>
      </c>
      <c r="CR262" s="256">
        <v>0</v>
      </c>
      <c r="CS262" s="256">
        <f t="shared" si="207"/>
        <v>0</v>
      </c>
      <c r="CT262" s="257" t="str">
        <f t="shared" si="208"/>
        <v/>
      </c>
      <c r="CU262" s="256">
        <v>0</v>
      </c>
      <c r="CV262" s="256">
        <f t="shared" si="209"/>
        <v>0</v>
      </c>
      <c r="CW262" s="257" t="str">
        <f t="shared" si="210"/>
        <v/>
      </c>
      <c r="CX262" s="256">
        <v>0</v>
      </c>
      <c r="CY262" s="256">
        <f t="shared" si="211"/>
        <v>0</v>
      </c>
      <c r="CZ262" s="257" t="str">
        <f t="shared" si="212"/>
        <v/>
      </c>
      <c r="DA262" s="256">
        <v>0</v>
      </c>
      <c r="DB262" s="256">
        <f t="shared" si="159"/>
        <v>0</v>
      </c>
      <c r="DC262" s="257" t="str">
        <f t="shared" si="213"/>
        <v/>
      </c>
      <c r="DD262" s="256">
        <v>0</v>
      </c>
      <c r="DE262" s="256">
        <f t="shared" si="160"/>
        <v>0</v>
      </c>
      <c r="DF262" s="257" t="str">
        <f t="shared" si="214"/>
        <v/>
      </c>
    </row>
    <row r="263" spans="1:110" ht="15" customHeight="1" x14ac:dyDescent="0.25">
      <c r="A263" s="152">
        <v>9</v>
      </c>
      <c r="B263" s="127" t="s">
        <v>346</v>
      </c>
      <c r="C263" s="127" t="s">
        <v>336</v>
      </c>
      <c r="D263" s="480">
        <v>0</v>
      </c>
      <c r="E263" s="480">
        <v>0</v>
      </c>
      <c r="F263" s="257" t="str">
        <f t="shared" si="146"/>
        <v>-</v>
      </c>
      <c r="G263" s="239" t="str">
        <f t="shared" si="147"/>
        <v>Đạt</v>
      </c>
      <c r="H263" s="259">
        <f t="shared" si="148"/>
        <v>14</v>
      </c>
      <c r="I263" s="259">
        <f t="shared" si="148"/>
        <v>20</v>
      </c>
      <c r="J263" s="293">
        <f t="shared" si="161"/>
        <v>0.7</v>
      </c>
      <c r="K263" s="239" t="str">
        <f t="shared" si="149"/>
        <v>Không đạt</v>
      </c>
      <c r="L263" s="256">
        <v>3</v>
      </c>
      <c r="M263" s="256">
        <f t="shared" si="150"/>
        <v>3</v>
      </c>
      <c r="N263" s="257">
        <f t="shared" si="162"/>
        <v>1</v>
      </c>
      <c r="O263" s="256">
        <v>1</v>
      </c>
      <c r="P263" s="256">
        <v>1</v>
      </c>
      <c r="Q263" s="257">
        <f t="shared" si="151"/>
        <v>1</v>
      </c>
      <c r="R263" s="256">
        <v>0</v>
      </c>
      <c r="S263" s="256">
        <f t="shared" si="152"/>
        <v>0</v>
      </c>
      <c r="T263" s="257" t="str">
        <f t="shared" si="163"/>
        <v/>
      </c>
      <c r="U263" s="256">
        <v>1</v>
      </c>
      <c r="V263" s="256">
        <f t="shared" si="153"/>
        <v>1</v>
      </c>
      <c r="W263" s="257">
        <f t="shared" si="164"/>
        <v>1</v>
      </c>
      <c r="X263" s="256">
        <v>0</v>
      </c>
      <c r="Y263" s="256">
        <f t="shared" si="154"/>
        <v>0</v>
      </c>
      <c r="Z263" s="257" t="str">
        <f t="shared" si="165"/>
        <v/>
      </c>
      <c r="AA263" s="256">
        <v>1</v>
      </c>
      <c r="AB263" s="256">
        <f t="shared" si="155"/>
        <v>1</v>
      </c>
      <c r="AC263" s="257">
        <f t="shared" si="156"/>
        <v>1</v>
      </c>
      <c r="AD263" s="256">
        <v>2</v>
      </c>
      <c r="AE263" s="256">
        <f t="shared" si="157"/>
        <v>2</v>
      </c>
      <c r="AF263" s="257">
        <f t="shared" si="166"/>
        <v>1</v>
      </c>
      <c r="AG263" s="256">
        <v>1</v>
      </c>
      <c r="AH263" s="256">
        <f t="shared" si="158"/>
        <v>1</v>
      </c>
      <c r="AI263" s="257">
        <f t="shared" si="167"/>
        <v>1</v>
      </c>
      <c r="AJ263" s="480">
        <v>1</v>
      </c>
      <c r="AK263" s="256">
        <f t="shared" si="168"/>
        <v>1</v>
      </c>
      <c r="AL263" s="257">
        <f t="shared" si="169"/>
        <v>1</v>
      </c>
      <c r="AM263" s="256">
        <v>0</v>
      </c>
      <c r="AN263" s="256">
        <f t="shared" si="170"/>
        <v>1</v>
      </c>
      <c r="AO263" s="257">
        <f t="shared" si="171"/>
        <v>0</v>
      </c>
      <c r="AP263" s="256">
        <v>1</v>
      </c>
      <c r="AQ263" s="256">
        <v>1</v>
      </c>
      <c r="AR263" s="257">
        <f t="shared" si="172"/>
        <v>1</v>
      </c>
      <c r="AS263" s="256">
        <v>0</v>
      </c>
      <c r="AT263" s="256">
        <f t="shared" si="173"/>
        <v>1</v>
      </c>
      <c r="AU263" s="257">
        <f t="shared" si="174"/>
        <v>0</v>
      </c>
      <c r="AV263" s="256">
        <v>0</v>
      </c>
      <c r="AW263" s="256">
        <f t="shared" si="175"/>
        <v>2</v>
      </c>
      <c r="AX263" s="257">
        <f t="shared" si="176"/>
        <v>0</v>
      </c>
      <c r="AY263" s="256">
        <v>1</v>
      </c>
      <c r="AZ263" s="256">
        <f t="shared" si="177"/>
        <v>1</v>
      </c>
      <c r="BA263" s="257">
        <f t="shared" si="178"/>
        <v>1</v>
      </c>
      <c r="BB263" s="256">
        <v>1</v>
      </c>
      <c r="BC263" s="256">
        <f t="shared" si="179"/>
        <v>1</v>
      </c>
      <c r="BD263" s="257">
        <f t="shared" si="180"/>
        <v>1</v>
      </c>
      <c r="BE263" s="256">
        <v>0</v>
      </c>
      <c r="BF263" s="256">
        <f t="shared" si="181"/>
        <v>0</v>
      </c>
      <c r="BG263" s="257" t="str">
        <f t="shared" si="182"/>
        <v/>
      </c>
      <c r="BH263" s="256">
        <v>0</v>
      </c>
      <c r="BI263" s="256">
        <f t="shared" si="183"/>
        <v>0</v>
      </c>
      <c r="BJ263" s="257" t="str">
        <f t="shared" si="184"/>
        <v/>
      </c>
      <c r="BK263" s="256">
        <v>0</v>
      </c>
      <c r="BL263" s="256">
        <f t="shared" si="185"/>
        <v>0</v>
      </c>
      <c r="BM263" s="257" t="str">
        <f t="shared" si="186"/>
        <v/>
      </c>
      <c r="BN263" s="256">
        <v>0</v>
      </c>
      <c r="BO263" s="256">
        <f t="shared" si="187"/>
        <v>0</v>
      </c>
      <c r="BP263" s="257" t="str">
        <f t="shared" si="188"/>
        <v/>
      </c>
      <c r="BQ263" s="256">
        <v>1</v>
      </c>
      <c r="BR263" s="256">
        <f t="shared" si="189"/>
        <v>1</v>
      </c>
      <c r="BS263" s="257">
        <f t="shared" si="190"/>
        <v>1</v>
      </c>
      <c r="BT263" s="256">
        <v>0</v>
      </c>
      <c r="BU263" s="256">
        <f t="shared" si="191"/>
        <v>0</v>
      </c>
      <c r="BV263" s="257" t="str">
        <f t="shared" si="192"/>
        <v/>
      </c>
      <c r="BW263" s="256">
        <v>0</v>
      </c>
      <c r="BX263" s="256">
        <f t="shared" si="193"/>
        <v>0</v>
      </c>
      <c r="BY263" s="257" t="str">
        <f t="shared" si="194"/>
        <v/>
      </c>
      <c r="BZ263" s="256">
        <v>0</v>
      </c>
      <c r="CA263" s="256">
        <f t="shared" si="195"/>
        <v>0</v>
      </c>
      <c r="CB263" s="257" t="str">
        <f t="shared" si="196"/>
        <v/>
      </c>
      <c r="CC263" s="256">
        <v>0</v>
      </c>
      <c r="CD263" s="256">
        <f t="shared" si="197"/>
        <v>2</v>
      </c>
      <c r="CE263" s="257">
        <f t="shared" si="198"/>
        <v>0</v>
      </c>
      <c r="CF263" s="256">
        <v>0</v>
      </c>
      <c r="CG263" s="256">
        <f t="shared" si="199"/>
        <v>0</v>
      </c>
      <c r="CH263" s="257" t="str">
        <f t="shared" si="200"/>
        <v/>
      </c>
      <c r="CI263" s="256">
        <v>0</v>
      </c>
      <c r="CJ263" s="256">
        <f t="shared" si="201"/>
        <v>0</v>
      </c>
      <c r="CK263" s="257" t="str">
        <f t="shared" si="202"/>
        <v/>
      </c>
      <c r="CL263" s="256">
        <v>0</v>
      </c>
      <c r="CM263" s="256">
        <f t="shared" si="203"/>
        <v>0</v>
      </c>
      <c r="CN263" s="257" t="str">
        <f t="shared" si="204"/>
        <v/>
      </c>
      <c r="CO263" s="256">
        <v>0</v>
      </c>
      <c r="CP263" s="256">
        <f t="shared" si="205"/>
        <v>0</v>
      </c>
      <c r="CQ263" s="257" t="str">
        <f t="shared" si="206"/>
        <v/>
      </c>
      <c r="CR263" s="256">
        <v>0</v>
      </c>
      <c r="CS263" s="256">
        <f t="shared" si="207"/>
        <v>0</v>
      </c>
      <c r="CT263" s="257" t="str">
        <f t="shared" si="208"/>
        <v/>
      </c>
      <c r="CU263" s="256">
        <v>0</v>
      </c>
      <c r="CV263" s="256">
        <f t="shared" si="209"/>
        <v>0</v>
      </c>
      <c r="CW263" s="257" t="str">
        <f t="shared" si="210"/>
        <v/>
      </c>
      <c r="CX263" s="256">
        <v>0</v>
      </c>
      <c r="CY263" s="256">
        <f t="shared" si="211"/>
        <v>0</v>
      </c>
      <c r="CZ263" s="257" t="str">
        <f t="shared" si="212"/>
        <v/>
      </c>
      <c r="DA263" s="256">
        <v>1</v>
      </c>
      <c r="DB263" s="256">
        <f t="shared" si="159"/>
        <v>0</v>
      </c>
      <c r="DC263" s="257" t="str">
        <f t="shared" si="213"/>
        <v/>
      </c>
      <c r="DD263" s="256">
        <v>0</v>
      </c>
      <c r="DE263" s="256">
        <f t="shared" si="160"/>
        <v>0</v>
      </c>
      <c r="DF263" s="257" t="str">
        <f t="shared" si="214"/>
        <v/>
      </c>
    </row>
    <row r="264" spans="1:110" ht="15" customHeight="1" x14ac:dyDescent="0.25">
      <c r="A264" s="152">
        <v>10</v>
      </c>
      <c r="B264" s="127" t="s">
        <v>347</v>
      </c>
      <c r="C264" s="127" t="s">
        <v>336</v>
      </c>
      <c r="D264" s="480">
        <v>0</v>
      </c>
      <c r="E264" s="480">
        <v>0</v>
      </c>
      <c r="F264" s="257" t="str">
        <f t="shared" si="146"/>
        <v>-</v>
      </c>
      <c r="G264" s="239" t="str">
        <f t="shared" si="147"/>
        <v>Đạt</v>
      </c>
      <c r="H264" s="259">
        <f t="shared" si="148"/>
        <v>14</v>
      </c>
      <c r="I264" s="259">
        <f t="shared" si="148"/>
        <v>17</v>
      </c>
      <c r="J264" s="293">
        <f t="shared" si="161"/>
        <v>0.82352941176470584</v>
      </c>
      <c r="K264" s="239" t="str">
        <f t="shared" si="149"/>
        <v>Không đạt</v>
      </c>
      <c r="L264" s="256">
        <v>4</v>
      </c>
      <c r="M264" s="256">
        <f t="shared" si="150"/>
        <v>4</v>
      </c>
      <c r="N264" s="257">
        <f t="shared" si="162"/>
        <v>1</v>
      </c>
      <c r="O264" s="256">
        <v>1</v>
      </c>
      <c r="P264" s="256">
        <v>1</v>
      </c>
      <c r="Q264" s="257">
        <f t="shared" si="151"/>
        <v>1</v>
      </c>
      <c r="R264" s="256">
        <v>0</v>
      </c>
      <c r="S264" s="256">
        <f t="shared" si="152"/>
        <v>0</v>
      </c>
      <c r="T264" s="257" t="str">
        <f t="shared" si="163"/>
        <v/>
      </c>
      <c r="U264" s="256">
        <v>0</v>
      </c>
      <c r="V264" s="256">
        <f t="shared" si="153"/>
        <v>0</v>
      </c>
      <c r="W264" s="257" t="str">
        <f t="shared" si="164"/>
        <v/>
      </c>
      <c r="X264" s="256">
        <v>0</v>
      </c>
      <c r="Y264" s="256">
        <f t="shared" si="154"/>
        <v>0</v>
      </c>
      <c r="Z264" s="257" t="str">
        <f t="shared" si="165"/>
        <v/>
      </c>
      <c r="AA264" s="256">
        <v>0</v>
      </c>
      <c r="AB264" s="256">
        <f t="shared" si="155"/>
        <v>0</v>
      </c>
      <c r="AC264" s="257" t="str">
        <f t="shared" si="156"/>
        <v/>
      </c>
      <c r="AD264" s="256">
        <v>0</v>
      </c>
      <c r="AE264" s="256">
        <f t="shared" si="157"/>
        <v>0</v>
      </c>
      <c r="AF264" s="257" t="str">
        <f t="shared" si="166"/>
        <v/>
      </c>
      <c r="AG264" s="256">
        <v>0</v>
      </c>
      <c r="AH264" s="256">
        <f t="shared" si="158"/>
        <v>0</v>
      </c>
      <c r="AI264" s="257" t="str">
        <f t="shared" si="167"/>
        <v/>
      </c>
      <c r="AJ264" s="480">
        <v>1</v>
      </c>
      <c r="AK264" s="256">
        <f t="shared" si="168"/>
        <v>1</v>
      </c>
      <c r="AL264" s="257">
        <f t="shared" si="169"/>
        <v>1</v>
      </c>
      <c r="AM264" s="256">
        <v>0</v>
      </c>
      <c r="AN264" s="256">
        <f t="shared" si="170"/>
        <v>0</v>
      </c>
      <c r="AO264" s="257" t="str">
        <f t="shared" si="171"/>
        <v/>
      </c>
      <c r="AP264" s="256">
        <v>0</v>
      </c>
      <c r="AQ264" s="256">
        <v>0</v>
      </c>
      <c r="AR264" s="257" t="str">
        <f t="shared" si="172"/>
        <v/>
      </c>
      <c r="AS264" s="256">
        <v>0</v>
      </c>
      <c r="AT264" s="256">
        <f t="shared" si="173"/>
        <v>1</v>
      </c>
      <c r="AU264" s="257">
        <f t="shared" si="174"/>
        <v>0</v>
      </c>
      <c r="AV264" s="256">
        <v>0</v>
      </c>
      <c r="AW264" s="256">
        <f t="shared" si="175"/>
        <v>2</v>
      </c>
      <c r="AX264" s="257">
        <f t="shared" si="176"/>
        <v>0</v>
      </c>
      <c r="AY264" s="256">
        <v>0</v>
      </c>
      <c r="AZ264" s="256">
        <f t="shared" si="177"/>
        <v>0</v>
      </c>
      <c r="BA264" s="257" t="str">
        <f t="shared" si="178"/>
        <v/>
      </c>
      <c r="BB264" s="256">
        <v>2</v>
      </c>
      <c r="BC264" s="256">
        <f t="shared" si="179"/>
        <v>2</v>
      </c>
      <c r="BD264" s="257">
        <f t="shared" si="180"/>
        <v>1</v>
      </c>
      <c r="BE264" s="256">
        <v>2</v>
      </c>
      <c r="BF264" s="256">
        <f t="shared" si="181"/>
        <v>2</v>
      </c>
      <c r="BG264" s="257">
        <f t="shared" si="182"/>
        <v>1</v>
      </c>
      <c r="BH264" s="256">
        <v>0</v>
      </c>
      <c r="BI264" s="256">
        <f t="shared" si="183"/>
        <v>1</v>
      </c>
      <c r="BJ264" s="257">
        <f t="shared" si="184"/>
        <v>0</v>
      </c>
      <c r="BK264" s="256">
        <v>0</v>
      </c>
      <c r="BL264" s="256">
        <f t="shared" si="185"/>
        <v>0</v>
      </c>
      <c r="BM264" s="257" t="str">
        <f t="shared" si="186"/>
        <v/>
      </c>
      <c r="BN264" s="256">
        <v>0</v>
      </c>
      <c r="BO264" s="256">
        <f t="shared" si="187"/>
        <v>0</v>
      </c>
      <c r="BP264" s="257" t="str">
        <f t="shared" si="188"/>
        <v/>
      </c>
      <c r="BQ264" s="256">
        <v>2</v>
      </c>
      <c r="BR264" s="256">
        <f t="shared" si="189"/>
        <v>2</v>
      </c>
      <c r="BS264" s="257">
        <f t="shared" si="190"/>
        <v>1</v>
      </c>
      <c r="BT264" s="256">
        <v>0</v>
      </c>
      <c r="BU264" s="256">
        <f t="shared" si="191"/>
        <v>0</v>
      </c>
      <c r="BV264" s="257" t="str">
        <f t="shared" si="192"/>
        <v/>
      </c>
      <c r="BW264" s="256">
        <v>0</v>
      </c>
      <c r="BX264" s="256">
        <f t="shared" si="193"/>
        <v>0</v>
      </c>
      <c r="BY264" s="257" t="str">
        <f t="shared" si="194"/>
        <v/>
      </c>
      <c r="BZ264" s="256">
        <v>1</v>
      </c>
      <c r="CA264" s="256">
        <f t="shared" si="195"/>
        <v>1</v>
      </c>
      <c r="CB264" s="257">
        <f t="shared" si="196"/>
        <v>1</v>
      </c>
      <c r="CC264" s="256">
        <v>0</v>
      </c>
      <c r="CD264" s="256">
        <f t="shared" si="197"/>
        <v>0</v>
      </c>
      <c r="CE264" s="257" t="str">
        <f t="shared" si="198"/>
        <v/>
      </c>
      <c r="CF264" s="256">
        <v>0</v>
      </c>
      <c r="CG264" s="256">
        <f t="shared" si="199"/>
        <v>0</v>
      </c>
      <c r="CH264" s="257" t="str">
        <f t="shared" si="200"/>
        <v/>
      </c>
      <c r="CI264" s="256">
        <v>1</v>
      </c>
      <c r="CJ264" s="256">
        <f t="shared" si="201"/>
        <v>0</v>
      </c>
      <c r="CK264" s="257" t="str">
        <f t="shared" si="202"/>
        <v/>
      </c>
      <c r="CL264" s="256">
        <v>0</v>
      </c>
      <c r="CM264" s="256">
        <f t="shared" si="203"/>
        <v>0</v>
      </c>
      <c r="CN264" s="257" t="str">
        <f t="shared" si="204"/>
        <v/>
      </c>
      <c r="CO264" s="256">
        <v>0</v>
      </c>
      <c r="CP264" s="256">
        <f t="shared" si="205"/>
        <v>0</v>
      </c>
      <c r="CQ264" s="257" t="str">
        <f t="shared" si="206"/>
        <v/>
      </c>
      <c r="CR264" s="256">
        <v>0</v>
      </c>
      <c r="CS264" s="256">
        <f t="shared" si="207"/>
        <v>0</v>
      </c>
      <c r="CT264" s="257" t="str">
        <f t="shared" si="208"/>
        <v/>
      </c>
      <c r="CU264" s="256">
        <v>0</v>
      </c>
      <c r="CV264" s="256">
        <f t="shared" si="209"/>
        <v>0</v>
      </c>
      <c r="CW264" s="257" t="str">
        <f t="shared" si="210"/>
        <v/>
      </c>
      <c r="CX264" s="256">
        <v>0</v>
      </c>
      <c r="CY264" s="256">
        <f t="shared" si="211"/>
        <v>0</v>
      </c>
      <c r="CZ264" s="257" t="str">
        <f t="shared" si="212"/>
        <v/>
      </c>
      <c r="DA264" s="256">
        <v>0</v>
      </c>
      <c r="DB264" s="256">
        <f t="shared" si="159"/>
        <v>0</v>
      </c>
      <c r="DC264" s="257" t="str">
        <f t="shared" si="213"/>
        <v/>
      </c>
      <c r="DD264" s="256">
        <v>0</v>
      </c>
      <c r="DE264" s="256">
        <f t="shared" si="160"/>
        <v>0</v>
      </c>
      <c r="DF264" s="257" t="str">
        <f t="shared" si="214"/>
        <v/>
      </c>
    </row>
    <row r="265" spans="1:110" ht="15" customHeight="1" x14ac:dyDescent="0.25">
      <c r="A265" s="152">
        <v>11</v>
      </c>
      <c r="B265" s="127" t="s">
        <v>348</v>
      </c>
      <c r="C265" s="127" t="s">
        <v>345</v>
      </c>
      <c r="D265" s="480">
        <v>0</v>
      </c>
      <c r="E265" s="480">
        <v>0</v>
      </c>
      <c r="F265" s="257" t="str">
        <f t="shared" si="146"/>
        <v>-</v>
      </c>
      <c r="G265" s="239" t="str">
        <f t="shared" si="147"/>
        <v>Đạt</v>
      </c>
      <c r="H265" s="259">
        <f t="shared" si="148"/>
        <v>19</v>
      </c>
      <c r="I265" s="259">
        <f t="shared" si="148"/>
        <v>21</v>
      </c>
      <c r="J265" s="293">
        <f t="shared" si="161"/>
        <v>0.90476190476190477</v>
      </c>
      <c r="K265" s="239" t="str">
        <f t="shared" si="149"/>
        <v>Không đạt</v>
      </c>
      <c r="L265" s="256">
        <v>2</v>
      </c>
      <c r="M265" s="256">
        <f t="shared" si="150"/>
        <v>2</v>
      </c>
      <c r="N265" s="257">
        <f t="shared" si="162"/>
        <v>1</v>
      </c>
      <c r="O265" s="256">
        <v>0</v>
      </c>
      <c r="P265" s="256">
        <v>0</v>
      </c>
      <c r="Q265" s="257" t="str">
        <f t="shared" si="151"/>
        <v/>
      </c>
      <c r="R265" s="256">
        <v>1</v>
      </c>
      <c r="S265" s="256">
        <f t="shared" si="152"/>
        <v>1</v>
      </c>
      <c r="T265" s="257">
        <f t="shared" si="163"/>
        <v>1</v>
      </c>
      <c r="U265" s="256">
        <v>0</v>
      </c>
      <c r="V265" s="256">
        <f t="shared" si="153"/>
        <v>0</v>
      </c>
      <c r="W265" s="257" t="str">
        <f t="shared" si="164"/>
        <v/>
      </c>
      <c r="X265" s="256">
        <v>0</v>
      </c>
      <c r="Y265" s="256">
        <f t="shared" si="154"/>
        <v>0</v>
      </c>
      <c r="Z265" s="257" t="str">
        <f t="shared" si="165"/>
        <v/>
      </c>
      <c r="AA265" s="256">
        <v>2</v>
      </c>
      <c r="AB265" s="256">
        <f t="shared" si="155"/>
        <v>2</v>
      </c>
      <c r="AC265" s="257">
        <f t="shared" si="156"/>
        <v>1</v>
      </c>
      <c r="AD265" s="256">
        <v>0</v>
      </c>
      <c r="AE265" s="256">
        <f t="shared" si="157"/>
        <v>0</v>
      </c>
      <c r="AF265" s="257" t="str">
        <f t="shared" si="166"/>
        <v/>
      </c>
      <c r="AG265" s="256">
        <v>0</v>
      </c>
      <c r="AH265" s="256">
        <f t="shared" si="158"/>
        <v>0</v>
      </c>
      <c r="AI265" s="257" t="str">
        <f t="shared" si="167"/>
        <v/>
      </c>
      <c r="AJ265" s="480">
        <v>0</v>
      </c>
      <c r="AK265" s="256">
        <f t="shared" si="168"/>
        <v>0</v>
      </c>
      <c r="AL265" s="257" t="str">
        <f t="shared" si="169"/>
        <v/>
      </c>
      <c r="AM265" s="256">
        <v>1</v>
      </c>
      <c r="AN265" s="256">
        <f t="shared" si="170"/>
        <v>3</v>
      </c>
      <c r="AO265" s="257">
        <f t="shared" si="171"/>
        <v>0.33333333333333331</v>
      </c>
      <c r="AP265" s="256">
        <v>0</v>
      </c>
      <c r="AQ265" s="256">
        <v>0</v>
      </c>
      <c r="AR265" s="257" t="str">
        <f t="shared" si="172"/>
        <v/>
      </c>
      <c r="AS265" s="256">
        <v>1</v>
      </c>
      <c r="AT265" s="256">
        <f t="shared" si="173"/>
        <v>1</v>
      </c>
      <c r="AU265" s="257">
        <f t="shared" si="174"/>
        <v>1</v>
      </c>
      <c r="AV265" s="256">
        <v>2</v>
      </c>
      <c r="AW265" s="256">
        <f t="shared" si="175"/>
        <v>2</v>
      </c>
      <c r="AX265" s="257">
        <f t="shared" si="176"/>
        <v>1</v>
      </c>
      <c r="AY265" s="256">
        <v>0</v>
      </c>
      <c r="AZ265" s="256">
        <f t="shared" si="177"/>
        <v>0</v>
      </c>
      <c r="BA265" s="257" t="str">
        <f t="shared" si="178"/>
        <v/>
      </c>
      <c r="BB265" s="256">
        <v>0</v>
      </c>
      <c r="BC265" s="256">
        <f t="shared" si="179"/>
        <v>0</v>
      </c>
      <c r="BD265" s="257" t="str">
        <f t="shared" si="180"/>
        <v/>
      </c>
      <c r="BE265" s="256">
        <v>2</v>
      </c>
      <c r="BF265" s="256">
        <f t="shared" si="181"/>
        <v>2</v>
      </c>
      <c r="BG265" s="257">
        <f t="shared" si="182"/>
        <v>1</v>
      </c>
      <c r="BH265" s="256">
        <v>0</v>
      </c>
      <c r="BI265" s="256">
        <f t="shared" si="183"/>
        <v>0</v>
      </c>
      <c r="BJ265" s="257" t="str">
        <f t="shared" si="184"/>
        <v/>
      </c>
      <c r="BK265" s="256">
        <v>0</v>
      </c>
      <c r="BL265" s="256">
        <f t="shared" si="185"/>
        <v>0</v>
      </c>
      <c r="BM265" s="257" t="str">
        <f t="shared" si="186"/>
        <v/>
      </c>
      <c r="BN265" s="256">
        <v>0</v>
      </c>
      <c r="BO265" s="256">
        <f t="shared" si="187"/>
        <v>0</v>
      </c>
      <c r="BP265" s="257" t="str">
        <f t="shared" si="188"/>
        <v/>
      </c>
      <c r="BQ265" s="256">
        <v>2</v>
      </c>
      <c r="BR265" s="256">
        <f t="shared" si="189"/>
        <v>2</v>
      </c>
      <c r="BS265" s="257">
        <f t="shared" si="190"/>
        <v>1</v>
      </c>
      <c r="BT265" s="256">
        <v>2</v>
      </c>
      <c r="BU265" s="256">
        <f t="shared" si="191"/>
        <v>2</v>
      </c>
      <c r="BV265" s="257">
        <f t="shared" si="192"/>
        <v>1</v>
      </c>
      <c r="BW265" s="256">
        <v>1</v>
      </c>
      <c r="BX265" s="256">
        <f t="shared" si="193"/>
        <v>1</v>
      </c>
      <c r="BY265" s="257">
        <f t="shared" si="194"/>
        <v>1</v>
      </c>
      <c r="BZ265" s="256">
        <v>1</v>
      </c>
      <c r="CA265" s="256">
        <f t="shared" si="195"/>
        <v>1</v>
      </c>
      <c r="CB265" s="257">
        <f t="shared" si="196"/>
        <v>1</v>
      </c>
      <c r="CC265" s="256">
        <v>2</v>
      </c>
      <c r="CD265" s="256">
        <f t="shared" si="197"/>
        <v>2</v>
      </c>
      <c r="CE265" s="257">
        <f t="shared" si="198"/>
        <v>1</v>
      </c>
      <c r="CF265" s="256">
        <v>0</v>
      </c>
      <c r="CG265" s="256">
        <f t="shared" si="199"/>
        <v>0</v>
      </c>
      <c r="CH265" s="257" t="str">
        <f t="shared" si="200"/>
        <v/>
      </c>
      <c r="CI265" s="256">
        <v>0</v>
      </c>
      <c r="CJ265" s="256">
        <f t="shared" si="201"/>
        <v>0</v>
      </c>
      <c r="CK265" s="257" t="str">
        <f t="shared" si="202"/>
        <v/>
      </c>
      <c r="CL265" s="256">
        <v>0</v>
      </c>
      <c r="CM265" s="256">
        <f t="shared" si="203"/>
        <v>0</v>
      </c>
      <c r="CN265" s="257" t="str">
        <f t="shared" si="204"/>
        <v/>
      </c>
      <c r="CO265" s="256">
        <v>0</v>
      </c>
      <c r="CP265" s="256">
        <f t="shared" si="205"/>
        <v>0</v>
      </c>
      <c r="CQ265" s="257" t="str">
        <f t="shared" si="206"/>
        <v/>
      </c>
      <c r="CR265" s="256">
        <v>0</v>
      </c>
      <c r="CS265" s="256">
        <f t="shared" si="207"/>
        <v>0</v>
      </c>
      <c r="CT265" s="257" t="str">
        <f t="shared" si="208"/>
        <v/>
      </c>
      <c r="CU265" s="256">
        <v>0</v>
      </c>
      <c r="CV265" s="256">
        <f t="shared" si="209"/>
        <v>0</v>
      </c>
      <c r="CW265" s="257" t="str">
        <f t="shared" si="210"/>
        <v/>
      </c>
      <c r="CX265" s="256">
        <v>0</v>
      </c>
      <c r="CY265" s="256">
        <f t="shared" si="211"/>
        <v>0</v>
      </c>
      <c r="CZ265" s="257" t="str">
        <f t="shared" si="212"/>
        <v/>
      </c>
      <c r="DA265" s="256">
        <v>0</v>
      </c>
      <c r="DB265" s="256">
        <f t="shared" si="159"/>
        <v>0</v>
      </c>
      <c r="DC265" s="257" t="str">
        <f t="shared" si="213"/>
        <v/>
      </c>
      <c r="DD265" s="256">
        <v>0</v>
      </c>
      <c r="DE265" s="256">
        <f t="shared" si="160"/>
        <v>0</v>
      </c>
      <c r="DF265" s="257" t="str">
        <f t="shared" si="214"/>
        <v/>
      </c>
    </row>
    <row r="266" spans="1:110" ht="15" customHeight="1" x14ac:dyDescent="0.25">
      <c r="A266" s="152">
        <v>12</v>
      </c>
      <c r="B266" s="127" t="s">
        <v>349</v>
      </c>
      <c r="C266" s="127" t="s">
        <v>336</v>
      </c>
      <c r="D266" s="480">
        <v>0</v>
      </c>
      <c r="E266" s="480">
        <v>0</v>
      </c>
      <c r="F266" s="257" t="str">
        <f t="shared" si="146"/>
        <v>-</v>
      </c>
      <c r="G266" s="239" t="str">
        <f t="shared" si="147"/>
        <v>Đạt</v>
      </c>
      <c r="H266" s="259">
        <f t="shared" si="148"/>
        <v>6</v>
      </c>
      <c r="I266" s="259">
        <f t="shared" si="148"/>
        <v>3</v>
      </c>
      <c r="J266" s="293">
        <f t="shared" si="161"/>
        <v>2</v>
      </c>
      <c r="K266" s="239" t="str">
        <f t="shared" si="149"/>
        <v>Đạt</v>
      </c>
      <c r="L266" s="256">
        <v>0</v>
      </c>
      <c r="M266" s="256">
        <f t="shared" si="150"/>
        <v>0</v>
      </c>
      <c r="N266" s="257" t="str">
        <f t="shared" si="162"/>
        <v/>
      </c>
      <c r="O266" s="256">
        <v>1</v>
      </c>
      <c r="P266" s="256">
        <v>1</v>
      </c>
      <c r="Q266" s="257">
        <f t="shared" si="151"/>
        <v>1</v>
      </c>
      <c r="R266" s="256">
        <v>1</v>
      </c>
      <c r="S266" s="256">
        <f t="shared" si="152"/>
        <v>1</v>
      </c>
      <c r="T266" s="257">
        <f t="shared" si="163"/>
        <v>1</v>
      </c>
      <c r="U266" s="256">
        <v>0</v>
      </c>
      <c r="V266" s="256">
        <f t="shared" si="153"/>
        <v>0</v>
      </c>
      <c r="W266" s="257" t="str">
        <f t="shared" si="164"/>
        <v/>
      </c>
      <c r="X266" s="256">
        <v>0</v>
      </c>
      <c r="Y266" s="256">
        <f t="shared" si="154"/>
        <v>0</v>
      </c>
      <c r="Z266" s="257" t="str">
        <f t="shared" si="165"/>
        <v/>
      </c>
      <c r="AA266" s="256">
        <v>0</v>
      </c>
      <c r="AB266" s="256">
        <f t="shared" si="155"/>
        <v>0</v>
      </c>
      <c r="AC266" s="257" t="str">
        <f t="shared" si="156"/>
        <v/>
      </c>
      <c r="AD266" s="256">
        <v>0</v>
      </c>
      <c r="AE266" s="256">
        <f t="shared" si="157"/>
        <v>0</v>
      </c>
      <c r="AF266" s="257" t="str">
        <f t="shared" si="166"/>
        <v/>
      </c>
      <c r="AG266" s="256">
        <v>0</v>
      </c>
      <c r="AH266" s="256">
        <f t="shared" si="158"/>
        <v>0</v>
      </c>
      <c r="AI266" s="257" t="str">
        <f t="shared" si="167"/>
        <v/>
      </c>
      <c r="AJ266" s="480">
        <v>0</v>
      </c>
      <c r="AK266" s="256">
        <f t="shared" si="168"/>
        <v>0</v>
      </c>
      <c r="AL266" s="257" t="str">
        <f t="shared" si="169"/>
        <v/>
      </c>
      <c r="AM266" s="256">
        <v>0</v>
      </c>
      <c r="AN266" s="256">
        <f t="shared" si="170"/>
        <v>0</v>
      </c>
      <c r="AO266" s="257" t="str">
        <f t="shared" si="171"/>
        <v/>
      </c>
      <c r="AP266" s="256">
        <v>0</v>
      </c>
      <c r="AQ266" s="256">
        <v>0</v>
      </c>
      <c r="AR266" s="257" t="str">
        <f t="shared" si="172"/>
        <v/>
      </c>
      <c r="AS266" s="256">
        <v>0</v>
      </c>
      <c r="AT266" s="256">
        <f t="shared" si="173"/>
        <v>0</v>
      </c>
      <c r="AU266" s="257" t="str">
        <f t="shared" si="174"/>
        <v/>
      </c>
      <c r="AV266" s="256">
        <v>0</v>
      </c>
      <c r="AW266" s="256">
        <f t="shared" si="175"/>
        <v>0</v>
      </c>
      <c r="AX266" s="257" t="str">
        <f t="shared" si="176"/>
        <v/>
      </c>
      <c r="AY266" s="256">
        <v>0</v>
      </c>
      <c r="AZ266" s="256">
        <f t="shared" si="177"/>
        <v>0</v>
      </c>
      <c r="BA266" s="257" t="str">
        <f t="shared" si="178"/>
        <v/>
      </c>
      <c r="BB266" s="256">
        <v>0</v>
      </c>
      <c r="BC266" s="256">
        <f t="shared" si="179"/>
        <v>0</v>
      </c>
      <c r="BD266" s="257" t="str">
        <f t="shared" si="180"/>
        <v/>
      </c>
      <c r="BE266" s="256">
        <v>0</v>
      </c>
      <c r="BF266" s="256">
        <f t="shared" si="181"/>
        <v>0</v>
      </c>
      <c r="BG266" s="257" t="str">
        <f t="shared" si="182"/>
        <v/>
      </c>
      <c r="BH266" s="256">
        <v>1</v>
      </c>
      <c r="BI266" s="256">
        <f t="shared" si="183"/>
        <v>0</v>
      </c>
      <c r="BJ266" s="257" t="str">
        <f t="shared" si="184"/>
        <v/>
      </c>
      <c r="BK266" s="256">
        <v>0</v>
      </c>
      <c r="BL266" s="256">
        <f t="shared" si="185"/>
        <v>0</v>
      </c>
      <c r="BM266" s="257" t="str">
        <f t="shared" si="186"/>
        <v/>
      </c>
      <c r="BN266" s="256">
        <v>0</v>
      </c>
      <c r="BO266" s="256">
        <f t="shared" si="187"/>
        <v>0</v>
      </c>
      <c r="BP266" s="257" t="str">
        <f t="shared" si="188"/>
        <v/>
      </c>
      <c r="BQ266" s="256">
        <v>0</v>
      </c>
      <c r="BR266" s="256">
        <f t="shared" si="189"/>
        <v>0</v>
      </c>
      <c r="BS266" s="257" t="str">
        <f t="shared" si="190"/>
        <v/>
      </c>
      <c r="BT266" s="256">
        <v>1</v>
      </c>
      <c r="BU266" s="256">
        <f t="shared" si="191"/>
        <v>1</v>
      </c>
      <c r="BV266" s="257">
        <f t="shared" si="192"/>
        <v>1</v>
      </c>
      <c r="BW266" s="256">
        <v>0</v>
      </c>
      <c r="BX266" s="256">
        <f t="shared" si="193"/>
        <v>0</v>
      </c>
      <c r="BY266" s="257" t="str">
        <f t="shared" si="194"/>
        <v/>
      </c>
      <c r="BZ266" s="256">
        <v>0</v>
      </c>
      <c r="CA266" s="256">
        <f t="shared" si="195"/>
        <v>0</v>
      </c>
      <c r="CB266" s="257" t="str">
        <f t="shared" si="196"/>
        <v/>
      </c>
      <c r="CC266" s="256">
        <v>2</v>
      </c>
      <c r="CD266" s="256">
        <f t="shared" si="197"/>
        <v>0</v>
      </c>
      <c r="CE266" s="257" t="str">
        <f t="shared" si="198"/>
        <v/>
      </c>
      <c r="CF266" s="256">
        <v>0</v>
      </c>
      <c r="CG266" s="256">
        <f t="shared" si="199"/>
        <v>0</v>
      </c>
      <c r="CH266" s="257" t="str">
        <f t="shared" si="200"/>
        <v/>
      </c>
      <c r="CI266" s="256">
        <v>0</v>
      </c>
      <c r="CJ266" s="256">
        <f t="shared" si="201"/>
        <v>0</v>
      </c>
      <c r="CK266" s="257" t="str">
        <f t="shared" si="202"/>
        <v/>
      </c>
      <c r="CL266" s="256">
        <v>0</v>
      </c>
      <c r="CM266" s="256">
        <f t="shared" si="203"/>
        <v>0</v>
      </c>
      <c r="CN266" s="257" t="str">
        <f t="shared" si="204"/>
        <v/>
      </c>
      <c r="CO266" s="256">
        <v>0</v>
      </c>
      <c r="CP266" s="256">
        <f t="shared" si="205"/>
        <v>0</v>
      </c>
      <c r="CQ266" s="257" t="str">
        <f t="shared" si="206"/>
        <v/>
      </c>
      <c r="CR266" s="256">
        <v>0</v>
      </c>
      <c r="CS266" s="256">
        <f t="shared" si="207"/>
        <v>0</v>
      </c>
      <c r="CT266" s="257" t="str">
        <f t="shared" si="208"/>
        <v/>
      </c>
      <c r="CU266" s="256">
        <v>0</v>
      </c>
      <c r="CV266" s="256">
        <f t="shared" si="209"/>
        <v>0</v>
      </c>
      <c r="CW266" s="257" t="str">
        <f t="shared" si="210"/>
        <v/>
      </c>
      <c r="CX266" s="256">
        <v>0</v>
      </c>
      <c r="CY266" s="256">
        <f t="shared" si="211"/>
        <v>0</v>
      </c>
      <c r="CZ266" s="257" t="str">
        <f t="shared" si="212"/>
        <v/>
      </c>
      <c r="DA266" s="256">
        <v>0</v>
      </c>
      <c r="DB266" s="256">
        <f t="shared" si="159"/>
        <v>0</v>
      </c>
      <c r="DC266" s="257" t="str">
        <f t="shared" si="213"/>
        <v/>
      </c>
      <c r="DD266" s="256">
        <v>0</v>
      </c>
      <c r="DE266" s="256">
        <f t="shared" si="160"/>
        <v>0</v>
      </c>
      <c r="DF266" s="257" t="str">
        <f t="shared" si="214"/>
        <v/>
      </c>
    </row>
    <row r="267" spans="1:110" ht="15" customHeight="1" x14ac:dyDescent="0.25">
      <c r="A267" s="152">
        <v>13</v>
      </c>
      <c r="B267" s="127" t="s">
        <v>350</v>
      </c>
      <c r="C267" s="127" t="s">
        <v>336</v>
      </c>
      <c r="D267" s="480">
        <v>0</v>
      </c>
      <c r="E267" s="480">
        <v>0</v>
      </c>
      <c r="F267" s="257" t="str">
        <f t="shared" si="146"/>
        <v>-</v>
      </c>
      <c r="G267" s="239" t="str">
        <f t="shared" si="147"/>
        <v>Đạt</v>
      </c>
      <c r="H267" s="259">
        <f t="shared" si="148"/>
        <v>17</v>
      </c>
      <c r="I267" s="259">
        <f t="shared" si="148"/>
        <v>19</v>
      </c>
      <c r="J267" s="293">
        <f t="shared" si="161"/>
        <v>0.89473684210526316</v>
      </c>
      <c r="K267" s="239" t="str">
        <f t="shared" si="149"/>
        <v>Không đạt</v>
      </c>
      <c r="L267" s="256">
        <v>0</v>
      </c>
      <c r="M267" s="256">
        <f t="shared" si="150"/>
        <v>0</v>
      </c>
      <c r="N267" s="257" t="str">
        <f t="shared" si="162"/>
        <v/>
      </c>
      <c r="O267" s="256">
        <v>5</v>
      </c>
      <c r="P267" s="256">
        <v>5</v>
      </c>
      <c r="Q267" s="257">
        <f t="shared" si="151"/>
        <v>1</v>
      </c>
      <c r="R267" s="256">
        <v>0</v>
      </c>
      <c r="S267" s="256">
        <f t="shared" si="152"/>
        <v>0</v>
      </c>
      <c r="T267" s="257" t="str">
        <f t="shared" si="163"/>
        <v/>
      </c>
      <c r="U267" s="256">
        <v>1</v>
      </c>
      <c r="V267" s="256">
        <f t="shared" si="153"/>
        <v>1</v>
      </c>
      <c r="W267" s="257">
        <f t="shared" si="164"/>
        <v>1</v>
      </c>
      <c r="X267" s="256">
        <v>0</v>
      </c>
      <c r="Y267" s="256">
        <f t="shared" si="154"/>
        <v>0</v>
      </c>
      <c r="Z267" s="257" t="str">
        <f t="shared" si="165"/>
        <v/>
      </c>
      <c r="AA267" s="256">
        <v>0</v>
      </c>
      <c r="AB267" s="256">
        <f t="shared" si="155"/>
        <v>0</v>
      </c>
      <c r="AC267" s="257" t="str">
        <f t="shared" si="156"/>
        <v/>
      </c>
      <c r="AD267" s="256">
        <v>1</v>
      </c>
      <c r="AE267" s="256">
        <f t="shared" si="157"/>
        <v>1</v>
      </c>
      <c r="AF267" s="257">
        <f t="shared" si="166"/>
        <v>1</v>
      </c>
      <c r="AG267" s="256">
        <v>2</v>
      </c>
      <c r="AH267" s="256">
        <f t="shared" si="158"/>
        <v>2</v>
      </c>
      <c r="AI267" s="257">
        <f t="shared" si="167"/>
        <v>1</v>
      </c>
      <c r="AJ267" s="480">
        <v>1</v>
      </c>
      <c r="AK267" s="256">
        <f t="shared" si="168"/>
        <v>1</v>
      </c>
      <c r="AL267" s="257">
        <f t="shared" si="169"/>
        <v>1</v>
      </c>
      <c r="AM267" s="256">
        <v>0</v>
      </c>
      <c r="AN267" s="256">
        <f t="shared" si="170"/>
        <v>1</v>
      </c>
      <c r="AO267" s="257">
        <f t="shared" si="171"/>
        <v>0</v>
      </c>
      <c r="AP267" s="256">
        <v>0</v>
      </c>
      <c r="AQ267" s="256">
        <v>0</v>
      </c>
      <c r="AR267" s="257" t="str">
        <f t="shared" si="172"/>
        <v/>
      </c>
      <c r="AS267" s="256">
        <v>0</v>
      </c>
      <c r="AT267" s="256">
        <f t="shared" si="173"/>
        <v>0</v>
      </c>
      <c r="AU267" s="257" t="str">
        <f t="shared" si="174"/>
        <v/>
      </c>
      <c r="AV267" s="256">
        <v>0</v>
      </c>
      <c r="AW267" s="256">
        <f t="shared" si="175"/>
        <v>0</v>
      </c>
      <c r="AX267" s="257" t="str">
        <f t="shared" si="176"/>
        <v/>
      </c>
      <c r="AY267" s="256">
        <v>0</v>
      </c>
      <c r="AZ267" s="256">
        <f t="shared" si="177"/>
        <v>0</v>
      </c>
      <c r="BA267" s="257" t="str">
        <f t="shared" si="178"/>
        <v/>
      </c>
      <c r="BB267" s="256">
        <v>2</v>
      </c>
      <c r="BC267" s="256">
        <f t="shared" si="179"/>
        <v>2</v>
      </c>
      <c r="BD267" s="257">
        <f t="shared" si="180"/>
        <v>1</v>
      </c>
      <c r="BE267" s="256">
        <v>2</v>
      </c>
      <c r="BF267" s="256">
        <f t="shared" si="181"/>
        <v>2</v>
      </c>
      <c r="BG267" s="257">
        <f t="shared" si="182"/>
        <v>1</v>
      </c>
      <c r="BH267" s="256">
        <v>0</v>
      </c>
      <c r="BI267" s="256">
        <f t="shared" si="183"/>
        <v>1</v>
      </c>
      <c r="BJ267" s="257">
        <f t="shared" si="184"/>
        <v>0</v>
      </c>
      <c r="BK267" s="256">
        <v>0</v>
      </c>
      <c r="BL267" s="256">
        <f t="shared" si="185"/>
        <v>0</v>
      </c>
      <c r="BM267" s="257" t="str">
        <f t="shared" si="186"/>
        <v/>
      </c>
      <c r="BN267" s="256">
        <v>0</v>
      </c>
      <c r="BO267" s="256">
        <f t="shared" si="187"/>
        <v>0</v>
      </c>
      <c r="BP267" s="257" t="str">
        <f t="shared" si="188"/>
        <v/>
      </c>
      <c r="BQ267" s="256">
        <v>0</v>
      </c>
      <c r="BR267" s="256">
        <f t="shared" si="189"/>
        <v>0</v>
      </c>
      <c r="BS267" s="257" t="str">
        <f t="shared" si="190"/>
        <v/>
      </c>
      <c r="BT267" s="256">
        <v>0</v>
      </c>
      <c r="BU267" s="256">
        <f t="shared" si="191"/>
        <v>0</v>
      </c>
      <c r="BV267" s="257" t="str">
        <f t="shared" si="192"/>
        <v/>
      </c>
      <c r="BW267" s="256">
        <v>0</v>
      </c>
      <c r="BX267" s="256">
        <f t="shared" si="193"/>
        <v>0</v>
      </c>
      <c r="BY267" s="257" t="str">
        <f t="shared" si="194"/>
        <v/>
      </c>
      <c r="BZ267" s="256">
        <v>2</v>
      </c>
      <c r="CA267" s="256">
        <f t="shared" si="195"/>
        <v>2</v>
      </c>
      <c r="CB267" s="257">
        <f t="shared" si="196"/>
        <v>1</v>
      </c>
      <c r="CC267" s="256">
        <v>0</v>
      </c>
      <c r="CD267" s="256">
        <f t="shared" si="197"/>
        <v>0</v>
      </c>
      <c r="CE267" s="257" t="str">
        <f t="shared" si="198"/>
        <v/>
      </c>
      <c r="CF267" s="256">
        <v>0</v>
      </c>
      <c r="CG267" s="256">
        <f t="shared" si="199"/>
        <v>0</v>
      </c>
      <c r="CH267" s="257" t="str">
        <f t="shared" si="200"/>
        <v/>
      </c>
      <c r="CI267" s="256">
        <v>0</v>
      </c>
      <c r="CJ267" s="256">
        <f t="shared" si="201"/>
        <v>0</v>
      </c>
      <c r="CK267" s="257" t="str">
        <f t="shared" si="202"/>
        <v/>
      </c>
      <c r="CL267" s="256">
        <v>1</v>
      </c>
      <c r="CM267" s="256">
        <f t="shared" si="203"/>
        <v>1</v>
      </c>
      <c r="CN267" s="257">
        <f t="shared" si="204"/>
        <v>1</v>
      </c>
      <c r="CO267" s="256">
        <v>0</v>
      </c>
      <c r="CP267" s="256">
        <f t="shared" si="205"/>
        <v>0</v>
      </c>
      <c r="CQ267" s="257" t="str">
        <f t="shared" si="206"/>
        <v/>
      </c>
      <c r="CR267" s="256">
        <v>0</v>
      </c>
      <c r="CS267" s="256">
        <f t="shared" si="207"/>
        <v>0</v>
      </c>
      <c r="CT267" s="257" t="str">
        <f t="shared" si="208"/>
        <v/>
      </c>
      <c r="CU267" s="256">
        <v>0</v>
      </c>
      <c r="CV267" s="256">
        <f t="shared" si="209"/>
        <v>0</v>
      </c>
      <c r="CW267" s="257" t="str">
        <f t="shared" si="210"/>
        <v/>
      </c>
      <c r="CX267" s="256">
        <v>0</v>
      </c>
      <c r="CY267" s="256">
        <f t="shared" si="211"/>
        <v>0</v>
      </c>
      <c r="CZ267" s="257" t="str">
        <f t="shared" si="212"/>
        <v/>
      </c>
      <c r="DA267" s="256">
        <v>0</v>
      </c>
      <c r="DB267" s="256">
        <f t="shared" si="159"/>
        <v>0</v>
      </c>
      <c r="DC267" s="257" t="str">
        <f t="shared" si="213"/>
        <v/>
      </c>
      <c r="DD267" s="256">
        <v>0</v>
      </c>
      <c r="DE267" s="256">
        <f t="shared" si="160"/>
        <v>0</v>
      </c>
      <c r="DF267" s="257" t="str">
        <f t="shared" si="214"/>
        <v/>
      </c>
    </row>
    <row r="268" spans="1:110" ht="15" customHeight="1" x14ac:dyDescent="0.25">
      <c r="A268" s="152">
        <v>14</v>
      </c>
      <c r="B268" s="127" t="s">
        <v>351</v>
      </c>
      <c r="C268" s="127" t="s">
        <v>339</v>
      </c>
      <c r="D268" s="480">
        <v>0</v>
      </c>
      <c r="E268" s="480">
        <v>0</v>
      </c>
      <c r="F268" s="257" t="str">
        <f t="shared" si="146"/>
        <v>-</v>
      </c>
      <c r="G268" s="239" t="str">
        <f t="shared" si="147"/>
        <v>Đạt</v>
      </c>
      <c r="H268" s="259">
        <f t="shared" si="148"/>
        <v>7</v>
      </c>
      <c r="I268" s="259">
        <f t="shared" si="148"/>
        <v>9</v>
      </c>
      <c r="J268" s="293">
        <f t="shared" si="161"/>
        <v>0.77777777777777779</v>
      </c>
      <c r="K268" s="239" t="str">
        <f t="shared" si="149"/>
        <v>Không đạt</v>
      </c>
      <c r="L268" s="256">
        <v>0</v>
      </c>
      <c r="M268" s="256">
        <f t="shared" si="150"/>
        <v>0</v>
      </c>
      <c r="N268" s="257" t="str">
        <f t="shared" si="162"/>
        <v/>
      </c>
      <c r="O268" s="256">
        <v>0</v>
      </c>
      <c r="P268" s="256">
        <v>0</v>
      </c>
      <c r="Q268" s="257" t="str">
        <f t="shared" si="151"/>
        <v/>
      </c>
      <c r="R268" s="256">
        <v>1</v>
      </c>
      <c r="S268" s="256">
        <f t="shared" si="152"/>
        <v>1</v>
      </c>
      <c r="T268" s="257">
        <f t="shared" si="163"/>
        <v>1</v>
      </c>
      <c r="U268" s="256">
        <v>0</v>
      </c>
      <c r="V268" s="256">
        <f t="shared" si="153"/>
        <v>0</v>
      </c>
      <c r="W268" s="257" t="str">
        <f t="shared" si="164"/>
        <v/>
      </c>
      <c r="X268" s="256">
        <v>0</v>
      </c>
      <c r="Y268" s="256">
        <f t="shared" si="154"/>
        <v>0</v>
      </c>
      <c r="Z268" s="257" t="str">
        <f t="shared" si="165"/>
        <v/>
      </c>
      <c r="AA268" s="256">
        <v>3</v>
      </c>
      <c r="AB268" s="256">
        <f t="shared" si="155"/>
        <v>3</v>
      </c>
      <c r="AC268" s="257">
        <f t="shared" si="156"/>
        <v>1</v>
      </c>
      <c r="AD268" s="256">
        <v>0</v>
      </c>
      <c r="AE268" s="256">
        <f t="shared" si="157"/>
        <v>0</v>
      </c>
      <c r="AF268" s="257" t="str">
        <f t="shared" si="166"/>
        <v/>
      </c>
      <c r="AG268" s="256">
        <v>0</v>
      </c>
      <c r="AH268" s="256">
        <f t="shared" si="158"/>
        <v>0</v>
      </c>
      <c r="AI268" s="257" t="str">
        <f t="shared" si="167"/>
        <v/>
      </c>
      <c r="AJ268" s="480">
        <v>0</v>
      </c>
      <c r="AK268" s="256">
        <f t="shared" si="168"/>
        <v>0</v>
      </c>
      <c r="AL268" s="257" t="str">
        <f t="shared" si="169"/>
        <v/>
      </c>
      <c r="AM268" s="256">
        <v>0</v>
      </c>
      <c r="AN268" s="256">
        <f t="shared" si="170"/>
        <v>0</v>
      </c>
      <c r="AO268" s="257" t="str">
        <f t="shared" si="171"/>
        <v/>
      </c>
      <c r="AP268" s="256">
        <v>0</v>
      </c>
      <c r="AQ268" s="256">
        <v>0</v>
      </c>
      <c r="AR268" s="257" t="str">
        <f t="shared" si="172"/>
        <v/>
      </c>
      <c r="AS268" s="256">
        <v>1</v>
      </c>
      <c r="AT268" s="256">
        <f t="shared" si="173"/>
        <v>1</v>
      </c>
      <c r="AU268" s="257">
        <f t="shared" si="174"/>
        <v>1</v>
      </c>
      <c r="AV268" s="256">
        <v>0</v>
      </c>
      <c r="AW268" s="256">
        <f t="shared" si="175"/>
        <v>0</v>
      </c>
      <c r="AX268" s="257" t="str">
        <f t="shared" si="176"/>
        <v/>
      </c>
      <c r="AY268" s="256">
        <v>1</v>
      </c>
      <c r="AZ268" s="256">
        <f t="shared" si="177"/>
        <v>1</v>
      </c>
      <c r="BA268" s="257">
        <f t="shared" si="178"/>
        <v>1</v>
      </c>
      <c r="BB268" s="256">
        <v>0</v>
      </c>
      <c r="BC268" s="256">
        <f t="shared" si="179"/>
        <v>0</v>
      </c>
      <c r="BD268" s="257" t="str">
        <f t="shared" si="180"/>
        <v/>
      </c>
      <c r="BE268" s="256">
        <v>0</v>
      </c>
      <c r="BF268" s="256">
        <f t="shared" si="181"/>
        <v>0</v>
      </c>
      <c r="BG268" s="257" t="str">
        <f t="shared" si="182"/>
        <v/>
      </c>
      <c r="BH268" s="256">
        <v>0</v>
      </c>
      <c r="BI268" s="256">
        <f t="shared" si="183"/>
        <v>1</v>
      </c>
      <c r="BJ268" s="257">
        <f t="shared" si="184"/>
        <v>0</v>
      </c>
      <c r="BK268" s="256">
        <v>0</v>
      </c>
      <c r="BL268" s="256">
        <f t="shared" si="185"/>
        <v>1</v>
      </c>
      <c r="BM268" s="257">
        <f t="shared" si="186"/>
        <v>0</v>
      </c>
      <c r="BN268" s="256">
        <v>0</v>
      </c>
      <c r="BO268" s="256">
        <f t="shared" si="187"/>
        <v>0</v>
      </c>
      <c r="BP268" s="257" t="str">
        <f t="shared" si="188"/>
        <v/>
      </c>
      <c r="BQ268" s="256">
        <v>1</v>
      </c>
      <c r="BR268" s="256">
        <f t="shared" si="189"/>
        <v>1</v>
      </c>
      <c r="BS268" s="257">
        <f t="shared" si="190"/>
        <v>1</v>
      </c>
      <c r="BT268" s="256">
        <v>0</v>
      </c>
      <c r="BU268" s="256">
        <f t="shared" si="191"/>
        <v>0</v>
      </c>
      <c r="BV268" s="257" t="str">
        <f t="shared" si="192"/>
        <v/>
      </c>
      <c r="BW268" s="256">
        <v>0</v>
      </c>
      <c r="BX268" s="256">
        <f t="shared" si="193"/>
        <v>0</v>
      </c>
      <c r="BY268" s="257" t="str">
        <f t="shared" si="194"/>
        <v/>
      </c>
      <c r="BZ268" s="256">
        <v>0</v>
      </c>
      <c r="CA268" s="256">
        <f t="shared" si="195"/>
        <v>0</v>
      </c>
      <c r="CB268" s="257" t="str">
        <f t="shared" si="196"/>
        <v/>
      </c>
      <c r="CC268" s="256">
        <v>0</v>
      </c>
      <c r="CD268" s="256">
        <f t="shared" si="197"/>
        <v>0</v>
      </c>
      <c r="CE268" s="257" t="str">
        <f t="shared" si="198"/>
        <v/>
      </c>
      <c r="CF268" s="256">
        <v>0</v>
      </c>
      <c r="CG268" s="256">
        <f t="shared" si="199"/>
        <v>0</v>
      </c>
      <c r="CH268" s="257" t="str">
        <f t="shared" si="200"/>
        <v/>
      </c>
      <c r="CI268" s="256">
        <v>0</v>
      </c>
      <c r="CJ268" s="256">
        <f t="shared" si="201"/>
        <v>0</v>
      </c>
      <c r="CK268" s="257" t="str">
        <f t="shared" si="202"/>
        <v/>
      </c>
      <c r="CL268" s="256">
        <v>0</v>
      </c>
      <c r="CM268" s="256">
        <f t="shared" si="203"/>
        <v>0</v>
      </c>
      <c r="CN268" s="257" t="str">
        <f t="shared" si="204"/>
        <v/>
      </c>
      <c r="CO268" s="256">
        <v>0</v>
      </c>
      <c r="CP268" s="256">
        <f t="shared" si="205"/>
        <v>0</v>
      </c>
      <c r="CQ268" s="257" t="str">
        <f t="shared" si="206"/>
        <v/>
      </c>
      <c r="CR268" s="256">
        <v>0</v>
      </c>
      <c r="CS268" s="256">
        <f t="shared" si="207"/>
        <v>0</v>
      </c>
      <c r="CT268" s="257" t="str">
        <f t="shared" si="208"/>
        <v/>
      </c>
      <c r="CU268" s="256">
        <v>0</v>
      </c>
      <c r="CV268" s="256">
        <f t="shared" si="209"/>
        <v>0</v>
      </c>
      <c r="CW268" s="257" t="str">
        <f t="shared" si="210"/>
        <v/>
      </c>
      <c r="CX268" s="256">
        <v>0</v>
      </c>
      <c r="CY268" s="256">
        <f t="shared" si="211"/>
        <v>0</v>
      </c>
      <c r="CZ268" s="257" t="str">
        <f t="shared" si="212"/>
        <v/>
      </c>
      <c r="DA268" s="256">
        <v>0</v>
      </c>
      <c r="DB268" s="256">
        <f t="shared" si="159"/>
        <v>0</v>
      </c>
      <c r="DC268" s="257" t="str">
        <f t="shared" si="213"/>
        <v/>
      </c>
      <c r="DD268" s="256">
        <v>0</v>
      </c>
      <c r="DE268" s="256">
        <f t="shared" si="160"/>
        <v>0</v>
      </c>
      <c r="DF268" s="257" t="str">
        <f t="shared" si="214"/>
        <v/>
      </c>
    </row>
    <row r="269" spans="1:110" ht="15" customHeight="1" x14ac:dyDescent="0.25">
      <c r="A269" s="152">
        <v>15</v>
      </c>
      <c r="B269" s="127" t="s">
        <v>352</v>
      </c>
      <c r="C269" s="127" t="s">
        <v>345</v>
      </c>
      <c r="D269" s="480">
        <v>0</v>
      </c>
      <c r="E269" s="480">
        <v>0</v>
      </c>
      <c r="F269" s="257" t="str">
        <f t="shared" si="146"/>
        <v>-</v>
      </c>
      <c r="G269" s="239" t="str">
        <f t="shared" si="147"/>
        <v>Đạt</v>
      </c>
      <c r="H269" s="259">
        <f t="shared" si="148"/>
        <v>20</v>
      </c>
      <c r="I269" s="259">
        <f t="shared" si="148"/>
        <v>22</v>
      </c>
      <c r="J269" s="293">
        <f t="shared" si="161"/>
        <v>0.90909090909090906</v>
      </c>
      <c r="K269" s="239" t="str">
        <f t="shared" si="149"/>
        <v>Không đạt</v>
      </c>
      <c r="L269" s="256">
        <v>4</v>
      </c>
      <c r="M269" s="256">
        <f t="shared" si="150"/>
        <v>4</v>
      </c>
      <c r="N269" s="257">
        <f t="shared" si="162"/>
        <v>1</v>
      </c>
      <c r="O269" s="256">
        <v>1</v>
      </c>
      <c r="P269" s="256">
        <v>1</v>
      </c>
      <c r="Q269" s="257">
        <f t="shared" si="151"/>
        <v>1</v>
      </c>
      <c r="R269" s="256">
        <v>1</v>
      </c>
      <c r="S269" s="256">
        <f t="shared" si="152"/>
        <v>1</v>
      </c>
      <c r="T269" s="257">
        <f t="shared" si="163"/>
        <v>1</v>
      </c>
      <c r="U269" s="256">
        <v>1</v>
      </c>
      <c r="V269" s="256">
        <f t="shared" si="153"/>
        <v>1</v>
      </c>
      <c r="W269" s="257">
        <f t="shared" si="164"/>
        <v>1</v>
      </c>
      <c r="X269" s="256">
        <v>0</v>
      </c>
      <c r="Y269" s="256">
        <f t="shared" si="154"/>
        <v>0</v>
      </c>
      <c r="Z269" s="257" t="str">
        <f t="shared" si="165"/>
        <v/>
      </c>
      <c r="AA269" s="256">
        <v>1</v>
      </c>
      <c r="AB269" s="256">
        <f t="shared" si="155"/>
        <v>1</v>
      </c>
      <c r="AC269" s="257">
        <f t="shared" si="156"/>
        <v>1</v>
      </c>
      <c r="AD269" s="256">
        <v>1</v>
      </c>
      <c r="AE269" s="256">
        <f t="shared" si="157"/>
        <v>1</v>
      </c>
      <c r="AF269" s="257">
        <f t="shared" si="166"/>
        <v>1</v>
      </c>
      <c r="AG269" s="256">
        <v>1</v>
      </c>
      <c r="AH269" s="256">
        <f t="shared" si="158"/>
        <v>1</v>
      </c>
      <c r="AI269" s="257">
        <f t="shared" si="167"/>
        <v>1</v>
      </c>
      <c r="AJ269" s="480">
        <v>2</v>
      </c>
      <c r="AK269" s="256">
        <f t="shared" si="168"/>
        <v>2</v>
      </c>
      <c r="AL269" s="257">
        <f t="shared" si="169"/>
        <v>1</v>
      </c>
      <c r="AM269" s="256">
        <v>0</v>
      </c>
      <c r="AN269" s="256">
        <f t="shared" si="170"/>
        <v>0</v>
      </c>
      <c r="AO269" s="257" t="str">
        <f t="shared" si="171"/>
        <v/>
      </c>
      <c r="AP269" s="256">
        <v>0</v>
      </c>
      <c r="AQ269" s="256">
        <v>0</v>
      </c>
      <c r="AR269" s="257" t="str">
        <f t="shared" si="172"/>
        <v/>
      </c>
      <c r="AS269" s="256">
        <v>0</v>
      </c>
      <c r="AT269" s="256">
        <f t="shared" si="173"/>
        <v>1</v>
      </c>
      <c r="AU269" s="257">
        <f t="shared" si="174"/>
        <v>0</v>
      </c>
      <c r="AV269" s="256">
        <v>0</v>
      </c>
      <c r="AW269" s="256">
        <f t="shared" si="175"/>
        <v>1</v>
      </c>
      <c r="AX269" s="257">
        <f t="shared" si="176"/>
        <v>0</v>
      </c>
      <c r="AY269" s="256">
        <v>1</v>
      </c>
      <c r="AZ269" s="256">
        <f t="shared" si="177"/>
        <v>1</v>
      </c>
      <c r="BA269" s="257">
        <f t="shared" si="178"/>
        <v>1</v>
      </c>
      <c r="BB269" s="256">
        <v>0</v>
      </c>
      <c r="BC269" s="256">
        <f t="shared" si="179"/>
        <v>0</v>
      </c>
      <c r="BD269" s="257" t="str">
        <f t="shared" si="180"/>
        <v/>
      </c>
      <c r="BE269" s="256">
        <v>0</v>
      </c>
      <c r="BF269" s="256">
        <f t="shared" si="181"/>
        <v>0</v>
      </c>
      <c r="BG269" s="257" t="str">
        <f t="shared" si="182"/>
        <v/>
      </c>
      <c r="BH269" s="256">
        <v>1</v>
      </c>
      <c r="BI269" s="256">
        <f t="shared" si="183"/>
        <v>1</v>
      </c>
      <c r="BJ269" s="257">
        <f t="shared" si="184"/>
        <v>1</v>
      </c>
      <c r="BK269" s="256">
        <v>0</v>
      </c>
      <c r="BL269" s="256">
        <f t="shared" si="185"/>
        <v>0</v>
      </c>
      <c r="BM269" s="257" t="str">
        <f t="shared" si="186"/>
        <v/>
      </c>
      <c r="BN269" s="256">
        <v>0</v>
      </c>
      <c r="BO269" s="256">
        <f t="shared" si="187"/>
        <v>0</v>
      </c>
      <c r="BP269" s="257" t="str">
        <f t="shared" si="188"/>
        <v/>
      </c>
      <c r="BQ269" s="256">
        <v>3</v>
      </c>
      <c r="BR269" s="256">
        <f t="shared" si="189"/>
        <v>3</v>
      </c>
      <c r="BS269" s="257">
        <f t="shared" si="190"/>
        <v>1</v>
      </c>
      <c r="BT269" s="256">
        <v>1</v>
      </c>
      <c r="BU269" s="256">
        <f t="shared" si="191"/>
        <v>1</v>
      </c>
      <c r="BV269" s="257">
        <f t="shared" si="192"/>
        <v>1</v>
      </c>
      <c r="BW269" s="256">
        <v>0</v>
      </c>
      <c r="BX269" s="256">
        <f t="shared" si="193"/>
        <v>0</v>
      </c>
      <c r="BY269" s="257" t="str">
        <f t="shared" si="194"/>
        <v/>
      </c>
      <c r="BZ269" s="256">
        <v>0</v>
      </c>
      <c r="CA269" s="256">
        <f t="shared" si="195"/>
        <v>0</v>
      </c>
      <c r="CB269" s="257" t="str">
        <f t="shared" si="196"/>
        <v/>
      </c>
      <c r="CC269" s="256">
        <v>1</v>
      </c>
      <c r="CD269" s="256">
        <f t="shared" si="197"/>
        <v>0</v>
      </c>
      <c r="CE269" s="257" t="str">
        <f t="shared" si="198"/>
        <v/>
      </c>
      <c r="CF269" s="256">
        <v>0</v>
      </c>
      <c r="CG269" s="256">
        <f t="shared" si="199"/>
        <v>0</v>
      </c>
      <c r="CH269" s="257" t="str">
        <f t="shared" si="200"/>
        <v/>
      </c>
      <c r="CI269" s="256">
        <v>0</v>
      </c>
      <c r="CJ269" s="256">
        <f t="shared" si="201"/>
        <v>0</v>
      </c>
      <c r="CK269" s="257" t="str">
        <f t="shared" si="202"/>
        <v/>
      </c>
      <c r="CL269" s="256">
        <v>0</v>
      </c>
      <c r="CM269" s="256">
        <f t="shared" si="203"/>
        <v>0</v>
      </c>
      <c r="CN269" s="257" t="str">
        <f t="shared" si="204"/>
        <v/>
      </c>
      <c r="CO269" s="256">
        <v>0</v>
      </c>
      <c r="CP269" s="256">
        <f t="shared" si="205"/>
        <v>1</v>
      </c>
      <c r="CQ269" s="257">
        <f t="shared" si="206"/>
        <v>0</v>
      </c>
      <c r="CR269" s="256">
        <v>0</v>
      </c>
      <c r="CS269" s="256">
        <f t="shared" si="207"/>
        <v>0</v>
      </c>
      <c r="CT269" s="257" t="str">
        <f t="shared" si="208"/>
        <v/>
      </c>
      <c r="CU269" s="256">
        <v>0</v>
      </c>
      <c r="CV269" s="256">
        <f t="shared" si="209"/>
        <v>0</v>
      </c>
      <c r="CW269" s="257" t="str">
        <f t="shared" si="210"/>
        <v/>
      </c>
      <c r="CX269" s="256">
        <v>1</v>
      </c>
      <c r="CY269" s="256">
        <f t="shared" si="211"/>
        <v>1</v>
      </c>
      <c r="CZ269" s="257">
        <f t="shared" si="212"/>
        <v>1</v>
      </c>
      <c r="DA269" s="256">
        <v>0</v>
      </c>
      <c r="DB269" s="256">
        <f t="shared" si="159"/>
        <v>0</v>
      </c>
      <c r="DC269" s="257" t="str">
        <f t="shared" si="213"/>
        <v/>
      </c>
      <c r="DD269" s="256">
        <v>0</v>
      </c>
      <c r="DE269" s="256">
        <f t="shared" si="160"/>
        <v>0</v>
      </c>
      <c r="DF269" s="257" t="str">
        <f t="shared" si="214"/>
        <v/>
      </c>
    </row>
    <row r="270" spans="1:110" x14ac:dyDescent="0.25">
      <c r="A270" s="152">
        <v>16</v>
      </c>
      <c r="B270" s="127" t="s">
        <v>353</v>
      </c>
      <c r="C270" s="127" t="s">
        <v>345</v>
      </c>
      <c r="D270" s="480">
        <v>1</v>
      </c>
      <c r="E270" s="480">
        <v>1</v>
      </c>
      <c r="F270" s="257">
        <f t="shared" si="146"/>
        <v>1</v>
      </c>
      <c r="G270" s="239" t="str">
        <f t="shared" si="147"/>
        <v>Đạt</v>
      </c>
      <c r="H270" s="259">
        <f t="shared" si="148"/>
        <v>10</v>
      </c>
      <c r="I270" s="259">
        <f t="shared" si="148"/>
        <v>3</v>
      </c>
      <c r="J270" s="293">
        <f t="shared" si="161"/>
        <v>3.3333333333333335</v>
      </c>
      <c r="K270" s="239" t="str">
        <f t="shared" si="149"/>
        <v>Đạt</v>
      </c>
      <c r="L270" s="256">
        <v>0</v>
      </c>
      <c r="M270" s="256">
        <f t="shared" si="150"/>
        <v>0</v>
      </c>
      <c r="N270" s="257" t="str">
        <f t="shared" si="162"/>
        <v/>
      </c>
      <c r="O270" s="256">
        <v>0</v>
      </c>
      <c r="P270" s="256">
        <v>0</v>
      </c>
      <c r="Q270" s="257" t="str">
        <f t="shared" si="151"/>
        <v/>
      </c>
      <c r="R270" s="256">
        <v>2</v>
      </c>
      <c r="S270" s="256">
        <f t="shared" si="152"/>
        <v>2</v>
      </c>
      <c r="T270" s="257">
        <f t="shared" si="163"/>
        <v>1</v>
      </c>
      <c r="U270" s="256">
        <v>0</v>
      </c>
      <c r="V270" s="256">
        <f t="shared" si="153"/>
        <v>0</v>
      </c>
      <c r="W270" s="257" t="str">
        <f t="shared" si="164"/>
        <v/>
      </c>
      <c r="X270" s="256">
        <v>0</v>
      </c>
      <c r="Y270" s="256">
        <f t="shared" si="154"/>
        <v>0</v>
      </c>
      <c r="Z270" s="257" t="str">
        <f t="shared" si="165"/>
        <v/>
      </c>
      <c r="AA270" s="256">
        <v>0</v>
      </c>
      <c r="AB270" s="256">
        <f t="shared" si="155"/>
        <v>0</v>
      </c>
      <c r="AC270" s="257" t="str">
        <f t="shared" si="156"/>
        <v/>
      </c>
      <c r="AD270" s="256">
        <v>0</v>
      </c>
      <c r="AE270" s="256">
        <f t="shared" si="157"/>
        <v>0</v>
      </c>
      <c r="AF270" s="257" t="str">
        <f t="shared" si="166"/>
        <v/>
      </c>
      <c r="AG270" s="256">
        <v>0</v>
      </c>
      <c r="AH270" s="256">
        <f t="shared" si="158"/>
        <v>0</v>
      </c>
      <c r="AI270" s="257" t="str">
        <f t="shared" si="167"/>
        <v/>
      </c>
      <c r="AJ270" s="480">
        <v>0</v>
      </c>
      <c r="AK270" s="256">
        <f t="shared" si="168"/>
        <v>0</v>
      </c>
      <c r="AL270" s="257" t="str">
        <f t="shared" si="169"/>
        <v/>
      </c>
      <c r="AM270" s="256">
        <v>1</v>
      </c>
      <c r="AN270" s="256">
        <f t="shared" si="170"/>
        <v>0</v>
      </c>
      <c r="AO270" s="257" t="str">
        <f t="shared" si="171"/>
        <v/>
      </c>
      <c r="AP270" s="256">
        <v>0</v>
      </c>
      <c r="AQ270" s="256">
        <v>0</v>
      </c>
      <c r="AR270" s="257" t="str">
        <f t="shared" si="172"/>
        <v/>
      </c>
      <c r="AS270" s="256">
        <v>0</v>
      </c>
      <c r="AT270" s="256">
        <f t="shared" si="173"/>
        <v>0</v>
      </c>
      <c r="AU270" s="257" t="str">
        <f t="shared" si="174"/>
        <v/>
      </c>
      <c r="AV270" s="256">
        <v>4</v>
      </c>
      <c r="AW270" s="256">
        <f t="shared" si="175"/>
        <v>0</v>
      </c>
      <c r="AX270" s="257" t="str">
        <f t="shared" si="176"/>
        <v/>
      </c>
      <c r="AY270" s="256">
        <v>0</v>
      </c>
      <c r="AZ270" s="256">
        <f t="shared" si="177"/>
        <v>0</v>
      </c>
      <c r="BA270" s="257" t="str">
        <f t="shared" si="178"/>
        <v/>
      </c>
      <c r="BB270" s="256">
        <v>0</v>
      </c>
      <c r="BC270" s="256">
        <f t="shared" si="179"/>
        <v>0</v>
      </c>
      <c r="BD270" s="257" t="str">
        <f t="shared" si="180"/>
        <v/>
      </c>
      <c r="BE270" s="256">
        <v>0</v>
      </c>
      <c r="BF270" s="256">
        <f t="shared" si="181"/>
        <v>0</v>
      </c>
      <c r="BG270" s="257" t="str">
        <f t="shared" si="182"/>
        <v/>
      </c>
      <c r="BH270" s="256">
        <v>0</v>
      </c>
      <c r="BI270" s="256">
        <f t="shared" si="183"/>
        <v>0</v>
      </c>
      <c r="BJ270" s="257" t="str">
        <f t="shared" si="184"/>
        <v/>
      </c>
      <c r="BK270" s="256">
        <v>1</v>
      </c>
      <c r="BL270" s="256">
        <f t="shared" si="185"/>
        <v>0</v>
      </c>
      <c r="BM270" s="257" t="str">
        <f t="shared" si="186"/>
        <v/>
      </c>
      <c r="BN270" s="256">
        <v>0</v>
      </c>
      <c r="BO270" s="256">
        <f t="shared" si="187"/>
        <v>0</v>
      </c>
      <c r="BP270" s="257" t="str">
        <f t="shared" si="188"/>
        <v/>
      </c>
      <c r="BQ270" s="256">
        <v>0</v>
      </c>
      <c r="BR270" s="256">
        <f t="shared" si="189"/>
        <v>0</v>
      </c>
      <c r="BS270" s="257" t="str">
        <f t="shared" si="190"/>
        <v/>
      </c>
      <c r="BT270" s="256">
        <v>0</v>
      </c>
      <c r="BU270" s="256">
        <f t="shared" si="191"/>
        <v>0</v>
      </c>
      <c r="BV270" s="257" t="str">
        <f t="shared" si="192"/>
        <v/>
      </c>
      <c r="BW270" s="256">
        <v>0</v>
      </c>
      <c r="BX270" s="256">
        <f t="shared" si="193"/>
        <v>0</v>
      </c>
      <c r="BY270" s="257" t="str">
        <f t="shared" si="194"/>
        <v/>
      </c>
      <c r="BZ270" s="256">
        <v>1</v>
      </c>
      <c r="CA270" s="256">
        <f t="shared" si="195"/>
        <v>1</v>
      </c>
      <c r="CB270" s="257">
        <f t="shared" si="196"/>
        <v>1</v>
      </c>
      <c r="CC270" s="256">
        <v>0</v>
      </c>
      <c r="CD270" s="256">
        <f t="shared" si="197"/>
        <v>0</v>
      </c>
      <c r="CE270" s="257" t="str">
        <f t="shared" si="198"/>
        <v/>
      </c>
      <c r="CF270" s="256">
        <v>0</v>
      </c>
      <c r="CG270" s="256">
        <f t="shared" si="199"/>
        <v>0</v>
      </c>
      <c r="CH270" s="257" t="str">
        <f t="shared" si="200"/>
        <v/>
      </c>
      <c r="CI270" s="256">
        <v>1</v>
      </c>
      <c r="CJ270" s="256">
        <f t="shared" si="201"/>
        <v>0</v>
      </c>
      <c r="CK270" s="257" t="str">
        <f t="shared" si="202"/>
        <v/>
      </c>
      <c r="CL270" s="256">
        <v>0</v>
      </c>
      <c r="CM270" s="256">
        <f t="shared" si="203"/>
        <v>0</v>
      </c>
      <c r="CN270" s="257" t="str">
        <f t="shared" si="204"/>
        <v/>
      </c>
      <c r="CO270" s="256">
        <v>0</v>
      </c>
      <c r="CP270" s="256">
        <f t="shared" si="205"/>
        <v>0</v>
      </c>
      <c r="CQ270" s="257" t="str">
        <f t="shared" si="206"/>
        <v/>
      </c>
      <c r="CR270" s="256">
        <v>0</v>
      </c>
      <c r="CS270" s="256">
        <f t="shared" si="207"/>
        <v>0</v>
      </c>
      <c r="CT270" s="257" t="str">
        <f t="shared" si="208"/>
        <v/>
      </c>
      <c r="CU270" s="256">
        <v>0</v>
      </c>
      <c r="CV270" s="256">
        <f t="shared" si="209"/>
        <v>0</v>
      </c>
      <c r="CW270" s="257" t="str">
        <f t="shared" si="210"/>
        <v/>
      </c>
      <c r="CX270" s="256">
        <v>0</v>
      </c>
      <c r="CY270" s="256">
        <f t="shared" si="211"/>
        <v>0</v>
      </c>
      <c r="CZ270" s="257" t="str">
        <f t="shared" si="212"/>
        <v/>
      </c>
      <c r="DA270" s="256">
        <v>0</v>
      </c>
      <c r="DB270" s="256">
        <f t="shared" si="159"/>
        <v>0</v>
      </c>
      <c r="DC270" s="257" t="str">
        <f t="shared" si="213"/>
        <v/>
      </c>
      <c r="DD270" s="256">
        <v>1</v>
      </c>
      <c r="DE270" s="256">
        <f t="shared" si="160"/>
        <v>1</v>
      </c>
      <c r="DF270" s="257">
        <f t="shared" si="214"/>
        <v>1</v>
      </c>
    </row>
    <row r="271" spans="1:110" x14ac:dyDescent="0.25">
      <c r="A271" s="152">
        <v>17</v>
      </c>
      <c r="B271" s="127" t="s">
        <v>354</v>
      </c>
      <c r="C271" s="127" t="s">
        <v>345</v>
      </c>
      <c r="D271" s="480">
        <v>0</v>
      </c>
      <c r="E271" s="480">
        <v>0</v>
      </c>
      <c r="F271" s="257" t="str">
        <f t="shared" si="146"/>
        <v>-</v>
      </c>
      <c r="G271" s="239" t="str">
        <f t="shared" si="147"/>
        <v>Đạt</v>
      </c>
      <c r="H271" s="259">
        <f t="shared" si="148"/>
        <v>12</v>
      </c>
      <c r="I271" s="259">
        <f t="shared" si="148"/>
        <v>10</v>
      </c>
      <c r="J271" s="293">
        <f t="shared" si="161"/>
        <v>1.2</v>
      </c>
      <c r="K271" s="239" t="str">
        <f t="shared" si="149"/>
        <v>Đạt</v>
      </c>
      <c r="L271" s="256">
        <v>0</v>
      </c>
      <c r="M271" s="256">
        <f t="shared" si="150"/>
        <v>0</v>
      </c>
      <c r="N271" s="257" t="str">
        <f t="shared" si="162"/>
        <v/>
      </c>
      <c r="O271" s="256">
        <v>0</v>
      </c>
      <c r="P271" s="256">
        <v>0</v>
      </c>
      <c r="Q271" s="257" t="str">
        <f t="shared" si="151"/>
        <v/>
      </c>
      <c r="R271" s="256">
        <v>0</v>
      </c>
      <c r="S271" s="256">
        <f t="shared" si="152"/>
        <v>0</v>
      </c>
      <c r="T271" s="257" t="str">
        <f t="shared" si="163"/>
        <v/>
      </c>
      <c r="U271" s="256">
        <v>0</v>
      </c>
      <c r="V271" s="256">
        <f t="shared" si="153"/>
        <v>0</v>
      </c>
      <c r="W271" s="257" t="str">
        <f t="shared" si="164"/>
        <v/>
      </c>
      <c r="X271" s="256">
        <v>0</v>
      </c>
      <c r="Y271" s="256">
        <f t="shared" si="154"/>
        <v>0</v>
      </c>
      <c r="Z271" s="257" t="str">
        <f t="shared" si="165"/>
        <v/>
      </c>
      <c r="AA271" s="256">
        <v>3</v>
      </c>
      <c r="AB271" s="256">
        <f t="shared" si="155"/>
        <v>3</v>
      </c>
      <c r="AC271" s="257">
        <f t="shared" si="156"/>
        <v>1</v>
      </c>
      <c r="AD271" s="256">
        <v>0</v>
      </c>
      <c r="AE271" s="256">
        <f t="shared" si="157"/>
        <v>0</v>
      </c>
      <c r="AF271" s="257" t="str">
        <f t="shared" si="166"/>
        <v/>
      </c>
      <c r="AG271" s="256">
        <v>0</v>
      </c>
      <c r="AH271" s="256">
        <f t="shared" si="158"/>
        <v>0</v>
      </c>
      <c r="AI271" s="257" t="str">
        <f t="shared" si="167"/>
        <v/>
      </c>
      <c r="AJ271" s="480">
        <v>1</v>
      </c>
      <c r="AK271" s="256">
        <f t="shared" si="168"/>
        <v>1</v>
      </c>
      <c r="AL271" s="257">
        <f t="shared" si="169"/>
        <v>1</v>
      </c>
      <c r="AM271" s="256">
        <v>1</v>
      </c>
      <c r="AN271" s="256">
        <f t="shared" si="170"/>
        <v>0</v>
      </c>
      <c r="AO271" s="257" t="str">
        <f t="shared" si="171"/>
        <v/>
      </c>
      <c r="AP271" s="256">
        <v>0</v>
      </c>
      <c r="AQ271" s="256">
        <v>0</v>
      </c>
      <c r="AR271" s="257" t="str">
        <f t="shared" si="172"/>
        <v/>
      </c>
      <c r="AS271" s="256">
        <v>1</v>
      </c>
      <c r="AT271" s="256">
        <f t="shared" si="173"/>
        <v>0</v>
      </c>
      <c r="AU271" s="257" t="str">
        <f t="shared" si="174"/>
        <v/>
      </c>
      <c r="AV271" s="256">
        <v>3</v>
      </c>
      <c r="AW271" s="256">
        <f t="shared" si="175"/>
        <v>0</v>
      </c>
      <c r="AX271" s="257" t="str">
        <f t="shared" si="176"/>
        <v/>
      </c>
      <c r="AY271" s="256">
        <v>1</v>
      </c>
      <c r="AZ271" s="256">
        <f t="shared" si="177"/>
        <v>1</v>
      </c>
      <c r="BA271" s="257">
        <f t="shared" si="178"/>
        <v>1</v>
      </c>
      <c r="BB271" s="256">
        <v>0</v>
      </c>
      <c r="BC271" s="256">
        <f t="shared" si="179"/>
        <v>0</v>
      </c>
      <c r="BD271" s="257" t="str">
        <f t="shared" si="180"/>
        <v/>
      </c>
      <c r="BE271" s="256">
        <v>0</v>
      </c>
      <c r="BF271" s="256">
        <f t="shared" si="181"/>
        <v>0</v>
      </c>
      <c r="BG271" s="257" t="str">
        <f t="shared" si="182"/>
        <v/>
      </c>
      <c r="BH271" s="256">
        <v>0</v>
      </c>
      <c r="BI271" s="256">
        <f t="shared" si="183"/>
        <v>0</v>
      </c>
      <c r="BJ271" s="257" t="str">
        <f t="shared" si="184"/>
        <v/>
      </c>
      <c r="BK271" s="256">
        <v>0</v>
      </c>
      <c r="BL271" s="256">
        <f t="shared" si="185"/>
        <v>0</v>
      </c>
      <c r="BM271" s="257" t="str">
        <f t="shared" si="186"/>
        <v/>
      </c>
      <c r="BN271" s="256">
        <v>0</v>
      </c>
      <c r="BO271" s="256">
        <f t="shared" si="187"/>
        <v>0</v>
      </c>
      <c r="BP271" s="257" t="str">
        <f t="shared" si="188"/>
        <v/>
      </c>
      <c r="BQ271" s="256">
        <v>1</v>
      </c>
      <c r="BR271" s="256">
        <f t="shared" si="189"/>
        <v>1</v>
      </c>
      <c r="BS271" s="257">
        <f t="shared" si="190"/>
        <v>1</v>
      </c>
      <c r="BT271" s="256">
        <v>0</v>
      </c>
      <c r="BU271" s="256">
        <f t="shared" si="191"/>
        <v>0</v>
      </c>
      <c r="BV271" s="257" t="str">
        <f t="shared" si="192"/>
        <v/>
      </c>
      <c r="BW271" s="256">
        <v>1</v>
      </c>
      <c r="BX271" s="256">
        <f t="shared" si="193"/>
        <v>1</v>
      </c>
      <c r="BY271" s="257">
        <f t="shared" si="194"/>
        <v>1</v>
      </c>
      <c r="BZ271" s="256">
        <v>0</v>
      </c>
      <c r="CA271" s="256">
        <f t="shared" si="195"/>
        <v>0</v>
      </c>
      <c r="CB271" s="257" t="str">
        <f t="shared" si="196"/>
        <v/>
      </c>
      <c r="CC271" s="256">
        <v>0</v>
      </c>
      <c r="CD271" s="256">
        <f t="shared" si="197"/>
        <v>1</v>
      </c>
      <c r="CE271" s="257">
        <f t="shared" si="198"/>
        <v>0</v>
      </c>
      <c r="CF271" s="256">
        <v>0</v>
      </c>
      <c r="CG271" s="256">
        <f t="shared" si="199"/>
        <v>0</v>
      </c>
      <c r="CH271" s="257" t="str">
        <f t="shared" si="200"/>
        <v/>
      </c>
      <c r="CI271" s="256">
        <v>0</v>
      </c>
      <c r="CJ271" s="256">
        <f t="shared" si="201"/>
        <v>0</v>
      </c>
      <c r="CK271" s="257" t="str">
        <f t="shared" si="202"/>
        <v/>
      </c>
      <c r="CL271" s="256">
        <v>0</v>
      </c>
      <c r="CM271" s="256">
        <f t="shared" si="203"/>
        <v>0</v>
      </c>
      <c r="CN271" s="257" t="str">
        <f t="shared" si="204"/>
        <v/>
      </c>
      <c r="CO271" s="256">
        <v>0</v>
      </c>
      <c r="CP271" s="256">
        <f t="shared" si="205"/>
        <v>0</v>
      </c>
      <c r="CQ271" s="257" t="str">
        <f t="shared" si="206"/>
        <v/>
      </c>
      <c r="CR271" s="256">
        <v>0</v>
      </c>
      <c r="CS271" s="256">
        <f t="shared" si="207"/>
        <v>0</v>
      </c>
      <c r="CT271" s="257" t="str">
        <f t="shared" si="208"/>
        <v/>
      </c>
      <c r="CU271" s="256">
        <v>0</v>
      </c>
      <c r="CV271" s="256">
        <f t="shared" si="209"/>
        <v>2</v>
      </c>
      <c r="CW271" s="257">
        <f t="shared" si="210"/>
        <v>0</v>
      </c>
      <c r="CX271" s="256">
        <v>0</v>
      </c>
      <c r="CY271" s="256">
        <f t="shared" si="211"/>
        <v>0</v>
      </c>
      <c r="CZ271" s="257" t="str">
        <f t="shared" si="212"/>
        <v/>
      </c>
      <c r="DA271" s="256">
        <v>0</v>
      </c>
      <c r="DB271" s="256">
        <f t="shared" si="159"/>
        <v>0</v>
      </c>
      <c r="DC271" s="257" t="str">
        <f t="shared" si="213"/>
        <v/>
      </c>
      <c r="DD271" s="256">
        <v>0</v>
      </c>
      <c r="DE271" s="256">
        <f t="shared" si="160"/>
        <v>0</v>
      </c>
      <c r="DF271" s="257" t="str">
        <f t="shared" si="214"/>
        <v/>
      </c>
    </row>
    <row r="272" spans="1:110" ht="15" customHeight="1" x14ac:dyDescent="0.25">
      <c r="A272" s="152">
        <v>18</v>
      </c>
      <c r="B272" s="127" t="s">
        <v>355</v>
      </c>
      <c r="C272" s="127" t="s">
        <v>339</v>
      </c>
      <c r="D272" s="480">
        <v>0</v>
      </c>
      <c r="E272" s="480">
        <v>0</v>
      </c>
      <c r="F272" s="257" t="str">
        <f t="shared" si="146"/>
        <v>-</v>
      </c>
      <c r="G272" s="239" t="str">
        <f t="shared" si="147"/>
        <v>Đạt</v>
      </c>
      <c r="H272" s="259">
        <f t="shared" si="148"/>
        <v>2</v>
      </c>
      <c r="I272" s="259">
        <f t="shared" si="148"/>
        <v>2</v>
      </c>
      <c r="J272" s="293">
        <f t="shared" si="161"/>
        <v>1</v>
      </c>
      <c r="K272" s="239" t="str">
        <f t="shared" si="149"/>
        <v>Đạt</v>
      </c>
      <c r="L272" s="256">
        <v>0</v>
      </c>
      <c r="M272" s="256">
        <f t="shared" si="150"/>
        <v>0</v>
      </c>
      <c r="N272" s="257" t="str">
        <f t="shared" si="162"/>
        <v/>
      </c>
      <c r="O272" s="256">
        <v>0</v>
      </c>
      <c r="P272" s="256">
        <v>0</v>
      </c>
      <c r="Q272" s="257" t="str">
        <f t="shared" si="151"/>
        <v/>
      </c>
      <c r="R272" s="256">
        <v>0</v>
      </c>
      <c r="S272" s="256">
        <f t="shared" si="152"/>
        <v>0</v>
      </c>
      <c r="T272" s="257" t="str">
        <f t="shared" si="163"/>
        <v/>
      </c>
      <c r="U272" s="256">
        <v>0</v>
      </c>
      <c r="V272" s="256">
        <f t="shared" si="153"/>
        <v>0</v>
      </c>
      <c r="W272" s="257" t="str">
        <f t="shared" si="164"/>
        <v/>
      </c>
      <c r="X272" s="256">
        <v>0</v>
      </c>
      <c r="Y272" s="256">
        <f t="shared" si="154"/>
        <v>0</v>
      </c>
      <c r="Z272" s="257" t="str">
        <f t="shared" si="165"/>
        <v/>
      </c>
      <c r="AA272" s="256">
        <v>0</v>
      </c>
      <c r="AB272" s="256">
        <f t="shared" si="155"/>
        <v>0</v>
      </c>
      <c r="AC272" s="257" t="str">
        <f t="shared" si="156"/>
        <v/>
      </c>
      <c r="AD272" s="256">
        <v>0</v>
      </c>
      <c r="AE272" s="256">
        <f t="shared" si="157"/>
        <v>0</v>
      </c>
      <c r="AF272" s="257" t="str">
        <f t="shared" si="166"/>
        <v/>
      </c>
      <c r="AG272" s="256">
        <v>0</v>
      </c>
      <c r="AH272" s="256">
        <f t="shared" si="158"/>
        <v>0</v>
      </c>
      <c r="AI272" s="257" t="str">
        <f t="shared" si="167"/>
        <v/>
      </c>
      <c r="AJ272" s="480">
        <v>0</v>
      </c>
      <c r="AK272" s="256">
        <f t="shared" si="168"/>
        <v>0</v>
      </c>
      <c r="AL272" s="257" t="str">
        <f t="shared" si="169"/>
        <v/>
      </c>
      <c r="AM272" s="256">
        <v>0</v>
      </c>
      <c r="AN272" s="256">
        <f t="shared" si="170"/>
        <v>0</v>
      </c>
      <c r="AO272" s="257" t="str">
        <f t="shared" si="171"/>
        <v/>
      </c>
      <c r="AP272" s="256">
        <v>0</v>
      </c>
      <c r="AQ272" s="256">
        <v>0</v>
      </c>
      <c r="AR272" s="257" t="str">
        <f t="shared" si="172"/>
        <v/>
      </c>
      <c r="AS272" s="256">
        <v>0</v>
      </c>
      <c r="AT272" s="256">
        <f t="shared" si="173"/>
        <v>1</v>
      </c>
      <c r="AU272" s="257">
        <f t="shared" si="174"/>
        <v>0</v>
      </c>
      <c r="AV272" s="256">
        <v>0</v>
      </c>
      <c r="AW272" s="256">
        <f t="shared" si="175"/>
        <v>0</v>
      </c>
      <c r="AX272" s="257" t="str">
        <f t="shared" si="176"/>
        <v/>
      </c>
      <c r="AY272" s="256">
        <v>1</v>
      </c>
      <c r="AZ272" s="256">
        <f t="shared" si="177"/>
        <v>1</v>
      </c>
      <c r="BA272" s="257">
        <f t="shared" si="178"/>
        <v>1</v>
      </c>
      <c r="BB272" s="256">
        <v>0</v>
      </c>
      <c r="BC272" s="256">
        <f t="shared" si="179"/>
        <v>0</v>
      </c>
      <c r="BD272" s="257" t="str">
        <f t="shared" si="180"/>
        <v/>
      </c>
      <c r="BE272" s="256">
        <v>0</v>
      </c>
      <c r="BF272" s="256">
        <f t="shared" si="181"/>
        <v>0</v>
      </c>
      <c r="BG272" s="257" t="str">
        <f t="shared" si="182"/>
        <v/>
      </c>
      <c r="BH272" s="256">
        <v>0</v>
      </c>
      <c r="BI272" s="256">
        <f t="shared" si="183"/>
        <v>0</v>
      </c>
      <c r="BJ272" s="257" t="str">
        <f t="shared" si="184"/>
        <v/>
      </c>
      <c r="BK272" s="256">
        <v>0</v>
      </c>
      <c r="BL272" s="256">
        <f t="shared" si="185"/>
        <v>0</v>
      </c>
      <c r="BM272" s="257" t="str">
        <f t="shared" si="186"/>
        <v/>
      </c>
      <c r="BN272" s="256">
        <v>0</v>
      </c>
      <c r="BO272" s="256">
        <f t="shared" si="187"/>
        <v>0</v>
      </c>
      <c r="BP272" s="257" t="str">
        <f t="shared" si="188"/>
        <v/>
      </c>
      <c r="BQ272" s="256">
        <v>0</v>
      </c>
      <c r="BR272" s="256">
        <f t="shared" si="189"/>
        <v>0</v>
      </c>
      <c r="BS272" s="257" t="str">
        <f t="shared" si="190"/>
        <v/>
      </c>
      <c r="BT272" s="256">
        <v>0</v>
      </c>
      <c r="BU272" s="256">
        <f t="shared" si="191"/>
        <v>0</v>
      </c>
      <c r="BV272" s="257" t="str">
        <f t="shared" si="192"/>
        <v/>
      </c>
      <c r="BW272" s="256">
        <v>0</v>
      </c>
      <c r="BX272" s="256">
        <f t="shared" si="193"/>
        <v>0</v>
      </c>
      <c r="BY272" s="257" t="str">
        <f t="shared" si="194"/>
        <v/>
      </c>
      <c r="BZ272" s="256">
        <v>0</v>
      </c>
      <c r="CA272" s="256">
        <f t="shared" si="195"/>
        <v>0</v>
      </c>
      <c r="CB272" s="257" t="str">
        <f t="shared" si="196"/>
        <v/>
      </c>
      <c r="CC272" s="256">
        <v>1</v>
      </c>
      <c r="CD272" s="256">
        <f t="shared" si="197"/>
        <v>0</v>
      </c>
      <c r="CE272" s="257" t="str">
        <f t="shared" si="198"/>
        <v/>
      </c>
      <c r="CF272" s="256">
        <v>0</v>
      </c>
      <c r="CG272" s="256">
        <f t="shared" si="199"/>
        <v>0</v>
      </c>
      <c r="CH272" s="257" t="str">
        <f t="shared" si="200"/>
        <v/>
      </c>
      <c r="CI272" s="256">
        <v>0</v>
      </c>
      <c r="CJ272" s="256">
        <f t="shared" si="201"/>
        <v>0</v>
      </c>
      <c r="CK272" s="257" t="str">
        <f t="shared" si="202"/>
        <v/>
      </c>
      <c r="CL272" s="256">
        <v>0</v>
      </c>
      <c r="CM272" s="256">
        <f t="shared" si="203"/>
        <v>0</v>
      </c>
      <c r="CN272" s="257" t="str">
        <f t="shared" si="204"/>
        <v/>
      </c>
      <c r="CO272" s="256">
        <v>0</v>
      </c>
      <c r="CP272" s="256">
        <f t="shared" si="205"/>
        <v>0</v>
      </c>
      <c r="CQ272" s="257" t="str">
        <f t="shared" si="206"/>
        <v/>
      </c>
      <c r="CR272" s="256">
        <v>0</v>
      </c>
      <c r="CS272" s="256">
        <f t="shared" si="207"/>
        <v>0</v>
      </c>
      <c r="CT272" s="257" t="str">
        <f t="shared" si="208"/>
        <v/>
      </c>
      <c r="CU272" s="256">
        <v>0</v>
      </c>
      <c r="CV272" s="256">
        <f t="shared" si="209"/>
        <v>0</v>
      </c>
      <c r="CW272" s="257" t="str">
        <f t="shared" si="210"/>
        <v/>
      </c>
      <c r="CX272" s="256">
        <v>0</v>
      </c>
      <c r="CY272" s="256">
        <f t="shared" si="211"/>
        <v>0</v>
      </c>
      <c r="CZ272" s="257" t="str">
        <f t="shared" si="212"/>
        <v/>
      </c>
      <c r="DA272" s="256">
        <v>0</v>
      </c>
      <c r="DB272" s="256">
        <f t="shared" si="159"/>
        <v>0</v>
      </c>
      <c r="DC272" s="257" t="str">
        <f t="shared" si="213"/>
        <v/>
      </c>
      <c r="DD272" s="256">
        <v>0</v>
      </c>
      <c r="DE272" s="256">
        <f t="shared" si="160"/>
        <v>0</v>
      </c>
      <c r="DF272" s="257" t="str">
        <f t="shared" si="214"/>
        <v/>
      </c>
    </row>
    <row r="273" spans="1:110" ht="15" customHeight="1" x14ac:dyDescent="0.25">
      <c r="A273" s="152">
        <v>19</v>
      </c>
      <c r="B273" s="127" t="s">
        <v>356</v>
      </c>
      <c r="C273" s="127" t="s">
        <v>336</v>
      </c>
      <c r="D273" s="480">
        <v>0</v>
      </c>
      <c r="E273" s="480">
        <v>0</v>
      </c>
      <c r="F273" s="257" t="str">
        <f t="shared" si="146"/>
        <v>-</v>
      </c>
      <c r="G273" s="239" t="str">
        <f t="shared" si="147"/>
        <v>Đạt</v>
      </c>
      <c r="H273" s="259">
        <f t="shared" si="148"/>
        <v>20</v>
      </c>
      <c r="I273" s="259">
        <f t="shared" si="148"/>
        <v>25</v>
      </c>
      <c r="J273" s="293">
        <f t="shared" si="161"/>
        <v>0.8</v>
      </c>
      <c r="K273" s="239" t="str">
        <f t="shared" si="149"/>
        <v>Không đạt</v>
      </c>
      <c r="L273" s="256">
        <v>3</v>
      </c>
      <c r="M273" s="256">
        <f t="shared" si="150"/>
        <v>3</v>
      </c>
      <c r="N273" s="257">
        <f t="shared" si="162"/>
        <v>1</v>
      </c>
      <c r="O273" s="256">
        <v>1</v>
      </c>
      <c r="P273" s="256">
        <v>1</v>
      </c>
      <c r="Q273" s="257">
        <f t="shared" si="151"/>
        <v>1</v>
      </c>
      <c r="R273" s="256">
        <v>1</v>
      </c>
      <c r="S273" s="256">
        <f t="shared" si="152"/>
        <v>1</v>
      </c>
      <c r="T273" s="257">
        <f t="shared" si="163"/>
        <v>1</v>
      </c>
      <c r="U273" s="256">
        <v>0</v>
      </c>
      <c r="V273" s="256">
        <f t="shared" si="153"/>
        <v>0</v>
      </c>
      <c r="W273" s="257" t="str">
        <f t="shared" si="164"/>
        <v/>
      </c>
      <c r="X273" s="256">
        <v>0</v>
      </c>
      <c r="Y273" s="256">
        <f t="shared" si="154"/>
        <v>0</v>
      </c>
      <c r="Z273" s="257" t="str">
        <f t="shared" si="165"/>
        <v/>
      </c>
      <c r="AA273" s="256">
        <v>0</v>
      </c>
      <c r="AB273" s="256">
        <f t="shared" si="155"/>
        <v>0</v>
      </c>
      <c r="AC273" s="257" t="str">
        <f t="shared" si="156"/>
        <v/>
      </c>
      <c r="AD273" s="256">
        <v>0</v>
      </c>
      <c r="AE273" s="256">
        <f t="shared" si="157"/>
        <v>0</v>
      </c>
      <c r="AF273" s="257" t="str">
        <f t="shared" si="166"/>
        <v/>
      </c>
      <c r="AG273" s="256">
        <v>1</v>
      </c>
      <c r="AH273" s="256">
        <f t="shared" si="158"/>
        <v>1</v>
      </c>
      <c r="AI273" s="257">
        <f t="shared" si="167"/>
        <v>1</v>
      </c>
      <c r="AJ273" s="480">
        <v>2</v>
      </c>
      <c r="AK273" s="256">
        <f t="shared" si="168"/>
        <v>2</v>
      </c>
      <c r="AL273" s="257">
        <f t="shared" si="169"/>
        <v>1</v>
      </c>
      <c r="AM273" s="256">
        <v>0</v>
      </c>
      <c r="AN273" s="256">
        <f t="shared" si="170"/>
        <v>1</v>
      </c>
      <c r="AO273" s="257">
        <f t="shared" si="171"/>
        <v>0</v>
      </c>
      <c r="AP273" s="256">
        <v>0</v>
      </c>
      <c r="AQ273" s="256">
        <v>0</v>
      </c>
      <c r="AR273" s="257" t="str">
        <f t="shared" si="172"/>
        <v/>
      </c>
      <c r="AS273" s="256">
        <v>1</v>
      </c>
      <c r="AT273" s="256">
        <f t="shared" si="173"/>
        <v>1</v>
      </c>
      <c r="AU273" s="257">
        <f t="shared" si="174"/>
        <v>1</v>
      </c>
      <c r="AV273" s="256">
        <v>0</v>
      </c>
      <c r="AW273" s="256">
        <f t="shared" si="175"/>
        <v>1</v>
      </c>
      <c r="AX273" s="257">
        <f t="shared" si="176"/>
        <v>0</v>
      </c>
      <c r="AY273" s="256">
        <v>2</v>
      </c>
      <c r="AZ273" s="256">
        <f t="shared" si="177"/>
        <v>2</v>
      </c>
      <c r="BA273" s="257">
        <f t="shared" si="178"/>
        <v>1</v>
      </c>
      <c r="BB273" s="256">
        <v>2</v>
      </c>
      <c r="BC273" s="256">
        <f t="shared" si="179"/>
        <v>2</v>
      </c>
      <c r="BD273" s="257">
        <f t="shared" si="180"/>
        <v>1</v>
      </c>
      <c r="BE273" s="256">
        <v>1</v>
      </c>
      <c r="BF273" s="256">
        <f t="shared" si="181"/>
        <v>1</v>
      </c>
      <c r="BG273" s="257">
        <f t="shared" si="182"/>
        <v>1</v>
      </c>
      <c r="BH273" s="256">
        <v>0</v>
      </c>
      <c r="BI273" s="256">
        <f t="shared" si="183"/>
        <v>1</v>
      </c>
      <c r="BJ273" s="257">
        <f t="shared" si="184"/>
        <v>0</v>
      </c>
      <c r="BK273" s="256">
        <v>0</v>
      </c>
      <c r="BL273" s="256">
        <f t="shared" si="185"/>
        <v>0</v>
      </c>
      <c r="BM273" s="257" t="str">
        <f t="shared" si="186"/>
        <v/>
      </c>
      <c r="BN273" s="256">
        <v>3</v>
      </c>
      <c r="BO273" s="256">
        <f t="shared" si="187"/>
        <v>3</v>
      </c>
      <c r="BP273" s="257">
        <f t="shared" si="188"/>
        <v>1</v>
      </c>
      <c r="BQ273" s="256">
        <v>1</v>
      </c>
      <c r="BR273" s="256">
        <f t="shared" si="189"/>
        <v>1</v>
      </c>
      <c r="BS273" s="257">
        <f t="shared" si="190"/>
        <v>1</v>
      </c>
      <c r="BT273" s="256">
        <v>1</v>
      </c>
      <c r="BU273" s="256">
        <f t="shared" si="191"/>
        <v>1</v>
      </c>
      <c r="BV273" s="257">
        <f t="shared" si="192"/>
        <v>1</v>
      </c>
      <c r="BW273" s="256">
        <v>0</v>
      </c>
      <c r="BX273" s="256">
        <f t="shared" si="193"/>
        <v>0</v>
      </c>
      <c r="BY273" s="257" t="str">
        <f t="shared" si="194"/>
        <v/>
      </c>
      <c r="BZ273" s="256">
        <v>1</v>
      </c>
      <c r="CA273" s="256">
        <f t="shared" si="195"/>
        <v>1</v>
      </c>
      <c r="CB273" s="257">
        <f t="shared" si="196"/>
        <v>1</v>
      </c>
      <c r="CC273" s="256">
        <v>0</v>
      </c>
      <c r="CD273" s="256">
        <f t="shared" si="197"/>
        <v>2</v>
      </c>
      <c r="CE273" s="257">
        <f t="shared" si="198"/>
        <v>0</v>
      </c>
      <c r="CF273" s="256">
        <v>0</v>
      </c>
      <c r="CG273" s="256">
        <f t="shared" si="199"/>
        <v>0</v>
      </c>
      <c r="CH273" s="257" t="str">
        <f t="shared" si="200"/>
        <v/>
      </c>
      <c r="CI273" s="256">
        <v>0</v>
      </c>
      <c r="CJ273" s="256">
        <f t="shared" si="201"/>
        <v>0</v>
      </c>
      <c r="CK273" s="257" t="str">
        <f t="shared" si="202"/>
        <v/>
      </c>
      <c r="CL273" s="256">
        <v>0</v>
      </c>
      <c r="CM273" s="256">
        <f t="shared" si="203"/>
        <v>0</v>
      </c>
      <c r="CN273" s="257" t="str">
        <f t="shared" si="204"/>
        <v/>
      </c>
      <c r="CO273" s="256">
        <v>0</v>
      </c>
      <c r="CP273" s="256">
        <f t="shared" si="205"/>
        <v>0</v>
      </c>
      <c r="CQ273" s="257" t="str">
        <f t="shared" si="206"/>
        <v/>
      </c>
      <c r="CR273" s="256">
        <v>0</v>
      </c>
      <c r="CS273" s="256">
        <f t="shared" si="207"/>
        <v>0</v>
      </c>
      <c r="CT273" s="257" t="str">
        <f t="shared" si="208"/>
        <v/>
      </c>
      <c r="CU273" s="256">
        <v>0</v>
      </c>
      <c r="CV273" s="256">
        <f t="shared" si="209"/>
        <v>0</v>
      </c>
      <c r="CW273" s="257" t="str">
        <f t="shared" si="210"/>
        <v/>
      </c>
      <c r="CX273" s="256">
        <v>0</v>
      </c>
      <c r="CY273" s="256">
        <f t="shared" si="211"/>
        <v>0</v>
      </c>
      <c r="CZ273" s="257" t="str">
        <f t="shared" si="212"/>
        <v/>
      </c>
      <c r="DA273" s="256">
        <v>0</v>
      </c>
      <c r="DB273" s="256">
        <f t="shared" si="159"/>
        <v>0</v>
      </c>
      <c r="DC273" s="257" t="str">
        <f t="shared" si="213"/>
        <v/>
      </c>
      <c r="DD273" s="256">
        <v>0</v>
      </c>
      <c r="DE273" s="256">
        <f t="shared" si="160"/>
        <v>0</v>
      </c>
      <c r="DF273" s="257" t="str">
        <f t="shared" si="214"/>
        <v/>
      </c>
    </row>
    <row r="274" spans="1:110" ht="15" customHeight="1" x14ac:dyDescent="0.25">
      <c r="A274" s="152">
        <v>20</v>
      </c>
      <c r="B274" s="127" t="s">
        <v>357</v>
      </c>
      <c r="C274" s="127" t="s">
        <v>336</v>
      </c>
      <c r="D274" s="480">
        <v>0</v>
      </c>
      <c r="E274" s="480">
        <v>0</v>
      </c>
      <c r="F274" s="257" t="str">
        <f t="shared" si="146"/>
        <v>-</v>
      </c>
      <c r="G274" s="239" t="str">
        <f t="shared" si="147"/>
        <v>Đạt</v>
      </c>
      <c r="H274" s="259">
        <f t="shared" si="148"/>
        <v>16</v>
      </c>
      <c r="I274" s="259">
        <f t="shared" si="148"/>
        <v>7</v>
      </c>
      <c r="J274" s="293">
        <f t="shared" si="161"/>
        <v>2.2857142857142856</v>
      </c>
      <c r="K274" s="239" t="str">
        <f t="shared" si="149"/>
        <v>Đạt</v>
      </c>
      <c r="L274" s="256">
        <v>0</v>
      </c>
      <c r="M274" s="256">
        <f t="shared" si="150"/>
        <v>0</v>
      </c>
      <c r="N274" s="257" t="str">
        <f t="shared" si="162"/>
        <v/>
      </c>
      <c r="O274" s="256">
        <v>0</v>
      </c>
      <c r="P274" s="256">
        <v>0</v>
      </c>
      <c r="Q274" s="257" t="str">
        <f t="shared" si="151"/>
        <v/>
      </c>
      <c r="R274" s="256">
        <v>0</v>
      </c>
      <c r="S274" s="256">
        <f t="shared" si="152"/>
        <v>0</v>
      </c>
      <c r="T274" s="257" t="str">
        <f t="shared" si="163"/>
        <v/>
      </c>
      <c r="U274" s="256">
        <v>0</v>
      </c>
      <c r="V274" s="256">
        <f t="shared" si="153"/>
        <v>0</v>
      </c>
      <c r="W274" s="257" t="str">
        <f t="shared" si="164"/>
        <v/>
      </c>
      <c r="X274" s="256">
        <v>0</v>
      </c>
      <c r="Y274" s="256">
        <f t="shared" si="154"/>
        <v>0</v>
      </c>
      <c r="Z274" s="257" t="str">
        <f t="shared" si="165"/>
        <v/>
      </c>
      <c r="AA274" s="256">
        <v>0</v>
      </c>
      <c r="AB274" s="256">
        <f t="shared" si="155"/>
        <v>0</v>
      </c>
      <c r="AC274" s="257" t="str">
        <f t="shared" si="156"/>
        <v/>
      </c>
      <c r="AD274" s="256">
        <v>0</v>
      </c>
      <c r="AE274" s="256">
        <f t="shared" si="157"/>
        <v>0</v>
      </c>
      <c r="AF274" s="257" t="str">
        <f t="shared" si="166"/>
        <v/>
      </c>
      <c r="AG274" s="256">
        <v>0</v>
      </c>
      <c r="AH274" s="256">
        <f t="shared" si="158"/>
        <v>0</v>
      </c>
      <c r="AI274" s="257" t="str">
        <f t="shared" si="167"/>
        <v/>
      </c>
      <c r="AJ274" s="480">
        <v>0</v>
      </c>
      <c r="AK274" s="256">
        <f t="shared" si="168"/>
        <v>0</v>
      </c>
      <c r="AL274" s="257" t="str">
        <f t="shared" si="169"/>
        <v/>
      </c>
      <c r="AM274" s="256">
        <v>2</v>
      </c>
      <c r="AN274" s="256">
        <f t="shared" si="170"/>
        <v>1</v>
      </c>
      <c r="AO274" s="257">
        <f t="shared" si="171"/>
        <v>2</v>
      </c>
      <c r="AP274" s="256">
        <v>0</v>
      </c>
      <c r="AQ274" s="256">
        <v>0</v>
      </c>
      <c r="AR274" s="257" t="str">
        <f t="shared" si="172"/>
        <v/>
      </c>
      <c r="AS274" s="256">
        <v>1</v>
      </c>
      <c r="AT274" s="256">
        <f t="shared" si="173"/>
        <v>0</v>
      </c>
      <c r="AU274" s="257" t="str">
        <f t="shared" si="174"/>
        <v/>
      </c>
      <c r="AV274" s="256">
        <v>5</v>
      </c>
      <c r="AW274" s="256">
        <f t="shared" si="175"/>
        <v>1</v>
      </c>
      <c r="AX274" s="257">
        <f t="shared" si="176"/>
        <v>5</v>
      </c>
      <c r="AY274" s="256">
        <v>0</v>
      </c>
      <c r="AZ274" s="256">
        <f t="shared" si="177"/>
        <v>0</v>
      </c>
      <c r="BA274" s="257" t="str">
        <f t="shared" si="178"/>
        <v/>
      </c>
      <c r="BB274" s="256">
        <v>2</v>
      </c>
      <c r="BC274" s="256">
        <f t="shared" si="179"/>
        <v>2</v>
      </c>
      <c r="BD274" s="257">
        <f t="shared" si="180"/>
        <v>1</v>
      </c>
      <c r="BE274" s="256">
        <v>3</v>
      </c>
      <c r="BF274" s="256">
        <f t="shared" si="181"/>
        <v>3</v>
      </c>
      <c r="BG274" s="257">
        <f t="shared" si="182"/>
        <v>1</v>
      </c>
      <c r="BH274" s="256">
        <v>1</v>
      </c>
      <c r="BI274" s="256">
        <f t="shared" si="183"/>
        <v>0</v>
      </c>
      <c r="BJ274" s="257" t="str">
        <f t="shared" si="184"/>
        <v/>
      </c>
      <c r="BK274" s="256">
        <v>0</v>
      </c>
      <c r="BL274" s="256">
        <f t="shared" si="185"/>
        <v>0</v>
      </c>
      <c r="BM274" s="257" t="str">
        <f t="shared" si="186"/>
        <v/>
      </c>
      <c r="BN274" s="256">
        <v>0</v>
      </c>
      <c r="BO274" s="256">
        <f t="shared" si="187"/>
        <v>0</v>
      </c>
      <c r="BP274" s="257" t="str">
        <f t="shared" si="188"/>
        <v/>
      </c>
      <c r="BQ274" s="256">
        <v>0</v>
      </c>
      <c r="BR274" s="256">
        <f t="shared" si="189"/>
        <v>0</v>
      </c>
      <c r="BS274" s="257" t="str">
        <f t="shared" si="190"/>
        <v/>
      </c>
      <c r="BT274" s="256">
        <v>0</v>
      </c>
      <c r="BU274" s="256">
        <f t="shared" si="191"/>
        <v>0</v>
      </c>
      <c r="BV274" s="257" t="str">
        <f t="shared" si="192"/>
        <v/>
      </c>
      <c r="BW274" s="256">
        <v>0</v>
      </c>
      <c r="BX274" s="256">
        <f t="shared" si="193"/>
        <v>0</v>
      </c>
      <c r="BY274" s="257" t="str">
        <f t="shared" si="194"/>
        <v/>
      </c>
      <c r="BZ274" s="256">
        <v>0</v>
      </c>
      <c r="CA274" s="256">
        <f t="shared" si="195"/>
        <v>0</v>
      </c>
      <c r="CB274" s="257" t="str">
        <f t="shared" si="196"/>
        <v/>
      </c>
      <c r="CC274" s="256">
        <v>1</v>
      </c>
      <c r="CD274" s="256">
        <f t="shared" si="197"/>
        <v>0</v>
      </c>
      <c r="CE274" s="257" t="str">
        <f t="shared" si="198"/>
        <v/>
      </c>
      <c r="CF274" s="256">
        <v>0</v>
      </c>
      <c r="CG274" s="256">
        <f t="shared" si="199"/>
        <v>0</v>
      </c>
      <c r="CH274" s="257" t="str">
        <f t="shared" si="200"/>
        <v/>
      </c>
      <c r="CI274" s="256">
        <v>0</v>
      </c>
      <c r="CJ274" s="256">
        <f t="shared" si="201"/>
        <v>0</v>
      </c>
      <c r="CK274" s="257" t="str">
        <f t="shared" si="202"/>
        <v/>
      </c>
      <c r="CL274" s="256">
        <v>0</v>
      </c>
      <c r="CM274" s="256">
        <f t="shared" si="203"/>
        <v>0</v>
      </c>
      <c r="CN274" s="257" t="str">
        <f t="shared" si="204"/>
        <v/>
      </c>
      <c r="CO274" s="256">
        <v>0</v>
      </c>
      <c r="CP274" s="256">
        <f t="shared" si="205"/>
        <v>0</v>
      </c>
      <c r="CQ274" s="257" t="str">
        <f t="shared" si="206"/>
        <v/>
      </c>
      <c r="CR274" s="256">
        <v>0</v>
      </c>
      <c r="CS274" s="256">
        <f t="shared" si="207"/>
        <v>0</v>
      </c>
      <c r="CT274" s="257" t="str">
        <f t="shared" si="208"/>
        <v/>
      </c>
      <c r="CU274" s="256">
        <v>1</v>
      </c>
      <c r="CV274" s="256">
        <f t="shared" si="209"/>
        <v>0</v>
      </c>
      <c r="CW274" s="257" t="str">
        <f t="shared" si="210"/>
        <v/>
      </c>
      <c r="CX274" s="256">
        <v>0</v>
      </c>
      <c r="CY274" s="256">
        <f t="shared" si="211"/>
        <v>0</v>
      </c>
      <c r="CZ274" s="257" t="str">
        <f t="shared" si="212"/>
        <v/>
      </c>
      <c r="DA274" s="256">
        <v>0</v>
      </c>
      <c r="DB274" s="256">
        <f t="shared" si="159"/>
        <v>0</v>
      </c>
      <c r="DC274" s="257" t="str">
        <f t="shared" si="213"/>
        <v/>
      </c>
      <c r="DD274" s="256">
        <v>0</v>
      </c>
      <c r="DE274" s="256">
        <f t="shared" si="160"/>
        <v>0</v>
      </c>
      <c r="DF274" s="257" t="str">
        <f t="shared" si="214"/>
        <v/>
      </c>
    </row>
    <row r="275" spans="1:110" ht="15" customHeight="1" x14ac:dyDescent="0.25">
      <c r="A275" s="152">
        <v>21</v>
      </c>
      <c r="B275" s="127" t="s">
        <v>358</v>
      </c>
      <c r="C275" s="127" t="s">
        <v>345</v>
      </c>
      <c r="D275" s="480">
        <v>0</v>
      </c>
      <c r="E275" s="480">
        <v>0</v>
      </c>
      <c r="F275" s="257" t="str">
        <f t="shared" si="146"/>
        <v>-</v>
      </c>
      <c r="G275" s="239" t="str">
        <f t="shared" si="147"/>
        <v>Đạt</v>
      </c>
      <c r="H275" s="259">
        <f t="shared" si="148"/>
        <v>11</v>
      </c>
      <c r="I275" s="259">
        <f t="shared" si="148"/>
        <v>12</v>
      </c>
      <c r="J275" s="293">
        <f t="shared" si="161"/>
        <v>0.91666666666666663</v>
      </c>
      <c r="K275" s="239" t="str">
        <f t="shared" si="149"/>
        <v>Không đạt</v>
      </c>
      <c r="L275" s="256">
        <v>0</v>
      </c>
      <c r="M275" s="256">
        <f t="shared" si="150"/>
        <v>0</v>
      </c>
      <c r="N275" s="257" t="str">
        <f t="shared" si="162"/>
        <v/>
      </c>
      <c r="O275" s="256">
        <v>1</v>
      </c>
      <c r="P275" s="256">
        <v>1</v>
      </c>
      <c r="Q275" s="257">
        <f t="shared" si="151"/>
        <v>1</v>
      </c>
      <c r="R275" s="256">
        <v>0</v>
      </c>
      <c r="S275" s="256">
        <f t="shared" si="152"/>
        <v>0</v>
      </c>
      <c r="T275" s="257" t="str">
        <f t="shared" si="163"/>
        <v/>
      </c>
      <c r="U275" s="256">
        <v>0</v>
      </c>
      <c r="V275" s="256">
        <f t="shared" si="153"/>
        <v>0</v>
      </c>
      <c r="W275" s="257" t="str">
        <f t="shared" si="164"/>
        <v/>
      </c>
      <c r="X275" s="256">
        <v>0</v>
      </c>
      <c r="Y275" s="256">
        <f t="shared" si="154"/>
        <v>0</v>
      </c>
      <c r="Z275" s="257" t="str">
        <f t="shared" si="165"/>
        <v/>
      </c>
      <c r="AA275" s="256">
        <v>1</v>
      </c>
      <c r="AB275" s="256">
        <f t="shared" si="155"/>
        <v>1</v>
      </c>
      <c r="AC275" s="257">
        <f t="shared" si="156"/>
        <v>1</v>
      </c>
      <c r="AD275" s="256">
        <v>1</v>
      </c>
      <c r="AE275" s="256">
        <f t="shared" si="157"/>
        <v>1</v>
      </c>
      <c r="AF275" s="257">
        <f t="shared" si="166"/>
        <v>1</v>
      </c>
      <c r="AG275" s="256">
        <v>0</v>
      </c>
      <c r="AH275" s="256">
        <f t="shared" si="158"/>
        <v>0</v>
      </c>
      <c r="AI275" s="257" t="str">
        <f t="shared" si="167"/>
        <v/>
      </c>
      <c r="AJ275" s="480">
        <v>1</v>
      </c>
      <c r="AK275" s="256">
        <f t="shared" si="168"/>
        <v>1</v>
      </c>
      <c r="AL275" s="257">
        <f t="shared" si="169"/>
        <v>1</v>
      </c>
      <c r="AM275" s="256">
        <v>1</v>
      </c>
      <c r="AN275" s="256">
        <f t="shared" si="170"/>
        <v>0</v>
      </c>
      <c r="AO275" s="257" t="str">
        <f t="shared" si="171"/>
        <v/>
      </c>
      <c r="AP275" s="256">
        <v>0</v>
      </c>
      <c r="AQ275" s="256">
        <v>0</v>
      </c>
      <c r="AR275" s="257" t="str">
        <f t="shared" si="172"/>
        <v/>
      </c>
      <c r="AS275" s="256">
        <v>0</v>
      </c>
      <c r="AT275" s="256">
        <f t="shared" si="173"/>
        <v>0</v>
      </c>
      <c r="AU275" s="257" t="str">
        <f t="shared" si="174"/>
        <v/>
      </c>
      <c r="AV275" s="256">
        <v>0</v>
      </c>
      <c r="AW275" s="256">
        <f t="shared" si="175"/>
        <v>1</v>
      </c>
      <c r="AX275" s="257">
        <f t="shared" si="176"/>
        <v>0</v>
      </c>
      <c r="AY275" s="256">
        <v>0</v>
      </c>
      <c r="AZ275" s="256">
        <f t="shared" si="177"/>
        <v>0</v>
      </c>
      <c r="BA275" s="257" t="str">
        <f t="shared" si="178"/>
        <v/>
      </c>
      <c r="BB275" s="256">
        <v>1</v>
      </c>
      <c r="BC275" s="256">
        <f t="shared" si="179"/>
        <v>1</v>
      </c>
      <c r="BD275" s="257">
        <f t="shared" si="180"/>
        <v>1</v>
      </c>
      <c r="BE275" s="256">
        <v>1</v>
      </c>
      <c r="BF275" s="256">
        <f t="shared" si="181"/>
        <v>1</v>
      </c>
      <c r="BG275" s="257">
        <f t="shared" si="182"/>
        <v>1</v>
      </c>
      <c r="BH275" s="256">
        <v>0</v>
      </c>
      <c r="BI275" s="256">
        <f t="shared" si="183"/>
        <v>1</v>
      </c>
      <c r="BJ275" s="257">
        <f t="shared" si="184"/>
        <v>0</v>
      </c>
      <c r="BK275" s="256">
        <v>1</v>
      </c>
      <c r="BL275" s="256">
        <f t="shared" si="185"/>
        <v>0</v>
      </c>
      <c r="BM275" s="257" t="str">
        <f t="shared" si="186"/>
        <v/>
      </c>
      <c r="BN275" s="256">
        <v>1</v>
      </c>
      <c r="BO275" s="256">
        <f t="shared" si="187"/>
        <v>1</v>
      </c>
      <c r="BP275" s="257">
        <f t="shared" si="188"/>
        <v>1</v>
      </c>
      <c r="BQ275" s="256">
        <v>0</v>
      </c>
      <c r="BR275" s="256">
        <f t="shared" si="189"/>
        <v>0</v>
      </c>
      <c r="BS275" s="257" t="str">
        <f t="shared" si="190"/>
        <v/>
      </c>
      <c r="BT275" s="256">
        <v>0</v>
      </c>
      <c r="BU275" s="256">
        <f t="shared" si="191"/>
        <v>0</v>
      </c>
      <c r="BV275" s="257" t="str">
        <f t="shared" si="192"/>
        <v/>
      </c>
      <c r="BW275" s="256">
        <v>1</v>
      </c>
      <c r="BX275" s="256">
        <f t="shared" si="193"/>
        <v>1</v>
      </c>
      <c r="BY275" s="257">
        <f t="shared" si="194"/>
        <v>1</v>
      </c>
      <c r="BZ275" s="256">
        <v>1</v>
      </c>
      <c r="CA275" s="256">
        <f t="shared" si="195"/>
        <v>1</v>
      </c>
      <c r="CB275" s="257">
        <f t="shared" si="196"/>
        <v>1</v>
      </c>
      <c r="CC275" s="256">
        <v>0</v>
      </c>
      <c r="CD275" s="256">
        <f t="shared" si="197"/>
        <v>0</v>
      </c>
      <c r="CE275" s="257" t="str">
        <f t="shared" si="198"/>
        <v/>
      </c>
      <c r="CF275" s="256">
        <v>0</v>
      </c>
      <c r="CG275" s="256">
        <f t="shared" si="199"/>
        <v>0</v>
      </c>
      <c r="CH275" s="257" t="str">
        <f t="shared" si="200"/>
        <v/>
      </c>
      <c r="CI275" s="256">
        <v>0</v>
      </c>
      <c r="CJ275" s="256">
        <f t="shared" si="201"/>
        <v>1</v>
      </c>
      <c r="CK275" s="257">
        <f t="shared" si="202"/>
        <v>0</v>
      </c>
      <c r="CL275" s="256">
        <v>0</v>
      </c>
      <c r="CM275" s="256">
        <f t="shared" si="203"/>
        <v>0</v>
      </c>
      <c r="CN275" s="257" t="str">
        <f t="shared" si="204"/>
        <v/>
      </c>
      <c r="CO275" s="256">
        <v>0</v>
      </c>
      <c r="CP275" s="256">
        <f t="shared" si="205"/>
        <v>0</v>
      </c>
      <c r="CQ275" s="257" t="str">
        <f t="shared" si="206"/>
        <v/>
      </c>
      <c r="CR275" s="256">
        <v>0</v>
      </c>
      <c r="CS275" s="256">
        <f t="shared" si="207"/>
        <v>0</v>
      </c>
      <c r="CT275" s="257" t="str">
        <f t="shared" si="208"/>
        <v/>
      </c>
      <c r="CU275" s="256">
        <v>0</v>
      </c>
      <c r="CV275" s="256">
        <f t="shared" si="209"/>
        <v>0</v>
      </c>
      <c r="CW275" s="257" t="str">
        <f t="shared" si="210"/>
        <v/>
      </c>
      <c r="CX275" s="256">
        <v>0</v>
      </c>
      <c r="CY275" s="256">
        <f t="shared" si="211"/>
        <v>0</v>
      </c>
      <c r="CZ275" s="257" t="str">
        <f t="shared" si="212"/>
        <v/>
      </c>
      <c r="DA275" s="256">
        <v>0</v>
      </c>
      <c r="DB275" s="256">
        <f t="shared" si="159"/>
        <v>0</v>
      </c>
      <c r="DC275" s="257" t="str">
        <f t="shared" si="213"/>
        <v/>
      </c>
      <c r="DD275" s="256">
        <v>0</v>
      </c>
      <c r="DE275" s="256">
        <f t="shared" si="160"/>
        <v>0</v>
      </c>
      <c r="DF275" s="257" t="str">
        <f t="shared" si="214"/>
        <v/>
      </c>
    </row>
    <row r="276" spans="1:110" ht="15" customHeight="1" x14ac:dyDescent="0.25">
      <c r="A276" s="152">
        <v>22</v>
      </c>
      <c r="B276" s="127" t="s">
        <v>359</v>
      </c>
      <c r="C276" s="127" t="s">
        <v>339</v>
      </c>
      <c r="D276" s="480">
        <v>0</v>
      </c>
      <c r="E276" s="480">
        <v>0</v>
      </c>
      <c r="F276" s="257" t="str">
        <f t="shared" si="146"/>
        <v>-</v>
      </c>
      <c r="G276" s="239" t="str">
        <f t="shared" si="147"/>
        <v>Đạt</v>
      </c>
      <c r="H276" s="259">
        <f t="shared" si="148"/>
        <v>7</v>
      </c>
      <c r="I276" s="259">
        <f t="shared" si="148"/>
        <v>4</v>
      </c>
      <c r="J276" s="293">
        <f t="shared" si="161"/>
        <v>1.75</v>
      </c>
      <c r="K276" s="239" t="str">
        <f t="shared" si="149"/>
        <v>Đạt</v>
      </c>
      <c r="L276" s="256">
        <v>0</v>
      </c>
      <c r="M276" s="256">
        <f t="shared" si="150"/>
        <v>0</v>
      </c>
      <c r="N276" s="257" t="str">
        <f t="shared" si="162"/>
        <v/>
      </c>
      <c r="O276" s="256">
        <v>1</v>
      </c>
      <c r="P276" s="256">
        <v>1</v>
      </c>
      <c r="Q276" s="257">
        <f t="shared" si="151"/>
        <v>1</v>
      </c>
      <c r="R276" s="256">
        <v>0</v>
      </c>
      <c r="S276" s="256">
        <f t="shared" si="152"/>
        <v>0</v>
      </c>
      <c r="T276" s="257" t="str">
        <f t="shared" si="163"/>
        <v/>
      </c>
      <c r="U276" s="256">
        <v>0</v>
      </c>
      <c r="V276" s="256">
        <f t="shared" si="153"/>
        <v>0</v>
      </c>
      <c r="W276" s="257" t="str">
        <f t="shared" si="164"/>
        <v/>
      </c>
      <c r="X276" s="256">
        <v>0</v>
      </c>
      <c r="Y276" s="256">
        <f t="shared" si="154"/>
        <v>0</v>
      </c>
      <c r="Z276" s="257" t="str">
        <f t="shared" si="165"/>
        <v/>
      </c>
      <c r="AA276" s="256">
        <v>0</v>
      </c>
      <c r="AB276" s="256">
        <f t="shared" si="155"/>
        <v>0</v>
      </c>
      <c r="AC276" s="257" t="str">
        <f t="shared" si="156"/>
        <v/>
      </c>
      <c r="AD276" s="256">
        <v>0</v>
      </c>
      <c r="AE276" s="256">
        <f t="shared" si="157"/>
        <v>0</v>
      </c>
      <c r="AF276" s="257" t="str">
        <f t="shared" si="166"/>
        <v/>
      </c>
      <c r="AG276" s="256">
        <v>1</v>
      </c>
      <c r="AH276" s="256">
        <f t="shared" si="158"/>
        <v>1</v>
      </c>
      <c r="AI276" s="257">
        <f t="shared" si="167"/>
        <v>1</v>
      </c>
      <c r="AJ276" s="480">
        <v>0</v>
      </c>
      <c r="AK276" s="256">
        <f t="shared" si="168"/>
        <v>0</v>
      </c>
      <c r="AL276" s="257" t="str">
        <f t="shared" si="169"/>
        <v/>
      </c>
      <c r="AM276" s="256">
        <v>1</v>
      </c>
      <c r="AN276" s="256">
        <f t="shared" si="170"/>
        <v>0</v>
      </c>
      <c r="AO276" s="257" t="str">
        <f t="shared" si="171"/>
        <v/>
      </c>
      <c r="AP276" s="256">
        <v>0</v>
      </c>
      <c r="AQ276" s="256">
        <v>0</v>
      </c>
      <c r="AR276" s="257" t="str">
        <f t="shared" si="172"/>
        <v/>
      </c>
      <c r="AS276" s="256">
        <v>0</v>
      </c>
      <c r="AT276" s="256">
        <f t="shared" si="173"/>
        <v>0</v>
      </c>
      <c r="AU276" s="257" t="str">
        <f t="shared" si="174"/>
        <v/>
      </c>
      <c r="AV276" s="256">
        <v>0</v>
      </c>
      <c r="AW276" s="256">
        <f t="shared" si="175"/>
        <v>0</v>
      </c>
      <c r="AX276" s="257" t="str">
        <f t="shared" si="176"/>
        <v/>
      </c>
      <c r="AY276" s="256">
        <v>0</v>
      </c>
      <c r="AZ276" s="256">
        <f t="shared" si="177"/>
        <v>0</v>
      </c>
      <c r="BA276" s="257" t="str">
        <f t="shared" si="178"/>
        <v/>
      </c>
      <c r="BB276" s="256">
        <v>0</v>
      </c>
      <c r="BC276" s="256">
        <f t="shared" si="179"/>
        <v>0</v>
      </c>
      <c r="BD276" s="257" t="str">
        <f t="shared" si="180"/>
        <v/>
      </c>
      <c r="BE276" s="256">
        <v>0</v>
      </c>
      <c r="BF276" s="256">
        <f t="shared" si="181"/>
        <v>0</v>
      </c>
      <c r="BG276" s="257" t="str">
        <f t="shared" si="182"/>
        <v/>
      </c>
      <c r="BH276" s="256">
        <v>0</v>
      </c>
      <c r="BI276" s="256">
        <f t="shared" si="183"/>
        <v>0</v>
      </c>
      <c r="BJ276" s="257" t="str">
        <f t="shared" si="184"/>
        <v/>
      </c>
      <c r="BK276" s="256">
        <v>0</v>
      </c>
      <c r="BL276" s="256">
        <f t="shared" si="185"/>
        <v>0</v>
      </c>
      <c r="BM276" s="257" t="str">
        <f t="shared" si="186"/>
        <v/>
      </c>
      <c r="BN276" s="256">
        <v>0</v>
      </c>
      <c r="BO276" s="256">
        <f t="shared" si="187"/>
        <v>0</v>
      </c>
      <c r="BP276" s="257" t="str">
        <f t="shared" si="188"/>
        <v/>
      </c>
      <c r="BQ276" s="256">
        <v>2</v>
      </c>
      <c r="BR276" s="256">
        <f t="shared" si="189"/>
        <v>2</v>
      </c>
      <c r="BS276" s="257">
        <f t="shared" si="190"/>
        <v>1</v>
      </c>
      <c r="BT276" s="256">
        <v>0</v>
      </c>
      <c r="BU276" s="256">
        <f t="shared" si="191"/>
        <v>0</v>
      </c>
      <c r="BV276" s="257" t="str">
        <f t="shared" si="192"/>
        <v/>
      </c>
      <c r="BW276" s="256">
        <v>0</v>
      </c>
      <c r="BX276" s="256">
        <f t="shared" si="193"/>
        <v>0</v>
      </c>
      <c r="BY276" s="257" t="str">
        <f t="shared" si="194"/>
        <v/>
      </c>
      <c r="BZ276" s="256">
        <v>0</v>
      </c>
      <c r="CA276" s="256">
        <f t="shared" si="195"/>
        <v>0</v>
      </c>
      <c r="CB276" s="257" t="str">
        <f t="shared" si="196"/>
        <v/>
      </c>
      <c r="CC276" s="256">
        <v>2</v>
      </c>
      <c r="CD276" s="256">
        <f t="shared" si="197"/>
        <v>0</v>
      </c>
      <c r="CE276" s="257" t="str">
        <f t="shared" si="198"/>
        <v/>
      </c>
      <c r="CF276" s="256">
        <v>0</v>
      </c>
      <c r="CG276" s="256">
        <f t="shared" si="199"/>
        <v>0</v>
      </c>
      <c r="CH276" s="257" t="str">
        <f t="shared" si="200"/>
        <v/>
      </c>
      <c r="CI276" s="256">
        <v>0</v>
      </c>
      <c r="CJ276" s="256">
        <f t="shared" si="201"/>
        <v>0</v>
      </c>
      <c r="CK276" s="257" t="str">
        <f t="shared" si="202"/>
        <v/>
      </c>
      <c r="CL276" s="256">
        <v>0</v>
      </c>
      <c r="CM276" s="256">
        <f t="shared" si="203"/>
        <v>0</v>
      </c>
      <c r="CN276" s="257" t="str">
        <f t="shared" si="204"/>
        <v/>
      </c>
      <c r="CO276" s="256">
        <v>0</v>
      </c>
      <c r="CP276" s="256">
        <f t="shared" si="205"/>
        <v>0</v>
      </c>
      <c r="CQ276" s="257" t="str">
        <f t="shared" si="206"/>
        <v/>
      </c>
      <c r="CR276" s="256">
        <v>0</v>
      </c>
      <c r="CS276" s="256">
        <f t="shared" si="207"/>
        <v>0</v>
      </c>
      <c r="CT276" s="257" t="str">
        <f t="shared" si="208"/>
        <v/>
      </c>
      <c r="CU276" s="256">
        <v>0</v>
      </c>
      <c r="CV276" s="256">
        <f t="shared" si="209"/>
        <v>0</v>
      </c>
      <c r="CW276" s="257" t="str">
        <f t="shared" si="210"/>
        <v/>
      </c>
      <c r="CX276" s="256">
        <v>0</v>
      </c>
      <c r="CY276" s="256">
        <f t="shared" si="211"/>
        <v>0</v>
      </c>
      <c r="CZ276" s="257" t="str">
        <f t="shared" si="212"/>
        <v/>
      </c>
      <c r="DA276" s="256">
        <v>0</v>
      </c>
      <c r="DB276" s="256">
        <f t="shared" si="159"/>
        <v>0</v>
      </c>
      <c r="DC276" s="257" t="str">
        <f t="shared" si="213"/>
        <v/>
      </c>
      <c r="DD276" s="256">
        <v>0</v>
      </c>
      <c r="DE276" s="256">
        <f t="shared" si="160"/>
        <v>0</v>
      </c>
      <c r="DF276" s="257" t="str">
        <f t="shared" si="214"/>
        <v/>
      </c>
    </row>
    <row r="277" spans="1:110" ht="15" customHeight="1" x14ac:dyDescent="0.25">
      <c r="A277" s="152">
        <v>23</v>
      </c>
      <c r="B277" s="127" t="s">
        <v>360</v>
      </c>
      <c r="C277" s="127" t="s">
        <v>339</v>
      </c>
      <c r="D277" s="480">
        <v>1</v>
      </c>
      <c r="E277" s="480">
        <v>1</v>
      </c>
      <c r="F277" s="257">
        <f t="shared" si="146"/>
        <v>1</v>
      </c>
      <c r="G277" s="239" t="str">
        <f t="shared" si="147"/>
        <v>Đạt</v>
      </c>
      <c r="H277" s="259">
        <f t="shared" si="148"/>
        <v>14</v>
      </c>
      <c r="I277" s="259">
        <f t="shared" si="148"/>
        <v>13</v>
      </c>
      <c r="J277" s="293">
        <f t="shared" si="161"/>
        <v>1.0769230769230769</v>
      </c>
      <c r="K277" s="239" t="str">
        <f t="shared" si="149"/>
        <v>Đạt</v>
      </c>
      <c r="L277" s="256">
        <v>6</v>
      </c>
      <c r="M277" s="256">
        <f t="shared" si="150"/>
        <v>6</v>
      </c>
      <c r="N277" s="257">
        <f t="shared" si="162"/>
        <v>1</v>
      </c>
      <c r="O277" s="256">
        <v>1</v>
      </c>
      <c r="P277" s="256">
        <v>1</v>
      </c>
      <c r="Q277" s="257">
        <f t="shared" si="151"/>
        <v>1</v>
      </c>
      <c r="R277" s="256">
        <v>0</v>
      </c>
      <c r="S277" s="256">
        <f t="shared" si="152"/>
        <v>0</v>
      </c>
      <c r="T277" s="257" t="str">
        <f t="shared" si="163"/>
        <v/>
      </c>
      <c r="U277" s="256">
        <v>0</v>
      </c>
      <c r="V277" s="256">
        <f t="shared" si="153"/>
        <v>0</v>
      </c>
      <c r="W277" s="257" t="str">
        <f t="shared" si="164"/>
        <v/>
      </c>
      <c r="X277" s="256">
        <v>0</v>
      </c>
      <c r="Y277" s="256">
        <f t="shared" si="154"/>
        <v>0</v>
      </c>
      <c r="Z277" s="257" t="str">
        <f t="shared" si="165"/>
        <v/>
      </c>
      <c r="AA277" s="256">
        <v>0</v>
      </c>
      <c r="AB277" s="256">
        <f t="shared" si="155"/>
        <v>0</v>
      </c>
      <c r="AC277" s="257" t="str">
        <f t="shared" si="156"/>
        <v/>
      </c>
      <c r="AD277" s="256">
        <v>2</v>
      </c>
      <c r="AE277" s="256">
        <f t="shared" si="157"/>
        <v>2</v>
      </c>
      <c r="AF277" s="257">
        <f t="shared" si="166"/>
        <v>1</v>
      </c>
      <c r="AG277" s="256">
        <v>0</v>
      </c>
      <c r="AH277" s="256">
        <f t="shared" si="158"/>
        <v>0</v>
      </c>
      <c r="AI277" s="257" t="str">
        <f t="shared" si="167"/>
        <v/>
      </c>
      <c r="AJ277" s="480">
        <v>0</v>
      </c>
      <c r="AK277" s="256">
        <f t="shared" si="168"/>
        <v>0</v>
      </c>
      <c r="AL277" s="257" t="str">
        <f t="shared" si="169"/>
        <v/>
      </c>
      <c r="AM277" s="256">
        <v>0</v>
      </c>
      <c r="AN277" s="256">
        <f t="shared" si="170"/>
        <v>0</v>
      </c>
      <c r="AO277" s="257" t="str">
        <f t="shared" si="171"/>
        <v/>
      </c>
      <c r="AP277" s="256">
        <v>0</v>
      </c>
      <c r="AQ277" s="256">
        <v>0</v>
      </c>
      <c r="AR277" s="257" t="str">
        <f t="shared" si="172"/>
        <v/>
      </c>
      <c r="AS277" s="256">
        <v>0</v>
      </c>
      <c r="AT277" s="256">
        <f t="shared" si="173"/>
        <v>0</v>
      </c>
      <c r="AU277" s="257" t="str">
        <f t="shared" si="174"/>
        <v/>
      </c>
      <c r="AV277" s="256">
        <v>1</v>
      </c>
      <c r="AW277" s="256">
        <f t="shared" si="175"/>
        <v>0</v>
      </c>
      <c r="AX277" s="257" t="str">
        <f t="shared" si="176"/>
        <v/>
      </c>
      <c r="AY277" s="256">
        <v>0</v>
      </c>
      <c r="AZ277" s="256">
        <f t="shared" si="177"/>
        <v>0</v>
      </c>
      <c r="BA277" s="257" t="str">
        <f t="shared" si="178"/>
        <v/>
      </c>
      <c r="BB277" s="256">
        <v>0</v>
      </c>
      <c r="BC277" s="256">
        <f t="shared" si="179"/>
        <v>0</v>
      </c>
      <c r="BD277" s="257" t="str">
        <f t="shared" si="180"/>
        <v/>
      </c>
      <c r="BE277" s="256">
        <v>0</v>
      </c>
      <c r="BF277" s="256">
        <f t="shared" si="181"/>
        <v>0</v>
      </c>
      <c r="BG277" s="257" t="str">
        <f t="shared" si="182"/>
        <v/>
      </c>
      <c r="BH277" s="256">
        <v>0</v>
      </c>
      <c r="BI277" s="256">
        <f t="shared" si="183"/>
        <v>0</v>
      </c>
      <c r="BJ277" s="257" t="str">
        <f t="shared" si="184"/>
        <v/>
      </c>
      <c r="BK277" s="256">
        <v>0</v>
      </c>
      <c r="BL277" s="256">
        <f t="shared" si="185"/>
        <v>0</v>
      </c>
      <c r="BM277" s="257" t="str">
        <f t="shared" si="186"/>
        <v/>
      </c>
      <c r="BN277" s="256">
        <v>0</v>
      </c>
      <c r="BO277" s="256">
        <f t="shared" si="187"/>
        <v>0</v>
      </c>
      <c r="BP277" s="257" t="str">
        <f t="shared" si="188"/>
        <v/>
      </c>
      <c r="BQ277" s="256">
        <v>1</v>
      </c>
      <c r="BR277" s="256">
        <f t="shared" si="189"/>
        <v>1</v>
      </c>
      <c r="BS277" s="257">
        <f t="shared" si="190"/>
        <v>1</v>
      </c>
      <c r="BT277" s="256">
        <v>0</v>
      </c>
      <c r="BU277" s="256">
        <f t="shared" si="191"/>
        <v>0</v>
      </c>
      <c r="BV277" s="257" t="str">
        <f t="shared" si="192"/>
        <v/>
      </c>
      <c r="BW277" s="256">
        <v>0</v>
      </c>
      <c r="BX277" s="256">
        <f t="shared" si="193"/>
        <v>0</v>
      </c>
      <c r="BY277" s="257" t="str">
        <f t="shared" si="194"/>
        <v/>
      </c>
      <c r="BZ277" s="256">
        <v>2</v>
      </c>
      <c r="CA277" s="256">
        <f t="shared" si="195"/>
        <v>2</v>
      </c>
      <c r="CB277" s="257">
        <f t="shared" si="196"/>
        <v>1</v>
      </c>
      <c r="CC277" s="256">
        <v>0</v>
      </c>
      <c r="CD277" s="256">
        <f t="shared" si="197"/>
        <v>0</v>
      </c>
      <c r="CE277" s="257" t="str">
        <f t="shared" si="198"/>
        <v/>
      </c>
      <c r="CF277" s="256">
        <v>0</v>
      </c>
      <c r="CG277" s="256">
        <f t="shared" si="199"/>
        <v>0</v>
      </c>
      <c r="CH277" s="257" t="str">
        <f t="shared" si="200"/>
        <v/>
      </c>
      <c r="CI277" s="256">
        <v>0</v>
      </c>
      <c r="CJ277" s="256">
        <f t="shared" si="201"/>
        <v>1</v>
      </c>
      <c r="CK277" s="257">
        <f t="shared" si="202"/>
        <v>0</v>
      </c>
      <c r="CL277" s="256">
        <v>0</v>
      </c>
      <c r="CM277" s="256">
        <f t="shared" si="203"/>
        <v>0</v>
      </c>
      <c r="CN277" s="257" t="str">
        <f t="shared" si="204"/>
        <v/>
      </c>
      <c r="CO277" s="256">
        <v>1</v>
      </c>
      <c r="CP277" s="256">
        <f t="shared" si="205"/>
        <v>0</v>
      </c>
      <c r="CQ277" s="257" t="str">
        <f t="shared" si="206"/>
        <v/>
      </c>
      <c r="CR277" s="256">
        <v>0</v>
      </c>
      <c r="CS277" s="256">
        <f t="shared" si="207"/>
        <v>0</v>
      </c>
      <c r="CT277" s="257" t="str">
        <f t="shared" si="208"/>
        <v/>
      </c>
      <c r="CU277" s="256">
        <v>0</v>
      </c>
      <c r="CV277" s="256">
        <f t="shared" si="209"/>
        <v>0</v>
      </c>
      <c r="CW277" s="257" t="str">
        <f t="shared" si="210"/>
        <v/>
      </c>
      <c r="CX277" s="256">
        <v>0</v>
      </c>
      <c r="CY277" s="256">
        <f t="shared" si="211"/>
        <v>0</v>
      </c>
      <c r="CZ277" s="257" t="str">
        <f t="shared" si="212"/>
        <v/>
      </c>
      <c r="DA277" s="256">
        <v>0</v>
      </c>
      <c r="DB277" s="256">
        <f t="shared" si="159"/>
        <v>0</v>
      </c>
      <c r="DC277" s="257" t="str">
        <f t="shared" si="213"/>
        <v/>
      </c>
      <c r="DD277" s="256">
        <v>1</v>
      </c>
      <c r="DE277" s="256">
        <f t="shared" si="160"/>
        <v>1</v>
      </c>
      <c r="DF277" s="257">
        <f t="shared" si="214"/>
        <v>1</v>
      </c>
    </row>
    <row r="278" spans="1:110" ht="15" customHeight="1" x14ac:dyDescent="0.25">
      <c r="A278" s="152">
        <v>24</v>
      </c>
      <c r="B278" s="127" t="s">
        <v>361</v>
      </c>
      <c r="C278" s="127" t="s">
        <v>339</v>
      </c>
      <c r="D278" s="480">
        <v>2</v>
      </c>
      <c r="E278" s="480">
        <v>2</v>
      </c>
      <c r="F278" s="257">
        <f t="shared" si="146"/>
        <v>1</v>
      </c>
      <c r="G278" s="239" t="str">
        <f t="shared" si="147"/>
        <v>Đạt</v>
      </c>
      <c r="H278" s="259">
        <f t="shared" si="148"/>
        <v>80</v>
      </c>
      <c r="I278" s="259">
        <f t="shared" si="148"/>
        <v>99</v>
      </c>
      <c r="J278" s="293">
        <f t="shared" si="161"/>
        <v>0.80808080808080807</v>
      </c>
      <c r="K278" s="239" t="str">
        <f t="shared" si="149"/>
        <v>Không đạt</v>
      </c>
      <c r="L278" s="256">
        <v>2</v>
      </c>
      <c r="M278" s="256">
        <f t="shared" si="150"/>
        <v>2</v>
      </c>
      <c r="N278" s="257">
        <f t="shared" si="162"/>
        <v>1</v>
      </c>
      <c r="O278" s="256">
        <v>3</v>
      </c>
      <c r="P278" s="256">
        <v>3</v>
      </c>
      <c r="Q278" s="257">
        <f t="shared" si="151"/>
        <v>1</v>
      </c>
      <c r="R278" s="256">
        <v>9</v>
      </c>
      <c r="S278" s="256">
        <f t="shared" si="152"/>
        <v>9</v>
      </c>
      <c r="T278" s="257">
        <f t="shared" si="163"/>
        <v>1</v>
      </c>
      <c r="U278" s="256">
        <v>4</v>
      </c>
      <c r="V278" s="256">
        <f t="shared" si="153"/>
        <v>4</v>
      </c>
      <c r="W278" s="257">
        <f t="shared" si="164"/>
        <v>1</v>
      </c>
      <c r="X278" s="256">
        <v>1</v>
      </c>
      <c r="Y278" s="256">
        <f t="shared" si="154"/>
        <v>1</v>
      </c>
      <c r="Z278" s="257">
        <f t="shared" si="165"/>
        <v>1</v>
      </c>
      <c r="AA278" s="256">
        <v>4</v>
      </c>
      <c r="AB278" s="256">
        <f t="shared" si="155"/>
        <v>4</v>
      </c>
      <c r="AC278" s="257">
        <f t="shared" si="156"/>
        <v>1</v>
      </c>
      <c r="AD278" s="256">
        <v>9</v>
      </c>
      <c r="AE278" s="256">
        <f t="shared" si="157"/>
        <v>9</v>
      </c>
      <c r="AF278" s="257">
        <f t="shared" si="166"/>
        <v>1</v>
      </c>
      <c r="AG278" s="256">
        <v>3</v>
      </c>
      <c r="AH278" s="256">
        <f t="shared" si="158"/>
        <v>3</v>
      </c>
      <c r="AI278" s="257">
        <f t="shared" si="167"/>
        <v>1</v>
      </c>
      <c r="AJ278" s="480">
        <v>1</v>
      </c>
      <c r="AK278" s="256">
        <f t="shared" si="168"/>
        <v>1</v>
      </c>
      <c r="AL278" s="257">
        <f t="shared" si="169"/>
        <v>1</v>
      </c>
      <c r="AM278" s="256">
        <v>3</v>
      </c>
      <c r="AN278" s="256">
        <f t="shared" si="170"/>
        <v>2</v>
      </c>
      <c r="AO278" s="257">
        <f t="shared" si="171"/>
        <v>1.5</v>
      </c>
      <c r="AP278" s="256">
        <v>5</v>
      </c>
      <c r="AQ278" s="256">
        <v>5</v>
      </c>
      <c r="AR278" s="257">
        <f t="shared" si="172"/>
        <v>1</v>
      </c>
      <c r="AS278" s="256">
        <v>1</v>
      </c>
      <c r="AT278" s="256">
        <f t="shared" si="173"/>
        <v>1</v>
      </c>
      <c r="AU278" s="257">
        <f t="shared" si="174"/>
        <v>1</v>
      </c>
      <c r="AV278" s="256">
        <v>2</v>
      </c>
      <c r="AW278" s="256">
        <f t="shared" si="175"/>
        <v>9</v>
      </c>
      <c r="AX278" s="257">
        <f t="shared" si="176"/>
        <v>0.22222222222222221</v>
      </c>
      <c r="AY278" s="256">
        <v>3</v>
      </c>
      <c r="AZ278" s="256">
        <f t="shared" si="177"/>
        <v>3</v>
      </c>
      <c r="BA278" s="257">
        <f t="shared" si="178"/>
        <v>1</v>
      </c>
      <c r="BB278" s="256">
        <v>3</v>
      </c>
      <c r="BC278" s="256">
        <f t="shared" si="179"/>
        <v>3</v>
      </c>
      <c r="BD278" s="257">
        <f t="shared" si="180"/>
        <v>1</v>
      </c>
      <c r="BE278" s="256">
        <v>4</v>
      </c>
      <c r="BF278" s="256">
        <f t="shared" si="181"/>
        <v>4</v>
      </c>
      <c r="BG278" s="257">
        <f t="shared" si="182"/>
        <v>1</v>
      </c>
      <c r="BH278" s="256">
        <v>0</v>
      </c>
      <c r="BI278" s="256">
        <f t="shared" si="183"/>
        <v>8</v>
      </c>
      <c r="BJ278" s="257">
        <f t="shared" si="184"/>
        <v>0</v>
      </c>
      <c r="BK278" s="256">
        <v>0</v>
      </c>
      <c r="BL278" s="256">
        <f t="shared" si="185"/>
        <v>1</v>
      </c>
      <c r="BM278" s="257">
        <f t="shared" si="186"/>
        <v>0</v>
      </c>
      <c r="BN278" s="256">
        <v>1</v>
      </c>
      <c r="BO278" s="256">
        <f t="shared" si="187"/>
        <v>1</v>
      </c>
      <c r="BP278" s="257">
        <f t="shared" si="188"/>
        <v>1</v>
      </c>
      <c r="BQ278" s="256">
        <v>7</v>
      </c>
      <c r="BR278" s="256">
        <f t="shared" si="189"/>
        <v>7</v>
      </c>
      <c r="BS278" s="257">
        <f t="shared" si="190"/>
        <v>1</v>
      </c>
      <c r="BT278" s="256">
        <v>4</v>
      </c>
      <c r="BU278" s="256">
        <f t="shared" si="191"/>
        <v>4</v>
      </c>
      <c r="BV278" s="257">
        <f t="shared" si="192"/>
        <v>1</v>
      </c>
      <c r="BW278" s="256">
        <v>4</v>
      </c>
      <c r="BX278" s="256">
        <f t="shared" si="193"/>
        <v>4</v>
      </c>
      <c r="BY278" s="257">
        <f t="shared" si="194"/>
        <v>1</v>
      </c>
      <c r="BZ278" s="256">
        <v>4</v>
      </c>
      <c r="CA278" s="256">
        <f t="shared" si="195"/>
        <v>4</v>
      </c>
      <c r="CB278" s="257">
        <f t="shared" si="196"/>
        <v>1</v>
      </c>
      <c r="CC278" s="256">
        <v>2</v>
      </c>
      <c r="CD278" s="256">
        <f t="shared" si="197"/>
        <v>2</v>
      </c>
      <c r="CE278" s="257">
        <f t="shared" si="198"/>
        <v>1</v>
      </c>
      <c r="CF278" s="256">
        <v>0</v>
      </c>
      <c r="CG278" s="256">
        <f t="shared" si="199"/>
        <v>0</v>
      </c>
      <c r="CH278" s="257" t="str">
        <f t="shared" si="200"/>
        <v/>
      </c>
      <c r="CI278" s="256">
        <v>0</v>
      </c>
      <c r="CJ278" s="256">
        <f t="shared" si="201"/>
        <v>3</v>
      </c>
      <c r="CK278" s="257">
        <f t="shared" si="202"/>
        <v>0</v>
      </c>
      <c r="CL278" s="256">
        <v>1</v>
      </c>
      <c r="CM278" s="256">
        <f t="shared" si="203"/>
        <v>1</v>
      </c>
      <c r="CN278" s="257">
        <f t="shared" si="204"/>
        <v>1</v>
      </c>
      <c r="CO278" s="256">
        <v>0</v>
      </c>
      <c r="CP278" s="256">
        <f t="shared" si="205"/>
        <v>1</v>
      </c>
      <c r="CQ278" s="257">
        <f t="shared" si="206"/>
        <v>0</v>
      </c>
      <c r="CR278" s="256">
        <v>0</v>
      </c>
      <c r="CS278" s="256">
        <f t="shared" si="207"/>
        <v>0</v>
      </c>
      <c r="CT278" s="257" t="str">
        <f t="shared" si="208"/>
        <v/>
      </c>
      <c r="CU278" s="256">
        <v>0</v>
      </c>
      <c r="CV278" s="256">
        <f t="shared" si="209"/>
        <v>0</v>
      </c>
      <c r="CW278" s="257" t="str">
        <f t="shared" si="210"/>
        <v/>
      </c>
      <c r="CX278" s="256">
        <v>0</v>
      </c>
      <c r="CY278" s="256">
        <f t="shared" si="211"/>
        <v>0</v>
      </c>
      <c r="CZ278" s="257" t="str">
        <f t="shared" si="212"/>
        <v/>
      </c>
      <c r="DA278" s="256">
        <v>0</v>
      </c>
      <c r="DB278" s="256">
        <f t="shared" si="159"/>
        <v>3</v>
      </c>
      <c r="DC278" s="257">
        <f t="shared" si="213"/>
        <v>0</v>
      </c>
      <c r="DD278" s="256">
        <v>2</v>
      </c>
      <c r="DE278" s="256">
        <f t="shared" si="160"/>
        <v>2</v>
      </c>
      <c r="DF278" s="257">
        <f t="shared" si="214"/>
        <v>1</v>
      </c>
    </row>
    <row r="279" spans="1:110" ht="15" customHeight="1" x14ac:dyDescent="0.25">
      <c r="A279" s="152">
        <v>25</v>
      </c>
      <c r="B279" s="127" t="s">
        <v>362</v>
      </c>
      <c r="C279" s="127" t="s">
        <v>339</v>
      </c>
      <c r="D279" s="480">
        <v>0</v>
      </c>
      <c r="E279" s="480">
        <v>0</v>
      </c>
      <c r="F279" s="257" t="str">
        <f t="shared" si="146"/>
        <v>-</v>
      </c>
      <c r="G279" s="239" t="str">
        <f t="shared" si="147"/>
        <v>Đạt</v>
      </c>
      <c r="H279" s="259">
        <f t="shared" si="148"/>
        <v>28</v>
      </c>
      <c r="I279" s="259">
        <f t="shared" si="148"/>
        <v>22</v>
      </c>
      <c r="J279" s="293">
        <f t="shared" si="161"/>
        <v>1.2727272727272727</v>
      </c>
      <c r="K279" s="239" t="str">
        <f t="shared" si="149"/>
        <v>Đạt</v>
      </c>
      <c r="L279" s="256">
        <v>2</v>
      </c>
      <c r="M279" s="256">
        <f t="shared" si="150"/>
        <v>2</v>
      </c>
      <c r="N279" s="257">
        <f t="shared" si="162"/>
        <v>1</v>
      </c>
      <c r="O279" s="256">
        <v>3</v>
      </c>
      <c r="P279" s="256">
        <v>3</v>
      </c>
      <c r="Q279" s="257">
        <f t="shared" si="151"/>
        <v>1</v>
      </c>
      <c r="R279" s="256">
        <v>2</v>
      </c>
      <c r="S279" s="256">
        <f t="shared" si="152"/>
        <v>2</v>
      </c>
      <c r="T279" s="257">
        <f t="shared" si="163"/>
        <v>1</v>
      </c>
      <c r="U279" s="256">
        <v>1</v>
      </c>
      <c r="V279" s="256">
        <f t="shared" si="153"/>
        <v>1</v>
      </c>
      <c r="W279" s="257">
        <f t="shared" si="164"/>
        <v>1</v>
      </c>
      <c r="X279" s="256">
        <v>0</v>
      </c>
      <c r="Y279" s="256">
        <f t="shared" si="154"/>
        <v>0</v>
      </c>
      <c r="Z279" s="257" t="str">
        <f t="shared" si="165"/>
        <v/>
      </c>
      <c r="AA279" s="256">
        <v>1</v>
      </c>
      <c r="AB279" s="256">
        <f t="shared" si="155"/>
        <v>1</v>
      </c>
      <c r="AC279" s="257">
        <f t="shared" si="156"/>
        <v>1</v>
      </c>
      <c r="AD279" s="256">
        <v>0</v>
      </c>
      <c r="AE279" s="256">
        <f t="shared" si="157"/>
        <v>0</v>
      </c>
      <c r="AF279" s="257" t="str">
        <f t="shared" si="166"/>
        <v/>
      </c>
      <c r="AG279" s="256">
        <v>1</v>
      </c>
      <c r="AH279" s="256">
        <f t="shared" si="158"/>
        <v>1</v>
      </c>
      <c r="AI279" s="257">
        <f t="shared" si="167"/>
        <v>1</v>
      </c>
      <c r="AJ279" s="480">
        <v>0</v>
      </c>
      <c r="AK279" s="256">
        <f t="shared" si="168"/>
        <v>0</v>
      </c>
      <c r="AL279" s="257" t="str">
        <f t="shared" si="169"/>
        <v/>
      </c>
      <c r="AM279" s="256">
        <v>1</v>
      </c>
      <c r="AN279" s="256">
        <f t="shared" si="170"/>
        <v>0</v>
      </c>
      <c r="AO279" s="257" t="str">
        <f t="shared" si="171"/>
        <v/>
      </c>
      <c r="AP279" s="256">
        <v>5</v>
      </c>
      <c r="AQ279" s="256">
        <v>5</v>
      </c>
      <c r="AR279" s="257">
        <f t="shared" si="172"/>
        <v>1</v>
      </c>
      <c r="AS279" s="256">
        <v>0</v>
      </c>
      <c r="AT279" s="256">
        <f t="shared" si="173"/>
        <v>0</v>
      </c>
      <c r="AU279" s="257" t="str">
        <f t="shared" si="174"/>
        <v/>
      </c>
      <c r="AV279" s="256">
        <v>3</v>
      </c>
      <c r="AW279" s="256">
        <f t="shared" si="175"/>
        <v>1</v>
      </c>
      <c r="AX279" s="257">
        <f t="shared" si="176"/>
        <v>3</v>
      </c>
      <c r="AY279" s="256">
        <v>1</v>
      </c>
      <c r="AZ279" s="256">
        <f t="shared" si="177"/>
        <v>1</v>
      </c>
      <c r="BA279" s="257">
        <f t="shared" si="178"/>
        <v>1</v>
      </c>
      <c r="BB279" s="256">
        <v>0</v>
      </c>
      <c r="BC279" s="256">
        <f t="shared" si="179"/>
        <v>0</v>
      </c>
      <c r="BD279" s="257" t="str">
        <f t="shared" si="180"/>
        <v/>
      </c>
      <c r="BE279" s="256">
        <v>0</v>
      </c>
      <c r="BF279" s="256">
        <f t="shared" si="181"/>
        <v>0</v>
      </c>
      <c r="BG279" s="257" t="str">
        <f t="shared" si="182"/>
        <v/>
      </c>
      <c r="BH279" s="256">
        <v>1</v>
      </c>
      <c r="BI279" s="256">
        <f t="shared" si="183"/>
        <v>0</v>
      </c>
      <c r="BJ279" s="257" t="str">
        <f t="shared" si="184"/>
        <v/>
      </c>
      <c r="BK279" s="256">
        <v>1</v>
      </c>
      <c r="BL279" s="256">
        <f t="shared" si="185"/>
        <v>0</v>
      </c>
      <c r="BM279" s="257" t="str">
        <f t="shared" si="186"/>
        <v/>
      </c>
      <c r="BN279" s="256">
        <v>0</v>
      </c>
      <c r="BO279" s="256">
        <f t="shared" si="187"/>
        <v>0</v>
      </c>
      <c r="BP279" s="257" t="str">
        <f t="shared" si="188"/>
        <v/>
      </c>
      <c r="BQ279" s="256">
        <v>0</v>
      </c>
      <c r="BR279" s="256">
        <f t="shared" si="189"/>
        <v>0</v>
      </c>
      <c r="BS279" s="257" t="str">
        <f t="shared" si="190"/>
        <v/>
      </c>
      <c r="BT279" s="256">
        <v>1</v>
      </c>
      <c r="BU279" s="256">
        <f t="shared" si="191"/>
        <v>1</v>
      </c>
      <c r="BV279" s="257">
        <f t="shared" si="192"/>
        <v>1</v>
      </c>
      <c r="BW279" s="256">
        <v>2</v>
      </c>
      <c r="BX279" s="256">
        <f t="shared" si="193"/>
        <v>2</v>
      </c>
      <c r="BY279" s="257">
        <f t="shared" si="194"/>
        <v>1</v>
      </c>
      <c r="BZ279" s="256">
        <v>1</v>
      </c>
      <c r="CA279" s="256">
        <f t="shared" si="195"/>
        <v>1</v>
      </c>
      <c r="CB279" s="257">
        <f t="shared" si="196"/>
        <v>1</v>
      </c>
      <c r="CC279" s="256">
        <v>2</v>
      </c>
      <c r="CD279" s="256">
        <f t="shared" si="197"/>
        <v>1</v>
      </c>
      <c r="CE279" s="257">
        <f t="shared" si="198"/>
        <v>2</v>
      </c>
      <c r="CF279" s="256">
        <v>0</v>
      </c>
      <c r="CG279" s="256">
        <f t="shared" si="199"/>
        <v>0</v>
      </c>
      <c r="CH279" s="257" t="str">
        <f t="shared" si="200"/>
        <v/>
      </c>
      <c r="CI279" s="256">
        <v>0</v>
      </c>
      <c r="CJ279" s="256">
        <f t="shared" si="201"/>
        <v>0</v>
      </c>
      <c r="CK279" s="257" t="str">
        <f t="shared" si="202"/>
        <v/>
      </c>
      <c r="CL279" s="256">
        <v>0</v>
      </c>
      <c r="CM279" s="256">
        <f t="shared" si="203"/>
        <v>0</v>
      </c>
      <c r="CN279" s="257" t="str">
        <f t="shared" si="204"/>
        <v/>
      </c>
      <c r="CO279" s="256">
        <v>0</v>
      </c>
      <c r="CP279" s="256">
        <f t="shared" si="205"/>
        <v>0</v>
      </c>
      <c r="CQ279" s="257" t="str">
        <f t="shared" si="206"/>
        <v/>
      </c>
      <c r="CR279" s="256">
        <v>0</v>
      </c>
      <c r="CS279" s="256">
        <f t="shared" si="207"/>
        <v>0</v>
      </c>
      <c r="CT279" s="257" t="str">
        <f t="shared" si="208"/>
        <v/>
      </c>
      <c r="CU279" s="256">
        <v>0</v>
      </c>
      <c r="CV279" s="256">
        <f t="shared" si="209"/>
        <v>0</v>
      </c>
      <c r="CW279" s="257" t="str">
        <f t="shared" si="210"/>
        <v/>
      </c>
      <c r="CX279" s="256">
        <v>0</v>
      </c>
      <c r="CY279" s="256">
        <f t="shared" si="211"/>
        <v>0</v>
      </c>
      <c r="CZ279" s="257" t="str">
        <f t="shared" si="212"/>
        <v/>
      </c>
      <c r="DA279" s="256">
        <v>0</v>
      </c>
      <c r="DB279" s="256">
        <f t="shared" si="159"/>
        <v>1</v>
      </c>
      <c r="DC279" s="257">
        <f t="shared" si="213"/>
        <v>0</v>
      </c>
      <c r="DD279" s="256">
        <v>0</v>
      </c>
      <c r="DE279" s="256">
        <f t="shared" si="160"/>
        <v>0</v>
      </c>
      <c r="DF279" s="257" t="str">
        <f t="shared" si="214"/>
        <v/>
      </c>
    </row>
    <row r="280" spans="1:110" ht="15" customHeight="1" x14ac:dyDescent="0.25">
      <c r="A280" s="152">
        <v>26</v>
      </c>
      <c r="B280" s="127" t="s">
        <v>363</v>
      </c>
      <c r="C280" s="127" t="s">
        <v>339</v>
      </c>
      <c r="D280" s="480">
        <v>0</v>
      </c>
      <c r="E280" s="480">
        <v>0</v>
      </c>
      <c r="F280" s="257" t="str">
        <f t="shared" si="146"/>
        <v>-</v>
      </c>
      <c r="G280" s="239" t="str">
        <f t="shared" si="147"/>
        <v>Đạt</v>
      </c>
      <c r="H280" s="259">
        <f t="shared" si="148"/>
        <v>30</v>
      </c>
      <c r="I280" s="259">
        <f t="shared" si="148"/>
        <v>28</v>
      </c>
      <c r="J280" s="293">
        <f t="shared" si="161"/>
        <v>1.0714285714285714</v>
      </c>
      <c r="K280" s="239" t="str">
        <f t="shared" si="149"/>
        <v>Đạt</v>
      </c>
      <c r="L280" s="256">
        <v>2</v>
      </c>
      <c r="M280" s="256">
        <f t="shared" si="150"/>
        <v>2</v>
      </c>
      <c r="N280" s="257">
        <f t="shared" si="162"/>
        <v>1</v>
      </c>
      <c r="O280" s="256">
        <v>1</v>
      </c>
      <c r="P280" s="256">
        <v>1</v>
      </c>
      <c r="Q280" s="257">
        <f t="shared" si="151"/>
        <v>1</v>
      </c>
      <c r="R280" s="256">
        <v>1</v>
      </c>
      <c r="S280" s="256">
        <f t="shared" si="152"/>
        <v>1</v>
      </c>
      <c r="T280" s="257">
        <f t="shared" si="163"/>
        <v>1</v>
      </c>
      <c r="U280" s="256">
        <v>1</v>
      </c>
      <c r="V280" s="256">
        <f t="shared" si="153"/>
        <v>1</v>
      </c>
      <c r="W280" s="257">
        <f t="shared" si="164"/>
        <v>1</v>
      </c>
      <c r="X280" s="256">
        <v>0</v>
      </c>
      <c r="Y280" s="256">
        <f t="shared" si="154"/>
        <v>0</v>
      </c>
      <c r="Z280" s="257" t="str">
        <f t="shared" si="165"/>
        <v/>
      </c>
      <c r="AA280" s="256">
        <v>1</v>
      </c>
      <c r="AB280" s="256">
        <f t="shared" si="155"/>
        <v>1</v>
      </c>
      <c r="AC280" s="257">
        <f t="shared" si="156"/>
        <v>1</v>
      </c>
      <c r="AD280" s="256">
        <v>0</v>
      </c>
      <c r="AE280" s="256">
        <f t="shared" si="157"/>
        <v>0</v>
      </c>
      <c r="AF280" s="257" t="str">
        <f t="shared" si="166"/>
        <v/>
      </c>
      <c r="AG280" s="256">
        <v>0</v>
      </c>
      <c r="AH280" s="256">
        <f t="shared" si="158"/>
        <v>0</v>
      </c>
      <c r="AI280" s="257" t="str">
        <f t="shared" si="167"/>
        <v/>
      </c>
      <c r="AJ280" s="480">
        <v>2</v>
      </c>
      <c r="AK280" s="256">
        <f t="shared" si="168"/>
        <v>2</v>
      </c>
      <c r="AL280" s="257">
        <f t="shared" si="169"/>
        <v>1</v>
      </c>
      <c r="AM280" s="256">
        <v>1</v>
      </c>
      <c r="AN280" s="256">
        <f t="shared" si="170"/>
        <v>2</v>
      </c>
      <c r="AO280" s="257">
        <f t="shared" si="171"/>
        <v>0.5</v>
      </c>
      <c r="AP280" s="256">
        <v>1</v>
      </c>
      <c r="AQ280" s="256">
        <v>1</v>
      </c>
      <c r="AR280" s="257">
        <f t="shared" si="172"/>
        <v>1</v>
      </c>
      <c r="AS280" s="256">
        <v>1</v>
      </c>
      <c r="AT280" s="256">
        <f t="shared" si="173"/>
        <v>1</v>
      </c>
      <c r="AU280" s="257">
        <f t="shared" si="174"/>
        <v>1</v>
      </c>
      <c r="AV280" s="256">
        <v>1</v>
      </c>
      <c r="AW280" s="256">
        <f t="shared" si="175"/>
        <v>0</v>
      </c>
      <c r="AX280" s="257" t="str">
        <f t="shared" si="176"/>
        <v/>
      </c>
      <c r="AY280" s="256">
        <v>0</v>
      </c>
      <c r="AZ280" s="256">
        <f t="shared" si="177"/>
        <v>0</v>
      </c>
      <c r="BA280" s="257" t="str">
        <f t="shared" si="178"/>
        <v/>
      </c>
      <c r="BB280" s="256">
        <v>2</v>
      </c>
      <c r="BC280" s="256">
        <f t="shared" si="179"/>
        <v>2</v>
      </c>
      <c r="BD280" s="257">
        <f t="shared" si="180"/>
        <v>1</v>
      </c>
      <c r="BE280" s="256">
        <v>2</v>
      </c>
      <c r="BF280" s="256">
        <f t="shared" si="181"/>
        <v>2</v>
      </c>
      <c r="BG280" s="257">
        <f t="shared" si="182"/>
        <v>1</v>
      </c>
      <c r="BH280" s="256">
        <v>1</v>
      </c>
      <c r="BI280" s="256">
        <f t="shared" si="183"/>
        <v>1</v>
      </c>
      <c r="BJ280" s="257">
        <f t="shared" si="184"/>
        <v>1</v>
      </c>
      <c r="BK280" s="256">
        <v>0</v>
      </c>
      <c r="BL280" s="256">
        <f t="shared" si="185"/>
        <v>0</v>
      </c>
      <c r="BM280" s="257" t="str">
        <f t="shared" si="186"/>
        <v/>
      </c>
      <c r="BN280" s="256">
        <v>0</v>
      </c>
      <c r="BO280" s="256">
        <f t="shared" si="187"/>
        <v>0</v>
      </c>
      <c r="BP280" s="257" t="str">
        <f t="shared" si="188"/>
        <v/>
      </c>
      <c r="BQ280" s="256">
        <v>1</v>
      </c>
      <c r="BR280" s="256">
        <f t="shared" si="189"/>
        <v>1</v>
      </c>
      <c r="BS280" s="257">
        <f t="shared" si="190"/>
        <v>1</v>
      </c>
      <c r="BT280" s="256">
        <v>2</v>
      </c>
      <c r="BU280" s="256">
        <f t="shared" si="191"/>
        <v>2</v>
      </c>
      <c r="BV280" s="257">
        <f t="shared" si="192"/>
        <v>1</v>
      </c>
      <c r="BW280" s="256">
        <v>1</v>
      </c>
      <c r="BX280" s="256">
        <f t="shared" si="193"/>
        <v>1</v>
      </c>
      <c r="BY280" s="257">
        <f t="shared" si="194"/>
        <v>1</v>
      </c>
      <c r="BZ280" s="256">
        <v>7</v>
      </c>
      <c r="CA280" s="256">
        <f t="shared" si="195"/>
        <v>7</v>
      </c>
      <c r="CB280" s="257">
        <f t="shared" si="196"/>
        <v>1</v>
      </c>
      <c r="CC280" s="256">
        <v>2</v>
      </c>
      <c r="CD280" s="256">
        <f t="shared" si="197"/>
        <v>0</v>
      </c>
      <c r="CE280" s="257" t="str">
        <f t="shared" si="198"/>
        <v/>
      </c>
      <c r="CF280" s="256">
        <v>0</v>
      </c>
      <c r="CG280" s="256">
        <f t="shared" si="199"/>
        <v>0</v>
      </c>
      <c r="CH280" s="257" t="str">
        <f t="shared" si="200"/>
        <v/>
      </c>
      <c r="CI280" s="256">
        <v>0</v>
      </c>
      <c r="CJ280" s="256">
        <f t="shared" si="201"/>
        <v>0</v>
      </c>
      <c r="CK280" s="257" t="str">
        <f t="shared" si="202"/>
        <v/>
      </c>
      <c r="CL280" s="256">
        <v>0</v>
      </c>
      <c r="CM280" s="256">
        <f t="shared" si="203"/>
        <v>0</v>
      </c>
      <c r="CN280" s="257" t="str">
        <f t="shared" si="204"/>
        <v/>
      </c>
      <c r="CO280" s="256">
        <v>0</v>
      </c>
      <c r="CP280" s="256">
        <f t="shared" si="205"/>
        <v>0</v>
      </c>
      <c r="CQ280" s="257" t="str">
        <f t="shared" si="206"/>
        <v/>
      </c>
      <c r="CR280" s="256">
        <v>0</v>
      </c>
      <c r="CS280" s="256">
        <f t="shared" si="207"/>
        <v>0</v>
      </c>
      <c r="CT280" s="257" t="str">
        <f t="shared" si="208"/>
        <v/>
      </c>
      <c r="CU280" s="256">
        <v>0</v>
      </c>
      <c r="CV280" s="256">
        <f t="shared" si="209"/>
        <v>0</v>
      </c>
      <c r="CW280" s="257" t="str">
        <f t="shared" si="210"/>
        <v/>
      </c>
      <c r="CX280" s="256">
        <v>0</v>
      </c>
      <c r="CY280" s="256">
        <f t="shared" si="211"/>
        <v>0</v>
      </c>
      <c r="CZ280" s="257" t="str">
        <f t="shared" si="212"/>
        <v/>
      </c>
      <c r="DA280" s="256">
        <v>0</v>
      </c>
      <c r="DB280" s="256">
        <f t="shared" si="159"/>
        <v>0</v>
      </c>
      <c r="DC280" s="257" t="str">
        <f t="shared" si="213"/>
        <v/>
      </c>
      <c r="DD280" s="256">
        <v>0</v>
      </c>
      <c r="DE280" s="256">
        <f t="shared" si="160"/>
        <v>0</v>
      </c>
      <c r="DF280" s="257" t="str">
        <f t="shared" si="214"/>
        <v/>
      </c>
    </row>
    <row r="281" spans="1:110" ht="15" customHeight="1" x14ac:dyDescent="0.25">
      <c r="A281" s="152">
        <v>27</v>
      </c>
      <c r="B281" s="127" t="s">
        <v>364</v>
      </c>
      <c r="C281" s="127" t="s">
        <v>339</v>
      </c>
      <c r="D281" s="480">
        <v>0</v>
      </c>
      <c r="E281" s="480">
        <v>0</v>
      </c>
      <c r="F281" s="257" t="str">
        <f t="shared" si="146"/>
        <v>-</v>
      </c>
      <c r="G281" s="239" t="str">
        <f t="shared" si="147"/>
        <v>Đạt</v>
      </c>
      <c r="H281" s="259">
        <f t="shared" si="148"/>
        <v>30</v>
      </c>
      <c r="I281" s="259">
        <f t="shared" si="148"/>
        <v>37</v>
      </c>
      <c r="J281" s="293">
        <f t="shared" si="161"/>
        <v>0.81081081081081086</v>
      </c>
      <c r="K281" s="239" t="str">
        <f t="shared" si="149"/>
        <v>Không đạt</v>
      </c>
      <c r="L281" s="256">
        <v>7</v>
      </c>
      <c r="M281" s="256">
        <f t="shared" si="150"/>
        <v>7</v>
      </c>
      <c r="N281" s="257">
        <f t="shared" si="162"/>
        <v>1</v>
      </c>
      <c r="O281" s="256">
        <v>4</v>
      </c>
      <c r="P281" s="256">
        <v>4</v>
      </c>
      <c r="Q281" s="257">
        <f t="shared" si="151"/>
        <v>1</v>
      </c>
      <c r="R281" s="256">
        <v>2</v>
      </c>
      <c r="S281" s="256">
        <f t="shared" si="152"/>
        <v>2</v>
      </c>
      <c r="T281" s="257">
        <f t="shared" si="163"/>
        <v>1</v>
      </c>
      <c r="U281" s="256">
        <v>1</v>
      </c>
      <c r="V281" s="256">
        <f t="shared" si="153"/>
        <v>1</v>
      </c>
      <c r="W281" s="257">
        <f t="shared" si="164"/>
        <v>1</v>
      </c>
      <c r="X281" s="256">
        <v>1</v>
      </c>
      <c r="Y281" s="256">
        <f t="shared" si="154"/>
        <v>1</v>
      </c>
      <c r="Z281" s="257">
        <f t="shared" si="165"/>
        <v>1</v>
      </c>
      <c r="AA281" s="256">
        <v>3</v>
      </c>
      <c r="AB281" s="256">
        <f t="shared" si="155"/>
        <v>3</v>
      </c>
      <c r="AC281" s="257">
        <f t="shared" si="156"/>
        <v>1</v>
      </c>
      <c r="AD281" s="256">
        <v>0</v>
      </c>
      <c r="AE281" s="256">
        <f t="shared" si="157"/>
        <v>0</v>
      </c>
      <c r="AF281" s="257" t="str">
        <f t="shared" si="166"/>
        <v/>
      </c>
      <c r="AG281" s="256">
        <v>0</v>
      </c>
      <c r="AH281" s="256">
        <f t="shared" si="158"/>
        <v>0</v>
      </c>
      <c r="AI281" s="257" t="str">
        <f t="shared" si="167"/>
        <v/>
      </c>
      <c r="AJ281" s="480">
        <v>1</v>
      </c>
      <c r="AK281" s="256">
        <f t="shared" si="168"/>
        <v>1</v>
      </c>
      <c r="AL281" s="257">
        <f t="shared" si="169"/>
        <v>1</v>
      </c>
      <c r="AM281" s="256">
        <v>0</v>
      </c>
      <c r="AN281" s="256">
        <f t="shared" si="170"/>
        <v>1</v>
      </c>
      <c r="AO281" s="257">
        <f t="shared" si="171"/>
        <v>0</v>
      </c>
      <c r="AP281" s="256">
        <v>1</v>
      </c>
      <c r="AQ281" s="256">
        <v>1</v>
      </c>
      <c r="AR281" s="257">
        <f t="shared" si="172"/>
        <v>1</v>
      </c>
      <c r="AS281" s="256">
        <v>0</v>
      </c>
      <c r="AT281" s="256">
        <f t="shared" si="173"/>
        <v>1</v>
      </c>
      <c r="AU281" s="257">
        <f t="shared" si="174"/>
        <v>0</v>
      </c>
      <c r="AV281" s="256">
        <v>2</v>
      </c>
      <c r="AW281" s="256">
        <f t="shared" si="175"/>
        <v>1</v>
      </c>
      <c r="AX281" s="257">
        <f t="shared" si="176"/>
        <v>2</v>
      </c>
      <c r="AY281" s="256">
        <v>1</v>
      </c>
      <c r="AZ281" s="256">
        <f t="shared" si="177"/>
        <v>1</v>
      </c>
      <c r="BA281" s="257">
        <f t="shared" si="178"/>
        <v>1</v>
      </c>
      <c r="BB281" s="256">
        <v>2</v>
      </c>
      <c r="BC281" s="256">
        <f t="shared" si="179"/>
        <v>2</v>
      </c>
      <c r="BD281" s="257">
        <f t="shared" si="180"/>
        <v>1</v>
      </c>
      <c r="BE281" s="256">
        <v>0</v>
      </c>
      <c r="BF281" s="256">
        <f t="shared" si="181"/>
        <v>0</v>
      </c>
      <c r="BG281" s="257" t="str">
        <f t="shared" si="182"/>
        <v/>
      </c>
      <c r="BH281" s="256">
        <v>0</v>
      </c>
      <c r="BI281" s="256">
        <f t="shared" si="183"/>
        <v>3</v>
      </c>
      <c r="BJ281" s="257">
        <f t="shared" si="184"/>
        <v>0</v>
      </c>
      <c r="BK281" s="256">
        <v>0</v>
      </c>
      <c r="BL281" s="256">
        <f t="shared" si="185"/>
        <v>0</v>
      </c>
      <c r="BM281" s="257" t="str">
        <f t="shared" si="186"/>
        <v/>
      </c>
      <c r="BN281" s="256">
        <v>0</v>
      </c>
      <c r="BO281" s="256">
        <f t="shared" si="187"/>
        <v>0</v>
      </c>
      <c r="BP281" s="257" t="str">
        <f t="shared" si="188"/>
        <v/>
      </c>
      <c r="BQ281" s="256">
        <v>3</v>
      </c>
      <c r="BR281" s="256">
        <f t="shared" si="189"/>
        <v>3</v>
      </c>
      <c r="BS281" s="257">
        <f t="shared" si="190"/>
        <v>1</v>
      </c>
      <c r="BT281" s="256">
        <v>0</v>
      </c>
      <c r="BU281" s="256">
        <f t="shared" si="191"/>
        <v>0</v>
      </c>
      <c r="BV281" s="257" t="str">
        <f t="shared" si="192"/>
        <v/>
      </c>
      <c r="BW281" s="256">
        <v>0</v>
      </c>
      <c r="BX281" s="256">
        <f t="shared" si="193"/>
        <v>0</v>
      </c>
      <c r="BY281" s="257" t="str">
        <f t="shared" si="194"/>
        <v/>
      </c>
      <c r="BZ281" s="256">
        <v>0</v>
      </c>
      <c r="CA281" s="256">
        <f t="shared" si="195"/>
        <v>0</v>
      </c>
      <c r="CB281" s="257" t="str">
        <f t="shared" si="196"/>
        <v/>
      </c>
      <c r="CC281" s="256">
        <v>0</v>
      </c>
      <c r="CD281" s="256">
        <f t="shared" si="197"/>
        <v>2</v>
      </c>
      <c r="CE281" s="257">
        <f t="shared" si="198"/>
        <v>0</v>
      </c>
      <c r="CF281" s="256">
        <v>0</v>
      </c>
      <c r="CG281" s="256">
        <f t="shared" si="199"/>
        <v>0</v>
      </c>
      <c r="CH281" s="257" t="str">
        <f t="shared" si="200"/>
        <v/>
      </c>
      <c r="CI281" s="256">
        <v>0</v>
      </c>
      <c r="CJ281" s="256">
        <f t="shared" si="201"/>
        <v>1</v>
      </c>
      <c r="CK281" s="257">
        <f t="shared" si="202"/>
        <v>0</v>
      </c>
      <c r="CL281" s="256">
        <v>2</v>
      </c>
      <c r="CM281" s="256">
        <f t="shared" si="203"/>
        <v>2</v>
      </c>
      <c r="CN281" s="257">
        <f t="shared" si="204"/>
        <v>1</v>
      </c>
      <c r="CO281" s="256">
        <v>0</v>
      </c>
      <c r="CP281" s="256">
        <f t="shared" si="205"/>
        <v>0</v>
      </c>
      <c r="CQ281" s="257" t="str">
        <f t="shared" si="206"/>
        <v/>
      </c>
      <c r="CR281" s="256">
        <v>0</v>
      </c>
      <c r="CS281" s="256">
        <f t="shared" si="207"/>
        <v>0</v>
      </c>
      <c r="CT281" s="257" t="str">
        <f t="shared" si="208"/>
        <v/>
      </c>
      <c r="CU281" s="256">
        <v>0</v>
      </c>
      <c r="CV281" s="256">
        <f t="shared" si="209"/>
        <v>0</v>
      </c>
      <c r="CW281" s="257" t="str">
        <f t="shared" si="210"/>
        <v/>
      </c>
      <c r="CX281" s="256">
        <v>0</v>
      </c>
      <c r="CY281" s="256">
        <f t="shared" si="211"/>
        <v>0</v>
      </c>
      <c r="CZ281" s="257" t="str">
        <f t="shared" si="212"/>
        <v/>
      </c>
      <c r="DA281" s="256">
        <v>0</v>
      </c>
      <c r="DB281" s="256">
        <f t="shared" si="159"/>
        <v>0</v>
      </c>
      <c r="DC281" s="257" t="str">
        <f t="shared" si="213"/>
        <v/>
      </c>
      <c r="DD281" s="256">
        <v>0</v>
      </c>
      <c r="DE281" s="256">
        <f t="shared" si="160"/>
        <v>0</v>
      </c>
      <c r="DF281" s="257" t="str">
        <f t="shared" si="214"/>
        <v/>
      </c>
    </row>
    <row r="282" spans="1:110" ht="15" customHeight="1" x14ac:dyDescent="0.25">
      <c r="A282" s="152">
        <v>28</v>
      </c>
      <c r="B282" s="127" t="s">
        <v>365</v>
      </c>
      <c r="C282" s="127" t="s">
        <v>336</v>
      </c>
      <c r="D282" s="480">
        <v>0</v>
      </c>
      <c r="E282" s="480">
        <v>0</v>
      </c>
      <c r="F282" s="257" t="str">
        <f t="shared" si="146"/>
        <v>-</v>
      </c>
      <c r="G282" s="239" t="str">
        <f t="shared" si="147"/>
        <v>Đạt</v>
      </c>
      <c r="H282" s="259">
        <f t="shared" si="148"/>
        <v>7</v>
      </c>
      <c r="I282" s="259">
        <f t="shared" si="148"/>
        <v>3</v>
      </c>
      <c r="J282" s="293">
        <f t="shared" si="161"/>
        <v>2.3333333333333335</v>
      </c>
      <c r="K282" s="239" t="str">
        <f t="shared" si="149"/>
        <v>Đạt</v>
      </c>
      <c r="L282" s="256">
        <v>0</v>
      </c>
      <c r="M282" s="256">
        <f t="shared" si="150"/>
        <v>0</v>
      </c>
      <c r="N282" s="257" t="str">
        <f t="shared" si="162"/>
        <v/>
      </c>
      <c r="O282" s="256">
        <v>0</v>
      </c>
      <c r="P282" s="256">
        <v>0</v>
      </c>
      <c r="Q282" s="257" t="str">
        <f t="shared" si="151"/>
        <v/>
      </c>
      <c r="R282" s="256">
        <v>0</v>
      </c>
      <c r="S282" s="256">
        <f t="shared" si="152"/>
        <v>0</v>
      </c>
      <c r="T282" s="257" t="str">
        <f t="shared" si="163"/>
        <v/>
      </c>
      <c r="U282" s="256">
        <v>0</v>
      </c>
      <c r="V282" s="256">
        <f t="shared" si="153"/>
        <v>0</v>
      </c>
      <c r="W282" s="257" t="str">
        <f t="shared" si="164"/>
        <v/>
      </c>
      <c r="X282" s="256">
        <v>0</v>
      </c>
      <c r="Y282" s="256">
        <f t="shared" si="154"/>
        <v>0</v>
      </c>
      <c r="Z282" s="257" t="str">
        <f t="shared" si="165"/>
        <v/>
      </c>
      <c r="AA282" s="256">
        <v>0</v>
      </c>
      <c r="AB282" s="256">
        <f t="shared" si="155"/>
        <v>0</v>
      </c>
      <c r="AC282" s="257" t="str">
        <f t="shared" si="156"/>
        <v/>
      </c>
      <c r="AD282" s="256">
        <v>0</v>
      </c>
      <c r="AE282" s="256">
        <f t="shared" si="157"/>
        <v>0</v>
      </c>
      <c r="AF282" s="257" t="str">
        <f t="shared" si="166"/>
        <v/>
      </c>
      <c r="AG282" s="256">
        <v>0</v>
      </c>
      <c r="AH282" s="256">
        <f t="shared" si="158"/>
        <v>0</v>
      </c>
      <c r="AI282" s="257" t="str">
        <f t="shared" si="167"/>
        <v/>
      </c>
      <c r="AJ282" s="480">
        <v>1</v>
      </c>
      <c r="AK282" s="256">
        <f t="shared" si="168"/>
        <v>1</v>
      </c>
      <c r="AL282" s="257">
        <f t="shared" si="169"/>
        <v>1</v>
      </c>
      <c r="AM282" s="256">
        <v>4</v>
      </c>
      <c r="AN282" s="256">
        <f t="shared" si="170"/>
        <v>0</v>
      </c>
      <c r="AO282" s="257" t="str">
        <f t="shared" si="171"/>
        <v/>
      </c>
      <c r="AP282" s="256">
        <v>0</v>
      </c>
      <c r="AQ282" s="256">
        <v>0</v>
      </c>
      <c r="AR282" s="257" t="str">
        <f t="shared" si="172"/>
        <v/>
      </c>
      <c r="AS282" s="256">
        <v>0</v>
      </c>
      <c r="AT282" s="256">
        <f t="shared" si="173"/>
        <v>0</v>
      </c>
      <c r="AU282" s="257" t="str">
        <f t="shared" si="174"/>
        <v/>
      </c>
      <c r="AV282" s="256">
        <v>0</v>
      </c>
      <c r="AW282" s="256">
        <f t="shared" si="175"/>
        <v>1</v>
      </c>
      <c r="AX282" s="257">
        <f t="shared" si="176"/>
        <v>0</v>
      </c>
      <c r="AY282" s="256">
        <v>1</v>
      </c>
      <c r="AZ282" s="256">
        <f t="shared" si="177"/>
        <v>1</v>
      </c>
      <c r="BA282" s="257">
        <f t="shared" si="178"/>
        <v>1</v>
      </c>
      <c r="BB282" s="256">
        <v>0</v>
      </c>
      <c r="BC282" s="256">
        <f t="shared" si="179"/>
        <v>0</v>
      </c>
      <c r="BD282" s="257" t="str">
        <f t="shared" si="180"/>
        <v/>
      </c>
      <c r="BE282" s="256">
        <v>0</v>
      </c>
      <c r="BF282" s="256">
        <f t="shared" si="181"/>
        <v>0</v>
      </c>
      <c r="BG282" s="257" t="str">
        <f t="shared" si="182"/>
        <v/>
      </c>
      <c r="BH282" s="256">
        <v>0</v>
      </c>
      <c r="BI282" s="256">
        <f t="shared" si="183"/>
        <v>0</v>
      </c>
      <c r="BJ282" s="257" t="str">
        <f t="shared" si="184"/>
        <v/>
      </c>
      <c r="BK282" s="256">
        <v>0</v>
      </c>
      <c r="BL282" s="256">
        <f t="shared" si="185"/>
        <v>0</v>
      </c>
      <c r="BM282" s="257" t="str">
        <f t="shared" si="186"/>
        <v/>
      </c>
      <c r="BN282" s="256">
        <v>0</v>
      </c>
      <c r="BO282" s="256">
        <f t="shared" si="187"/>
        <v>0</v>
      </c>
      <c r="BP282" s="257" t="str">
        <f t="shared" si="188"/>
        <v/>
      </c>
      <c r="BQ282" s="256">
        <v>0</v>
      </c>
      <c r="BR282" s="256">
        <f t="shared" si="189"/>
        <v>0</v>
      </c>
      <c r="BS282" s="257" t="str">
        <f t="shared" si="190"/>
        <v/>
      </c>
      <c r="BT282" s="256">
        <v>0</v>
      </c>
      <c r="BU282" s="256">
        <f t="shared" si="191"/>
        <v>0</v>
      </c>
      <c r="BV282" s="257" t="str">
        <f t="shared" si="192"/>
        <v/>
      </c>
      <c r="BW282" s="256">
        <v>0</v>
      </c>
      <c r="BX282" s="256">
        <f t="shared" si="193"/>
        <v>0</v>
      </c>
      <c r="BY282" s="257" t="str">
        <f t="shared" si="194"/>
        <v/>
      </c>
      <c r="BZ282" s="256">
        <v>0</v>
      </c>
      <c r="CA282" s="256">
        <f t="shared" si="195"/>
        <v>0</v>
      </c>
      <c r="CB282" s="257" t="str">
        <f t="shared" si="196"/>
        <v/>
      </c>
      <c r="CC282" s="256">
        <v>0</v>
      </c>
      <c r="CD282" s="256">
        <f t="shared" si="197"/>
        <v>0</v>
      </c>
      <c r="CE282" s="257" t="str">
        <f t="shared" si="198"/>
        <v/>
      </c>
      <c r="CF282" s="256">
        <v>0</v>
      </c>
      <c r="CG282" s="256">
        <f t="shared" si="199"/>
        <v>0</v>
      </c>
      <c r="CH282" s="257" t="str">
        <f t="shared" si="200"/>
        <v/>
      </c>
      <c r="CI282" s="256">
        <v>1</v>
      </c>
      <c r="CJ282" s="256">
        <f t="shared" si="201"/>
        <v>0</v>
      </c>
      <c r="CK282" s="257" t="str">
        <f t="shared" si="202"/>
        <v/>
      </c>
      <c r="CL282" s="256">
        <v>0</v>
      </c>
      <c r="CM282" s="256">
        <f t="shared" si="203"/>
        <v>0</v>
      </c>
      <c r="CN282" s="257" t="str">
        <f t="shared" si="204"/>
        <v/>
      </c>
      <c r="CO282" s="256">
        <v>0</v>
      </c>
      <c r="CP282" s="256">
        <f t="shared" si="205"/>
        <v>0</v>
      </c>
      <c r="CQ282" s="257" t="str">
        <f t="shared" si="206"/>
        <v/>
      </c>
      <c r="CR282" s="256">
        <v>0</v>
      </c>
      <c r="CS282" s="256">
        <f t="shared" si="207"/>
        <v>0</v>
      </c>
      <c r="CT282" s="257" t="str">
        <f t="shared" si="208"/>
        <v/>
      </c>
      <c r="CU282" s="256">
        <v>0</v>
      </c>
      <c r="CV282" s="256">
        <f t="shared" si="209"/>
        <v>0</v>
      </c>
      <c r="CW282" s="257" t="str">
        <f t="shared" si="210"/>
        <v/>
      </c>
      <c r="CX282" s="256">
        <v>0</v>
      </c>
      <c r="CY282" s="256">
        <f t="shared" si="211"/>
        <v>0</v>
      </c>
      <c r="CZ282" s="257" t="str">
        <f t="shared" si="212"/>
        <v/>
      </c>
      <c r="DA282" s="256">
        <v>0</v>
      </c>
      <c r="DB282" s="256">
        <f t="shared" si="159"/>
        <v>0</v>
      </c>
      <c r="DC282" s="257" t="str">
        <f t="shared" si="213"/>
        <v/>
      </c>
      <c r="DD282" s="256">
        <v>0</v>
      </c>
      <c r="DE282" s="256">
        <f t="shared" si="160"/>
        <v>0</v>
      </c>
      <c r="DF282" s="257" t="str">
        <f t="shared" si="214"/>
        <v/>
      </c>
    </row>
    <row r="283" spans="1:110" ht="15" customHeight="1" x14ac:dyDescent="0.25">
      <c r="A283" s="152">
        <v>29</v>
      </c>
      <c r="B283" s="127" t="s">
        <v>366</v>
      </c>
      <c r="C283" s="127" t="s">
        <v>339</v>
      </c>
      <c r="D283" s="480">
        <v>0</v>
      </c>
      <c r="E283" s="480">
        <v>0</v>
      </c>
      <c r="F283" s="257" t="str">
        <f t="shared" si="146"/>
        <v>-</v>
      </c>
      <c r="G283" s="239" t="str">
        <f t="shared" si="147"/>
        <v>Đạt</v>
      </c>
      <c r="H283" s="259">
        <f t="shared" si="148"/>
        <v>3</v>
      </c>
      <c r="I283" s="259">
        <f t="shared" si="148"/>
        <v>3</v>
      </c>
      <c r="J283" s="293">
        <f t="shared" si="161"/>
        <v>1</v>
      </c>
      <c r="K283" s="239" t="str">
        <f t="shared" si="149"/>
        <v>Đạt</v>
      </c>
      <c r="L283" s="256">
        <v>0</v>
      </c>
      <c r="M283" s="256">
        <f t="shared" si="150"/>
        <v>0</v>
      </c>
      <c r="N283" s="257" t="str">
        <f t="shared" si="162"/>
        <v/>
      </c>
      <c r="O283" s="256">
        <v>1</v>
      </c>
      <c r="P283" s="256">
        <v>1</v>
      </c>
      <c r="Q283" s="257">
        <f t="shared" si="151"/>
        <v>1</v>
      </c>
      <c r="R283" s="256">
        <v>0</v>
      </c>
      <c r="S283" s="256">
        <f t="shared" si="152"/>
        <v>0</v>
      </c>
      <c r="T283" s="257" t="str">
        <f t="shared" si="163"/>
        <v/>
      </c>
      <c r="U283" s="256">
        <v>0</v>
      </c>
      <c r="V283" s="256">
        <f t="shared" si="153"/>
        <v>0</v>
      </c>
      <c r="W283" s="257" t="str">
        <f t="shared" si="164"/>
        <v/>
      </c>
      <c r="X283" s="256">
        <v>0</v>
      </c>
      <c r="Y283" s="256">
        <f t="shared" si="154"/>
        <v>0</v>
      </c>
      <c r="Z283" s="257" t="str">
        <f t="shared" si="165"/>
        <v/>
      </c>
      <c r="AA283" s="256">
        <v>0</v>
      </c>
      <c r="AB283" s="256">
        <f t="shared" si="155"/>
        <v>0</v>
      </c>
      <c r="AC283" s="257" t="str">
        <f t="shared" si="156"/>
        <v/>
      </c>
      <c r="AD283" s="256">
        <v>1</v>
      </c>
      <c r="AE283" s="256">
        <f t="shared" si="157"/>
        <v>1</v>
      </c>
      <c r="AF283" s="257">
        <f t="shared" si="166"/>
        <v>1</v>
      </c>
      <c r="AG283" s="256">
        <v>0</v>
      </c>
      <c r="AH283" s="256">
        <f t="shared" si="158"/>
        <v>0</v>
      </c>
      <c r="AI283" s="257" t="str">
        <f t="shared" si="167"/>
        <v/>
      </c>
      <c r="AJ283" s="480">
        <v>0</v>
      </c>
      <c r="AK283" s="256">
        <f t="shared" si="168"/>
        <v>0</v>
      </c>
      <c r="AL283" s="257" t="str">
        <f t="shared" si="169"/>
        <v/>
      </c>
      <c r="AM283" s="256">
        <v>0</v>
      </c>
      <c r="AN283" s="256">
        <f t="shared" si="170"/>
        <v>0</v>
      </c>
      <c r="AO283" s="257" t="str">
        <f t="shared" si="171"/>
        <v/>
      </c>
      <c r="AP283" s="256">
        <v>0</v>
      </c>
      <c r="AQ283" s="256">
        <v>0</v>
      </c>
      <c r="AR283" s="257" t="str">
        <f t="shared" si="172"/>
        <v/>
      </c>
      <c r="AS283" s="256">
        <v>0</v>
      </c>
      <c r="AT283" s="256">
        <f t="shared" si="173"/>
        <v>0</v>
      </c>
      <c r="AU283" s="257" t="str">
        <f t="shared" si="174"/>
        <v/>
      </c>
      <c r="AV283" s="256">
        <v>0</v>
      </c>
      <c r="AW283" s="256">
        <f t="shared" si="175"/>
        <v>0</v>
      </c>
      <c r="AX283" s="257" t="str">
        <f t="shared" si="176"/>
        <v/>
      </c>
      <c r="AY283" s="256">
        <v>0</v>
      </c>
      <c r="AZ283" s="256">
        <f t="shared" si="177"/>
        <v>0</v>
      </c>
      <c r="BA283" s="257" t="str">
        <f t="shared" si="178"/>
        <v/>
      </c>
      <c r="BB283" s="256">
        <v>0</v>
      </c>
      <c r="BC283" s="256">
        <f t="shared" si="179"/>
        <v>0</v>
      </c>
      <c r="BD283" s="257" t="str">
        <f t="shared" si="180"/>
        <v/>
      </c>
      <c r="BE283" s="256">
        <v>0</v>
      </c>
      <c r="BF283" s="256">
        <f t="shared" si="181"/>
        <v>0</v>
      </c>
      <c r="BG283" s="257" t="str">
        <f t="shared" si="182"/>
        <v/>
      </c>
      <c r="BH283" s="256">
        <v>0</v>
      </c>
      <c r="BI283" s="256">
        <f t="shared" si="183"/>
        <v>0</v>
      </c>
      <c r="BJ283" s="257" t="str">
        <f t="shared" si="184"/>
        <v/>
      </c>
      <c r="BK283" s="256">
        <v>0</v>
      </c>
      <c r="BL283" s="256">
        <f t="shared" si="185"/>
        <v>0</v>
      </c>
      <c r="BM283" s="257" t="str">
        <f t="shared" si="186"/>
        <v/>
      </c>
      <c r="BN283" s="256">
        <v>0</v>
      </c>
      <c r="BO283" s="256">
        <f t="shared" si="187"/>
        <v>0</v>
      </c>
      <c r="BP283" s="257" t="str">
        <f t="shared" si="188"/>
        <v/>
      </c>
      <c r="BQ283" s="256">
        <v>1</v>
      </c>
      <c r="BR283" s="256">
        <f t="shared" si="189"/>
        <v>1</v>
      </c>
      <c r="BS283" s="257">
        <f t="shared" si="190"/>
        <v>1</v>
      </c>
      <c r="BT283" s="256">
        <v>0</v>
      </c>
      <c r="BU283" s="256">
        <f t="shared" si="191"/>
        <v>0</v>
      </c>
      <c r="BV283" s="257" t="str">
        <f t="shared" si="192"/>
        <v/>
      </c>
      <c r="BW283" s="256">
        <v>0</v>
      </c>
      <c r="BX283" s="256">
        <f t="shared" si="193"/>
        <v>0</v>
      </c>
      <c r="BY283" s="257" t="str">
        <f t="shared" si="194"/>
        <v/>
      </c>
      <c r="BZ283" s="256">
        <v>0</v>
      </c>
      <c r="CA283" s="256">
        <f t="shared" si="195"/>
        <v>0</v>
      </c>
      <c r="CB283" s="257" t="str">
        <f t="shared" si="196"/>
        <v/>
      </c>
      <c r="CC283" s="256">
        <v>0</v>
      </c>
      <c r="CD283" s="256">
        <f t="shared" si="197"/>
        <v>0</v>
      </c>
      <c r="CE283" s="257" t="str">
        <f t="shared" si="198"/>
        <v/>
      </c>
      <c r="CF283" s="256">
        <v>0</v>
      </c>
      <c r="CG283" s="256">
        <f t="shared" si="199"/>
        <v>0</v>
      </c>
      <c r="CH283" s="257" t="str">
        <f t="shared" si="200"/>
        <v/>
      </c>
      <c r="CI283" s="256">
        <v>0</v>
      </c>
      <c r="CJ283" s="256">
        <f t="shared" si="201"/>
        <v>0</v>
      </c>
      <c r="CK283" s="257" t="str">
        <f t="shared" si="202"/>
        <v/>
      </c>
      <c r="CL283" s="256">
        <v>0</v>
      </c>
      <c r="CM283" s="256">
        <f t="shared" si="203"/>
        <v>0</v>
      </c>
      <c r="CN283" s="257" t="str">
        <f t="shared" si="204"/>
        <v/>
      </c>
      <c r="CO283" s="256">
        <v>0</v>
      </c>
      <c r="CP283" s="256">
        <f t="shared" si="205"/>
        <v>0</v>
      </c>
      <c r="CQ283" s="257" t="str">
        <f t="shared" si="206"/>
        <v/>
      </c>
      <c r="CR283" s="256">
        <v>0</v>
      </c>
      <c r="CS283" s="256">
        <f t="shared" si="207"/>
        <v>0</v>
      </c>
      <c r="CT283" s="257" t="str">
        <f t="shared" si="208"/>
        <v/>
      </c>
      <c r="CU283" s="256">
        <v>0</v>
      </c>
      <c r="CV283" s="256">
        <f t="shared" si="209"/>
        <v>0</v>
      </c>
      <c r="CW283" s="257" t="str">
        <f t="shared" si="210"/>
        <v/>
      </c>
      <c r="CX283" s="256">
        <v>0</v>
      </c>
      <c r="CY283" s="256">
        <f t="shared" si="211"/>
        <v>0</v>
      </c>
      <c r="CZ283" s="257" t="str">
        <f t="shared" si="212"/>
        <v/>
      </c>
      <c r="DA283" s="256">
        <v>0</v>
      </c>
      <c r="DB283" s="256">
        <f t="shared" si="159"/>
        <v>0</v>
      </c>
      <c r="DC283" s="257" t="str">
        <f t="shared" si="213"/>
        <v/>
      </c>
      <c r="DD283" s="256">
        <v>0</v>
      </c>
      <c r="DE283" s="256">
        <f t="shared" si="160"/>
        <v>0</v>
      </c>
      <c r="DF283" s="257" t="str">
        <f t="shared" si="214"/>
        <v/>
      </c>
    </row>
    <row r="284" spans="1:110" ht="15" customHeight="1" x14ac:dyDescent="0.25">
      <c r="A284" s="152">
        <v>30</v>
      </c>
      <c r="B284" s="127" t="s">
        <v>367</v>
      </c>
      <c r="C284" s="127" t="s">
        <v>339</v>
      </c>
      <c r="D284" s="480">
        <v>0</v>
      </c>
      <c r="E284" s="480">
        <v>0</v>
      </c>
      <c r="F284" s="257" t="str">
        <f t="shared" si="146"/>
        <v>-</v>
      </c>
      <c r="G284" s="239" t="str">
        <f t="shared" si="147"/>
        <v>Đạt</v>
      </c>
      <c r="H284" s="259">
        <f t="shared" si="148"/>
        <v>15</v>
      </c>
      <c r="I284" s="259">
        <f t="shared" si="148"/>
        <v>19</v>
      </c>
      <c r="J284" s="293">
        <f t="shared" si="161"/>
        <v>0.78947368421052633</v>
      </c>
      <c r="K284" s="239" t="str">
        <f t="shared" si="149"/>
        <v>Không đạt</v>
      </c>
      <c r="L284" s="256">
        <v>0</v>
      </c>
      <c r="M284" s="256">
        <f t="shared" si="150"/>
        <v>0</v>
      </c>
      <c r="N284" s="257" t="str">
        <f t="shared" si="162"/>
        <v/>
      </c>
      <c r="O284" s="256">
        <v>0</v>
      </c>
      <c r="P284" s="256">
        <v>0</v>
      </c>
      <c r="Q284" s="257" t="str">
        <f t="shared" si="151"/>
        <v/>
      </c>
      <c r="R284" s="256">
        <v>2</v>
      </c>
      <c r="S284" s="256">
        <f t="shared" si="152"/>
        <v>2</v>
      </c>
      <c r="T284" s="257">
        <f t="shared" si="163"/>
        <v>1</v>
      </c>
      <c r="U284" s="256">
        <v>0</v>
      </c>
      <c r="V284" s="256">
        <f t="shared" si="153"/>
        <v>0</v>
      </c>
      <c r="W284" s="257" t="str">
        <f t="shared" si="164"/>
        <v/>
      </c>
      <c r="X284" s="256">
        <v>1</v>
      </c>
      <c r="Y284" s="256">
        <f t="shared" si="154"/>
        <v>1</v>
      </c>
      <c r="Z284" s="257">
        <f t="shared" si="165"/>
        <v>1</v>
      </c>
      <c r="AA284" s="256">
        <v>1</v>
      </c>
      <c r="AB284" s="256">
        <f t="shared" si="155"/>
        <v>1</v>
      </c>
      <c r="AC284" s="257">
        <f t="shared" si="156"/>
        <v>1</v>
      </c>
      <c r="AD284" s="256">
        <v>2</v>
      </c>
      <c r="AE284" s="256">
        <f t="shared" si="157"/>
        <v>2</v>
      </c>
      <c r="AF284" s="257">
        <f t="shared" si="166"/>
        <v>1</v>
      </c>
      <c r="AG284" s="256">
        <v>0</v>
      </c>
      <c r="AH284" s="256">
        <f t="shared" si="158"/>
        <v>0</v>
      </c>
      <c r="AI284" s="257" t="str">
        <f t="shared" si="167"/>
        <v/>
      </c>
      <c r="AJ284" s="480">
        <v>0</v>
      </c>
      <c r="AK284" s="256">
        <f t="shared" si="168"/>
        <v>0</v>
      </c>
      <c r="AL284" s="257" t="str">
        <f t="shared" si="169"/>
        <v/>
      </c>
      <c r="AM284" s="256">
        <v>0</v>
      </c>
      <c r="AN284" s="256">
        <f t="shared" si="170"/>
        <v>1</v>
      </c>
      <c r="AO284" s="257">
        <f t="shared" si="171"/>
        <v>0</v>
      </c>
      <c r="AP284" s="256">
        <v>1</v>
      </c>
      <c r="AQ284" s="256">
        <v>1</v>
      </c>
      <c r="AR284" s="257">
        <f t="shared" si="172"/>
        <v>1</v>
      </c>
      <c r="AS284" s="256">
        <v>0</v>
      </c>
      <c r="AT284" s="256">
        <f t="shared" si="173"/>
        <v>1</v>
      </c>
      <c r="AU284" s="257">
        <f t="shared" si="174"/>
        <v>0</v>
      </c>
      <c r="AV284" s="256">
        <v>1</v>
      </c>
      <c r="AW284" s="256">
        <f t="shared" si="175"/>
        <v>3</v>
      </c>
      <c r="AX284" s="257">
        <f t="shared" si="176"/>
        <v>0.33333333333333331</v>
      </c>
      <c r="AY284" s="256">
        <v>3</v>
      </c>
      <c r="AZ284" s="256">
        <f t="shared" si="177"/>
        <v>3</v>
      </c>
      <c r="BA284" s="257">
        <f t="shared" si="178"/>
        <v>1</v>
      </c>
      <c r="BB284" s="256">
        <v>3</v>
      </c>
      <c r="BC284" s="256">
        <f t="shared" si="179"/>
        <v>3</v>
      </c>
      <c r="BD284" s="257">
        <f t="shared" si="180"/>
        <v>1</v>
      </c>
      <c r="BE284" s="256">
        <v>0</v>
      </c>
      <c r="BF284" s="256">
        <f t="shared" si="181"/>
        <v>0</v>
      </c>
      <c r="BG284" s="257" t="str">
        <f t="shared" si="182"/>
        <v/>
      </c>
      <c r="BH284" s="256">
        <v>0</v>
      </c>
      <c r="BI284" s="256">
        <f t="shared" si="183"/>
        <v>0</v>
      </c>
      <c r="BJ284" s="257" t="str">
        <f t="shared" si="184"/>
        <v/>
      </c>
      <c r="BK284" s="256">
        <v>0</v>
      </c>
      <c r="BL284" s="256">
        <f t="shared" si="185"/>
        <v>0</v>
      </c>
      <c r="BM284" s="257" t="str">
        <f t="shared" si="186"/>
        <v/>
      </c>
      <c r="BN284" s="256">
        <v>0</v>
      </c>
      <c r="BO284" s="256">
        <f t="shared" si="187"/>
        <v>0</v>
      </c>
      <c r="BP284" s="257" t="str">
        <f t="shared" si="188"/>
        <v/>
      </c>
      <c r="BQ284" s="256">
        <v>0</v>
      </c>
      <c r="BR284" s="256">
        <f t="shared" si="189"/>
        <v>0</v>
      </c>
      <c r="BS284" s="257" t="str">
        <f t="shared" si="190"/>
        <v/>
      </c>
      <c r="BT284" s="256">
        <v>0</v>
      </c>
      <c r="BU284" s="256">
        <f t="shared" si="191"/>
        <v>0</v>
      </c>
      <c r="BV284" s="257" t="str">
        <f t="shared" si="192"/>
        <v/>
      </c>
      <c r="BW284" s="256">
        <v>0</v>
      </c>
      <c r="BX284" s="256">
        <f t="shared" si="193"/>
        <v>0</v>
      </c>
      <c r="BY284" s="257" t="str">
        <f t="shared" si="194"/>
        <v/>
      </c>
      <c r="BZ284" s="256">
        <v>1</v>
      </c>
      <c r="CA284" s="256">
        <f t="shared" si="195"/>
        <v>1</v>
      </c>
      <c r="CB284" s="257">
        <f t="shared" si="196"/>
        <v>1</v>
      </c>
      <c r="CC284" s="256">
        <v>0</v>
      </c>
      <c r="CD284" s="256">
        <f t="shared" si="197"/>
        <v>0</v>
      </c>
      <c r="CE284" s="257" t="str">
        <f t="shared" si="198"/>
        <v/>
      </c>
      <c r="CF284" s="256">
        <v>0</v>
      </c>
      <c r="CG284" s="256">
        <f t="shared" si="199"/>
        <v>0</v>
      </c>
      <c r="CH284" s="257" t="str">
        <f t="shared" si="200"/>
        <v/>
      </c>
      <c r="CI284" s="256">
        <v>0</v>
      </c>
      <c r="CJ284" s="256">
        <f t="shared" si="201"/>
        <v>0</v>
      </c>
      <c r="CK284" s="257" t="str">
        <f t="shared" si="202"/>
        <v/>
      </c>
      <c r="CL284" s="256">
        <v>0</v>
      </c>
      <c r="CM284" s="256">
        <f t="shared" si="203"/>
        <v>0</v>
      </c>
      <c r="CN284" s="257" t="str">
        <f t="shared" si="204"/>
        <v/>
      </c>
      <c r="CO284" s="256">
        <v>0</v>
      </c>
      <c r="CP284" s="256">
        <f t="shared" si="205"/>
        <v>0</v>
      </c>
      <c r="CQ284" s="257" t="str">
        <f t="shared" si="206"/>
        <v/>
      </c>
      <c r="CR284" s="256">
        <v>0</v>
      </c>
      <c r="CS284" s="256">
        <f t="shared" si="207"/>
        <v>0</v>
      </c>
      <c r="CT284" s="257" t="str">
        <f t="shared" si="208"/>
        <v/>
      </c>
      <c r="CU284" s="256">
        <v>0</v>
      </c>
      <c r="CV284" s="256">
        <f t="shared" si="209"/>
        <v>0</v>
      </c>
      <c r="CW284" s="257" t="str">
        <f t="shared" si="210"/>
        <v/>
      </c>
      <c r="CX284" s="256">
        <v>0</v>
      </c>
      <c r="CY284" s="256">
        <f t="shared" si="211"/>
        <v>0</v>
      </c>
      <c r="CZ284" s="257" t="str">
        <f t="shared" si="212"/>
        <v/>
      </c>
      <c r="DA284" s="256">
        <v>0</v>
      </c>
      <c r="DB284" s="256">
        <f t="shared" si="159"/>
        <v>0</v>
      </c>
      <c r="DC284" s="257" t="str">
        <f t="shared" si="213"/>
        <v/>
      </c>
      <c r="DD284" s="256">
        <v>0</v>
      </c>
      <c r="DE284" s="256">
        <f t="shared" si="160"/>
        <v>0</v>
      </c>
      <c r="DF284" s="257" t="str">
        <f t="shared" si="214"/>
        <v/>
      </c>
    </row>
    <row r="285" spans="1:110" ht="15" customHeight="1" x14ac:dyDescent="0.25">
      <c r="A285" s="152">
        <v>31</v>
      </c>
      <c r="B285" s="127" t="s">
        <v>368</v>
      </c>
      <c r="C285" s="127" t="s">
        <v>345</v>
      </c>
      <c r="D285" s="480">
        <v>0</v>
      </c>
      <c r="E285" s="480">
        <v>0</v>
      </c>
      <c r="F285" s="257" t="str">
        <f t="shared" si="146"/>
        <v>-</v>
      </c>
      <c r="G285" s="239" t="str">
        <f t="shared" si="147"/>
        <v>Đạt</v>
      </c>
      <c r="H285" s="259">
        <f t="shared" si="148"/>
        <v>10</v>
      </c>
      <c r="I285" s="259">
        <f t="shared" si="148"/>
        <v>9</v>
      </c>
      <c r="J285" s="293">
        <f t="shared" si="161"/>
        <v>1.1111111111111112</v>
      </c>
      <c r="K285" s="239" t="str">
        <f t="shared" si="149"/>
        <v>Đạt</v>
      </c>
      <c r="L285" s="256">
        <v>0</v>
      </c>
      <c r="M285" s="256">
        <f t="shared" si="150"/>
        <v>0</v>
      </c>
      <c r="N285" s="257" t="str">
        <f t="shared" si="162"/>
        <v/>
      </c>
      <c r="O285" s="256">
        <v>1</v>
      </c>
      <c r="P285" s="256">
        <v>1</v>
      </c>
      <c r="Q285" s="257">
        <f t="shared" si="151"/>
        <v>1</v>
      </c>
      <c r="R285" s="256">
        <v>1</v>
      </c>
      <c r="S285" s="256">
        <f t="shared" si="152"/>
        <v>1</v>
      </c>
      <c r="T285" s="257">
        <f t="shared" si="163"/>
        <v>1</v>
      </c>
      <c r="U285" s="256">
        <v>0</v>
      </c>
      <c r="V285" s="256">
        <f t="shared" si="153"/>
        <v>0</v>
      </c>
      <c r="W285" s="257" t="str">
        <f t="shared" si="164"/>
        <v/>
      </c>
      <c r="X285" s="256">
        <v>0</v>
      </c>
      <c r="Y285" s="256">
        <f t="shared" si="154"/>
        <v>0</v>
      </c>
      <c r="Z285" s="257" t="str">
        <f t="shared" si="165"/>
        <v/>
      </c>
      <c r="AA285" s="256">
        <v>0</v>
      </c>
      <c r="AB285" s="256">
        <f t="shared" si="155"/>
        <v>0</v>
      </c>
      <c r="AC285" s="257" t="str">
        <f t="shared" si="156"/>
        <v/>
      </c>
      <c r="AD285" s="256">
        <v>0</v>
      </c>
      <c r="AE285" s="256">
        <f t="shared" si="157"/>
        <v>0</v>
      </c>
      <c r="AF285" s="257" t="str">
        <f t="shared" si="166"/>
        <v/>
      </c>
      <c r="AG285" s="256">
        <v>1</v>
      </c>
      <c r="AH285" s="256">
        <f t="shared" si="158"/>
        <v>1</v>
      </c>
      <c r="AI285" s="257">
        <f t="shared" si="167"/>
        <v>1</v>
      </c>
      <c r="AJ285" s="480">
        <v>0</v>
      </c>
      <c r="AK285" s="256">
        <f t="shared" si="168"/>
        <v>0</v>
      </c>
      <c r="AL285" s="257" t="str">
        <f t="shared" si="169"/>
        <v/>
      </c>
      <c r="AM285" s="256">
        <v>1</v>
      </c>
      <c r="AN285" s="256">
        <f t="shared" si="170"/>
        <v>0</v>
      </c>
      <c r="AO285" s="257" t="str">
        <f t="shared" si="171"/>
        <v/>
      </c>
      <c r="AP285" s="256">
        <v>0</v>
      </c>
      <c r="AQ285" s="256">
        <v>0</v>
      </c>
      <c r="AR285" s="257" t="str">
        <f t="shared" si="172"/>
        <v/>
      </c>
      <c r="AS285" s="256">
        <v>0</v>
      </c>
      <c r="AT285" s="256">
        <f t="shared" si="173"/>
        <v>1</v>
      </c>
      <c r="AU285" s="257">
        <f t="shared" si="174"/>
        <v>0</v>
      </c>
      <c r="AV285" s="256">
        <v>0</v>
      </c>
      <c r="AW285" s="256">
        <f t="shared" si="175"/>
        <v>0</v>
      </c>
      <c r="AX285" s="257" t="str">
        <f t="shared" si="176"/>
        <v/>
      </c>
      <c r="AY285" s="256">
        <v>1</v>
      </c>
      <c r="AZ285" s="256">
        <f t="shared" si="177"/>
        <v>1</v>
      </c>
      <c r="BA285" s="257">
        <f t="shared" si="178"/>
        <v>1</v>
      </c>
      <c r="BB285" s="256">
        <v>1</v>
      </c>
      <c r="BC285" s="256">
        <f t="shared" si="179"/>
        <v>1</v>
      </c>
      <c r="BD285" s="257">
        <f t="shared" si="180"/>
        <v>1</v>
      </c>
      <c r="BE285" s="256">
        <v>0</v>
      </c>
      <c r="BF285" s="256">
        <f t="shared" si="181"/>
        <v>0</v>
      </c>
      <c r="BG285" s="257" t="str">
        <f t="shared" si="182"/>
        <v/>
      </c>
      <c r="BH285" s="256">
        <v>1</v>
      </c>
      <c r="BI285" s="256">
        <f t="shared" si="183"/>
        <v>0</v>
      </c>
      <c r="BJ285" s="257" t="str">
        <f t="shared" si="184"/>
        <v/>
      </c>
      <c r="BK285" s="256">
        <v>0</v>
      </c>
      <c r="BL285" s="256">
        <f t="shared" si="185"/>
        <v>0</v>
      </c>
      <c r="BM285" s="257" t="str">
        <f t="shared" si="186"/>
        <v/>
      </c>
      <c r="BN285" s="256">
        <v>0</v>
      </c>
      <c r="BO285" s="256">
        <f t="shared" si="187"/>
        <v>0</v>
      </c>
      <c r="BP285" s="257" t="str">
        <f t="shared" si="188"/>
        <v/>
      </c>
      <c r="BQ285" s="256">
        <v>0</v>
      </c>
      <c r="BR285" s="256">
        <f t="shared" si="189"/>
        <v>0</v>
      </c>
      <c r="BS285" s="257" t="str">
        <f t="shared" si="190"/>
        <v/>
      </c>
      <c r="BT285" s="256">
        <v>0</v>
      </c>
      <c r="BU285" s="256">
        <f t="shared" si="191"/>
        <v>0</v>
      </c>
      <c r="BV285" s="257" t="str">
        <f t="shared" si="192"/>
        <v/>
      </c>
      <c r="BW285" s="256">
        <v>0</v>
      </c>
      <c r="BX285" s="256">
        <f t="shared" si="193"/>
        <v>0</v>
      </c>
      <c r="BY285" s="257" t="str">
        <f t="shared" si="194"/>
        <v/>
      </c>
      <c r="BZ285" s="256">
        <v>0</v>
      </c>
      <c r="CA285" s="256">
        <f t="shared" si="195"/>
        <v>0</v>
      </c>
      <c r="CB285" s="257" t="str">
        <f t="shared" si="196"/>
        <v/>
      </c>
      <c r="CC285" s="256">
        <v>0</v>
      </c>
      <c r="CD285" s="256">
        <f t="shared" si="197"/>
        <v>0</v>
      </c>
      <c r="CE285" s="257" t="str">
        <f t="shared" si="198"/>
        <v/>
      </c>
      <c r="CF285" s="256">
        <v>0</v>
      </c>
      <c r="CG285" s="256">
        <f t="shared" si="199"/>
        <v>0</v>
      </c>
      <c r="CH285" s="257" t="str">
        <f t="shared" si="200"/>
        <v/>
      </c>
      <c r="CI285" s="256">
        <v>0</v>
      </c>
      <c r="CJ285" s="256">
        <f t="shared" si="201"/>
        <v>0</v>
      </c>
      <c r="CK285" s="257" t="str">
        <f t="shared" si="202"/>
        <v/>
      </c>
      <c r="CL285" s="256">
        <v>0</v>
      </c>
      <c r="CM285" s="256">
        <f t="shared" si="203"/>
        <v>0</v>
      </c>
      <c r="CN285" s="257" t="str">
        <f t="shared" si="204"/>
        <v/>
      </c>
      <c r="CO285" s="256">
        <v>0</v>
      </c>
      <c r="CP285" s="256">
        <f t="shared" si="205"/>
        <v>0</v>
      </c>
      <c r="CQ285" s="257" t="str">
        <f t="shared" si="206"/>
        <v/>
      </c>
      <c r="CR285" s="256">
        <v>0</v>
      </c>
      <c r="CS285" s="256">
        <f t="shared" si="207"/>
        <v>0</v>
      </c>
      <c r="CT285" s="257" t="str">
        <f t="shared" si="208"/>
        <v/>
      </c>
      <c r="CU285" s="256">
        <v>0</v>
      </c>
      <c r="CV285" s="256">
        <f t="shared" si="209"/>
        <v>0</v>
      </c>
      <c r="CW285" s="257" t="str">
        <f t="shared" si="210"/>
        <v/>
      </c>
      <c r="CX285" s="256">
        <v>3</v>
      </c>
      <c r="CY285" s="256">
        <f t="shared" si="211"/>
        <v>3</v>
      </c>
      <c r="CZ285" s="257">
        <f t="shared" si="212"/>
        <v>1</v>
      </c>
      <c r="DA285" s="256">
        <v>0</v>
      </c>
      <c r="DB285" s="256">
        <f t="shared" si="159"/>
        <v>0</v>
      </c>
      <c r="DC285" s="257" t="str">
        <f t="shared" si="213"/>
        <v/>
      </c>
      <c r="DD285" s="256">
        <v>0</v>
      </c>
      <c r="DE285" s="256">
        <f t="shared" si="160"/>
        <v>0</v>
      </c>
      <c r="DF285" s="257" t="str">
        <f t="shared" si="214"/>
        <v/>
      </c>
    </row>
    <row r="286" spans="1:110" ht="15" customHeight="1" x14ac:dyDescent="0.25">
      <c r="A286" s="152">
        <v>32</v>
      </c>
      <c r="B286" s="127" t="s">
        <v>369</v>
      </c>
      <c r="C286" s="127" t="s">
        <v>336</v>
      </c>
      <c r="D286" s="480">
        <v>1</v>
      </c>
      <c r="E286" s="480">
        <v>1</v>
      </c>
      <c r="F286" s="257">
        <f t="shared" si="146"/>
        <v>1</v>
      </c>
      <c r="G286" s="239" t="str">
        <f t="shared" si="147"/>
        <v>Đạt</v>
      </c>
      <c r="H286" s="259">
        <f t="shared" si="148"/>
        <v>21</v>
      </c>
      <c r="I286" s="259">
        <f t="shared" si="148"/>
        <v>26</v>
      </c>
      <c r="J286" s="293">
        <f t="shared" si="161"/>
        <v>0.80769230769230771</v>
      </c>
      <c r="K286" s="239" t="str">
        <f t="shared" si="149"/>
        <v>Không đạt</v>
      </c>
      <c r="L286" s="256">
        <v>0</v>
      </c>
      <c r="M286" s="256">
        <f t="shared" si="150"/>
        <v>0</v>
      </c>
      <c r="N286" s="257" t="str">
        <f t="shared" si="162"/>
        <v/>
      </c>
      <c r="O286" s="256">
        <v>2</v>
      </c>
      <c r="P286" s="256">
        <v>2</v>
      </c>
      <c r="Q286" s="257">
        <f t="shared" si="151"/>
        <v>1</v>
      </c>
      <c r="R286" s="256">
        <v>0</v>
      </c>
      <c r="S286" s="256">
        <f t="shared" si="152"/>
        <v>0</v>
      </c>
      <c r="T286" s="257" t="str">
        <f t="shared" si="163"/>
        <v/>
      </c>
      <c r="U286" s="256">
        <v>0</v>
      </c>
      <c r="V286" s="256">
        <f t="shared" si="153"/>
        <v>0</v>
      </c>
      <c r="W286" s="257" t="str">
        <f t="shared" si="164"/>
        <v/>
      </c>
      <c r="X286" s="256">
        <v>0</v>
      </c>
      <c r="Y286" s="256">
        <f t="shared" si="154"/>
        <v>0</v>
      </c>
      <c r="Z286" s="257" t="str">
        <f t="shared" si="165"/>
        <v/>
      </c>
      <c r="AA286" s="256">
        <v>3</v>
      </c>
      <c r="AB286" s="256">
        <f t="shared" si="155"/>
        <v>3</v>
      </c>
      <c r="AC286" s="257">
        <f t="shared" si="156"/>
        <v>1</v>
      </c>
      <c r="AD286" s="256">
        <v>3</v>
      </c>
      <c r="AE286" s="256">
        <f t="shared" si="157"/>
        <v>3</v>
      </c>
      <c r="AF286" s="257">
        <f t="shared" si="166"/>
        <v>1</v>
      </c>
      <c r="AG286" s="256">
        <v>0</v>
      </c>
      <c r="AH286" s="256">
        <f t="shared" si="158"/>
        <v>0</v>
      </c>
      <c r="AI286" s="257" t="str">
        <f t="shared" si="167"/>
        <v/>
      </c>
      <c r="AJ286" s="480">
        <v>4</v>
      </c>
      <c r="AK286" s="256">
        <f t="shared" si="168"/>
        <v>4</v>
      </c>
      <c r="AL286" s="257">
        <f t="shared" si="169"/>
        <v>1</v>
      </c>
      <c r="AM286" s="256">
        <v>0</v>
      </c>
      <c r="AN286" s="256">
        <f t="shared" si="170"/>
        <v>4</v>
      </c>
      <c r="AO286" s="257">
        <f t="shared" si="171"/>
        <v>0</v>
      </c>
      <c r="AP286" s="256">
        <v>0</v>
      </c>
      <c r="AQ286" s="256">
        <v>0</v>
      </c>
      <c r="AR286" s="257" t="str">
        <f t="shared" si="172"/>
        <v/>
      </c>
      <c r="AS286" s="256">
        <v>1</v>
      </c>
      <c r="AT286" s="256">
        <f t="shared" si="173"/>
        <v>0</v>
      </c>
      <c r="AU286" s="257" t="str">
        <f t="shared" si="174"/>
        <v/>
      </c>
      <c r="AV286" s="256">
        <v>0</v>
      </c>
      <c r="AW286" s="256">
        <f t="shared" si="175"/>
        <v>1</v>
      </c>
      <c r="AX286" s="257">
        <f t="shared" si="176"/>
        <v>0</v>
      </c>
      <c r="AY286" s="256">
        <v>0</v>
      </c>
      <c r="AZ286" s="256">
        <f t="shared" si="177"/>
        <v>0</v>
      </c>
      <c r="BA286" s="257" t="str">
        <f t="shared" si="178"/>
        <v/>
      </c>
      <c r="BB286" s="256">
        <v>2</v>
      </c>
      <c r="BC286" s="256">
        <f t="shared" si="179"/>
        <v>2</v>
      </c>
      <c r="BD286" s="257">
        <f t="shared" si="180"/>
        <v>1</v>
      </c>
      <c r="BE286" s="256">
        <v>3</v>
      </c>
      <c r="BF286" s="256">
        <f t="shared" si="181"/>
        <v>3</v>
      </c>
      <c r="BG286" s="257">
        <f t="shared" si="182"/>
        <v>1</v>
      </c>
      <c r="BH286" s="256">
        <v>0</v>
      </c>
      <c r="BI286" s="256">
        <f t="shared" si="183"/>
        <v>0</v>
      </c>
      <c r="BJ286" s="257" t="str">
        <f t="shared" si="184"/>
        <v/>
      </c>
      <c r="BK286" s="256">
        <v>0</v>
      </c>
      <c r="BL286" s="256">
        <f t="shared" si="185"/>
        <v>0</v>
      </c>
      <c r="BM286" s="257" t="str">
        <f t="shared" si="186"/>
        <v/>
      </c>
      <c r="BN286" s="256">
        <v>0</v>
      </c>
      <c r="BO286" s="256">
        <f t="shared" si="187"/>
        <v>0</v>
      </c>
      <c r="BP286" s="257" t="str">
        <f t="shared" si="188"/>
        <v/>
      </c>
      <c r="BQ286" s="256">
        <v>1</v>
      </c>
      <c r="BR286" s="256">
        <f t="shared" si="189"/>
        <v>1</v>
      </c>
      <c r="BS286" s="257">
        <f t="shared" si="190"/>
        <v>1</v>
      </c>
      <c r="BT286" s="256">
        <v>1</v>
      </c>
      <c r="BU286" s="256">
        <f t="shared" si="191"/>
        <v>1</v>
      </c>
      <c r="BV286" s="257">
        <f t="shared" si="192"/>
        <v>1</v>
      </c>
      <c r="BW286" s="256">
        <v>0</v>
      </c>
      <c r="BX286" s="256">
        <f t="shared" si="193"/>
        <v>0</v>
      </c>
      <c r="BY286" s="257" t="str">
        <f t="shared" si="194"/>
        <v/>
      </c>
      <c r="BZ286" s="256">
        <v>1</v>
      </c>
      <c r="CA286" s="256">
        <f t="shared" si="195"/>
        <v>1</v>
      </c>
      <c r="CB286" s="257">
        <f t="shared" si="196"/>
        <v>1</v>
      </c>
      <c r="CC286" s="256">
        <v>0</v>
      </c>
      <c r="CD286" s="256">
        <f t="shared" si="197"/>
        <v>1</v>
      </c>
      <c r="CE286" s="257">
        <f t="shared" si="198"/>
        <v>0</v>
      </c>
      <c r="CF286" s="256">
        <v>0</v>
      </c>
      <c r="CG286" s="256">
        <f t="shared" si="199"/>
        <v>0</v>
      </c>
      <c r="CH286" s="257" t="str">
        <f t="shared" si="200"/>
        <v/>
      </c>
      <c r="CI286" s="256">
        <v>0</v>
      </c>
      <c r="CJ286" s="256">
        <f t="shared" si="201"/>
        <v>0</v>
      </c>
      <c r="CK286" s="257" t="str">
        <f t="shared" si="202"/>
        <v/>
      </c>
      <c r="CL286" s="256">
        <v>0</v>
      </c>
      <c r="CM286" s="256">
        <f t="shared" si="203"/>
        <v>0</v>
      </c>
      <c r="CN286" s="257" t="str">
        <f t="shared" si="204"/>
        <v/>
      </c>
      <c r="CO286" s="256">
        <v>0</v>
      </c>
      <c r="CP286" s="256">
        <f t="shared" si="205"/>
        <v>0</v>
      </c>
      <c r="CQ286" s="257" t="str">
        <f t="shared" si="206"/>
        <v/>
      </c>
      <c r="CR286" s="256">
        <v>0</v>
      </c>
      <c r="CS286" s="256">
        <f t="shared" si="207"/>
        <v>0</v>
      </c>
      <c r="CT286" s="257" t="str">
        <f t="shared" si="208"/>
        <v/>
      </c>
      <c r="CU286" s="256">
        <v>0</v>
      </c>
      <c r="CV286" s="256">
        <f t="shared" si="209"/>
        <v>0</v>
      </c>
      <c r="CW286" s="257" t="str">
        <f t="shared" si="210"/>
        <v/>
      </c>
      <c r="CX286" s="256">
        <v>0</v>
      </c>
      <c r="CY286" s="256">
        <f t="shared" si="211"/>
        <v>0</v>
      </c>
      <c r="CZ286" s="257" t="str">
        <f t="shared" si="212"/>
        <v/>
      </c>
      <c r="DA286" s="256">
        <v>0</v>
      </c>
      <c r="DB286" s="256">
        <f t="shared" si="159"/>
        <v>0</v>
      </c>
      <c r="DC286" s="257" t="str">
        <f t="shared" si="213"/>
        <v/>
      </c>
      <c r="DD286" s="256">
        <v>1</v>
      </c>
      <c r="DE286" s="256">
        <f t="shared" si="160"/>
        <v>1</v>
      </c>
      <c r="DF286" s="257">
        <f t="shared" si="214"/>
        <v>1</v>
      </c>
    </row>
    <row r="287" spans="1:110" ht="15" customHeight="1" x14ac:dyDescent="0.25">
      <c r="A287" s="152">
        <v>33</v>
      </c>
      <c r="B287" s="127" t="s">
        <v>370</v>
      </c>
      <c r="C287" s="127" t="s">
        <v>345</v>
      </c>
      <c r="D287" s="480">
        <v>0</v>
      </c>
      <c r="E287" s="480">
        <v>0</v>
      </c>
      <c r="F287" s="257" t="str">
        <f t="shared" si="146"/>
        <v>-</v>
      </c>
      <c r="G287" s="239" t="str">
        <f t="shared" si="147"/>
        <v>Đạt</v>
      </c>
      <c r="H287" s="259">
        <f t="shared" ref="H287:I317" si="215">+SUM(L287,O287,R287,U287,X287,AA287,AD287,AG287,AJ287,AM287,AP287,AS287,AV287,AY287,BB287,BE287,BH287,BK287,BN287,BQ287,BT287,BW287,BZ287,CC287,CF287,CI287,CL287,CO287,CR287,CU287,CX287)</f>
        <v>14</v>
      </c>
      <c r="I287" s="259">
        <f t="shared" si="215"/>
        <v>12</v>
      </c>
      <c r="J287" s="293">
        <f t="shared" si="161"/>
        <v>1.1666666666666667</v>
      </c>
      <c r="K287" s="239" t="str">
        <f t="shared" si="149"/>
        <v>Đạt</v>
      </c>
      <c r="L287" s="256">
        <v>0</v>
      </c>
      <c r="M287" s="256">
        <f t="shared" si="150"/>
        <v>0</v>
      </c>
      <c r="N287" s="257" t="str">
        <f t="shared" si="162"/>
        <v/>
      </c>
      <c r="O287" s="256">
        <v>0</v>
      </c>
      <c r="P287" s="256">
        <v>0</v>
      </c>
      <c r="Q287" s="257" t="str">
        <f t="shared" si="151"/>
        <v/>
      </c>
      <c r="R287" s="256">
        <v>0</v>
      </c>
      <c r="S287" s="256">
        <f t="shared" si="152"/>
        <v>0</v>
      </c>
      <c r="T287" s="257" t="str">
        <f t="shared" si="163"/>
        <v/>
      </c>
      <c r="U287" s="256">
        <v>0</v>
      </c>
      <c r="V287" s="256">
        <f t="shared" si="153"/>
        <v>0</v>
      </c>
      <c r="W287" s="257" t="str">
        <f t="shared" si="164"/>
        <v/>
      </c>
      <c r="X287" s="256">
        <v>0</v>
      </c>
      <c r="Y287" s="256">
        <f t="shared" si="154"/>
        <v>0</v>
      </c>
      <c r="Z287" s="257" t="str">
        <f t="shared" si="165"/>
        <v/>
      </c>
      <c r="AA287" s="256">
        <v>3</v>
      </c>
      <c r="AB287" s="256">
        <f t="shared" si="155"/>
        <v>3</v>
      </c>
      <c r="AC287" s="257">
        <f t="shared" si="156"/>
        <v>1</v>
      </c>
      <c r="AD287" s="256">
        <v>0</v>
      </c>
      <c r="AE287" s="256">
        <f t="shared" si="157"/>
        <v>0</v>
      </c>
      <c r="AF287" s="257" t="str">
        <f t="shared" si="166"/>
        <v/>
      </c>
      <c r="AG287" s="256">
        <v>0</v>
      </c>
      <c r="AH287" s="256">
        <f t="shared" si="158"/>
        <v>0</v>
      </c>
      <c r="AI287" s="257" t="str">
        <f t="shared" si="167"/>
        <v/>
      </c>
      <c r="AJ287" s="480">
        <v>5</v>
      </c>
      <c r="AK287" s="256">
        <f t="shared" si="168"/>
        <v>5</v>
      </c>
      <c r="AL287" s="257">
        <f t="shared" si="169"/>
        <v>1</v>
      </c>
      <c r="AM287" s="256">
        <v>1</v>
      </c>
      <c r="AN287" s="256">
        <f t="shared" si="170"/>
        <v>0</v>
      </c>
      <c r="AO287" s="257" t="str">
        <f t="shared" si="171"/>
        <v/>
      </c>
      <c r="AP287" s="256">
        <v>0</v>
      </c>
      <c r="AQ287" s="256">
        <v>0</v>
      </c>
      <c r="AR287" s="257" t="str">
        <f t="shared" si="172"/>
        <v/>
      </c>
      <c r="AS287" s="256">
        <v>0</v>
      </c>
      <c r="AT287" s="256">
        <f t="shared" si="173"/>
        <v>0</v>
      </c>
      <c r="AU287" s="257" t="str">
        <f t="shared" si="174"/>
        <v/>
      </c>
      <c r="AV287" s="256">
        <v>1</v>
      </c>
      <c r="AW287" s="256">
        <f t="shared" si="175"/>
        <v>0</v>
      </c>
      <c r="AX287" s="257" t="str">
        <f t="shared" si="176"/>
        <v/>
      </c>
      <c r="AY287" s="256">
        <v>2</v>
      </c>
      <c r="AZ287" s="256">
        <f t="shared" si="177"/>
        <v>2</v>
      </c>
      <c r="BA287" s="257">
        <f t="shared" si="178"/>
        <v>1</v>
      </c>
      <c r="BB287" s="256">
        <v>0</v>
      </c>
      <c r="BC287" s="256">
        <f t="shared" si="179"/>
        <v>0</v>
      </c>
      <c r="BD287" s="257" t="str">
        <f t="shared" si="180"/>
        <v/>
      </c>
      <c r="BE287" s="256">
        <v>0</v>
      </c>
      <c r="BF287" s="256">
        <f t="shared" si="181"/>
        <v>0</v>
      </c>
      <c r="BG287" s="257" t="str">
        <f t="shared" si="182"/>
        <v/>
      </c>
      <c r="BH287" s="256">
        <v>0</v>
      </c>
      <c r="BI287" s="256">
        <f t="shared" si="183"/>
        <v>0</v>
      </c>
      <c r="BJ287" s="257" t="str">
        <f t="shared" si="184"/>
        <v/>
      </c>
      <c r="BK287" s="256">
        <v>0</v>
      </c>
      <c r="BL287" s="256">
        <f t="shared" si="185"/>
        <v>0</v>
      </c>
      <c r="BM287" s="257" t="str">
        <f t="shared" si="186"/>
        <v/>
      </c>
      <c r="BN287" s="256">
        <v>0</v>
      </c>
      <c r="BO287" s="256">
        <f t="shared" si="187"/>
        <v>0</v>
      </c>
      <c r="BP287" s="257" t="str">
        <f t="shared" si="188"/>
        <v/>
      </c>
      <c r="BQ287" s="256">
        <v>1</v>
      </c>
      <c r="BR287" s="256">
        <f t="shared" si="189"/>
        <v>1</v>
      </c>
      <c r="BS287" s="257">
        <f t="shared" si="190"/>
        <v>1</v>
      </c>
      <c r="BT287" s="256">
        <v>0</v>
      </c>
      <c r="BU287" s="256">
        <f t="shared" si="191"/>
        <v>0</v>
      </c>
      <c r="BV287" s="257" t="str">
        <f t="shared" si="192"/>
        <v/>
      </c>
      <c r="BW287" s="256">
        <v>0</v>
      </c>
      <c r="BX287" s="256">
        <f t="shared" si="193"/>
        <v>0</v>
      </c>
      <c r="BY287" s="257" t="str">
        <f t="shared" si="194"/>
        <v/>
      </c>
      <c r="BZ287" s="256">
        <v>0</v>
      </c>
      <c r="CA287" s="256">
        <f t="shared" si="195"/>
        <v>0</v>
      </c>
      <c r="CB287" s="257" t="str">
        <f t="shared" si="196"/>
        <v/>
      </c>
      <c r="CC287" s="256">
        <v>1</v>
      </c>
      <c r="CD287" s="256">
        <f t="shared" si="197"/>
        <v>1</v>
      </c>
      <c r="CE287" s="257">
        <f t="shared" si="198"/>
        <v>1</v>
      </c>
      <c r="CF287" s="256">
        <v>0</v>
      </c>
      <c r="CG287" s="256">
        <f t="shared" si="199"/>
        <v>0</v>
      </c>
      <c r="CH287" s="257" t="str">
        <f t="shared" si="200"/>
        <v/>
      </c>
      <c r="CI287" s="256">
        <v>0</v>
      </c>
      <c r="CJ287" s="256">
        <f t="shared" si="201"/>
        <v>0</v>
      </c>
      <c r="CK287" s="257" t="str">
        <f t="shared" si="202"/>
        <v/>
      </c>
      <c r="CL287" s="256">
        <v>0</v>
      </c>
      <c r="CM287" s="256">
        <f t="shared" si="203"/>
        <v>0</v>
      </c>
      <c r="CN287" s="257" t="str">
        <f t="shared" si="204"/>
        <v/>
      </c>
      <c r="CO287" s="256">
        <v>0</v>
      </c>
      <c r="CP287" s="256">
        <f t="shared" si="205"/>
        <v>0</v>
      </c>
      <c r="CQ287" s="257" t="str">
        <f t="shared" si="206"/>
        <v/>
      </c>
      <c r="CR287" s="256">
        <v>0</v>
      </c>
      <c r="CS287" s="256">
        <f t="shared" si="207"/>
        <v>0</v>
      </c>
      <c r="CT287" s="257" t="str">
        <f t="shared" si="208"/>
        <v/>
      </c>
      <c r="CU287" s="256">
        <v>0</v>
      </c>
      <c r="CV287" s="256">
        <f t="shared" si="209"/>
        <v>0</v>
      </c>
      <c r="CW287" s="257" t="str">
        <f t="shared" si="210"/>
        <v/>
      </c>
      <c r="CX287" s="256">
        <v>0</v>
      </c>
      <c r="CY287" s="256">
        <f t="shared" si="211"/>
        <v>0</v>
      </c>
      <c r="CZ287" s="257" t="str">
        <f t="shared" si="212"/>
        <v/>
      </c>
      <c r="DA287" s="256">
        <v>0</v>
      </c>
      <c r="DB287" s="256">
        <f t="shared" si="159"/>
        <v>0</v>
      </c>
      <c r="DC287" s="257" t="str">
        <f t="shared" si="213"/>
        <v/>
      </c>
      <c r="DD287" s="256">
        <v>0</v>
      </c>
      <c r="DE287" s="256">
        <f t="shared" si="160"/>
        <v>0</v>
      </c>
      <c r="DF287" s="257" t="str">
        <f t="shared" si="214"/>
        <v/>
      </c>
    </row>
    <row r="288" spans="1:110" x14ac:dyDescent="0.25">
      <c r="A288" s="152">
        <v>34</v>
      </c>
      <c r="B288" s="127" t="s">
        <v>371</v>
      </c>
      <c r="C288" s="127" t="s">
        <v>339</v>
      </c>
      <c r="D288" s="480">
        <v>0</v>
      </c>
      <c r="E288" s="480">
        <v>0</v>
      </c>
      <c r="F288" s="257" t="str">
        <f t="shared" si="146"/>
        <v>-</v>
      </c>
      <c r="G288" s="239" t="str">
        <f t="shared" si="147"/>
        <v>Đạt</v>
      </c>
      <c r="H288" s="259">
        <f t="shared" si="215"/>
        <v>5</v>
      </c>
      <c r="I288" s="259">
        <f t="shared" si="215"/>
        <v>6</v>
      </c>
      <c r="J288" s="293">
        <f t="shared" si="161"/>
        <v>0.83333333333333337</v>
      </c>
      <c r="K288" s="239" t="str">
        <f t="shared" si="149"/>
        <v>Không đạt</v>
      </c>
      <c r="L288" s="256">
        <v>0</v>
      </c>
      <c r="M288" s="256">
        <f t="shared" si="150"/>
        <v>0</v>
      </c>
      <c r="N288" s="257" t="str">
        <f t="shared" si="162"/>
        <v/>
      </c>
      <c r="O288" s="256">
        <v>1</v>
      </c>
      <c r="P288" s="256">
        <v>1</v>
      </c>
      <c r="Q288" s="257">
        <f t="shared" si="151"/>
        <v>1</v>
      </c>
      <c r="R288" s="256">
        <v>0</v>
      </c>
      <c r="S288" s="256">
        <f t="shared" si="152"/>
        <v>0</v>
      </c>
      <c r="T288" s="257" t="str">
        <f t="shared" si="163"/>
        <v/>
      </c>
      <c r="U288" s="256">
        <v>1</v>
      </c>
      <c r="V288" s="256">
        <f t="shared" si="153"/>
        <v>1</v>
      </c>
      <c r="W288" s="257">
        <f t="shared" si="164"/>
        <v>1</v>
      </c>
      <c r="X288" s="256">
        <v>0</v>
      </c>
      <c r="Y288" s="256">
        <f t="shared" si="154"/>
        <v>0</v>
      </c>
      <c r="Z288" s="257" t="str">
        <f t="shared" si="165"/>
        <v/>
      </c>
      <c r="AA288" s="256">
        <v>0</v>
      </c>
      <c r="AB288" s="256">
        <f t="shared" si="155"/>
        <v>0</v>
      </c>
      <c r="AC288" s="257" t="str">
        <f t="shared" si="156"/>
        <v/>
      </c>
      <c r="AD288" s="256">
        <v>1</v>
      </c>
      <c r="AE288" s="256">
        <f t="shared" si="157"/>
        <v>1</v>
      </c>
      <c r="AF288" s="257">
        <f t="shared" si="166"/>
        <v>1</v>
      </c>
      <c r="AG288" s="256">
        <v>0</v>
      </c>
      <c r="AH288" s="256">
        <f t="shared" si="158"/>
        <v>0</v>
      </c>
      <c r="AI288" s="257" t="str">
        <f t="shared" si="167"/>
        <v/>
      </c>
      <c r="AJ288" s="480">
        <v>0</v>
      </c>
      <c r="AK288" s="256">
        <f t="shared" si="168"/>
        <v>0</v>
      </c>
      <c r="AL288" s="257" t="str">
        <f t="shared" si="169"/>
        <v/>
      </c>
      <c r="AM288" s="256">
        <v>0</v>
      </c>
      <c r="AN288" s="256">
        <f t="shared" si="170"/>
        <v>0</v>
      </c>
      <c r="AO288" s="257" t="str">
        <f t="shared" si="171"/>
        <v/>
      </c>
      <c r="AP288" s="256">
        <v>0</v>
      </c>
      <c r="AQ288" s="256">
        <v>0</v>
      </c>
      <c r="AR288" s="257" t="str">
        <f t="shared" si="172"/>
        <v/>
      </c>
      <c r="AS288" s="256">
        <v>0</v>
      </c>
      <c r="AT288" s="256">
        <f t="shared" si="173"/>
        <v>0</v>
      </c>
      <c r="AU288" s="257" t="str">
        <f t="shared" si="174"/>
        <v/>
      </c>
      <c r="AV288" s="256">
        <v>0</v>
      </c>
      <c r="AW288" s="256">
        <f t="shared" si="175"/>
        <v>0</v>
      </c>
      <c r="AX288" s="257" t="str">
        <f t="shared" si="176"/>
        <v/>
      </c>
      <c r="AY288" s="256">
        <v>1</v>
      </c>
      <c r="AZ288" s="256">
        <f t="shared" si="177"/>
        <v>1</v>
      </c>
      <c r="BA288" s="257">
        <f t="shared" si="178"/>
        <v>1</v>
      </c>
      <c r="BB288" s="256">
        <v>0</v>
      </c>
      <c r="BC288" s="256">
        <f t="shared" si="179"/>
        <v>0</v>
      </c>
      <c r="BD288" s="257" t="str">
        <f t="shared" si="180"/>
        <v/>
      </c>
      <c r="BE288" s="256">
        <v>0</v>
      </c>
      <c r="BF288" s="256">
        <f t="shared" si="181"/>
        <v>0</v>
      </c>
      <c r="BG288" s="257" t="str">
        <f t="shared" si="182"/>
        <v/>
      </c>
      <c r="BH288" s="256">
        <v>0</v>
      </c>
      <c r="BI288" s="256">
        <f t="shared" si="183"/>
        <v>0</v>
      </c>
      <c r="BJ288" s="257" t="str">
        <f t="shared" si="184"/>
        <v/>
      </c>
      <c r="BK288" s="256">
        <v>0</v>
      </c>
      <c r="BL288" s="256">
        <f t="shared" si="185"/>
        <v>0</v>
      </c>
      <c r="BM288" s="257" t="str">
        <f t="shared" si="186"/>
        <v/>
      </c>
      <c r="BN288" s="256">
        <v>0</v>
      </c>
      <c r="BO288" s="256">
        <f t="shared" si="187"/>
        <v>0</v>
      </c>
      <c r="BP288" s="257" t="str">
        <f t="shared" si="188"/>
        <v/>
      </c>
      <c r="BQ288" s="256">
        <v>0</v>
      </c>
      <c r="BR288" s="256">
        <f t="shared" si="189"/>
        <v>0</v>
      </c>
      <c r="BS288" s="257" t="str">
        <f t="shared" si="190"/>
        <v/>
      </c>
      <c r="BT288" s="256">
        <v>1</v>
      </c>
      <c r="BU288" s="256">
        <f t="shared" si="191"/>
        <v>1</v>
      </c>
      <c r="BV288" s="257">
        <f t="shared" si="192"/>
        <v>1</v>
      </c>
      <c r="BW288" s="256">
        <v>0</v>
      </c>
      <c r="BX288" s="256">
        <f t="shared" si="193"/>
        <v>0</v>
      </c>
      <c r="BY288" s="257" t="str">
        <f t="shared" si="194"/>
        <v/>
      </c>
      <c r="BZ288" s="256">
        <v>0</v>
      </c>
      <c r="CA288" s="256">
        <f t="shared" si="195"/>
        <v>0</v>
      </c>
      <c r="CB288" s="257" t="str">
        <f t="shared" si="196"/>
        <v/>
      </c>
      <c r="CC288" s="256">
        <v>0</v>
      </c>
      <c r="CD288" s="256">
        <f t="shared" si="197"/>
        <v>0</v>
      </c>
      <c r="CE288" s="257" t="str">
        <f t="shared" si="198"/>
        <v/>
      </c>
      <c r="CF288" s="256">
        <v>0</v>
      </c>
      <c r="CG288" s="256">
        <f t="shared" si="199"/>
        <v>0</v>
      </c>
      <c r="CH288" s="257" t="str">
        <f t="shared" si="200"/>
        <v/>
      </c>
      <c r="CI288" s="256">
        <v>0</v>
      </c>
      <c r="CJ288" s="256">
        <f t="shared" si="201"/>
        <v>1</v>
      </c>
      <c r="CK288" s="257">
        <f t="shared" si="202"/>
        <v>0</v>
      </c>
      <c r="CL288" s="256">
        <v>0</v>
      </c>
      <c r="CM288" s="256">
        <f t="shared" si="203"/>
        <v>0</v>
      </c>
      <c r="CN288" s="257" t="str">
        <f t="shared" si="204"/>
        <v/>
      </c>
      <c r="CO288" s="256">
        <v>0</v>
      </c>
      <c r="CP288" s="256">
        <f t="shared" si="205"/>
        <v>0</v>
      </c>
      <c r="CQ288" s="257" t="str">
        <f t="shared" si="206"/>
        <v/>
      </c>
      <c r="CR288" s="256">
        <v>0</v>
      </c>
      <c r="CS288" s="256">
        <f t="shared" si="207"/>
        <v>0</v>
      </c>
      <c r="CT288" s="257" t="str">
        <f t="shared" si="208"/>
        <v/>
      </c>
      <c r="CU288" s="256">
        <v>0</v>
      </c>
      <c r="CV288" s="256">
        <f t="shared" si="209"/>
        <v>0</v>
      </c>
      <c r="CW288" s="257" t="str">
        <f t="shared" si="210"/>
        <v/>
      </c>
      <c r="CX288" s="256">
        <v>0</v>
      </c>
      <c r="CY288" s="256">
        <f t="shared" si="211"/>
        <v>0</v>
      </c>
      <c r="CZ288" s="257" t="str">
        <f t="shared" si="212"/>
        <v/>
      </c>
      <c r="DA288" s="256">
        <v>0</v>
      </c>
      <c r="DB288" s="256">
        <f t="shared" si="159"/>
        <v>0</v>
      </c>
      <c r="DC288" s="257" t="str">
        <f t="shared" si="213"/>
        <v/>
      </c>
      <c r="DD288" s="256">
        <v>0</v>
      </c>
      <c r="DE288" s="256">
        <f t="shared" si="160"/>
        <v>0</v>
      </c>
      <c r="DF288" s="257" t="str">
        <f t="shared" si="214"/>
        <v/>
      </c>
    </row>
    <row r="289" spans="1:110" ht="15" customHeight="1" x14ac:dyDescent="0.25">
      <c r="A289" s="152">
        <v>35</v>
      </c>
      <c r="B289" s="127" t="s">
        <v>372</v>
      </c>
      <c r="C289" s="127" t="s">
        <v>345</v>
      </c>
      <c r="D289" s="480">
        <v>0</v>
      </c>
      <c r="E289" s="480">
        <v>0</v>
      </c>
      <c r="F289" s="257" t="str">
        <f t="shared" si="146"/>
        <v>-</v>
      </c>
      <c r="G289" s="239" t="str">
        <f t="shared" si="147"/>
        <v>Đạt</v>
      </c>
      <c r="H289" s="259">
        <f t="shared" si="215"/>
        <v>21</v>
      </c>
      <c r="I289" s="259">
        <f t="shared" si="215"/>
        <v>15</v>
      </c>
      <c r="J289" s="293">
        <f t="shared" si="161"/>
        <v>1.4</v>
      </c>
      <c r="K289" s="239" t="str">
        <f t="shared" si="149"/>
        <v>Đạt</v>
      </c>
      <c r="L289" s="256">
        <v>2</v>
      </c>
      <c r="M289" s="256">
        <f t="shared" si="150"/>
        <v>2</v>
      </c>
      <c r="N289" s="257">
        <f t="shared" si="162"/>
        <v>1</v>
      </c>
      <c r="O289" s="256">
        <v>0</v>
      </c>
      <c r="P289" s="256">
        <v>0</v>
      </c>
      <c r="Q289" s="257" t="str">
        <f t="shared" si="151"/>
        <v/>
      </c>
      <c r="R289" s="256">
        <v>2</v>
      </c>
      <c r="S289" s="256">
        <f t="shared" si="152"/>
        <v>2</v>
      </c>
      <c r="T289" s="257">
        <f t="shared" si="163"/>
        <v>1</v>
      </c>
      <c r="U289" s="256">
        <v>1</v>
      </c>
      <c r="V289" s="256">
        <f t="shared" si="153"/>
        <v>1</v>
      </c>
      <c r="W289" s="257">
        <f t="shared" si="164"/>
        <v>1</v>
      </c>
      <c r="X289" s="256">
        <v>0</v>
      </c>
      <c r="Y289" s="256">
        <f t="shared" si="154"/>
        <v>0</v>
      </c>
      <c r="Z289" s="257" t="str">
        <f t="shared" si="165"/>
        <v/>
      </c>
      <c r="AA289" s="256">
        <v>0</v>
      </c>
      <c r="AB289" s="256">
        <f t="shared" si="155"/>
        <v>0</v>
      </c>
      <c r="AC289" s="257" t="str">
        <f t="shared" si="156"/>
        <v/>
      </c>
      <c r="AD289" s="256">
        <v>0</v>
      </c>
      <c r="AE289" s="256">
        <f t="shared" si="157"/>
        <v>0</v>
      </c>
      <c r="AF289" s="257" t="str">
        <f t="shared" si="166"/>
        <v/>
      </c>
      <c r="AG289" s="256">
        <v>1</v>
      </c>
      <c r="AH289" s="256">
        <f t="shared" si="158"/>
        <v>1</v>
      </c>
      <c r="AI289" s="257">
        <f t="shared" si="167"/>
        <v>1</v>
      </c>
      <c r="AJ289" s="480">
        <v>0</v>
      </c>
      <c r="AK289" s="256">
        <f t="shared" si="168"/>
        <v>0</v>
      </c>
      <c r="AL289" s="257" t="str">
        <f t="shared" si="169"/>
        <v/>
      </c>
      <c r="AM289" s="256">
        <v>3</v>
      </c>
      <c r="AN289" s="256">
        <f t="shared" si="170"/>
        <v>0</v>
      </c>
      <c r="AO289" s="257" t="str">
        <f t="shared" si="171"/>
        <v/>
      </c>
      <c r="AP289" s="256">
        <v>0</v>
      </c>
      <c r="AQ289" s="256">
        <v>0</v>
      </c>
      <c r="AR289" s="257" t="str">
        <f t="shared" si="172"/>
        <v/>
      </c>
      <c r="AS289" s="256">
        <v>2</v>
      </c>
      <c r="AT289" s="256">
        <f t="shared" si="173"/>
        <v>0</v>
      </c>
      <c r="AU289" s="257" t="str">
        <f t="shared" si="174"/>
        <v/>
      </c>
      <c r="AV289" s="256">
        <v>1</v>
      </c>
      <c r="AW289" s="256">
        <f t="shared" si="175"/>
        <v>0</v>
      </c>
      <c r="AX289" s="257" t="str">
        <f t="shared" si="176"/>
        <v/>
      </c>
      <c r="AY289" s="256">
        <v>0</v>
      </c>
      <c r="AZ289" s="256">
        <f t="shared" si="177"/>
        <v>0</v>
      </c>
      <c r="BA289" s="257" t="str">
        <f t="shared" si="178"/>
        <v/>
      </c>
      <c r="BB289" s="256">
        <v>0</v>
      </c>
      <c r="BC289" s="256">
        <f t="shared" si="179"/>
        <v>0</v>
      </c>
      <c r="BD289" s="257" t="str">
        <f t="shared" si="180"/>
        <v/>
      </c>
      <c r="BE289" s="256">
        <v>0</v>
      </c>
      <c r="BF289" s="256">
        <f t="shared" si="181"/>
        <v>0</v>
      </c>
      <c r="BG289" s="257" t="str">
        <f t="shared" si="182"/>
        <v/>
      </c>
      <c r="BH289" s="256">
        <v>2</v>
      </c>
      <c r="BI289" s="256">
        <f t="shared" si="183"/>
        <v>1</v>
      </c>
      <c r="BJ289" s="257">
        <f t="shared" si="184"/>
        <v>2</v>
      </c>
      <c r="BK289" s="256">
        <v>0</v>
      </c>
      <c r="BL289" s="256">
        <f t="shared" si="185"/>
        <v>0</v>
      </c>
      <c r="BM289" s="257" t="str">
        <f t="shared" si="186"/>
        <v/>
      </c>
      <c r="BN289" s="256">
        <v>0</v>
      </c>
      <c r="BO289" s="256">
        <f t="shared" si="187"/>
        <v>0</v>
      </c>
      <c r="BP289" s="257" t="str">
        <f t="shared" si="188"/>
        <v/>
      </c>
      <c r="BQ289" s="256">
        <v>1</v>
      </c>
      <c r="BR289" s="256">
        <f t="shared" si="189"/>
        <v>1</v>
      </c>
      <c r="BS289" s="257">
        <f t="shared" si="190"/>
        <v>1</v>
      </c>
      <c r="BT289" s="256">
        <v>2</v>
      </c>
      <c r="BU289" s="256">
        <f t="shared" si="191"/>
        <v>2</v>
      </c>
      <c r="BV289" s="257">
        <f t="shared" si="192"/>
        <v>1</v>
      </c>
      <c r="BW289" s="256">
        <v>1</v>
      </c>
      <c r="BX289" s="256">
        <f t="shared" si="193"/>
        <v>1</v>
      </c>
      <c r="BY289" s="257">
        <f t="shared" si="194"/>
        <v>1</v>
      </c>
      <c r="BZ289" s="256">
        <v>2</v>
      </c>
      <c r="CA289" s="256">
        <f t="shared" si="195"/>
        <v>2</v>
      </c>
      <c r="CB289" s="257">
        <f t="shared" si="196"/>
        <v>1</v>
      </c>
      <c r="CC289" s="256">
        <v>1</v>
      </c>
      <c r="CD289" s="256">
        <f t="shared" si="197"/>
        <v>2</v>
      </c>
      <c r="CE289" s="257">
        <f t="shared" si="198"/>
        <v>0.5</v>
      </c>
      <c r="CF289" s="256">
        <v>0</v>
      </c>
      <c r="CG289" s="256">
        <f t="shared" si="199"/>
        <v>0</v>
      </c>
      <c r="CH289" s="257" t="str">
        <f t="shared" si="200"/>
        <v/>
      </c>
      <c r="CI289" s="256">
        <v>0</v>
      </c>
      <c r="CJ289" s="256">
        <f t="shared" si="201"/>
        <v>0</v>
      </c>
      <c r="CK289" s="257" t="str">
        <f t="shared" si="202"/>
        <v/>
      </c>
      <c r="CL289" s="256">
        <v>0</v>
      </c>
      <c r="CM289" s="256">
        <f t="shared" si="203"/>
        <v>0</v>
      </c>
      <c r="CN289" s="257" t="str">
        <f t="shared" si="204"/>
        <v/>
      </c>
      <c r="CO289" s="256">
        <v>0</v>
      </c>
      <c r="CP289" s="256">
        <f t="shared" si="205"/>
        <v>0</v>
      </c>
      <c r="CQ289" s="257" t="str">
        <f t="shared" si="206"/>
        <v/>
      </c>
      <c r="CR289" s="256">
        <v>0</v>
      </c>
      <c r="CS289" s="256">
        <f t="shared" si="207"/>
        <v>0</v>
      </c>
      <c r="CT289" s="257" t="str">
        <f t="shared" si="208"/>
        <v/>
      </c>
      <c r="CU289" s="256">
        <v>0</v>
      </c>
      <c r="CV289" s="256">
        <f t="shared" si="209"/>
        <v>0</v>
      </c>
      <c r="CW289" s="257" t="str">
        <f t="shared" si="210"/>
        <v/>
      </c>
      <c r="CX289" s="256">
        <v>0</v>
      </c>
      <c r="CY289" s="256">
        <f t="shared" si="211"/>
        <v>0</v>
      </c>
      <c r="CZ289" s="257" t="str">
        <f t="shared" si="212"/>
        <v/>
      </c>
      <c r="DA289" s="256">
        <v>0</v>
      </c>
      <c r="DB289" s="256">
        <f t="shared" si="159"/>
        <v>0</v>
      </c>
      <c r="DC289" s="257" t="str">
        <f t="shared" si="213"/>
        <v/>
      </c>
      <c r="DD289" s="256">
        <v>0</v>
      </c>
      <c r="DE289" s="256">
        <f t="shared" si="160"/>
        <v>0</v>
      </c>
      <c r="DF289" s="257" t="str">
        <f t="shared" si="214"/>
        <v/>
      </c>
    </row>
    <row r="290" spans="1:110" ht="15" customHeight="1" x14ac:dyDescent="0.25">
      <c r="A290" s="152">
        <v>36</v>
      </c>
      <c r="B290" s="127" t="s">
        <v>373</v>
      </c>
      <c r="C290" s="127" t="s">
        <v>339</v>
      </c>
      <c r="D290" s="480">
        <v>1</v>
      </c>
      <c r="E290" s="480">
        <v>1</v>
      </c>
      <c r="F290" s="257">
        <f t="shared" si="146"/>
        <v>1</v>
      </c>
      <c r="G290" s="239" t="str">
        <f t="shared" si="147"/>
        <v>Đạt</v>
      </c>
      <c r="H290" s="259">
        <f t="shared" si="215"/>
        <v>12</v>
      </c>
      <c r="I290" s="259">
        <f t="shared" si="215"/>
        <v>15</v>
      </c>
      <c r="J290" s="293">
        <f t="shared" si="161"/>
        <v>0.8</v>
      </c>
      <c r="K290" s="239" t="str">
        <f t="shared" si="149"/>
        <v>Không đạt</v>
      </c>
      <c r="L290" s="256">
        <v>0</v>
      </c>
      <c r="M290" s="256">
        <f t="shared" si="150"/>
        <v>0</v>
      </c>
      <c r="N290" s="257" t="str">
        <f t="shared" si="162"/>
        <v/>
      </c>
      <c r="O290" s="256">
        <v>1</v>
      </c>
      <c r="P290" s="256">
        <v>1</v>
      </c>
      <c r="Q290" s="257">
        <f t="shared" si="151"/>
        <v>1</v>
      </c>
      <c r="R290" s="256">
        <v>0</v>
      </c>
      <c r="S290" s="256">
        <f t="shared" si="152"/>
        <v>0</v>
      </c>
      <c r="T290" s="257" t="str">
        <f t="shared" si="163"/>
        <v/>
      </c>
      <c r="U290" s="256">
        <v>0</v>
      </c>
      <c r="V290" s="256">
        <f t="shared" si="153"/>
        <v>0</v>
      </c>
      <c r="W290" s="257" t="str">
        <f t="shared" si="164"/>
        <v/>
      </c>
      <c r="X290" s="256">
        <v>0</v>
      </c>
      <c r="Y290" s="256">
        <f t="shared" si="154"/>
        <v>0</v>
      </c>
      <c r="Z290" s="257" t="str">
        <f t="shared" si="165"/>
        <v/>
      </c>
      <c r="AA290" s="256">
        <v>2</v>
      </c>
      <c r="AB290" s="256">
        <f t="shared" si="155"/>
        <v>2</v>
      </c>
      <c r="AC290" s="257">
        <f t="shared" si="156"/>
        <v>1</v>
      </c>
      <c r="AD290" s="256">
        <v>1</v>
      </c>
      <c r="AE290" s="256">
        <f t="shared" si="157"/>
        <v>1</v>
      </c>
      <c r="AF290" s="257">
        <f t="shared" si="166"/>
        <v>1</v>
      </c>
      <c r="AG290" s="256">
        <v>0</v>
      </c>
      <c r="AH290" s="256">
        <f t="shared" si="158"/>
        <v>0</v>
      </c>
      <c r="AI290" s="257" t="str">
        <f t="shared" si="167"/>
        <v/>
      </c>
      <c r="AJ290" s="480">
        <v>0</v>
      </c>
      <c r="AK290" s="256">
        <f t="shared" si="168"/>
        <v>0</v>
      </c>
      <c r="AL290" s="257" t="str">
        <f t="shared" si="169"/>
        <v/>
      </c>
      <c r="AM290" s="256">
        <v>0</v>
      </c>
      <c r="AN290" s="256">
        <f t="shared" si="170"/>
        <v>1</v>
      </c>
      <c r="AO290" s="257">
        <f t="shared" si="171"/>
        <v>0</v>
      </c>
      <c r="AP290" s="256">
        <v>1</v>
      </c>
      <c r="AQ290" s="256">
        <v>1</v>
      </c>
      <c r="AR290" s="257">
        <f t="shared" si="172"/>
        <v>1</v>
      </c>
      <c r="AS290" s="256">
        <v>1</v>
      </c>
      <c r="AT290" s="256">
        <f t="shared" si="173"/>
        <v>0</v>
      </c>
      <c r="AU290" s="257" t="str">
        <f t="shared" si="174"/>
        <v/>
      </c>
      <c r="AV290" s="256">
        <v>2</v>
      </c>
      <c r="AW290" s="256">
        <f t="shared" si="175"/>
        <v>4</v>
      </c>
      <c r="AX290" s="257">
        <f t="shared" si="176"/>
        <v>0.5</v>
      </c>
      <c r="AY290" s="256">
        <v>0</v>
      </c>
      <c r="AZ290" s="256">
        <f t="shared" si="177"/>
        <v>0</v>
      </c>
      <c r="BA290" s="257" t="str">
        <f t="shared" si="178"/>
        <v/>
      </c>
      <c r="BB290" s="256">
        <v>0</v>
      </c>
      <c r="BC290" s="256">
        <f t="shared" si="179"/>
        <v>0</v>
      </c>
      <c r="BD290" s="257" t="str">
        <f t="shared" si="180"/>
        <v/>
      </c>
      <c r="BE290" s="256">
        <v>0</v>
      </c>
      <c r="BF290" s="256">
        <f t="shared" si="181"/>
        <v>0</v>
      </c>
      <c r="BG290" s="257" t="str">
        <f t="shared" si="182"/>
        <v/>
      </c>
      <c r="BH290" s="256">
        <v>1</v>
      </c>
      <c r="BI290" s="256">
        <f t="shared" si="183"/>
        <v>0</v>
      </c>
      <c r="BJ290" s="257" t="str">
        <f t="shared" si="184"/>
        <v/>
      </c>
      <c r="BK290" s="256">
        <v>0</v>
      </c>
      <c r="BL290" s="256">
        <f t="shared" si="185"/>
        <v>1</v>
      </c>
      <c r="BM290" s="257">
        <f t="shared" si="186"/>
        <v>0</v>
      </c>
      <c r="BN290" s="256">
        <v>0</v>
      </c>
      <c r="BO290" s="256">
        <f t="shared" si="187"/>
        <v>0</v>
      </c>
      <c r="BP290" s="257" t="str">
        <f t="shared" si="188"/>
        <v/>
      </c>
      <c r="BQ290" s="256">
        <v>1</v>
      </c>
      <c r="BR290" s="256">
        <f t="shared" si="189"/>
        <v>1</v>
      </c>
      <c r="BS290" s="257">
        <f t="shared" si="190"/>
        <v>1</v>
      </c>
      <c r="BT290" s="256">
        <v>0</v>
      </c>
      <c r="BU290" s="256">
        <f t="shared" si="191"/>
        <v>0</v>
      </c>
      <c r="BV290" s="257" t="str">
        <f t="shared" si="192"/>
        <v/>
      </c>
      <c r="BW290" s="256">
        <v>1</v>
      </c>
      <c r="BX290" s="256">
        <f t="shared" si="193"/>
        <v>1</v>
      </c>
      <c r="BY290" s="257">
        <f t="shared" si="194"/>
        <v>1</v>
      </c>
      <c r="BZ290" s="256">
        <v>0</v>
      </c>
      <c r="CA290" s="256">
        <f t="shared" si="195"/>
        <v>0</v>
      </c>
      <c r="CB290" s="257" t="str">
        <f t="shared" si="196"/>
        <v/>
      </c>
      <c r="CC290" s="256">
        <v>0</v>
      </c>
      <c r="CD290" s="256">
        <f t="shared" si="197"/>
        <v>0</v>
      </c>
      <c r="CE290" s="257" t="str">
        <f t="shared" si="198"/>
        <v/>
      </c>
      <c r="CF290" s="256">
        <v>1</v>
      </c>
      <c r="CG290" s="256">
        <f t="shared" si="199"/>
        <v>1</v>
      </c>
      <c r="CH290" s="257">
        <f t="shared" si="200"/>
        <v>1</v>
      </c>
      <c r="CI290" s="256">
        <v>0</v>
      </c>
      <c r="CJ290" s="256">
        <f t="shared" si="201"/>
        <v>1</v>
      </c>
      <c r="CK290" s="257">
        <f t="shared" si="202"/>
        <v>0</v>
      </c>
      <c r="CL290" s="256">
        <v>0</v>
      </c>
      <c r="CM290" s="256">
        <f t="shared" si="203"/>
        <v>0</v>
      </c>
      <c r="CN290" s="257" t="str">
        <f t="shared" si="204"/>
        <v/>
      </c>
      <c r="CO290" s="256">
        <v>0</v>
      </c>
      <c r="CP290" s="256">
        <f t="shared" si="205"/>
        <v>0</v>
      </c>
      <c r="CQ290" s="257" t="str">
        <f t="shared" si="206"/>
        <v/>
      </c>
      <c r="CR290" s="256">
        <v>0</v>
      </c>
      <c r="CS290" s="256">
        <f t="shared" si="207"/>
        <v>0</v>
      </c>
      <c r="CT290" s="257" t="str">
        <f t="shared" si="208"/>
        <v/>
      </c>
      <c r="CU290" s="256">
        <v>0</v>
      </c>
      <c r="CV290" s="256">
        <f t="shared" si="209"/>
        <v>0</v>
      </c>
      <c r="CW290" s="257" t="str">
        <f t="shared" si="210"/>
        <v/>
      </c>
      <c r="CX290" s="256">
        <v>0</v>
      </c>
      <c r="CY290" s="256">
        <f t="shared" si="211"/>
        <v>0</v>
      </c>
      <c r="CZ290" s="257" t="str">
        <f t="shared" si="212"/>
        <v/>
      </c>
      <c r="DA290" s="256">
        <v>0</v>
      </c>
      <c r="DB290" s="256">
        <f t="shared" si="159"/>
        <v>0</v>
      </c>
      <c r="DC290" s="257" t="str">
        <f t="shared" si="213"/>
        <v/>
      </c>
      <c r="DD290" s="256">
        <v>1</v>
      </c>
      <c r="DE290" s="256">
        <f t="shared" si="160"/>
        <v>1</v>
      </c>
      <c r="DF290" s="257">
        <f t="shared" si="214"/>
        <v>1</v>
      </c>
    </row>
    <row r="291" spans="1:110" ht="15" customHeight="1" x14ac:dyDescent="0.25">
      <c r="A291" s="152">
        <v>37</v>
      </c>
      <c r="B291" s="127" t="s">
        <v>374</v>
      </c>
      <c r="C291" s="127" t="s">
        <v>339</v>
      </c>
      <c r="D291" s="480">
        <v>0</v>
      </c>
      <c r="E291" s="480">
        <v>0</v>
      </c>
      <c r="F291" s="257" t="str">
        <f t="shared" si="146"/>
        <v>-</v>
      </c>
      <c r="G291" s="239" t="str">
        <f t="shared" si="147"/>
        <v>Đạt</v>
      </c>
      <c r="H291" s="259">
        <f t="shared" si="215"/>
        <v>11</v>
      </c>
      <c r="I291" s="259">
        <f t="shared" si="215"/>
        <v>11</v>
      </c>
      <c r="J291" s="293">
        <f t="shared" si="161"/>
        <v>1</v>
      </c>
      <c r="K291" s="239" t="str">
        <f t="shared" si="149"/>
        <v>Đạt</v>
      </c>
      <c r="L291" s="256">
        <v>0</v>
      </c>
      <c r="M291" s="256">
        <f t="shared" si="150"/>
        <v>0</v>
      </c>
      <c r="N291" s="257" t="str">
        <f t="shared" si="162"/>
        <v/>
      </c>
      <c r="O291" s="256">
        <v>0</v>
      </c>
      <c r="P291" s="256">
        <v>0</v>
      </c>
      <c r="Q291" s="257" t="str">
        <f t="shared" si="151"/>
        <v/>
      </c>
      <c r="R291" s="256">
        <v>0</v>
      </c>
      <c r="S291" s="256">
        <f t="shared" si="152"/>
        <v>0</v>
      </c>
      <c r="T291" s="257" t="str">
        <f t="shared" si="163"/>
        <v/>
      </c>
      <c r="U291" s="256">
        <v>0</v>
      </c>
      <c r="V291" s="256">
        <f t="shared" si="153"/>
        <v>0</v>
      </c>
      <c r="W291" s="257" t="str">
        <f t="shared" si="164"/>
        <v/>
      </c>
      <c r="X291" s="256">
        <v>0</v>
      </c>
      <c r="Y291" s="256">
        <f t="shared" si="154"/>
        <v>0</v>
      </c>
      <c r="Z291" s="257" t="str">
        <f t="shared" si="165"/>
        <v/>
      </c>
      <c r="AA291" s="256">
        <v>2</v>
      </c>
      <c r="AB291" s="256">
        <f t="shared" si="155"/>
        <v>2</v>
      </c>
      <c r="AC291" s="257">
        <f t="shared" si="156"/>
        <v>1</v>
      </c>
      <c r="AD291" s="256">
        <v>2</v>
      </c>
      <c r="AE291" s="256">
        <f t="shared" si="157"/>
        <v>2</v>
      </c>
      <c r="AF291" s="257">
        <f t="shared" si="166"/>
        <v>1</v>
      </c>
      <c r="AG291" s="256">
        <v>1</v>
      </c>
      <c r="AH291" s="256">
        <f t="shared" si="158"/>
        <v>1</v>
      </c>
      <c r="AI291" s="257">
        <f t="shared" si="167"/>
        <v>1</v>
      </c>
      <c r="AJ291" s="480">
        <v>0</v>
      </c>
      <c r="AK291" s="256">
        <f t="shared" si="168"/>
        <v>0</v>
      </c>
      <c r="AL291" s="257" t="str">
        <f t="shared" si="169"/>
        <v/>
      </c>
      <c r="AM291" s="256">
        <v>0</v>
      </c>
      <c r="AN291" s="256">
        <f t="shared" si="170"/>
        <v>0</v>
      </c>
      <c r="AO291" s="257" t="str">
        <f t="shared" si="171"/>
        <v/>
      </c>
      <c r="AP291" s="256">
        <v>0</v>
      </c>
      <c r="AQ291" s="256">
        <v>0</v>
      </c>
      <c r="AR291" s="257" t="str">
        <f t="shared" si="172"/>
        <v/>
      </c>
      <c r="AS291" s="256">
        <v>0</v>
      </c>
      <c r="AT291" s="256">
        <f t="shared" si="173"/>
        <v>0</v>
      </c>
      <c r="AU291" s="257" t="str">
        <f t="shared" si="174"/>
        <v/>
      </c>
      <c r="AV291" s="256">
        <v>0</v>
      </c>
      <c r="AW291" s="256">
        <f t="shared" si="175"/>
        <v>0</v>
      </c>
      <c r="AX291" s="257" t="str">
        <f t="shared" si="176"/>
        <v/>
      </c>
      <c r="AY291" s="256">
        <v>1</v>
      </c>
      <c r="AZ291" s="256">
        <f t="shared" si="177"/>
        <v>1</v>
      </c>
      <c r="BA291" s="257">
        <f t="shared" si="178"/>
        <v>1</v>
      </c>
      <c r="BB291" s="256">
        <v>1</v>
      </c>
      <c r="BC291" s="256">
        <f t="shared" si="179"/>
        <v>1</v>
      </c>
      <c r="BD291" s="257">
        <f t="shared" si="180"/>
        <v>1</v>
      </c>
      <c r="BE291" s="256">
        <v>0</v>
      </c>
      <c r="BF291" s="256">
        <f t="shared" si="181"/>
        <v>0</v>
      </c>
      <c r="BG291" s="257" t="str">
        <f t="shared" si="182"/>
        <v/>
      </c>
      <c r="BH291" s="256">
        <v>0</v>
      </c>
      <c r="BI291" s="256">
        <f t="shared" si="183"/>
        <v>0</v>
      </c>
      <c r="BJ291" s="257" t="str">
        <f t="shared" si="184"/>
        <v/>
      </c>
      <c r="BK291" s="256">
        <v>0</v>
      </c>
      <c r="BL291" s="256">
        <f t="shared" si="185"/>
        <v>0</v>
      </c>
      <c r="BM291" s="257" t="str">
        <f t="shared" si="186"/>
        <v/>
      </c>
      <c r="BN291" s="256">
        <v>0</v>
      </c>
      <c r="BO291" s="256">
        <f t="shared" si="187"/>
        <v>0</v>
      </c>
      <c r="BP291" s="257" t="str">
        <f t="shared" si="188"/>
        <v/>
      </c>
      <c r="BQ291" s="256">
        <v>3</v>
      </c>
      <c r="BR291" s="256">
        <f t="shared" si="189"/>
        <v>3</v>
      </c>
      <c r="BS291" s="257">
        <f t="shared" si="190"/>
        <v>1</v>
      </c>
      <c r="BT291" s="256">
        <v>1</v>
      </c>
      <c r="BU291" s="256">
        <f t="shared" si="191"/>
        <v>1</v>
      </c>
      <c r="BV291" s="257">
        <f t="shared" si="192"/>
        <v>1</v>
      </c>
      <c r="BW291" s="256">
        <v>0</v>
      </c>
      <c r="BX291" s="256">
        <f t="shared" si="193"/>
        <v>0</v>
      </c>
      <c r="BY291" s="257" t="str">
        <f t="shared" si="194"/>
        <v/>
      </c>
      <c r="BZ291" s="256">
        <v>0</v>
      </c>
      <c r="CA291" s="256">
        <f t="shared" si="195"/>
        <v>0</v>
      </c>
      <c r="CB291" s="257" t="str">
        <f t="shared" si="196"/>
        <v/>
      </c>
      <c r="CC291" s="256">
        <v>0</v>
      </c>
      <c r="CD291" s="256">
        <f t="shared" si="197"/>
        <v>0</v>
      </c>
      <c r="CE291" s="257" t="str">
        <f t="shared" si="198"/>
        <v/>
      </c>
      <c r="CF291" s="256">
        <v>0</v>
      </c>
      <c r="CG291" s="256">
        <f t="shared" si="199"/>
        <v>0</v>
      </c>
      <c r="CH291" s="257" t="str">
        <f t="shared" si="200"/>
        <v/>
      </c>
      <c r="CI291" s="256">
        <v>0</v>
      </c>
      <c r="CJ291" s="256">
        <f t="shared" si="201"/>
        <v>0</v>
      </c>
      <c r="CK291" s="257" t="str">
        <f t="shared" si="202"/>
        <v/>
      </c>
      <c r="CL291" s="256">
        <v>0</v>
      </c>
      <c r="CM291" s="256">
        <f t="shared" si="203"/>
        <v>0</v>
      </c>
      <c r="CN291" s="257" t="str">
        <f t="shared" si="204"/>
        <v/>
      </c>
      <c r="CO291" s="256">
        <v>0</v>
      </c>
      <c r="CP291" s="256">
        <f t="shared" si="205"/>
        <v>0</v>
      </c>
      <c r="CQ291" s="257" t="str">
        <f t="shared" si="206"/>
        <v/>
      </c>
      <c r="CR291" s="256">
        <v>0</v>
      </c>
      <c r="CS291" s="256">
        <f t="shared" si="207"/>
        <v>0</v>
      </c>
      <c r="CT291" s="257" t="str">
        <f t="shared" si="208"/>
        <v/>
      </c>
      <c r="CU291" s="256">
        <v>0</v>
      </c>
      <c r="CV291" s="256">
        <f t="shared" si="209"/>
        <v>0</v>
      </c>
      <c r="CW291" s="257" t="str">
        <f t="shared" si="210"/>
        <v/>
      </c>
      <c r="CX291" s="256">
        <v>0</v>
      </c>
      <c r="CY291" s="256">
        <f t="shared" si="211"/>
        <v>0</v>
      </c>
      <c r="CZ291" s="257" t="str">
        <f t="shared" si="212"/>
        <v/>
      </c>
      <c r="DA291" s="256">
        <v>0</v>
      </c>
      <c r="DB291" s="256">
        <f t="shared" si="159"/>
        <v>0</v>
      </c>
      <c r="DC291" s="257" t="str">
        <f t="shared" si="213"/>
        <v/>
      </c>
      <c r="DD291" s="256">
        <v>0</v>
      </c>
      <c r="DE291" s="256">
        <f t="shared" si="160"/>
        <v>0</v>
      </c>
      <c r="DF291" s="257" t="str">
        <f t="shared" si="214"/>
        <v/>
      </c>
    </row>
    <row r="292" spans="1:110" ht="15" customHeight="1" x14ac:dyDescent="0.25">
      <c r="A292" s="152">
        <v>38</v>
      </c>
      <c r="B292" s="127" t="s">
        <v>375</v>
      </c>
      <c r="C292" s="127" t="s">
        <v>345</v>
      </c>
      <c r="D292" s="480">
        <v>0</v>
      </c>
      <c r="E292" s="480">
        <v>0</v>
      </c>
      <c r="F292" s="257" t="str">
        <f t="shared" si="146"/>
        <v>-</v>
      </c>
      <c r="G292" s="239" t="str">
        <f t="shared" si="147"/>
        <v>Đạt</v>
      </c>
      <c r="H292" s="259">
        <f t="shared" si="215"/>
        <v>5</v>
      </c>
      <c r="I292" s="259">
        <f t="shared" si="215"/>
        <v>3</v>
      </c>
      <c r="J292" s="293">
        <f t="shared" si="161"/>
        <v>1.6666666666666667</v>
      </c>
      <c r="K292" s="239" t="str">
        <f t="shared" si="149"/>
        <v>Đạt</v>
      </c>
      <c r="L292" s="256">
        <v>0</v>
      </c>
      <c r="M292" s="256">
        <f t="shared" si="150"/>
        <v>0</v>
      </c>
      <c r="N292" s="257" t="str">
        <f t="shared" si="162"/>
        <v/>
      </c>
      <c r="O292" s="256">
        <v>1</v>
      </c>
      <c r="P292" s="256">
        <v>1</v>
      </c>
      <c r="Q292" s="257">
        <f t="shared" si="151"/>
        <v>1</v>
      </c>
      <c r="R292" s="256">
        <v>0</v>
      </c>
      <c r="S292" s="256">
        <f t="shared" si="152"/>
        <v>0</v>
      </c>
      <c r="T292" s="257" t="str">
        <f t="shared" si="163"/>
        <v/>
      </c>
      <c r="U292" s="256">
        <v>0</v>
      </c>
      <c r="V292" s="256">
        <f t="shared" si="153"/>
        <v>0</v>
      </c>
      <c r="W292" s="257" t="str">
        <f t="shared" si="164"/>
        <v/>
      </c>
      <c r="X292" s="256">
        <v>0</v>
      </c>
      <c r="Y292" s="256">
        <f t="shared" si="154"/>
        <v>0</v>
      </c>
      <c r="Z292" s="257" t="str">
        <f t="shared" si="165"/>
        <v/>
      </c>
      <c r="AA292" s="256">
        <v>0</v>
      </c>
      <c r="AB292" s="256">
        <f t="shared" si="155"/>
        <v>0</v>
      </c>
      <c r="AC292" s="257" t="str">
        <f t="shared" si="156"/>
        <v/>
      </c>
      <c r="AD292" s="256">
        <v>0</v>
      </c>
      <c r="AE292" s="256">
        <f t="shared" si="157"/>
        <v>0</v>
      </c>
      <c r="AF292" s="257" t="str">
        <f t="shared" si="166"/>
        <v/>
      </c>
      <c r="AG292" s="256">
        <v>0</v>
      </c>
      <c r="AH292" s="256">
        <f t="shared" si="158"/>
        <v>0</v>
      </c>
      <c r="AI292" s="257" t="str">
        <f t="shared" si="167"/>
        <v/>
      </c>
      <c r="AJ292" s="480">
        <v>0</v>
      </c>
      <c r="AK292" s="256">
        <f t="shared" si="168"/>
        <v>0</v>
      </c>
      <c r="AL292" s="257" t="str">
        <f t="shared" si="169"/>
        <v/>
      </c>
      <c r="AM292" s="256">
        <v>0</v>
      </c>
      <c r="AN292" s="256">
        <f t="shared" si="170"/>
        <v>0</v>
      </c>
      <c r="AO292" s="257" t="str">
        <f t="shared" si="171"/>
        <v/>
      </c>
      <c r="AP292" s="256">
        <v>0</v>
      </c>
      <c r="AQ292" s="256">
        <v>0</v>
      </c>
      <c r="AR292" s="257" t="str">
        <f t="shared" si="172"/>
        <v/>
      </c>
      <c r="AS292" s="256">
        <v>0</v>
      </c>
      <c r="AT292" s="256">
        <f t="shared" si="173"/>
        <v>0</v>
      </c>
      <c r="AU292" s="257" t="str">
        <f t="shared" si="174"/>
        <v/>
      </c>
      <c r="AV292" s="256">
        <v>1</v>
      </c>
      <c r="AW292" s="256">
        <f t="shared" si="175"/>
        <v>0</v>
      </c>
      <c r="AX292" s="257" t="str">
        <f t="shared" si="176"/>
        <v/>
      </c>
      <c r="AY292" s="256">
        <v>0</v>
      </c>
      <c r="AZ292" s="256">
        <f t="shared" si="177"/>
        <v>0</v>
      </c>
      <c r="BA292" s="257" t="str">
        <f t="shared" si="178"/>
        <v/>
      </c>
      <c r="BB292" s="256">
        <v>0</v>
      </c>
      <c r="BC292" s="256">
        <f t="shared" si="179"/>
        <v>0</v>
      </c>
      <c r="BD292" s="257" t="str">
        <f t="shared" si="180"/>
        <v/>
      </c>
      <c r="BE292" s="256">
        <v>0</v>
      </c>
      <c r="BF292" s="256">
        <f t="shared" si="181"/>
        <v>0</v>
      </c>
      <c r="BG292" s="257" t="str">
        <f t="shared" si="182"/>
        <v/>
      </c>
      <c r="BH292" s="256">
        <v>1</v>
      </c>
      <c r="BI292" s="256">
        <f t="shared" si="183"/>
        <v>0</v>
      </c>
      <c r="BJ292" s="257" t="str">
        <f t="shared" si="184"/>
        <v/>
      </c>
      <c r="BK292" s="256">
        <v>0</v>
      </c>
      <c r="BL292" s="256">
        <f t="shared" si="185"/>
        <v>1</v>
      </c>
      <c r="BM292" s="257">
        <f t="shared" si="186"/>
        <v>0</v>
      </c>
      <c r="BN292" s="256">
        <v>0</v>
      </c>
      <c r="BO292" s="256">
        <f t="shared" si="187"/>
        <v>0</v>
      </c>
      <c r="BP292" s="257" t="str">
        <f t="shared" si="188"/>
        <v/>
      </c>
      <c r="BQ292" s="256">
        <v>1</v>
      </c>
      <c r="BR292" s="256">
        <f t="shared" si="189"/>
        <v>1</v>
      </c>
      <c r="BS292" s="257">
        <f t="shared" si="190"/>
        <v>1</v>
      </c>
      <c r="BT292" s="256">
        <v>0</v>
      </c>
      <c r="BU292" s="256">
        <f t="shared" si="191"/>
        <v>0</v>
      </c>
      <c r="BV292" s="257" t="str">
        <f t="shared" si="192"/>
        <v/>
      </c>
      <c r="BW292" s="256">
        <v>0</v>
      </c>
      <c r="BX292" s="256">
        <f t="shared" si="193"/>
        <v>0</v>
      </c>
      <c r="BY292" s="257" t="str">
        <f t="shared" si="194"/>
        <v/>
      </c>
      <c r="BZ292" s="256">
        <v>0</v>
      </c>
      <c r="CA292" s="256">
        <f t="shared" si="195"/>
        <v>0</v>
      </c>
      <c r="CB292" s="257" t="str">
        <f t="shared" si="196"/>
        <v/>
      </c>
      <c r="CC292" s="256">
        <v>0</v>
      </c>
      <c r="CD292" s="256">
        <f t="shared" si="197"/>
        <v>0</v>
      </c>
      <c r="CE292" s="257" t="str">
        <f t="shared" si="198"/>
        <v/>
      </c>
      <c r="CF292" s="256">
        <v>0</v>
      </c>
      <c r="CG292" s="256">
        <f t="shared" si="199"/>
        <v>0</v>
      </c>
      <c r="CH292" s="257" t="str">
        <f t="shared" si="200"/>
        <v/>
      </c>
      <c r="CI292" s="256">
        <v>1</v>
      </c>
      <c r="CJ292" s="256">
        <f t="shared" si="201"/>
        <v>0</v>
      </c>
      <c r="CK292" s="257" t="str">
        <f t="shared" si="202"/>
        <v/>
      </c>
      <c r="CL292" s="256">
        <v>0</v>
      </c>
      <c r="CM292" s="256">
        <f t="shared" si="203"/>
        <v>0</v>
      </c>
      <c r="CN292" s="257" t="str">
        <f t="shared" si="204"/>
        <v/>
      </c>
      <c r="CO292" s="256">
        <v>0</v>
      </c>
      <c r="CP292" s="256">
        <f t="shared" si="205"/>
        <v>0</v>
      </c>
      <c r="CQ292" s="257" t="str">
        <f t="shared" si="206"/>
        <v/>
      </c>
      <c r="CR292" s="256">
        <v>0</v>
      </c>
      <c r="CS292" s="256">
        <f t="shared" si="207"/>
        <v>0</v>
      </c>
      <c r="CT292" s="257" t="str">
        <f t="shared" si="208"/>
        <v/>
      </c>
      <c r="CU292" s="256">
        <v>0</v>
      </c>
      <c r="CV292" s="256">
        <f t="shared" si="209"/>
        <v>0</v>
      </c>
      <c r="CW292" s="257" t="str">
        <f t="shared" si="210"/>
        <v/>
      </c>
      <c r="CX292" s="256">
        <v>0</v>
      </c>
      <c r="CY292" s="256">
        <f t="shared" si="211"/>
        <v>0</v>
      </c>
      <c r="CZ292" s="257" t="str">
        <f t="shared" si="212"/>
        <v/>
      </c>
      <c r="DA292" s="256">
        <v>0</v>
      </c>
      <c r="DB292" s="256">
        <f t="shared" si="159"/>
        <v>0</v>
      </c>
      <c r="DC292" s="257" t="str">
        <f t="shared" si="213"/>
        <v/>
      </c>
      <c r="DD292" s="256">
        <v>0</v>
      </c>
      <c r="DE292" s="256">
        <f t="shared" si="160"/>
        <v>0</v>
      </c>
      <c r="DF292" s="257" t="str">
        <f t="shared" si="214"/>
        <v/>
      </c>
    </row>
    <row r="293" spans="1:110" ht="15" customHeight="1" x14ac:dyDescent="0.25">
      <c r="A293" s="152">
        <v>39</v>
      </c>
      <c r="B293" s="127" t="s">
        <v>376</v>
      </c>
      <c r="C293" s="127" t="s">
        <v>339</v>
      </c>
      <c r="D293" s="480">
        <v>0</v>
      </c>
      <c r="E293" s="480">
        <v>0</v>
      </c>
      <c r="F293" s="257" t="str">
        <f t="shared" si="146"/>
        <v>-</v>
      </c>
      <c r="G293" s="239" t="str">
        <f t="shared" si="147"/>
        <v>Đạt</v>
      </c>
      <c r="H293" s="259">
        <f t="shared" si="215"/>
        <v>8</v>
      </c>
      <c r="I293" s="259">
        <f t="shared" si="215"/>
        <v>6</v>
      </c>
      <c r="J293" s="293">
        <f t="shared" si="161"/>
        <v>1.3333333333333333</v>
      </c>
      <c r="K293" s="239" t="str">
        <f t="shared" si="149"/>
        <v>Đạt</v>
      </c>
      <c r="L293" s="256">
        <v>0</v>
      </c>
      <c r="M293" s="256">
        <f t="shared" si="150"/>
        <v>0</v>
      </c>
      <c r="N293" s="257" t="str">
        <f t="shared" si="162"/>
        <v/>
      </c>
      <c r="O293" s="256">
        <v>0</v>
      </c>
      <c r="P293" s="256">
        <v>0</v>
      </c>
      <c r="Q293" s="257" t="str">
        <f t="shared" si="151"/>
        <v/>
      </c>
      <c r="R293" s="256">
        <v>0</v>
      </c>
      <c r="S293" s="256">
        <f t="shared" si="152"/>
        <v>0</v>
      </c>
      <c r="T293" s="257" t="str">
        <f t="shared" si="163"/>
        <v/>
      </c>
      <c r="U293" s="256">
        <v>0</v>
      </c>
      <c r="V293" s="256">
        <f t="shared" si="153"/>
        <v>0</v>
      </c>
      <c r="W293" s="257" t="str">
        <f t="shared" si="164"/>
        <v/>
      </c>
      <c r="X293" s="256">
        <v>0</v>
      </c>
      <c r="Y293" s="256">
        <f t="shared" si="154"/>
        <v>0</v>
      </c>
      <c r="Z293" s="257" t="str">
        <f t="shared" si="165"/>
        <v/>
      </c>
      <c r="AA293" s="256">
        <v>0</v>
      </c>
      <c r="AB293" s="256">
        <f t="shared" si="155"/>
        <v>0</v>
      </c>
      <c r="AC293" s="257" t="str">
        <f t="shared" si="156"/>
        <v/>
      </c>
      <c r="AD293" s="256">
        <v>0</v>
      </c>
      <c r="AE293" s="256">
        <f t="shared" si="157"/>
        <v>0</v>
      </c>
      <c r="AF293" s="257" t="str">
        <f t="shared" si="166"/>
        <v/>
      </c>
      <c r="AG293" s="256">
        <v>1</v>
      </c>
      <c r="AH293" s="256">
        <f t="shared" si="158"/>
        <v>1</v>
      </c>
      <c r="AI293" s="257">
        <f t="shared" si="167"/>
        <v>1</v>
      </c>
      <c r="AJ293" s="480">
        <v>0</v>
      </c>
      <c r="AK293" s="256">
        <f t="shared" si="168"/>
        <v>0</v>
      </c>
      <c r="AL293" s="257" t="str">
        <f t="shared" si="169"/>
        <v/>
      </c>
      <c r="AM293" s="256">
        <v>0</v>
      </c>
      <c r="AN293" s="256">
        <f t="shared" si="170"/>
        <v>0</v>
      </c>
      <c r="AO293" s="257" t="str">
        <f t="shared" si="171"/>
        <v/>
      </c>
      <c r="AP293" s="256">
        <v>0</v>
      </c>
      <c r="AQ293" s="256">
        <v>0</v>
      </c>
      <c r="AR293" s="257" t="str">
        <f t="shared" si="172"/>
        <v/>
      </c>
      <c r="AS293" s="256">
        <v>1</v>
      </c>
      <c r="AT293" s="256">
        <f t="shared" si="173"/>
        <v>0</v>
      </c>
      <c r="AU293" s="257" t="str">
        <f t="shared" si="174"/>
        <v/>
      </c>
      <c r="AV293" s="256">
        <v>0</v>
      </c>
      <c r="AW293" s="256">
        <f t="shared" si="175"/>
        <v>0</v>
      </c>
      <c r="AX293" s="257" t="str">
        <f t="shared" si="176"/>
        <v/>
      </c>
      <c r="AY293" s="256">
        <v>1</v>
      </c>
      <c r="AZ293" s="256">
        <f t="shared" si="177"/>
        <v>1</v>
      </c>
      <c r="BA293" s="257">
        <f t="shared" si="178"/>
        <v>1</v>
      </c>
      <c r="BB293" s="256">
        <v>1</v>
      </c>
      <c r="BC293" s="256">
        <f t="shared" si="179"/>
        <v>1</v>
      </c>
      <c r="BD293" s="257">
        <f t="shared" si="180"/>
        <v>1</v>
      </c>
      <c r="BE293" s="256">
        <v>1</v>
      </c>
      <c r="BF293" s="256">
        <f t="shared" si="181"/>
        <v>1</v>
      </c>
      <c r="BG293" s="257">
        <f t="shared" si="182"/>
        <v>1</v>
      </c>
      <c r="BH293" s="256">
        <v>0</v>
      </c>
      <c r="BI293" s="256">
        <f t="shared" si="183"/>
        <v>0</v>
      </c>
      <c r="BJ293" s="257" t="str">
        <f t="shared" si="184"/>
        <v/>
      </c>
      <c r="BK293" s="256">
        <v>0</v>
      </c>
      <c r="BL293" s="256">
        <f t="shared" si="185"/>
        <v>0</v>
      </c>
      <c r="BM293" s="257" t="str">
        <f t="shared" si="186"/>
        <v/>
      </c>
      <c r="BN293" s="256">
        <v>0</v>
      </c>
      <c r="BO293" s="256">
        <f t="shared" si="187"/>
        <v>0</v>
      </c>
      <c r="BP293" s="257" t="str">
        <f t="shared" si="188"/>
        <v/>
      </c>
      <c r="BQ293" s="256">
        <v>1</v>
      </c>
      <c r="BR293" s="256">
        <f t="shared" si="189"/>
        <v>1</v>
      </c>
      <c r="BS293" s="257">
        <f t="shared" si="190"/>
        <v>1</v>
      </c>
      <c r="BT293" s="256">
        <v>0</v>
      </c>
      <c r="BU293" s="256">
        <f t="shared" si="191"/>
        <v>0</v>
      </c>
      <c r="BV293" s="257" t="str">
        <f t="shared" si="192"/>
        <v/>
      </c>
      <c r="BW293" s="256">
        <v>0</v>
      </c>
      <c r="BX293" s="256">
        <f t="shared" si="193"/>
        <v>0</v>
      </c>
      <c r="BY293" s="257" t="str">
        <f t="shared" si="194"/>
        <v/>
      </c>
      <c r="BZ293" s="256">
        <v>1</v>
      </c>
      <c r="CA293" s="256">
        <f t="shared" si="195"/>
        <v>1</v>
      </c>
      <c r="CB293" s="257">
        <f t="shared" si="196"/>
        <v>1</v>
      </c>
      <c r="CC293" s="256">
        <v>0</v>
      </c>
      <c r="CD293" s="256">
        <f t="shared" si="197"/>
        <v>0</v>
      </c>
      <c r="CE293" s="257" t="str">
        <f t="shared" si="198"/>
        <v/>
      </c>
      <c r="CF293" s="256">
        <v>0</v>
      </c>
      <c r="CG293" s="256">
        <f t="shared" si="199"/>
        <v>0</v>
      </c>
      <c r="CH293" s="257" t="str">
        <f t="shared" si="200"/>
        <v/>
      </c>
      <c r="CI293" s="256">
        <v>0</v>
      </c>
      <c r="CJ293" s="256">
        <f t="shared" si="201"/>
        <v>0</v>
      </c>
      <c r="CK293" s="257" t="str">
        <f t="shared" si="202"/>
        <v/>
      </c>
      <c r="CL293" s="256">
        <v>0</v>
      </c>
      <c r="CM293" s="256">
        <f t="shared" si="203"/>
        <v>0</v>
      </c>
      <c r="CN293" s="257" t="str">
        <f t="shared" si="204"/>
        <v/>
      </c>
      <c r="CO293" s="256">
        <v>0</v>
      </c>
      <c r="CP293" s="256">
        <f t="shared" si="205"/>
        <v>0</v>
      </c>
      <c r="CQ293" s="257" t="str">
        <f t="shared" si="206"/>
        <v/>
      </c>
      <c r="CR293" s="256">
        <v>0</v>
      </c>
      <c r="CS293" s="256">
        <f t="shared" si="207"/>
        <v>0</v>
      </c>
      <c r="CT293" s="257" t="str">
        <f t="shared" si="208"/>
        <v/>
      </c>
      <c r="CU293" s="256">
        <v>1</v>
      </c>
      <c r="CV293" s="256">
        <f t="shared" si="209"/>
        <v>0</v>
      </c>
      <c r="CW293" s="257" t="str">
        <f t="shared" si="210"/>
        <v/>
      </c>
      <c r="CX293" s="256">
        <v>0</v>
      </c>
      <c r="CY293" s="256">
        <f t="shared" si="211"/>
        <v>0</v>
      </c>
      <c r="CZ293" s="257" t="str">
        <f t="shared" si="212"/>
        <v/>
      </c>
      <c r="DA293" s="256">
        <v>0</v>
      </c>
      <c r="DB293" s="256">
        <f t="shared" si="159"/>
        <v>1</v>
      </c>
      <c r="DC293" s="257">
        <f t="shared" si="213"/>
        <v>0</v>
      </c>
      <c r="DD293" s="256">
        <v>0</v>
      </c>
      <c r="DE293" s="256">
        <f t="shared" si="160"/>
        <v>0</v>
      </c>
      <c r="DF293" s="257" t="str">
        <f t="shared" si="214"/>
        <v/>
      </c>
    </row>
    <row r="294" spans="1:110" ht="15" customHeight="1" x14ac:dyDescent="0.25">
      <c r="A294" s="152">
        <v>40</v>
      </c>
      <c r="B294" s="127" t="s">
        <v>377</v>
      </c>
      <c r="C294" s="127" t="s">
        <v>339</v>
      </c>
      <c r="D294" s="480">
        <v>0</v>
      </c>
      <c r="E294" s="480">
        <v>0</v>
      </c>
      <c r="F294" s="257" t="str">
        <f t="shared" si="146"/>
        <v>-</v>
      </c>
      <c r="G294" s="239" t="str">
        <f t="shared" si="147"/>
        <v>Đạt</v>
      </c>
      <c r="H294" s="259">
        <f t="shared" si="215"/>
        <v>24</v>
      </c>
      <c r="I294" s="259">
        <f t="shared" si="215"/>
        <v>24</v>
      </c>
      <c r="J294" s="293">
        <f t="shared" si="161"/>
        <v>1</v>
      </c>
      <c r="K294" s="239" t="str">
        <f t="shared" si="149"/>
        <v>Đạt</v>
      </c>
      <c r="L294" s="256">
        <v>2</v>
      </c>
      <c r="M294" s="256">
        <f t="shared" si="150"/>
        <v>2</v>
      </c>
      <c r="N294" s="257">
        <f t="shared" si="162"/>
        <v>1</v>
      </c>
      <c r="O294" s="256">
        <v>0</v>
      </c>
      <c r="P294" s="256">
        <v>0</v>
      </c>
      <c r="Q294" s="257" t="str">
        <f t="shared" si="151"/>
        <v/>
      </c>
      <c r="R294" s="256">
        <v>1</v>
      </c>
      <c r="S294" s="256">
        <f t="shared" si="152"/>
        <v>1</v>
      </c>
      <c r="T294" s="257">
        <f t="shared" si="163"/>
        <v>1</v>
      </c>
      <c r="U294" s="256">
        <v>0</v>
      </c>
      <c r="V294" s="256">
        <f t="shared" si="153"/>
        <v>0</v>
      </c>
      <c r="W294" s="257" t="str">
        <f t="shared" si="164"/>
        <v/>
      </c>
      <c r="X294" s="256">
        <v>0</v>
      </c>
      <c r="Y294" s="256">
        <f t="shared" si="154"/>
        <v>0</v>
      </c>
      <c r="Z294" s="257" t="str">
        <f t="shared" si="165"/>
        <v/>
      </c>
      <c r="AA294" s="256">
        <v>0</v>
      </c>
      <c r="AB294" s="256">
        <f t="shared" si="155"/>
        <v>0</v>
      </c>
      <c r="AC294" s="257" t="str">
        <f t="shared" si="156"/>
        <v/>
      </c>
      <c r="AD294" s="256">
        <v>2</v>
      </c>
      <c r="AE294" s="256">
        <f t="shared" si="157"/>
        <v>2</v>
      </c>
      <c r="AF294" s="257">
        <f t="shared" si="166"/>
        <v>1</v>
      </c>
      <c r="AG294" s="256">
        <v>0</v>
      </c>
      <c r="AH294" s="256">
        <f t="shared" si="158"/>
        <v>0</v>
      </c>
      <c r="AI294" s="257" t="str">
        <f t="shared" si="167"/>
        <v/>
      </c>
      <c r="AJ294" s="480">
        <v>0</v>
      </c>
      <c r="AK294" s="256">
        <f t="shared" si="168"/>
        <v>0</v>
      </c>
      <c r="AL294" s="257" t="str">
        <f t="shared" si="169"/>
        <v/>
      </c>
      <c r="AM294" s="256">
        <v>0</v>
      </c>
      <c r="AN294" s="256">
        <f t="shared" si="170"/>
        <v>0</v>
      </c>
      <c r="AO294" s="257" t="str">
        <f t="shared" si="171"/>
        <v/>
      </c>
      <c r="AP294" s="256">
        <v>0</v>
      </c>
      <c r="AQ294" s="256">
        <v>0</v>
      </c>
      <c r="AR294" s="257" t="str">
        <f t="shared" si="172"/>
        <v/>
      </c>
      <c r="AS294" s="256">
        <v>3</v>
      </c>
      <c r="AT294" s="256">
        <f t="shared" si="173"/>
        <v>3</v>
      </c>
      <c r="AU294" s="257">
        <f t="shared" si="174"/>
        <v>1</v>
      </c>
      <c r="AV294" s="256">
        <v>2</v>
      </c>
      <c r="AW294" s="256">
        <f t="shared" si="175"/>
        <v>2</v>
      </c>
      <c r="AX294" s="257">
        <f t="shared" si="176"/>
        <v>1</v>
      </c>
      <c r="AY294" s="256">
        <v>0</v>
      </c>
      <c r="AZ294" s="256">
        <f t="shared" si="177"/>
        <v>0</v>
      </c>
      <c r="BA294" s="257" t="str">
        <f t="shared" si="178"/>
        <v/>
      </c>
      <c r="BB294" s="256">
        <v>1</v>
      </c>
      <c r="BC294" s="256">
        <f t="shared" si="179"/>
        <v>1</v>
      </c>
      <c r="BD294" s="257">
        <f t="shared" si="180"/>
        <v>1</v>
      </c>
      <c r="BE294" s="256">
        <v>0</v>
      </c>
      <c r="BF294" s="256">
        <f t="shared" si="181"/>
        <v>0</v>
      </c>
      <c r="BG294" s="257" t="str">
        <f t="shared" si="182"/>
        <v/>
      </c>
      <c r="BH294" s="256">
        <v>2</v>
      </c>
      <c r="BI294" s="256">
        <f t="shared" si="183"/>
        <v>2</v>
      </c>
      <c r="BJ294" s="257">
        <f t="shared" si="184"/>
        <v>1</v>
      </c>
      <c r="BK294" s="256">
        <v>0</v>
      </c>
      <c r="BL294" s="256">
        <f t="shared" si="185"/>
        <v>0</v>
      </c>
      <c r="BM294" s="257" t="str">
        <f t="shared" si="186"/>
        <v/>
      </c>
      <c r="BN294" s="256">
        <v>0</v>
      </c>
      <c r="BO294" s="256">
        <f t="shared" si="187"/>
        <v>0</v>
      </c>
      <c r="BP294" s="257" t="str">
        <f t="shared" si="188"/>
        <v/>
      </c>
      <c r="BQ294" s="256">
        <v>0</v>
      </c>
      <c r="BR294" s="256">
        <f t="shared" si="189"/>
        <v>0</v>
      </c>
      <c r="BS294" s="257" t="str">
        <f t="shared" si="190"/>
        <v/>
      </c>
      <c r="BT294" s="256">
        <v>0</v>
      </c>
      <c r="BU294" s="256">
        <f t="shared" si="191"/>
        <v>0</v>
      </c>
      <c r="BV294" s="257" t="str">
        <f t="shared" si="192"/>
        <v/>
      </c>
      <c r="BW294" s="256">
        <v>0</v>
      </c>
      <c r="BX294" s="256">
        <f t="shared" si="193"/>
        <v>0</v>
      </c>
      <c r="BY294" s="257" t="str">
        <f t="shared" si="194"/>
        <v/>
      </c>
      <c r="BZ294" s="256">
        <v>2</v>
      </c>
      <c r="CA294" s="256">
        <f t="shared" si="195"/>
        <v>2</v>
      </c>
      <c r="CB294" s="257">
        <f t="shared" si="196"/>
        <v>1</v>
      </c>
      <c r="CC294" s="256">
        <v>1</v>
      </c>
      <c r="CD294" s="256">
        <f t="shared" si="197"/>
        <v>1</v>
      </c>
      <c r="CE294" s="257">
        <f t="shared" si="198"/>
        <v>1</v>
      </c>
      <c r="CF294" s="256">
        <v>0</v>
      </c>
      <c r="CG294" s="256">
        <f t="shared" si="199"/>
        <v>0</v>
      </c>
      <c r="CH294" s="257" t="str">
        <f t="shared" si="200"/>
        <v/>
      </c>
      <c r="CI294" s="256">
        <v>0</v>
      </c>
      <c r="CJ294" s="256">
        <f t="shared" si="201"/>
        <v>0</v>
      </c>
      <c r="CK294" s="257" t="str">
        <f t="shared" si="202"/>
        <v/>
      </c>
      <c r="CL294" s="256">
        <v>3</v>
      </c>
      <c r="CM294" s="256">
        <f t="shared" si="203"/>
        <v>3</v>
      </c>
      <c r="CN294" s="257">
        <f t="shared" si="204"/>
        <v>1</v>
      </c>
      <c r="CO294" s="256">
        <v>5</v>
      </c>
      <c r="CP294" s="256">
        <f t="shared" si="205"/>
        <v>5</v>
      </c>
      <c r="CQ294" s="257">
        <f t="shared" si="206"/>
        <v>1</v>
      </c>
      <c r="CR294" s="256">
        <v>0</v>
      </c>
      <c r="CS294" s="256">
        <f t="shared" si="207"/>
        <v>0</v>
      </c>
      <c r="CT294" s="257" t="str">
        <f t="shared" si="208"/>
        <v/>
      </c>
      <c r="CU294" s="256">
        <v>0</v>
      </c>
      <c r="CV294" s="256">
        <f t="shared" si="209"/>
        <v>0</v>
      </c>
      <c r="CW294" s="257" t="str">
        <f t="shared" si="210"/>
        <v/>
      </c>
      <c r="CX294" s="256">
        <v>0</v>
      </c>
      <c r="CY294" s="256">
        <f t="shared" si="211"/>
        <v>0</v>
      </c>
      <c r="CZ294" s="257" t="str">
        <f t="shared" si="212"/>
        <v/>
      </c>
      <c r="DA294" s="256">
        <v>0</v>
      </c>
      <c r="DB294" s="256">
        <f t="shared" si="159"/>
        <v>0</v>
      </c>
      <c r="DC294" s="257" t="str">
        <f t="shared" si="213"/>
        <v/>
      </c>
      <c r="DD294" s="256">
        <v>0</v>
      </c>
      <c r="DE294" s="256">
        <f t="shared" si="160"/>
        <v>0</v>
      </c>
      <c r="DF294" s="257" t="str">
        <f t="shared" si="214"/>
        <v/>
      </c>
    </row>
    <row r="295" spans="1:110" ht="15" customHeight="1" x14ac:dyDescent="0.25">
      <c r="A295" s="152">
        <v>41</v>
      </c>
      <c r="B295" s="127" t="s">
        <v>378</v>
      </c>
      <c r="C295" s="127" t="s">
        <v>339</v>
      </c>
      <c r="D295" s="480">
        <v>0</v>
      </c>
      <c r="E295" s="480">
        <v>0</v>
      </c>
      <c r="F295" s="257" t="str">
        <f t="shared" si="146"/>
        <v>-</v>
      </c>
      <c r="G295" s="239" t="str">
        <f t="shared" si="147"/>
        <v>Đạt</v>
      </c>
      <c r="H295" s="259">
        <f t="shared" si="215"/>
        <v>8</v>
      </c>
      <c r="I295" s="259">
        <f t="shared" si="215"/>
        <v>7</v>
      </c>
      <c r="J295" s="293">
        <f t="shared" si="161"/>
        <v>1.1428571428571428</v>
      </c>
      <c r="K295" s="239" t="str">
        <f t="shared" si="149"/>
        <v>Đạt</v>
      </c>
      <c r="L295" s="256">
        <v>0</v>
      </c>
      <c r="M295" s="256">
        <f t="shared" si="150"/>
        <v>0</v>
      </c>
      <c r="N295" s="257" t="str">
        <f t="shared" si="162"/>
        <v/>
      </c>
      <c r="O295" s="256">
        <v>1</v>
      </c>
      <c r="P295" s="256">
        <v>1</v>
      </c>
      <c r="Q295" s="257">
        <f t="shared" si="151"/>
        <v>1</v>
      </c>
      <c r="R295" s="256">
        <v>0</v>
      </c>
      <c r="S295" s="256">
        <f t="shared" si="152"/>
        <v>0</v>
      </c>
      <c r="T295" s="257" t="str">
        <f t="shared" si="163"/>
        <v/>
      </c>
      <c r="U295" s="256">
        <v>0</v>
      </c>
      <c r="V295" s="256">
        <f t="shared" si="153"/>
        <v>0</v>
      </c>
      <c r="W295" s="257" t="str">
        <f t="shared" si="164"/>
        <v/>
      </c>
      <c r="X295" s="256">
        <v>0</v>
      </c>
      <c r="Y295" s="256">
        <f t="shared" si="154"/>
        <v>0</v>
      </c>
      <c r="Z295" s="257" t="str">
        <f t="shared" si="165"/>
        <v/>
      </c>
      <c r="AA295" s="256">
        <v>0</v>
      </c>
      <c r="AB295" s="256">
        <f t="shared" si="155"/>
        <v>0</v>
      </c>
      <c r="AC295" s="257" t="str">
        <f t="shared" si="156"/>
        <v/>
      </c>
      <c r="AD295" s="256">
        <v>0</v>
      </c>
      <c r="AE295" s="256">
        <f t="shared" si="157"/>
        <v>0</v>
      </c>
      <c r="AF295" s="257" t="str">
        <f t="shared" si="166"/>
        <v/>
      </c>
      <c r="AG295" s="256">
        <v>1</v>
      </c>
      <c r="AH295" s="256">
        <f t="shared" si="158"/>
        <v>1</v>
      </c>
      <c r="AI295" s="257">
        <f t="shared" si="167"/>
        <v>1</v>
      </c>
      <c r="AJ295" s="480">
        <v>1</v>
      </c>
      <c r="AK295" s="256">
        <f t="shared" si="168"/>
        <v>1</v>
      </c>
      <c r="AL295" s="257">
        <f t="shared" si="169"/>
        <v>1</v>
      </c>
      <c r="AM295" s="256">
        <v>1</v>
      </c>
      <c r="AN295" s="256">
        <f t="shared" si="170"/>
        <v>0</v>
      </c>
      <c r="AO295" s="257" t="str">
        <f t="shared" si="171"/>
        <v/>
      </c>
      <c r="AP295" s="256">
        <v>0</v>
      </c>
      <c r="AQ295" s="256">
        <v>0</v>
      </c>
      <c r="AR295" s="257" t="str">
        <f t="shared" si="172"/>
        <v/>
      </c>
      <c r="AS295" s="256">
        <v>0</v>
      </c>
      <c r="AT295" s="256">
        <f t="shared" si="173"/>
        <v>1</v>
      </c>
      <c r="AU295" s="257">
        <f t="shared" si="174"/>
        <v>0</v>
      </c>
      <c r="AV295" s="256">
        <v>1</v>
      </c>
      <c r="AW295" s="256">
        <f t="shared" si="175"/>
        <v>0</v>
      </c>
      <c r="AX295" s="257" t="str">
        <f t="shared" si="176"/>
        <v/>
      </c>
      <c r="AY295" s="256">
        <v>0</v>
      </c>
      <c r="AZ295" s="256">
        <f t="shared" si="177"/>
        <v>0</v>
      </c>
      <c r="BA295" s="257" t="str">
        <f t="shared" si="178"/>
        <v/>
      </c>
      <c r="BB295" s="256">
        <v>0</v>
      </c>
      <c r="BC295" s="256">
        <f t="shared" si="179"/>
        <v>0</v>
      </c>
      <c r="BD295" s="257" t="str">
        <f t="shared" si="180"/>
        <v/>
      </c>
      <c r="BE295" s="256">
        <v>0</v>
      </c>
      <c r="BF295" s="256">
        <f t="shared" si="181"/>
        <v>0</v>
      </c>
      <c r="BG295" s="257" t="str">
        <f t="shared" si="182"/>
        <v/>
      </c>
      <c r="BH295" s="256">
        <v>0</v>
      </c>
      <c r="BI295" s="256">
        <f t="shared" si="183"/>
        <v>0</v>
      </c>
      <c r="BJ295" s="257" t="str">
        <f t="shared" si="184"/>
        <v/>
      </c>
      <c r="BK295" s="256">
        <v>0</v>
      </c>
      <c r="BL295" s="256">
        <f t="shared" si="185"/>
        <v>0</v>
      </c>
      <c r="BM295" s="257" t="str">
        <f t="shared" si="186"/>
        <v/>
      </c>
      <c r="BN295" s="256">
        <v>0</v>
      </c>
      <c r="BO295" s="256">
        <f t="shared" si="187"/>
        <v>0</v>
      </c>
      <c r="BP295" s="257" t="str">
        <f t="shared" si="188"/>
        <v/>
      </c>
      <c r="BQ295" s="256">
        <v>2</v>
      </c>
      <c r="BR295" s="256">
        <f t="shared" si="189"/>
        <v>2</v>
      </c>
      <c r="BS295" s="257">
        <f t="shared" si="190"/>
        <v>1</v>
      </c>
      <c r="BT295" s="256">
        <v>0</v>
      </c>
      <c r="BU295" s="256">
        <f t="shared" si="191"/>
        <v>0</v>
      </c>
      <c r="BV295" s="257" t="str">
        <f t="shared" si="192"/>
        <v/>
      </c>
      <c r="BW295" s="256">
        <v>1</v>
      </c>
      <c r="BX295" s="256">
        <f t="shared" si="193"/>
        <v>1</v>
      </c>
      <c r="BY295" s="257">
        <f t="shared" si="194"/>
        <v>1</v>
      </c>
      <c r="BZ295" s="256">
        <v>0</v>
      </c>
      <c r="CA295" s="256">
        <f t="shared" si="195"/>
        <v>0</v>
      </c>
      <c r="CB295" s="257" t="str">
        <f t="shared" si="196"/>
        <v/>
      </c>
      <c r="CC295" s="256">
        <v>0</v>
      </c>
      <c r="CD295" s="256">
        <f t="shared" si="197"/>
        <v>0</v>
      </c>
      <c r="CE295" s="257" t="str">
        <f t="shared" si="198"/>
        <v/>
      </c>
      <c r="CF295" s="256">
        <v>0</v>
      </c>
      <c r="CG295" s="256">
        <f t="shared" si="199"/>
        <v>0</v>
      </c>
      <c r="CH295" s="257" t="str">
        <f t="shared" si="200"/>
        <v/>
      </c>
      <c r="CI295" s="256">
        <v>0</v>
      </c>
      <c r="CJ295" s="256">
        <f t="shared" si="201"/>
        <v>0</v>
      </c>
      <c r="CK295" s="257" t="str">
        <f t="shared" si="202"/>
        <v/>
      </c>
      <c r="CL295" s="256">
        <v>0</v>
      </c>
      <c r="CM295" s="256">
        <f t="shared" si="203"/>
        <v>0</v>
      </c>
      <c r="CN295" s="257" t="str">
        <f t="shared" si="204"/>
        <v/>
      </c>
      <c r="CO295" s="256">
        <v>0</v>
      </c>
      <c r="CP295" s="256">
        <f t="shared" si="205"/>
        <v>0</v>
      </c>
      <c r="CQ295" s="257" t="str">
        <f t="shared" si="206"/>
        <v/>
      </c>
      <c r="CR295" s="256">
        <v>0</v>
      </c>
      <c r="CS295" s="256">
        <f t="shared" si="207"/>
        <v>0</v>
      </c>
      <c r="CT295" s="257" t="str">
        <f t="shared" si="208"/>
        <v/>
      </c>
      <c r="CU295" s="256">
        <v>0</v>
      </c>
      <c r="CV295" s="256">
        <f t="shared" si="209"/>
        <v>0</v>
      </c>
      <c r="CW295" s="257" t="str">
        <f t="shared" si="210"/>
        <v/>
      </c>
      <c r="CX295" s="256">
        <v>0</v>
      </c>
      <c r="CY295" s="256">
        <f t="shared" si="211"/>
        <v>0</v>
      </c>
      <c r="CZ295" s="257" t="str">
        <f t="shared" si="212"/>
        <v/>
      </c>
      <c r="DA295" s="256">
        <v>0</v>
      </c>
      <c r="DB295" s="256">
        <f t="shared" si="159"/>
        <v>0</v>
      </c>
      <c r="DC295" s="257" t="str">
        <f t="shared" si="213"/>
        <v/>
      </c>
      <c r="DD295" s="256">
        <v>0</v>
      </c>
      <c r="DE295" s="256">
        <f t="shared" si="160"/>
        <v>0</v>
      </c>
      <c r="DF295" s="257" t="str">
        <f t="shared" si="214"/>
        <v/>
      </c>
    </row>
    <row r="296" spans="1:110" ht="15" customHeight="1" x14ac:dyDescent="0.25">
      <c r="A296" s="152">
        <v>42</v>
      </c>
      <c r="B296" s="127" t="s">
        <v>379</v>
      </c>
      <c r="C296" s="127" t="s">
        <v>345</v>
      </c>
      <c r="D296" s="480">
        <v>0</v>
      </c>
      <c r="E296" s="480">
        <v>0</v>
      </c>
      <c r="F296" s="257" t="str">
        <f t="shared" si="146"/>
        <v>-</v>
      </c>
      <c r="G296" s="239" t="str">
        <f t="shared" si="147"/>
        <v>Đạt</v>
      </c>
      <c r="H296" s="259">
        <f t="shared" si="215"/>
        <v>9</v>
      </c>
      <c r="I296" s="259">
        <f t="shared" si="215"/>
        <v>5</v>
      </c>
      <c r="J296" s="293">
        <f t="shared" si="161"/>
        <v>1.8</v>
      </c>
      <c r="K296" s="239" t="str">
        <f t="shared" si="149"/>
        <v>Đạt</v>
      </c>
      <c r="L296" s="256">
        <v>0</v>
      </c>
      <c r="M296" s="256">
        <f t="shared" si="150"/>
        <v>0</v>
      </c>
      <c r="N296" s="257" t="str">
        <f t="shared" si="162"/>
        <v/>
      </c>
      <c r="O296" s="256">
        <v>0</v>
      </c>
      <c r="P296" s="256">
        <v>0</v>
      </c>
      <c r="Q296" s="257" t="str">
        <f t="shared" si="151"/>
        <v/>
      </c>
      <c r="R296" s="256">
        <v>0</v>
      </c>
      <c r="S296" s="256">
        <f t="shared" si="152"/>
        <v>0</v>
      </c>
      <c r="T296" s="257" t="str">
        <f t="shared" si="163"/>
        <v/>
      </c>
      <c r="U296" s="256">
        <v>0</v>
      </c>
      <c r="V296" s="256">
        <f t="shared" si="153"/>
        <v>0</v>
      </c>
      <c r="W296" s="257" t="str">
        <f t="shared" si="164"/>
        <v/>
      </c>
      <c r="X296" s="256">
        <v>0</v>
      </c>
      <c r="Y296" s="256">
        <f t="shared" si="154"/>
        <v>0</v>
      </c>
      <c r="Z296" s="257" t="str">
        <f t="shared" si="165"/>
        <v/>
      </c>
      <c r="AA296" s="256">
        <v>0</v>
      </c>
      <c r="AB296" s="256">
        <f t="shared" si="155"/>
        <v>0</v>
      </c>
      <c r="AC296" s="257" t="str">
        <f t="shared" si="156"/>
        <v/>
      </c>
      <c r="AD296" s="256">
        <v>1</v>
      </c>
      <c r="AE296" s="256">
        <f t="shared" si="157"/>
        <v>1</v>
      </c>
      <c r="AF296" s="257">
        <f t="shared" si="166"/>
        <v>1</v>
      </c>
      <c r="AG296" s="256">
        <v>0</v>
      </c>
      <c r="AH296" s="256">
        <f t="shared" si="158"/>
        <v>0</v>
      </c>
      <c r="AI296" s="257" t="str">
        <f t="shared" si="167"/>
        <v/>
      </c>
      <c r="AJ296" s="480">
        <v>0</v>
      </c>
      <c r="AK296" s="256">
        <f t="shared" si="168"/>
        <v>0</v>
      </c>
      <c r="AL296" s="257" t="str">
        <f t="shared" si="169"/>
        <v/>
      </c>
      <c r="AM296" s="256">
        <v>4</v>
      </c>
      <c r="AN296" s="256">
        <f t="shared" si="170"/>
        <v>0</v>
      </c>
      <c r="AO296" s="257" t="str">
        <f t="shared" si="171"/>
        <v/>
      </c>
      <c r="AP296" s="256">
        <v>0</v>
      </c>
      <c r="AQ296" s="256">
        <v>0</v>
      </c>
      <c r="AR296" s="257" t="str">
        <f t="shared" si="172"/>
        <v/>
      </c>
      <c r="AS296" s="256">
        <v>0</v>
      </c>
      <c r="AT296" s="256">
        <f t="shared" si="173"/>
        <v>0</v>
      </c>
      <c r="AU296" s="257" t="str">
        <f t="shared" si="174"/>
        <v/>
      </c>
      <c r="AV296" s="256">
        <v>1</v>
      </c>
      <c r="AW296" s="256">
        <f t="shared" si="175"/>
        <v>1</v>
      </c>
      <c r="AX296" s="257">
        <f t="shared" si="176"/>
        <v>1</v>
      </c>
      <c r="AY296" s="256">
        <v>0</v>
      </c>
      <c r="AZ296" s="256">
        <f t="shared" si="177"/>
        <v>0</v>
      </c>
      <c r="BA296" s="257" t="str">
        <f t="shared" si="178"/>
        <v/>
      </c>
      <c r="BB296" s="256">
        <v>0</v>
      </c>
      <c r="BC296" s="256">
        <f t="shared" si="179"/>
        <v>0</v>
      </c>
      <c r="BD296" s="257" t="str">
        <f t="shared" si="180"/>
        <v/>
      </c>
      <c r="BE296" s="256">
        <v>0</v>
      </c>
      <c r="BF296" s="256">
        <f t="shared" si="181"/>
        <v>0</v>
      </c>
      <c r="BG296" s="257" t="str">
        <f t="shared" si="182"/>
        <v/>
      </c>
      <c r="BH296" s="256">
        <v>0</v>
      </c>
      <c r="BI296" s="256">
        <f t="shared" si="183"/>
        <v>0</v>
      </c>
      <c r="BJ296" s="257" t="str">
        <f t="shared" si="184"/>
        <v/>
      </c>
      <c r="BK296" s="256">
        <v>0</v>
      </c>
      <c r="BL296" s="256">
        <f t="shared" si="185"/>
        <v>0</v>
      </c>
      <c r="BM296" s="257" t="str">
        <f t="shared" si="186"/>
        <v/>
      </c>
      <c r="BN296" s="256">
        <v>0</v>
      </c>
      <c r="BO296" s="256">
        <f t="shared" si="187"/>
        <v>0</v>
      </c>
      <c r="BP296" s="257" t="str">
        <f t="shared" si="188"/>
        <v/>
      </c>
      <c r="BQ296" s="256">
        <v>2</v>
      </c>
      <c r="BR296" s="256">
        <f t="shared" si="189"/>
        <v>2</v>
      </c>
      <c r="BS296" s="257">
        <f t="shared" si="190"/>
        <v>1</v>
      </c>
      <c r="BT296" s="256">
        <v>0</v>
      </c>
      <c r="BU296" s="256">
        <f t="shared" si="191"/>
        <v>0</v>
      </c>
      <c r="BV296" s="257" t="str">
        <f t="shared" si="192"/>
        <v/>
      </c>
      <c r="BW296" s="256">
        <v>0</v>
      </c>
      <c r="BX296" s="256">
        <f t="shared" si="193"/>
        <v>0</v>
      </c>
      <c r="BY296" s="257" t="str">
        <f t="shared" si="194"/>
        <v/>
      </c>
      <c r="BZ296" s="256">
        <v>0</v>
      </c>
      <c r="CA296" s="256">
        <f t="shared" si="195"/>
        <v>0</v>
      </c>
      <c r="CB296" s="257" t="str">
        <f t="shared" si="196"/>
        <v/>
      </c>
      <c r="CC296" s="256">
        <v>1</v>
      </c>
      <c r="CD296" s="256">
        <f t="shared" si="197"/>
        <v>0</v>
      </c>
      <c r="CE296" s="257" t="str">
        <f t="shared" si="198"/>
        <v/>
      </c>
      <c r="CF296" s="256">
        <v>0</v>
      </c>
      <c r="CG296" s="256">
        <f t="shared" si="199"/>
        <v>0</v>
      </c>
      <c r="CH296" s="257" t="str">
        <f t="shared" si="200"/>
        <v/>
      </c>
      <c r="CI296" s="256">
        <v>0</v>
      </c>
      <c r="CJ296" s="256">
        <f t="shared" si="201"/>
        <v>0</v>
      </c>
      <c r="CK296" s="257" t="str">
        <f t="shared" si="202"/>
        <v/>
      </c>
      <c r="CL296" s="256">
        <v>0</v>
      </c>
      <c r="CM296" s="256">
        <f t="shared" si="203"/>
        <v>0</v>
      </c>
      <c r="CN296" s="257" t="str">
        <f t="shared" si="204"/>
        <v/>
      </c>
      <c r="CO296" s="256">
        <v>0</v>
      </c>
      <c r="CP296" s="256">
        <f t="shared" si="205"/>
        <v>1</v>
      </c>
      <c r="CQ296" s="257">
        <f t="shared" si="206"/>
        <v>0</v>
      </c>
      <c r="CR296" s="256">
        <v>0</v>
      </c>
      <c r="CS296" s="256">
        <f t="shared" si="207"/>
        <v>0</v>
      </c>
      <c r="CT296" s="257" t="str">
        <f t="shared" si="208"/>
        <v/>
      </c>
      <c r="CU296" s="256">
        <v>0</v>
      </c>
      <c r="CV296" s="256">
        <f t="shared" si="209"/>
        <v>0</v>
      </c>
      <c r="CW296" s="257" t="str">
        <f t="shared" si="210"/>
        <v/>
      </c>
      <c r="CX296" s="256">
        <v>0</v>
      </c>
      <c r="CY296" s="256">
        <f t="shared" si="211"/>
        <v>0</v>
      </c>
      <c r="CZ296" s="257" t="str">
        <f t="shared" si="212"/>
        <v/>
      </c>
      <c r="DA296" s="256">
        <v>0</v>
      </c>
      <c r="DB296" s="256">
        <f t="shared" si="159"/>
        <v>0</v>
      </c>
      <c r="DC296" s="257" t="str">
        <f t="shared" si="213"/>
        <v/>
      </c>
      <c r="DD296" s="256">
        <v>0</v>
      </c>
      <c r="DE296" s="256">
        <f t="shared" si="160"/>
        <v>0</v>
      </c>
      <c r="DF296" s="257" t="str">
        <f t="shared" si="214"/>
        <v/>
      </c>
    </row>
    <row r="297" spans="1:110" ht="15" customHeight="1" x14ac:dyDescent="0.25">
      <c r="A297" s="152">
        <v>43</v>
      </c>
      <c r="B297" s="127" t="s">
        <v>380</v>
      </c>
      <c r="C297" s="127" t="s">
        <v>339</v>
      </c>
      <c r="D297" s="480">
        <v>0</v>
      </c>
      <c r="E297" s="480">
        <v>0</v>
      </c>
      <c r="F297" s="257" t="str">
        <f t="shared" si="146"/>
        <v>-</v>
      </c>
      <c r="G297" s="239" t="str">
        <f t="shared" si="147"/>
        <v>Đạt</v>
      </c>
      <c r="H297" s="259">
        <f t="shared" si="215"/>
        <v>15</v>
      </c>
      <c r="I297" s="259">
        <f t="shared" si="215"/>
        <v>7</v>
      </c>
      <c r="J297" s="293">
        <f t="shared" si="161"/>
        <v>2.1428571428571428</v>
      </c>
      <c r="K297" s="239" t="str">
        <f t="shared" si="149"/>
        <v>Đạt</v>
      </c>
      <c r="L297" s="256">
        <v>0</v>
      </c>
      <c r="M297" s="256">
        <f t="shared" si="150"/>
        <v>0</v>
      </c>
      <c r="N297" s="257" t="str">
        <f t="shared" si="162"/>
        <v/>
      </c>
      <c r="O297" s="256">
        <v>0</v>
      </c>
      <c r="P297" s="256">
        <v>0</v>
      </c>
      <c r="Q297" s="257" t="str">
        <f t="shared" si="151"/>
        <v/>
      </c>
      <c r="R297" s="256">
        <v>0</v>
      </c>
      <c r="S297" s="256">
        <f t="shared" si="152"/>
        <v>0</v>
      </c>
      <c r="T297" s="257" t="str">
        <f t="shared" si="163"/>
        <v/>
      </c>
      <c r="U297" s="256">
        <v>0</v>
      </c>
      <c r="V297" s="256">
        <f t="shared" si="153"/>
        <v>0</v>
      </c>
      <c r="W297" s="257" t="str">
        <f t="shared" si="164"/>
        <v/>
      </c>
      <c r="X297" s="256">
        <v>0</v>
      </c>
      <c r="Y297" s="256">
        <f t="shared" si="154"/>
        <v>0</v>
      </c>
      <c r="Z297" s="257" t="str">
        <f t="shared" si="165"/>
        <v/>
      </c>
      <c r="AA297" s="256">
        <v>0</v>
      </c>
      <c r="AB297" s="256">
        <f t="shared" si="155"/>
        <v>0</v>
      </c>
      <c r="AC297" s="257" t="str">
        <f t="shared" si="156"/>
        <v/>
      </c>
      <c r="AD297" s="256">
        <v>1</v>
      </c>
      <c r="AE297" s="256">
        <f t="shared" si="157"/>
        <v>1</v>
      </c>
      <c r="AF297" s="257">
        <f t="shared" si="166"/>
        <v>1</v>
      </c>
      <c r="AG297" s="256">
        <v>0</v>
      </c>
      <c r="AH297" s="256">
        <f t="shared" si="158"/>
        <v>0</v>
      </c>
      <c r="AI297" s="257" t="str">
        <f t="shared" si="167"/>
        <v/>
      </c>
      <c r="AJ297" s="480">
        <v>2</v>
      </c>
      <c r="AK297" s="256">
        <f t="shared" si="168"/>
        <v>2</v>
      </c>
      <c r="AL297" s="257">
        <f t="shared" si="169"/>
        <v>1</v>
      </c>
      <c r="AM297" s="256">
        <v>0</v>
      </c>
      <c r="AN297" s="256">
        <f t="shared" si="170"/>
        <v>1</v>
      </c>
      <c r="AO297" s="257">
        <f t="shared" si="171"/>
        <v>0</v>
      </c>
      <c r="AP297" s="256">
        <v>0</v>
      </c>
      <c r="AQ297" s="256">
        <v>0</v>
      </c>
      <c r="AR297" s="257" t="str">
        <f t="shared" si="172"/>
        <v/>
      </c>
      <c r="AS297" s="256">
        <v>1</v>
      </c>
      <c r="AT297" s="256">
        <f t="shared" si="173"/>
        <v>0</v>
      </c>
      <c r="AU297" s="257" t="str">
        <f t="shared" si="174"/>
        <v/>
      </c>
      <c r="AV297" s="256">
        <v>1</v>
      </c>
      <c r="AW297" s="256">
        <f t="shared" si="175"/>
        <v>0</v>
      </c>
      <c r="AX297" s="257" t="str">
        <f t="shared" si="176"/>
        <v/>
      </c>
      <c r="AY297" s="256">
        <v>0</v>
      </c>
      <c r="AZ297" s="256">
        <f t="shared" si="177"/>
        <v>0</v>
      </c>
      <c r="BA297" s="257" t="str">
        <f t="shared" si="178"/>
        <v/>
      </c>
      <c r="BB297" s="256">
        <v>0</v>
      </c>
      <c r="BC297" s="256">
        <f t="shared" si="179"/>
        <v>0</v>
      </c>
      <c r="BD297" s="257" t="str">
        <f t="shared" si="180"/>
        <v/>
      </c>
      <c r="BE297" s="256">
        <v>0</v>
      </c>
      <c r="BF297" s="256">
        <f t="shared" si="181"/>
        <v>0</v>
      </c>
      <c r="BG297" s="257" t="str">
        <f t="shared" si="182"/>
        <v/>
      </c>
      <c r="BH297" s="256">
        <v>3</v>
      </c>
      <c r="BI297" s="256">
        <f t="shared" si="183"/>
        <v>0</v>
      </c>
      <c r="BJ297" s="257" t="str">
        <f t="shared" si="184"/>
        <v/>
      </c>
      <c r="BK297" s="256">
        <v>0</v>
      </c>
      <c r="BL297" s="256">
        <f t="shared" si="185"/>
        <v>1</v>
      </c>
      <c r="BM297" s="257">
        <f t="shared" si="186"/>
        <v>0</v>
      </c>
      <c r="BN297" s="256">
        <v>0</v>
      </c>
      <c r="BO297" s="256">
        <f t="shared" si="187"/>
        <v>0</v>
      </c>
      <c r="BP297" s="257" t="str">
        <f t="shared" si="188"/>
        <v/>
      </c>
      <c r="BQ297" s="256">
        <v>1</v>
      </c>
      <c r="BR297" s="256">
        <f t="shared" si="189"/>
        <v>1</v>
      </c>
      <c r="BS297" s="257">
        <f t="shared" si="190"/>
        <v>1</v>
      </c>
      <c r="BT297" s="256">
        <v>1</v>
      </c>
      <c r="BU297" s="256">
        <f t="shared" si="191"/>
        <v>1</v>
      </c>
      <c r="BV297" s="257">
        <f t="shared" si="192"/>
        <v>1</v>
      </c>
      <c r="BW297" s="256">
        <v>0</v>
      </c>
      <c r="BX297" s="256">
        <f t="shared" si="193"/>
        <v>0</v>
      </c>
      <c r="BY297" s="257" t="str">
        <f t="shared" si="194"/>
        <v/>
      </c>
      <c r="BZ297" s="256">
        <v>0</v>
      </c>
      <c r="CA297" s="256">
        <f t="shared" si="195"/>
        <v>0</v>
      </c>
      <c r="CB297" s="257" t="str">
        <f t="shared" si="196"/>
        <v/>
      </c>
      <c r="CC297" s="256">
        <v>1</v>
      </c>
      <c r="CD297" s="256">
        <f t="shared" si="197"/>
        <v>0</v>
      </c>
      <c r="CE297" s="257" t="str">
        <f t="shared" si="198"/>
        <v/>
      </c>
      <c r="CF297" s="256">
        <v>0</v>
      </c>
      <c r="CG297" s="256">
        <f t="shared" si="199"/>
        <v>0</v>
      </c>
      <c r="CH297" s="257" t="str">
        <f t="shared" si="200"/>
        <v/>
      </c>
      <c r="CI297" s="256">
        <v>2</v>
      </c>
      <c r="CJ297" s="256">
        <f t="shared" si="201"/>
        <v>0</v>
      </c>
      <c r="CK297" s="257" t="str">
        <f t="shared" si="202"/>
        <v/>
      </c>
      <c r="CL297" s="256">
        <v>0</v>
      </c>
      <c r="CM297" s="256">
        <f t="shared" si="203"/>
        <v>0</v>
      </c>
      <c r="CN297" s="257" t="str">
        <f t="shared" si="204"/>
        <v/>
      </c>
      <c r="CO297" s="256">
        <v>0</v>
      </c>
      <c r="CP297" s="256">
        <f t="shared" si="205"/>
        <v>0</v>
      </c>
      <c r="CQ297" s="257" t="str">
        <f t="shared" si="206"/>
        <v/>
      </c>
      <c r="CR297" s="256">
        <v>0</v>
      </c>
      <c r="CS297" s="256">
        <f t="shared" si="207"/>
        <v>0</v>
      </c>
      <c r="CT297" s="257" t="str">
        <f t="shared" si="208"/>
        <v/>
      </c>
      <c r="CU297" s="256">
        <v>2</v>
      </c>
      <c r="CV297" s="256">
        <f t="shared" si="209"/>
        <v>0</v>
      </c>
      <c r="CW297" s="257" t="str">
        <f t="shared" si="210"/>
        <v/>
      </c>
      <c r="CX297" s="256">
        <v>0</v>
      </c>
      <c r="CY297" s="256">
        <f t="shared" si="211"/>
        <v>0</v>
      </c>
      <c r="CZ297" s="257" t="str">
        <f t="shared" si="212"/>
        <v/>
      </c>
      <c r="DA297" s="256">
        <v>0</v>
      </c>
      <c r="DB297" s="256">
        <f t="shared" si="159"/>
        <v>0</v>
      </c>
      <c r="DC297" s="257" t="str">
        <f t="shared" si="213"/>
        <v/>
      </c>
      <c r="DD297" s="256">
        <v>0</v>
      </c>
      <c r="DE297" s="256">
        <f t="shared" si="160"/>
        <v>0</v>
      </c>
      <c r="DF297" s="257" t="str">
        <f t="shared" si="214"/>
        <v/>
      </c>
    </row>
    <row r="298" spans="1:110" ht="15" customHeight="1" x14ac:dyDescent="0.25">
      <c r="A298" s="152">
        <v>44</v>
      </c>
      <c r="B298" s="127" t="s">
        <v>381</v>
      </c>
      <c r="C298" s="127" t="s">
        <v>345</v>
      </c>
      <c r="D298" s="480">
        <v>0</v>
      </c>
      <c r="E298" s="480">
        <v>0</v>
      </c>
      <c r="F298" s="257" t="str">
        <f t="shared" si="146"/>
        <v>-</v>
      </c>
      <c r="G298" s="239" t="str">
        <f t="shared" si="147"/>
        <v>Đạt</v>
      </c>
      <c r="H298" s="259">
        <f t="shared" si="215"/>
        <v>5</v>
      </c>
      <c r="I298" s="259">
        <f t="shared" si="215"/>
        <v>5</v>
      </c>
      <c r="J298" s="293">
        <f t="shared" si="161"/>
        <v>1</v>
      </c>
      <c r="K298" s="239" t="str">
        <f t="shared" si="149"/>
        <v>Đạt</v>
      </c>
      <c r="L298" s="256">
        <v>0</v>
      </c>
      <c r="M298" s="256">
        <f t="shared" si="150"/>
        <v>0</v>
      </c>
      <c r="N298" s="257" t="str">
        <f t="shared" si="162"/>
        <v/>
      </c>
      <c r="O298" s="256">
        <v>0</v>
      </c>
      <c r="P298" s="256">
        <v>0</v>
      </c>
      <c r="Q298" s="257" t="str">
        <f t="shared" si="151"/>
        <v/>
      </c>
      <c r="R298" s="256">
        <v>0</v>
      </c>
      <c r="S298" s="256">
        <f t="shared" si="152"/>
        <v>0</v>
      </c>
      <c r="T298" s="257" t="str">
        <f t="shared" si="163"/>
        <v/>
      </c>
      <c r="U298" s="256">
        <v>0</v>
      </c>
      <c r="V298" s="256">
        <f t="shared" si="153"/>
        <v>0</v>
      </c>
      <c r="W298" s="257" t="str">
        <f t="shared" si="164"/>
        <v/>
      </c>
      <c r="X298" s="256">
        <v>0</v>
      </c>
      <c r="Y298" s="256">
        <f t="shared" si="154"/>
        <v>0</v>
      </c>
      <c r="Z298" s="257" t="str">
        <f t="shared" si="165"/>
        <v/>
      </c>
      <c r="AA298" s="256">
        <v>0</v>
      </c>
      <c r="AB298" s="256">
        <f t="shared" si="155"/>
        <v>0</v>
      </c>
      <c r="AC298" s="257" t="str">
        <f t="shared" si="156"/>
        <v/>
      </c>
      <c r="AD298" s="256">
        <v>1</v>
      </c>
      <c r="AE298" s="256">
        <f t="shared" si="157"/>
        <v>1</v>
      </c>
      <c r="AF298" s="257">
        <f t="shared" si="166"/>
        <v>1</v>
      </c>
      <c r="AG298" s="256">
        <v>0</v>
      </c>
      <c r="AH298" s="256">
        <f t="shared" si="158"/>
        <v>0</v>
      </c>
      <c r="AI298" s="257" t="str">
        <f t="shared" si="167"/>
        <v/>
      </c>
      <c r="AJ298" s="480">
        <v>1</v>
      </c>
      <c r="AK298" s="256">
        <f t="shared" si="168"/>
        <v>1</v>
      </c>
      <c r="AL298" s="257">
        <f t="shared" si="169"/>
        <v>1</v>
      </c>
      <c r="AM298" s="256">
        <v>0</v>
      </c>
      <c r="AN298" s="256">
        <f t="shared" si="170"/>
        <v>0</v>
      </c>
      <c r="AO298" s="257" t="str">
        <f t="shared" si="171"/>
        <v/>
      </c>
      <c r="AP298" s="256">
        <v>0</v>
      </c>
      <c r="AQ298" s="256">
        <v>0</v>
      </c>
      <c r="AR298" s="257" t="str">
        <f t="shared" si="172"/>
        <v/>
      </c>
      <c r="AS298" s="256">
        <v>0</v>
      </c>
      <c r="AT298" s="256">
        <f t="shared" si="173"/>
        <v>0</v>
      </c>
      <c r="AU298" s="257" t="str">
        <f t="shared" si="174"/>
        <v/>
      </c>
      <c r="AV298" s="256">
        <v>1</v>
      </c>
      <c r="AW298" s="256">
        <f t="shared" si="175"/>
        <v>1</v>
      </c>
      <c r="AX298" s="257">
        <f t="shared" si="176"/>
        <v>1</v>
      </c>
      <c r="AY298" s="256">
        <v>0</v>
      </c>
      <c r="AZ298" s="256">
        <f t="shared" si="177"/>
        <v>0</v>
      </c>
      <c r="BA298" s="257" t="str">
        <f t="shared" si="178"/>
        <v/>
      </c>
      <c r="BB298" s="256">
        <v>0</v>
      </c>
      <c r="BC298" s="256">
        <f t="shared" si="179"/>
        <v>0</v>
      </c>
      <c r="BD298" s="257" t="str">
        <f t="shared" si="180"/>
        <v/>
      </c>
      <c r="BE298" s="256">
        <v>0</v>
      </c>
      <c r="BF298" s="256">
        <f t="shared" si="181"/>
        <v>0</v>
      </c>
      <c r="BG298" s="257" t="str">
        <f t="shared" si="182"/>
        <v/>
      </c>
      <c r="BH298" s="256">
        <v>0</v>
      </c>
      <c r="BI298" s="256">
        <f t="shared" si="183"/>
        <v>0</v>
      </c>
      <c r="BJ298" s="257" t="str">
        <f t="shared" si="184"/>
        <v/>
      </c>
      <c r="BK298" s="256">
        <v>0</v>
      </c>
      <c r="BL298" s="256">
        <f t="shared" si="185"/>
        <v>0</v>
      </c>
      <c r="BM298" s="257" t="str">
        <f t="shared" si="186"/>
        <v/>
      </c>
      <c r="BN298" s="256">
        <v>0</v>
      </c>
      <c r="BO298" s="256">
        <f t="shared" si="187"/>
        <v>0</v>
      </c>
      <c r="BP298" s="257" t="str">
        <f t="shared" si="188"/>
        <v/>
      </c>
      <c r="BQ298" s="256">
        <v>1</v>
      </c>
      <c r="BR298" s="256">
        <f t="shared" si="189"/>
        <v>1</v>
      </c>
      <c r="BS298" s="257">
        <f t="shared" si="190"/>
        <v>1</v>
      </c>
      <c r="BT298" s="256">
        <v>0</v>
      </c>
      <c r="BU298" s="256">
        <f t="shared" si="191"/>
        <v>0</v>
      </c>
      <c r="BV298" s="257" t="str">
        <f t="shared" si="192"/>
        <v/>
      </c>
      <c r="BW298" s="256">
        <v>0</v>
      </c>
      <c r="BX298" s="256">
        <f t="shared" si="193"/>
        <v>0</v>
      </c>
      <c r="BY298" s="257" t="str">
        <f t="shared" si="194"/>
        <v/>
      </c>
      <c r="BZ298" s="256">
        <v>1</v>
      </c>
      <c r="CA298" s="256">
        <f t="shared" si="195"/>
        <v>1</v>
      </c>
      <c r="CB298" s="257">
        <f t="shared" si="196"/>
        <v>1</v>
      </c>
      <c r="CC298" s="256">
        <v>0</v>
      </c>
      <c r="CD298" s="256">
        <f t="shared" si="197"/>
        <v>0</v>
      </c>
      <c r="CE298" s="257" t="str">
        <f t="shared" si="198"/>
        <v/>
      </c>
      <c r="CF298" s="256">
        <v>0</v>
      </c>
      <c r="CG298" s="256">
        <f t="shared" si="199"/>
        <v>0</v>
      </c>
      <c r="CH298" s="257" t="str">
        <f t="shared" si="200"/>
        <v/>
      </c>
      <c r="CI298" s="256">
        <v>0</v>
      </c>
      <c r="CJ298" s="256">
        <f t="shared" si="201"/>
        <v>0</v>
      </c>
      <c r="CK298" s="257" t="str">
        <f t="shared" si="202"/>
        <v/>
      </c>
      <c r="CL298" s="256">
        <v>0</v>
      </c>
      <c r="CM298" s="256">
        <f t="shared" si="203"/>
        <v>0</v>
      </c>
      <c r="CN298" s="257" t="str">
        <f t="shared" si="204"/>
        <v/>
      </c>
      <c r="CO298" s="256">
        <v>0</v>
      </c>
      <c r="CP298" s="256">
        <f t="shared" si="205"/>
        <v>0</v>
      </c>
      <c r="CQ298" s="257" t="str">
        <f t="shared" si="206"/>
        <v/>
      </c>
      <c r="CR298" s="256">
        <v>0</v>
      </c>
      <c r="CS298" s="256">
        <f t="shared" si="207"/>
        <v>0</v>
      </c>
      <c r="CT298" s="257" t="str">
        <f t="shared" si="208"/>
        <v/>
      </c>
      <c r="CU298" s="256">
        <v>0</v>
      </c>
      <c r="CV298" s="256">
        <f t="shared" si="209"/>
        <v>0</v>
      </c>
      <c r="CW298" s="257" t="str">
        <f t="shared" si="210"/>
        <v/>
      </c>
      <c r="CX298" s="256">
        <v>0</v>
      </c>
      <c r="CY298" s="256">
        <f t="shared" si="211"/>
        <v>0</v>
      </c>
      <c r="CZ298" s="257" t="str">
        <f t="shared" si="212"/>
        <v/>
      </c>
      <c r="DA298" s="256">
        <v>0</v>
      </c>
      <c r="DB298" s="256">
        <f t="shared" si="159"/>
        <v>0</v>
      </c>
      <c r="DC298" s="257" t="str">
        <f t="shared" si="213"/>
        <v/>
      </c>
      <c r="DD298" s="256">
        <v>0</v>
      </c>
      <c r="DE298" s="256">
        <f t="shared" si="160"/>
        <v>0</v>
      </c>
      <c r="DF298" s="257" t="str">
        <f t="shared" si="214"/>
        <v/>
      </c>
    </row>
    <row r="299" spans="1:110" ht="15" customHeight="1" x14ac:dyDescent="0.25">
      <c r="A299" s="152">
        <v>45</v>
      </c>
      <c r="B299" s="127" t="s">
        <v>382</v>
      </c>
      <c r="C299" s="127" t="s">
        <v>339</v>
      </c>
      <c r="D299" s="480">
        <v>0</v>
      </c>
      <c r="E299" s="480">
        <v>0</v>
      </c>
      <c r="F299" s="257" t="str">
        <f t="shared" si="146"/>
        <v>-</v>
      </c>
      <c r="G299" s="239" t="str">
        <f t="shared" si="147"/>
        <v>Đạt</v>
      </c>
      <c r="H299" s="259">
        <f t="shared" si="215"/>
        <v>6</v>
      </c>
      <c r="I299" s="259">
        <f t="shared" si="215"/>
        <v>6</v>
      </c>
      <c r="J299" s="293">
        <f t="shared" si="161"/>
        <v>1</v>
      </c>
      <c r="K299" s="239" t="str">
        <f t="shared" si="149"/>
        <v>Đạt</v>
      </c>
      <c r="L299" s="256">
        <v>0</v>
      </c>
      <c r="M299" s="256">
        <f t="shared" si="150"/>
        <v>0</v>
      </c>
      <c r="N299" s="257" t="str">
        <f t="shared" si="162"/>
        <v/>
      </c>
      <c r="O299" s="256">
        <v>0</v>
      </c>
      <c r="P299" s="256">
        <v>0</v>
      </c>
      <c r="Q299" s="257" t="str">
        <f t="shared" si="151"/>
        <v/>
      </c>
      <c r="R299" s="256">
        <v>1</v>
      </c>
      <c r="S299" s="256">
        <f t="shared" si="152"/>
        <v>1</v>
      </c>
      <c r="T299" s="257">
        <f t="shared" si="163"/>
        <v>1</v>
      </c>
      <c r="U299" s="256">
        <v>0</v>
      </c>
      <c r="V299" s="256">
        <f t="shared" si="153"/>
        <v>0</v>
      </c>
      <c r="W299" s="257" t="str">
        <f t="shared" si="164"/>
        <v/>
      </c>
      <c r="X299" s="256">
        <v>0</v>
      </c>
      <c r="Y299" s="256">
        <f t="shared" si="154"/>
        <v>0</v>
      </c>
      <c r="Z299" s="257" t="str">
        <f t="shared" si="165"/>
        <v/>
      </c>
      <c r="AA299" s="256">
        <v>0</v>
      </c>
      <c r="AB299" s="256">
        <f t="shared" si="155"/>
        <v>0</v>
      </c>
      <c r="AC299" s="257" t="str">
        <f t="shared" si="156"/>
        <v/>
      </c>
      <c r="AD299" s="256">
        <v>0</v>
      </c>
      <c r="AE299" s="256">
        <f t="shared" si="157"/>
        <v>0</v>
      </c>
      <c r="AF299" s="257" t="str">
        <f t="shared" si="166"/>
        <v/>
      </c>
      <c r="AG299" s="256">
        <v>0</v>
      </c>
      <c r="AH299" s="256">
        <f t="shared" si="158"/>
        <v>0</v>
      </c>
      <c r="AI299" s="257" t="str">
        <f t="shared" si="167"/>
        <v/>
      </c>
      <c r="AJ299" s="480">
        <v>0</v>
      </c>
      <c r="AK299" s="256">
        <f t="shared" si="168"/>
        <v>0</v>
      </c>
      <c r="AL299" s="257" t="str">
        <f t="shared" si="169"/>
        <v/>
      </c>
      <c r="AM299" s="256">
        <v>0</v>
      </c>
      <c r="AN299" s="256">
        <f t="shared" si="170"/>
        <v>1</v>
      </c>
      <c r="AO299" s="257">
        <f t="shared" si="171"/>
        <v>0</v>
      </c>
      <c r="AP299" s="256">
        <v>0</v>
      </c>
      <c r="AQ299" s="256">
        <v>0</v>
      </c>
      <c r="AR299" s="257" t="str">
        <f t="shared" si="172"/>
        <v/>
      </c>
      <c r="AS299" s="256">
        <v>0</v>
      </c>
      <c r="AT299" s="256">
        <f t="shared" si="173"/>
        <v>0</v>
      </c>
      <c r="AU299" s="257" t="str">
        <f t="shared" si="174"/>
        <v/>
      </c>
      <c r="AV299" s="256">
        <v>1</v>
      </c>
      <c r="AW299" s="256">
        <f t="shared" si="175"/>
        <v>0</v>
      </c>
      <c r="AX299" s="257" t="str">
        <f t="shared" si="176"/>
        <v/>
      </c>
      <c r="AY299" s="256">
        <v>0</v>
      </c>
      <c r="AZ299" s="256">
        <f t="shared" si="177"/>
        <v>0</v>
      </c>
      <c r="BA299" s="257" t="str">
        <f t="shared" si="178"/>
        <v/>
      </c>
      <c r="BB299" s="256">
        <v>1</v>
      </c>
      <c r="BC299" s="256">
        <f t="shared" si="179"/>
        <v>1</v>
      </c>
      <c r="BD299" s="257">
        <f t="shared" si="180"/>
        <v>1</v>
      </c>
      <c r="BE299" s="256">
        <v>1</v>
      </c>
      <c r="BF299" s="256">
        <f t="shared" si="181"/>
        <v>1</v>
      </c>
      <c r="BG299" s="257">
        <f t="shared" si="182"/>
        <v>1</v>
      </c>
      <c r="BH299" s="256">
        <v>0</v>
      </c>
      <c r="BI299" s="256">
        <f t="shared" si="183"/>
        <v>1</v>
      </c>
      <c r="BJ299" s="257">
        <f t="shared" si="184"/>
        <v>0</v>
      </c>
      <c r="BK299" s="256">
        <v>0</v>
      </c>
      <c r="BL299" s="256">
        <f t="shared" si="185"/>
        <v>0</v>
      </c>
      <c r="BM299" s="257" t="str">
        <f t="shared" si="186"/>
        <v/>
      </c>
      <c r="BN299" s="256">
        <v>0</v>
      </c>
      <c r="BO299" s="256">
        <f t="shared" si="187"/>
        <v>0</v>
      </c>
      <c r="BP299" s="257" t="str">
        <f t="shared" si="188"/>
        <v/>
      </c>
      <c r="BQ299" s="256">
        <v>0</v>
      </c>
      <c r="BR299" s="256">
        <f t="shared" si="189"/>
        <v>0</v>
      </c>
      <c r="BS299" s="257" t="str">
        <f t="shared" si="190"/>
        <v/>
      </c>
      <c r="BT299" s="256">
        <v>1</v>
      </c>
      <c r="BU299" s="256">
        <f t="shared" si="191"/>
        <v>1</v>
      </c>
      <c r="BV299" s="257">
        <f t="shared" si="192"/>
        <v>1</v>
      </c>
      <c r="BW299" s="256">
        <v>0</v>
      </c>
      <c r="BX299" s="256">
        <f t="shared" si="193"/>
        <v>0</v>
      </c>
      <c r="BY299" s="257" t="str">
        <f t="shared" si="194"/>
        <v/>
      </c>
      <c r="BZ299" s="256">
        <v>0</v>
      </c>
      <c r="CA299" s="256">
        <f t="shared" si="195"/>
        <v>0</v>
      </c>
      <c r="CB299" s="257" t="str">
        <f t="shared" si="196"/>
        <v/>
      </c>
      <c r="CC299" s="256">
        <v>1</v>
      </c>
      <c r="CD299" s="256">
        <f t="shared" si="197"/>
        <v>0</v>
      </c>
      <c r="CE299" s="257" t="str">
        <f t="shared" si="198"/>
        <v/>
      </c>
      <c r="CF299" s="256">
        <v>0</v>
      </c>
      <c r="CG299" s="256">
        <f t="shared" si="199"/>
        <v>0</v>
      </c>
      <c r="CH299" s="257" t="str">
        <f t="shared" si="200"/>
        <v/>
      </c>
      <c r="CI299" s="256">
        <v>0</v>
      </c>
      <c r="CJ299" s="256">
        <f t="shared" si="201"/>
        <v>0</v>
      </c>
      <c r="CK299" s="257" t="str">
        <f t="shared" si="202"/>
        <v/>
      </c>
      <c r="CL299" s="256">
        <v>0</v>
      </c>
      <c r="CM299" s="256">
        <f t="shared" si="203"/>
        <v>0</v>
      </c>
      <c r="CN299" s="257" t="str">
        <f t="shared" si="204"/>
        <v/>
      </c>
      <c r="CO299" s="256">
        <v>0</v>
      </c>
      <c r="CP299" s="256">
        <f t="shared" si="205"/>
        <v>0</v>
      </c>
      <c r="CQ299" s="257" t="str">
        <f t="shared" si="206"/>
        <v/>
      </c>
      <c r="CR299" s="256">
        <v>0</v>
      </c>
      <c r="CS299" s="256">
        <f t="shared" si="207"/>
        <v>0</v>
      </c>
      <c r="CT299" s="257" t="str">
        <f t="shared" si="208"/>
        <v/>
      </c>
      <c r="CU299" s="256">
        <v>0</v>
      </c>
      <c r="CV299" s="256">
        <f t="shared" si="209"/>
        <v>0</v>
      </c>
      <c r="CW299" s="257" t="str">
        <f t="shared" si="210"/>
        <v/>
      </c>
      <c r="CX299" s="256">
        <v>0</v>
      </c>
      <c r="CY299" s="256">
        <f t="shared" si="211"/>
        <v>0</v>
      </c>
      <c r="CZ299" s="257" t="str">
        <f t="shared" si="212"/>
        <v/>
      </c>
      <c r="DA299" s="256">
        <v>1</v>
      </c>
      <c r="DB299" s="256">
        <f t="shared" si="159"/>
        <v>0</v>
      </c>
      <c r="DC299" s="257" t="str">
        <f t="shared" si="213"/>
        <v/>
      </c>
      <c r="DD299" s="256">
        <v>0</v>
      </c>
      <c r="DE299" s="256">
        <f t="shared" si="160"/>
        <v>0</v>
      </c>
      <c r="DF299" s="257" t="str">
        <f t="shared" si="214"/>
        <v/>
      </c>
    </row>
    <row r="300" spans="1:110" ht="15" customHeight="1" x14ac:dyDescent="0.25">
      <c r="A300" s="152">
        <v>46</v>
      </c>
      <c r="B300" s="127" t="s">
        <v>383</v>
      </c>
      <c r="C300" s="127" t="s">
        <v>345</v>
      </c>
      <c r="D300" s="480">
        <v>0</v>
      </c>
      <c r="E300" s="480">
        <v>0</v>
      </c>
      <c r="F300" s="257" t="str">
        <f t="shared" si="146"/>
        <v>-</v>
      </c>
      <c r="G300" s="239" t="str">
        <f t="shared" si="147"/>
        <v>Đạt</v>
      </c>
      <c r="H300" s="259">
        <f t="shared" si="215"/>
        <v>8</v>
      </c>
      <c r="I300" s="259">
        <f t="shared" si="215"/>
        <v>8</v>
      </c>
      <c r="J300" s="293">
        <f t="shared" si="161"/>
        <v>1</v>
      </c>
      <c r="K300" s="239" t="str">
        <f t="shared" si="149"/>
        <v>Đạt</v>
      </c>
      <c r="L300" s="256">
        <v>0</v>
      </c>
      <c r="M300" s="256">
        <f t="shared" si="150"/>
        <v>0</v>
      </c>
      <c r="N300" s="257" t="str">
        <f t="shared" si="162"/>
        <v/>
      </c>
      <c r="O300" s="256">
        <v>0</v>
      </c>
      <c r="P300" s="256">
        <v>0</v>
      </c>
      <c r="Q300" s="257" t="str">
        <f t="shared" si="151"/>
        <v/>
      </c>
      <c r="R300" s="256">
        <v>0</v>
      </c>
      <c r="S300" s="256">
        <f t="shared" si="152"/>
        <v>0</v>
      </c>
      <c r="T300" s="257" t="str">
        <f t="shared" si="163"/>
        <v/>
      </c>
      <c r="U300" s="256">
        <v>0</v>
      </c>
      <c r="V300" s="256">
        <f t="shared" si="153"/>
        <v>0</v>
      </c>
      <c r="W300" s="257" t="str">
        <f t="shared" si="164"/>
        <v/>
      </c>
      <c r="X300" s="256">
        <v>0</v>
      </c>
      <c r="Y300" s="256">
        <f t="shared" si="154"/>
        <v>0</v>
      </c>
      <c r="Z300" s="257" t="str">
        <f t="shared" si="165"/>
        <v/>
      </c>
      <c r="AA300" s="256">
        <v>2</v>
      </c>
      <c r="AB300" s="256">
        <f t="shared" si="155"/>
        <v>2</v>
      </c>
      <c r="AC300" s="257">
        <f t="shared" si="156"/>
        <v>1</v>
      </c>
      <c r="AD300" s="256">
        <v>0</v>
      </c>
      <c r="AE300" s="256">
        <f t="shared" si="157"/>
        <v>0</v>
      </c>
      <c r="AF300" s="257" t="str">
        <f t="shared" si="166"/>
        <v/>
      </c>
      <c r="AG300" s="256">
        <v>0</v>
      </c>
      <c r="AH300" s="256">
        <f t="shared" si="158"/>
        <v>0</v>
      </c>
      <c r="AI300" s="257" t="str">
        <f t="shared" si="167"/>
        <v/>
      </c>
      <c r="AJ300" s="480">
        <v>0</v>
      </c>
      <c r="AK300" s="256">
        <f t="shared" si="168"/>
        <v>0</v>
      </c>
      <c r="AL300" s="257" t="str">
        <f t="shared" si="169"/>
        <v/>
      </c>
      <c r="AM300" s="256">
        <v>0</v>
      </c>
      <c r="AN300" s="256">
        <f t="shared" si="170"/>
        <v>0</v>
      </c>
      <c r="AO300" s="257" t="str">
        <f t="shared" si="171"/>
        <v/>
      </c>
      <c r="AP300" s="256">
        <v>0</v>
      </c>
      <c r="AQ300" s="256">
        <v>0</v>
      </c>
      <c r="AR300" s="257" t="str">
        <f t="shared" si="172"/>
        <v/>
      </c>
      <c r="AS300" s="256">
        <v>0</v>
      </c>
      <c r="AT300" s="256">
        <f t="shared" si="173"/>
        <v>1</v>
      </c>
      <c r="AU300" s="257">
        <f t="shared" si="174"/>
        <v>0</v>
      </c>
      <c r="AV300" s="256">
        <v>1</v>
      </c>
      <c r="AW300" s="256">
        <f t="shared" si="175"/>
        <v>0</v>
      </c>
      <c r="AX300" s="257" t="str">
        <f t="shared" si="176"/>
        <v/>
      </c>
      <c r="AY300" s="256">
        <v>0</v>
      </c>
      <c r="AZ300" s="256">
        <f t="shared" si="177"/>
        <v>0</v>
      </c>
      <c r="BA300" s="257" t="str">
        <f t="shared" si="178"/>
        <v/>
      </c>
      <c r="BB300" s="256">
        <v>1</v>
      </c>
      <c r="BC300" s="256">
        <f t="shared" si="179"/>
        <v>1</v>
      </c>
      <c r="BD300" s="257">
        <f t="shared" si="180"/>
        <v>1</v>
      </c>
      <c r="BE300" s="256">
        <v>0</v>
      </c>
      <c r="BF300" s="256">
        <f t="shared" si="181"/>
        <v>0</v>
      </c>
      <c r="BG300" s="257" t="str">
        <f t="shared" si="182"/>
        <v/>
      </c>
      <c r="BH300" s="256">
        <v>0</v>
      </c>
      <c r="BI300" s="256">
        <f t="shared" si="183"/>
        <v>0</v>
      </c>
      <c r="BJ300" s="257" t="str">
        <f t="shared" si="184"/>
        <v/>
      </c>
      <c r="BK300" s="256">
        <v>0</v>
      </c>
      <c r="BL300" s="256">
        <f t="shared" si="185"/>
        <v>0</v>
      </c>
      <c r="BM300" s="257" t="str">
        <f t="shared" si="186"/>
        <v/>
      </c>
      <c r="BN300" s="256">
        <v>1</v>
      </c>
      <c r="BO300" s="256">
        <f t="shared" si="187"/>
        <v>1</v>
      </c>
      <c r="BP300" s="257">
        <f t="shared" si="188"/>
        <v>1</v>
      </c>
      <c r="BQ300" s="256">
        <v>1</v>
      </c>
      <c r="BR300" s="256">
        <f t="shared" si="189"/>
        <v>1</v>
      </c>
      <c r="BS300" s="257">
        <f t="shared" si="190"/>
        <v>1</v>
      </c>
      <c r="BT300" s="256">
        <v>2</v>
      </c>
      <c r="BU300" s="256">
        <f t="shared" si="191"/>
        <v>2</v>
      </c>
      <c r="BV300" s="257">
        <f t="shared" si="192"/>
        <v>1</v>
      </c>
      <c r="BW300" s="256">
        <v>0</v>
      </c>
      <c r="BX300" s="256">
        <f t="shared" si="193"/>
        <v>0</v>
      </c>
      <c r="BY300" s="257" t="str">
        <f t="shared" si="194"/>
        <v/>
      </c>
      <c r="BZ300" s="256">
        <v>0</v>
      </c>
      <c r="CA300" s="256">
        <f t="shared" si="195"/>
        <v>0</v>
      </c>
      <c r="CB300" s="257" t="str">
        <f t="shared" si="196"/>
        <v/>
      </c>
      <c r="CC300" s="256">
        <v>0</v>
      </c>
      <c r="CD300" s="256">
        <f t="shared" si="197"/>
        <v>0</v>
      </c>
      <c r="CE300" s="257" t="str">
        <f t="shared" si="198"/>
        <v/>
      </c>
      <c r="CF300" s="256">
        <v>0</v>
      </c>
      <c r="CG300" s="256">
        <f t="shared" si="199"/>
        <v>0</v>
      </c>
      <c r="CH300" s="257" t="str">
        <f t="shared" si="200"/>
        <v/>
      </c>
      <c r="CI300" s="256">
        <v>0</v>
      </c>
      <c r="CJ300" s="256">
        <f t="shared" si="201"/>
        <v>0</v>
      </c>
      <c r="CK300" s="257" t="str">
        <f t="shared" si="202"/>
        <v/>
      </c>
      <c r="CL300" s="256">
        <v>0</v>
      </c>
      <c r="CM300" s="256">
        <f t="shared" si="203"/>
        <v>0</v>
      </c>
      <c r="CN300" s="257" t="str">
        <f t="shared" si="204"/>
        <v/>
      </c>
      <c r="CO300" s="256">
        <v>0</v>
      </c>
      <c r="CP300" s="256">
        <f t="shared" si="205"/>
        <v>0</v>
      </c>
      <c r="CQ300" s="257" t="str">
        <f t="shared" si="206"/>
        <v/>
      </c>
      <c r="CR300" s="256">
        <v>0</v>
      </c>
      <c r="CS300" s="256">
        <f t="shared" si="207"/>
        <v>0</v>
      </c>
      <c r="CT300" s="257" t="str">
        <f t="shared" si="208"/>
        <v/>
      </c>
      <c r="CU300" s="256">
        <v>0</v>
      </c>
      <c r="CV300" s="256">
        <f t="shared" si="209"/>
        <v>0</v>
      </c>
      <c r="CW300" s="257" t="str">
        <f t="shared" si="210"/>
        <v/>
      </c>
      <c r="CX300" s="256">
        <v>0</v>
      </c>
      <c r="CY300" s="256">
        <f t="shared" si="211"/>
        <v>0</v>
      </c>
      <c r="CZ300" s="257" t="str">
        <f t="shared" si="212"/>
        <v/>
      </c>
      <c r="DA300" s="256">
        <v>0</v>
      </c>
      <c r="DB300" s="256">
        <f t="shared" si="159"/>
        <v>0</v>
      </c>
      <c r="DC300" s="257" t="str">
        <f t="shared" si="213"/>
        <v/>
      </c>
      <c r="DD300" s="256">
        <v>0</v>
      </c>
      <c r="DE300" s="256">
        <f t="shared" si="160"/>
        <v>0</v>
      </c>
      <c r="DF300" s="257" t="str">
        <f t="shared" si="214"/>
        <v/>
      </c>
    </row>
    <row r="301" spans="1:110" ht="15" customHeight="1" x14ac:dyDescent="0.25">
      <c r="A301" s="152">
        <v>47</v>
      </c>
      <c r="B301" s="127" t="s">
        <v>384</v>
      </c>
      <c r="C301" s="127" t="s">
        <v>345</v>
      </c>
      <c r="D301" s="480">
        <v>0</v>
      </c>
      <c r="E301" s="480">
        <v>0</v>
      </c>
      <c r="F301" s="257" t="str">
        <f t="shared" si="146"/>
        <v>-</v>
      </c>
      <c r="G301" s="239" t="str">
        <f t="shared" si="147"/>
        <v>Đạt</v>
      </c>
      <c r="H301" s="259">
        <f t="shared" si="215"/>
        <v>6</v>
      </c>
      <c r="I301" s="259">
        <f t="shared" si="215"/>
        <v>5</v>
      </c>
      <c r="J301" s="293">
        <f t="shared" si="161"/>
        <v>1.2</v>
      </c>
      <c r="K301" s="239" t="str">
        <f t="shared" si="149"/>
        <v>Đạt</v>
      </c>
      <c r="L301" s="256">
        <v>0</v>
      </c>
      <c r="M301" s="256">
        <f t="shared" si="150"/>
        <v>0</v>
      </c>
      <c r="N301" s="257" t="str">
        <f t="shared" si="162"/>
        <v/>
      </c>
      <c r="O301" s="256">
        <v>1</v>
      </c>
      <c r="P301" s="256">
        <v>1</v>
      </c>
      <c r="Q301" s="257">
        <f t="shared" si="151"/>
        <v>1</v>
      </c>
      <c r="R301" s="256">
        <v>0</v>
      </c>
      <c r="S301" s="256">
        <f t="shared" si="152"/>
        <v>0</v>
      </c>
      <c r="T301" s="257" t="str">
        <f t="shared" si="163"/>
        <v/>
      </c>
      <c r="U301" s="256">
        <v>0</v>
      </c>
      <c r="V301" s="256">
        <f t="shared" si="153"/>
        <v>0</v>
      </c>
      <c r="W301" s="257" t="str">
        <f t="shared" si="164"/>
        <v/>
      </c>
      <c r="X301" s="256">
        <v>0</v>
      </c>
      <c r="Y301" s="256">
        <f t="shared" si="154"/>
        <v>0</v>
      </c>
      <c r="Z301" s="257" t="str">
        <f t="shared" si="165"/>
        <v/>
      </c>
      <c r="AA301" s="256">
        <v>2</v>
      </c>
      <c r="AB301" s="256">
        <f t="shared" si="155"/>
        <v>2</v>
      </c>
      <c r="AC301" s="257">
        <f t="shared" si="156"/>
        <v>1</v>
      </c>
      <c r="AD301" s="256">
        <v>0</v>
      </c>
      <c r="AE301" s="256">
        <f t="shared" si="157"/>
        <v>0</v>
      </c>
      <c r="AF301" s="257" t="str">
        <f t="shared" si="166"/>
        <v/>
      </c>
      <c r="AG301" s="256">
        <v>0</v>
      </c>
      <c r="AH301" s="256">
        <f t="shared" si="158"/>
        <v>0</v>
      </c>
      <c r="AI301" s="257" t="str">
        <f t="shared" si="167"/>
        <v/>
      </c>
      <c r="AJ301" s="480">
        <v>0</v>
      </c>
      <c r="AK301" s="256">
        <f t="shared" si="168"/>
        <v>0</v>
      </c>
      <c r="AL301" s="257" t="str">
        <f t="shared" si="169"/>
        <v/>
      </c>
      <c r="AM301" s="256">
        <v>1</v>
      </c>
      <c r="AN301" s="256">
        <f t="shared" si="170"/>
        <v>0</v>
      </c>
      <c r="AO301" s="257" t="str">
        <f t="shared" si="171"/>
        <v/>
      </c>
      <c r="AP301" s="256">
        <v>0</v>
      </c>
      <c r="AQ301" s="256">
        <v>0</v>
      </c>
      <c r="AR301" s="257" t="str">
        <f t="shared" si="172"/>
        <v/>
      </c>
      <c r="AS301" s="256">
        <v>0</v>
      </c>
      <c r="AT301" s="256">
        <f t="shared" si="173"/>
        <v>0</v>
      </c>
      <c r="AU301" s="257" t="str">
        <f t="shared" si="174"/>
        <v/>
      </c>
      <c r="AV301" s="256">
        <v>0</v>
      </c>
      <c r="AW301" s="256">
        <f t="shared" si="175"/>
        <v>0</v>
      </c>
      <c r="AX301" s="257" t="str">
        <f t="shared" si="176"/>
        <v/>
      </c>
      <c r="AY301" s="256">
        <v>0</v>
      </c>
      <c r="AZ301" s="256">
        <f t="shared" si="177"/>
        <v>0</v>
      </c>
      <c r="BA301" s="257" t="str">
        <f t="shared" si="178"/>
        <v/>
      </c>
      <c r="BB301" s="256">
        <v>0</v>
      </c>
      <c r="BC301" s="256">
        <f t="shared" si="179"/>
        <v>0</v>
      </c>
      <c r="BD301" s="257" t="str">
        <f t="shared" si="180"/>
        <v/>
      </c>
      <c r="BE301" s="256">
        <v>0</v>
      </c>
      <c r="BF301" s="256">
        <f t="shared" si="181"/>
        <v>0</v>
      </c>
      <c r="BG301" s="257" t="str">
        <f t="shared" si="182"/>
        <v/>
      </c>
      <c r="BH301" s="256">
        <v>1</v>
      </c>
      <c r="BI301" s="256">
        <f t="shared" si="183"/>
        <v>1</v>
      </c>
      <c r="BJ301" s="257">
        <f t="shared" si="184"/>
        <v>1</v>
      </c>
      <c r="BK301" s="256">
        <v>0</v>
      </c>
      <c r="BL301" s="256">
        <f t="shared" si="185"/>
        <v>0</v>
      </c>
      <c r="BM301" s="257" t="str">
        <f t="shared" si="186"/>
        <v/>
      </c>
      <c r="BN301" s="256">
        <v>0</v>
      </c>
      <c r="BO301" s="256">
        <f t="shared" si="187"/>
        <v>0</v>
      </c>
      <c r="BP301" s="257" t="str">
        <f t="shared" si="188"/>
        <v/>
      </c>
      <c r="BQ301" s="256">
        <v>0</v>
      </c>
      <c r="BR301" s="256">
        <f t="shared" si="189"/>
        <v>0</v>
      </c>
      <c r="BS301" s="257" t="str">
        <f t="shared" si="190"/>
        <v/>
      </c>
      <c r="BT301" s="256">
        <v>1</v>
      </c>
      <c r="BU301" s="256">
        <f t="shared" si="191"/>
        <v>1</v>
      </c>
      <c r="BV301" s="257">
        <f t="shared" si="192"/>
        <v>1</v>
      </c>
      <c r="BW301" s="256">
        <v>0</v>
      </c>
      <c r="BX301" s="256">
        <f t="shared" si="193"/>
        <v>0</v>
      </c>
      <c r="BY301" s="257" t="str">
        <f t="shared" si="194"/>
        <v/>
      </c>
      <c r="BZ301" s="256">
        <v>0</v>
      </c>
      <c r="CA301" s="256">
        <f t="shared" si="195"/>
        <v>0</v>
      </c>
      <c r="CB301" s="257" t="str">
        <f t="shared" si="196"/>
        <v/>
      </c>
      <c r="CC301" s="256">
        <v>0</v>
      </c>
      <c r="CD301" s="256">
        <f t="shared" si="197"/>
        <v>0</v>
      </c>
      <c r="CE301" s="257" t="str">
        <f t="shared" si="198"/>
        <v/>
      </c>
      <c r="CF301" s="256">
        <v>0</v>
      </c>
      <c r="CG301" s="256">
        <f t="shared" si="199"/>
        <v>0</v>
      </c>
      <c r="CH301" s="257" t="str">
        <f t="shared" si="200"/>
        <v/>
      </c>
      <c r="CI301" s="256">
        <v>0</v>
      </c>
      <c r="CJ301" s="256">
        <f t="shared" si="201"/>
        <v>0</v>
      </c>
      <c r="CK301" s="257" t="str">
        <f t="shared" si="202"/>
        <v/>
      </c>
      <c r="CL301" s="256">
        <v>0</v>
      </c>
      <c r="CM301" s="256">
        <f t="shared" si="203"/>
        <v>0</v>
      </c>
      <c r="CN301" s="257" t="str">
        <f t="shared" si="204"/>
        <v/>
      </c>
      <c r="CO301" s="256">
        <v>0</v>
      </c>
      <c r="CP301" s="256">
        <f t="shared" si="205"/>
        <v>0</v>
      </c>
      <c r="CQ301" s="257" t="str">
        <f t="shared" si="206"/>
        <v/>
      </c>
      <c r="CR301" s="256">
        <v>0</v>
      </c>
      <c r="CS301" s="256">
        <f t="shared" si="207"/>
        <v>0</v>
      </c>
      <c r="CT301" s="257" t="str">
        <f t="shared" si="208"/>
        <v/>
      </c>
      <c r="CU301" s="256">
        <v>0</v>
      </c>
      <c r="CV301" s="256">
        <f t="shared" si="209"/>
        <v>0</v>
      </c>
      <c r="CW301" s="257" t="str">
        <f t="shared" si="210"/>
        <v/>
      </c>
      <c r="CX301" s="256">
        <v>0</v>
      </c>
      <c r="CY301" s="256">
        <f t="shared" si="211"/>
        <v>0</v>
      </c>
      <c r="CZ301" s="257" t="str">
        <f t="shared" si="212"/>
        <v/>
      </c>
      <c r="DA301" s="256">
        <v>0</v>
      </c>
      <c r="DB301" s="256">
        <f t="shared" si="159"/>
        <v>0</v>
      </c>
      <c r="DC301" s="257" t="str">
        <f t="shared" si="213"/>
        <v/>
      </c>
      <c r="DD301" s="256">
        <v>0</v>
      </c>
      <c r="DE301" s="256">
        <f t="shared" si="160"/>
        <v>0</v>
      </c>
      <c r="DF301" s="257" t="str">
        <f t="shared" si="214"/>
        <v/>
      </c>
    </row>
    <row r="302" spans="1:110" ht="15" customHeight="1" x14ac:dyDescent="0.25">
      <c r="A302" s="152">
        <v>48</v>
      </c>
      <c r="B302" s="127" t="s">
        <v>385</v>
      </c>
      <c r="C302" s="127" t="s">
        <v>339</v>
      </c>
      <c r="D302" s="480">
        <v>0</v>
      </c>
      <c r="E302" s="480">
        <v>0</v>
      </c>
      <c r="F302" s="257" t="str">
        <f t="shared" si="146"/>
        <v>-</v>
      </c>
      <c r="G302" s="239" t="str">
        <f t="shared" si="147"/>
        <v>Đạt</v>
      </c>
      <c r="H302" s="259">
        <f t="shared" si="215"/>
        <v>26</v>
      </c>
      <c r="I302" s="259">
        <f t="shared" si="215"/>
        <v>33</v>
      </c>
      <c r="J302" s="293">
        <f t="shared" si="161"/>
        <v>0.78787878787878785</v>
      </c>
      <c r="K302" s="239" t="str">
        <f t="shared" si="149"/>
        <v>Không đạt</v>
      </c>
      <c r="L302" s="256">
        <v>3</v>
      </c>
      <c r="M302" s="256">
        <f t="shared" si="150"/>
        <v>3</v>
      </c>
      <c r="N302" s="257">
        <f t="shared" si="162"/>
        <v>1</v>
      </c>
      <c r="O302" s="256">
        <v>2</v>
      </c>
      <c r="P302" s="256">
        <v>2</v>
      </c>
      <c r="Q302" s="257">
        <f t="shared" si="151"/>
        <v>1</v>
      </c>
      <c r="R302" s="256">
        <v>0</v>
      </c>
      <c r="S302" s="256">
        <f t="shared" si="152"/>
        <v>0</v>
      </c>
      <c r="T302" s="257" t="str">
        <f t="shared" si="163"/>
        <v/>
      </c>
      <c r="U302" s="256">
        <v>0</v>
      </c>
      <c r="V302" s="256">
        <f t="shared" si="153"/>
        <v>0</v>
      </c>
      <c r="W302" s="257" t="str">
        <f t="shared" si="164"/>
        <v/>
      </c>
      <c r="X302" s="256">
        <v>0</v>
      </c>
      <c r="Y302" s="256">
        <f t="shared" si="154"/>
        <v>0</v>
      </c>
      <c r="Z302" s="257" t="str">
        <f t="shared" si="165"/>
        <v/>
      </c>
      <c r="AA302" s="256">
        <v>0</v>
      </c>
      <c r="AB302" s="256">
        <f t="shared" si="155"/>
        <v>0</v>
      </c>
      <c r="AC302" s="257" t="str">
        <f t="shared" si="156"/>
        <v/>
      </c>
      <c r="AD302" s="256">
        <v>1</v>
      </c>
      <c r="AE302" s="256">
        <f t="shared" si="157"/>
        <v>1</v>
      </c>
      <c r="AF302" s="257">
        <f t="shared" si="166"/>
        <v>1</v>
      </c>
      <c r="AG302" s="256">
        <v>2</v>
      </c>
      <c r="AH302" s="256">
        <f t="shared" si="158"/>
        <v>2</v>
      </c>
      <c r="AI302" s="257">
        <f t="shared" si="167"/>
        <v>1</v>
      </c>
      <c r="AJ302" s="480">
        <v>4</v>
      </c>
      <c r="AK302" s="256">
        <f t="shared" si="168"/>
        <v>4</v>
      </c>
      <c r="AL302" s="257">
        <f t="shared" si="169"/>
        <v>1</v>
      </c>
      <c r="AM302" s="256">
        <v>0</v>
      </c>
      <c r="AN302" s="256">
        <f t="shared" si="170"/>
        <v>0</v>
      </c>
      <c r="AO302" s="257" t="str">
        <f t="shared" si="171"/>
        <v/>
      </c>
      <c r="AP302" s="256">
        <v>1</v>
      </c>
      <c r="AQ302" s="256">
        <v>1</v>
      </c>
      <c r="AR302" s="257">
        <f t="shared" si="172"/>
        <v>1</v>
      </c>
      <c r="AS302" s="256">
        <v>0</v>
      </c>
      <c r="AT302" s="256">
        <f t="shared" si="173"/>
        <v>1</v>
      </c>
      <c r="AU302" s="257">
        <f t="shared" si="174"/>
        <v>0</v>
      </c>
      <c r="AV302" s="256">
        <v>0</v>
      </c>
      <c r="AW302" s="256">
        <f t="shared" si="175"/>
        <v>1</v>
      </c>
      <c r="AX302" s="257">
        <f t="shared" si="176"/>
        <v>0</v>
      </c>
      <c r="AY302" s="256">
        <v>0</v>
      </c>
      <c r="AZ302" s="256">
        <f t="shared" si="177"/>
        <v>0</v>
      </c>
      <c r="BA302" s="257" t="str">
        <f t="shared" si="178"/>
        <v/>
      </c>
      <c r="BB302" s="256">
        <v>1</v>
      </c>
      <c r="BC302" s="256">
        <f t="shared" si="179"/>
        <v>1</v>
      </c>
      <c r="BD302" s="257">
        <f t="shared" si="180"/>
        <v>1</v>
      </c>
      <c r="BE302" s="256">
        <v>1</v>
      </c>
      <c r="BF302" s="256">
        <f t="shared" si="181"/>
        <v>1</v>
      </c>
      <c r="BG302" s="257">
        <f t="shared" si="182"/>
        <v>1</v>
      </c>
      <c r="BH302" s="256">
        <v>0</v>
      </c>
      <c r="BI302" s="256">
        <f t="shared" si="183"/>
        <v>3</v>
      </c>
      <c r="BJ302" s="257">
        <f t="shared" si="184"/>
        <v>0</v>
      </c>
      <c r="BK302" s="256">
        <v>0</v>
      </c>
      <c r="BL302" s="256">
        <f t="shared" si="185"/>
        <v>0</v>
      </c>
      <c r="BM302" s="257" t="str">
        <f t="shared" si="186"/>
        <v/>
      </c>
      <c r="BN302" s="256">
        <v>2</v>
      </c>
      <c r="BO302" s="256">
        <f t="shared" si="187"/>
        <v>2</v>
      </c>
      <c r="BP302" s="257">
        <f t="shared" si="188"/>
        <v>1</v>
      </c>
      <c r="BQ302" s="256">
        <v>2</v>
      </c>
      <c r="BR302" s="256">
        <f t="shared" si="189"/>
        <v>2</v>
      </c>
      <c r="BS302" s="257">
        <f t="shared" si="190"/>
        <v>1</v>
      </c>
      <c r="BT302" s="256">
        <v>2</v>
      </c>
      <c r="BU302" s="256">
        <f t="shared" si="191"/>
        <v>2</v>
      </c>
      <c r="BV302" s="257">
        <f t="shared" si="192"/>
        <v>1</v>
      </c>
      <c r="BW302" s="256">
        <v>0</v>
      </c>
      <c r="BX302" s="256">
        <f t="shared" si="193"/>
        <v>0</v>
      </c>
      <c r="BY302" s="257" t="str">
        <f t="shared" si="194"/>
        <v/>
      </c>
      <c r="BZ302" s="256">
        <v>2</v>
      </c>
      <c r="CA302" s="256">
        <f t="shared" si="195"/>
        <v>2</v>
      </c>
      <c r="CB302" s="257">
        <f t="shared" si="196"/>
        <v>1</v>
      </c>
      <c r="CC302" s="256">
        <v>1</v>
      </c>
      <c r="CD302" s="256">
        <f t="shared" si="197"/>
        <v>1</v>
      </c>
      <c r="CE302" s="257">
        <f t="shared" si="198"/>
        <v>1</v>
      </c>
      <c r="CF302" s="256">
        <v>0</v>
      </c>
      <c r="CG302" s="256">
        <f t="shared" si="199"/>
        <v>0</v>
      </c>
      <c r="CH302" s="257" t="str">
        <f t="shared" si="200"/>
        <v/>
      </c>
      <c r="CI302" s="256">
        <v>0</v>
      </c>
      <c r="CJ302" s="256">
        <f t="shared" si="201"/>
        <v>2</v>
      </c>
      <c r="CK302" s="257">
        <f t="shared" si="202"/>
        <v>0</v>
      </c>
      <c r="CL302" s="256">
        <v>0</v>
      </c>
      <c r="CM302" s="256">
        <f t="shared" si="203"/>
        <v>0</v>
      </c>
      <c r="CN302" s="257" t="str">
        <f t="shared" si="204"/>
        <v/>
      </c>
      <c r="CO302" s="256">
        <v>0</v>
      </c>
      <c r="CP302" s="256">
        <f t="shared" si="205"/>
        <v>0</v>
      </c>
      <c r="CQ302" s="257" t="str">
        <f t="shared" si="206"/>
        <v/>
      </c>
      <c r="CR302" s="256">
        <v>0</v>
      </c>
      <c r="CS302" s="256">
        <f t="shared" si="207"/>
        <v>0</v>
      </c>
      <c r="CT302" s="257" t="str">
        <f t="shared" si="208"/>
        <v/>
      </c>
      <c r="CU302" s="256">
        <v>2</v>
      </c>
      <c r="CV302" s="256">
        <f t="shared" si="209"/>
        <v>2</v>
      </c>
      <c r="CW302" s="257">
        <f t="shared" si="210"/>
        <v>1</v>
      </c>
      <c r="CX302" s="256">
        <v>0</v>
      </c>
      <c r="CY302" s="256">
        <f t="shared" si="211"/>
        <v>0</v>
      </c>
      <c r="CZ302" s="257" t="str">
        <f t="shared" si="212"/>
        <v/>
      </c>
      <c r="DA302" s="256">
        <v>0</v>
      </c>
      <c r="DB302" s="256">
        <f t="shared" si="159"/>
        <v>0</v>
      </c>
      <c r="DC302" s="257" t="str">
        <f t="shared" si="213"/>
        <v/>
      </c>
      <c r="DD302" s="256">
        <v>0</v>
      </c>
      <c r="DE302" s="256">
        <f t="shared" si="160"/>
        <v>0</v>
      </c>
      <c r="DF302" s="257" t="str">
        <f t="shared" si="214"/>
        <v/>
      </c>
    </row>
    <row r="303" spans="1:110" ht="15" customHeight="1" x14ac:dyDescent="0.25">
      <c r="A303" s="152">
        <v>49</v>
      </c>
      <c r="B303" s="127" t="s">
        <v>386</v>
      </c>
      <c r="C303" s="127" t="s">
        <v>345</v>
      </c>
      <c r="D303" s="480">
        <v>0</v>
      </c>
      <c r="E303" s="480">
        <v>0</v>
      </c>
      <c r="F303" s="257" t="str">
        <f t="shared" si="146"/>
        <v>-</v>
      </c>
      <c r="G303" s="239" t="str">
        <f t="shared" si="147"/>
        <v>Đạt</v>
      </c>
      <c r="H303" s="259">
        <f t="shared" si="215"/>
        <v>8</v>
      </c>
      <c r="I303" s="259">
        <f t="shared" si="215"/>
        <v>6</v>
      </c>
      <c r="J303" s="293">
        <f t="shared" si="161"/>
        <v>1.3333333333333333</v>
      </c>
      <c r="K303" s="239" t="str">
        <f t="shared" si="149"/>
        <v>Đạt</v>
      </c>
      <c r="L303" s="256">
        <v>0</v>
      </c>
      <c r="M303" s="256">
        <f t="shared" si="150"/>
        <v>0</v>
      </c>
      <c r="N303" s="257" t="str">
        <f t="shared" si="162"/>
        <v/>
      </c>
      <c r="O303" s="256">
        <v>0</v>
      </c>
      <c r="P303" s="256">
        <v>0</v>
      </c>
      <c r="Q303" s="257" t="str">
        <f t="shared" si="151"/>
        <v/>
      </c>
      <c r="R303" s="256">
        <v>0</v>
      </c>
      <c r="S303" s="256">
        <f t="shared" si="152"/>
        <v>0</v>
      </c>
      <c r="T303" s="257" t="str">
        <f t="shared" si="163"/>
        <v/>
      </c>
      <c r="U303" s="256">
        <v>0</v>
      </c>
      <c r="V303" s="256">
        <f t="shared" si="153"/>
        <v>0</v>
      </c>
      <c r="W303" s="257" t="str">
        <f t="shared" si="164"/>
        <v/>
      </c>
      <c r="X303" s="256">
        <v>0</v>
      </c>
      <c r="Y303" s="256">
        <f t="shared" si="154"/>
        <v>0</v>
      </c>
      <c r="Z303" s="257" t="str">
        <f t="shared" si="165"/>
        <v/>
      </c>
      <c r="AA303" s="256">
        <v>1</v>
      </c>
      <c r="AB303" s="256">
        <f t="shared" si="155"/>
        <v>1</v>
      </c>
      <c r="AC303" s="257">
        <f t="shared" si="156"/>
        <v>1</v>
      </c>
      <c r="AD303" s="256">
        <v>0</v>
      </c>
      <c r="AE303" s="256">
        <f t="shared" si="157"/>
        <v>0</v>
      </c>
      <c r="AF303" s="257" t="str">
        <f t="shared" si="166"/>
        <v/>
      </c>
      <c r="AG303" s="256">
        <v>0</v>
      </c>
      <c r="AH303" s="256">
        <f t="shared" si="158"/>
        <v>0</v>
      </c>
      <c r="AI303" s="257" t="str">
        <f t="shared" si="167"/>
        <v/>
      </c>
      <c r="AJ303" s="480">
        <v>0</v>
      </c>
      <c r="AK303" s="256">
        <f t="shared" si="168"/>
        <v>0</v>
      </c>
      <c r="AL303" s="257" t="str">
        <f t="shared" si="169"/>
        <v/>
      </c>
      <c r="AM303" s="256">
        <v>0</v>
      </c>
      <c r="AN303" s="256">
        <f t="shared" si="170"/>
        <v>0</v>
      </c>
      <c r="AO303" s="257" t="str">
        <f t="shared" si="171"/>
        <v/>
      </c>
      <c r="AP303" s="256">
        <v>0</v>
      </c>
      <c r="AQ303" s="256">
        <v>0</v>
      </c>
      <c r="AR303" s="257" t="str">
        <f t="shared" si="172"/>
        <v/>
      </c>
      <c r="AS303" s="256">
        <v>1</v>
      </c>
      <c r="AT303" s="256">
        <f t="shared" si="173"/>
        <v>1</v>
      </c>
      <c r="AU303" s="257">
        <f t="shared" si="174"/>
        <v>1</v>
      </c>
      <c r="AV303" s="256">
        <v>1</v>
      </c>
      <c r="AW303" s="256">
        <f t="shared" si="175"/>
        <v>0</v>
      </c>
      <c r="AX303" s="257" t="str">
        <f t="shared" si="176"/>
        <v/>
      </c>
      <c r="AY303" s="256">
        <v>0</v>
      </c>
      <c r="AZ303" s="256">
        <f t="shared" si="177"/>
        <v>0</v>
      </c>
      <c r="BA303" s="257" t="str">
        <f t="shared" si="178"/>
        <v/>
      </c>
      <c r="BB303" s="256">
        <v>0</v>
      </c>
      <c r="BC303" s="256">
        <f t="shared" si="179"/>
        <v>0</v>
      </c>
      <c r="BD303" s="257" t="str">
        <f t="shared" si="180"/>
        <v/>
      </c>
      <c r="BE303" s="256">
        <v>0</v>
      </c>
      <c r="BF303" s="256">
        <f t="shared" si="181"/>
        <v>0</v>
      </c>
      <c r="BG303" s="257" t="str">
        <f t="shared" si="182"/>
        <v/>
      </c>
      <c r="BH303" s="256">
        <v>1</v>
      </c>
      <c r="BI303" s="256">
        <f t="shared" si="183"/>
        <v>0</v>
      </c>
      <c r="BJ303" s="257" t="str">
        <f t="shared" si="184"/>
        <v/>
      </c>
      <c r="BK303" s="256">
        <v>0</v>
      </c>
      <c r="BL303" s="256">
        <f t="shared" si="185"/>
        <v>0</v>
      </c>
      <c r="BM303" s="257" t="str">
        <f t="shared" si="186"/>
        <v/>
      </c>
      <c r="BN303" s="256">
        <v>1</v>
      </c>
      <c r="BO303" s="256">
        <f t="shared" si="187"/>
        <v>1</v>
      </c>
      <c r="BP303" s="257">
        <f t="shared" si="188"/>
        <v>1</v>
      </c>
      <c r="BQ303" s="256">
        <v>1</v>
      </c>
      <c r="BR303" s="256">
        <f t="shared" si="189"/>
        <v>1</v>
      </c>
      <c r="BS303" s="257">
        <f t="shared" si="190"/>
        <v>1</v>
      </c>
      <c r="BT303" s="256">
        <v>1</v>
      </c>
      <c r="BU303" s="256">
        <f t="shared" si="191"/>
        <v>1</v>
      </c>
      <c r="BV303" s="257">
        <f t="shared" si="192"/>
        <v>1</v>
      </c>
      <c r="BW303" s="256">
        <v>0</v>
      </c>
      <c r="BX303" s="256">
        <f t="shared" si="193"/>
        <v>0</v>
      </c>
      <c r="BY303" s="257" t="str">
        <f t="shared" si="194"/>
        <v/>
      </c>
      <c r="BZ303" s="256">
        <v>0</v>
      </c>
      <c r="CA303" s="256">
        <f t="shared" si="195"/>
        <v>0</v>
      </c>
      <c r="CB303" s="257" t="str">
        <f t="shared" si="196"/>
        <v/>
      </c>
      <c r="CC303" s="256">
        <v>0</v>
      </c>
      <c r="CD303" s="256">
        <f t="shared" si="197"/>
        <v>0</v>
      </c>
      <c r="CE303" s="257" t="str">
        <f t="shared" si="198"/>
        <v/>
      </c>
      <c r="CF303" s="256">
        <v>0</v>
      </c>
      <c r="CG303" s="256">
        <f t="shared" si="199"/>
        <v>0</v>
      </c>
      <c r="CH303" s="257" t="str">
        <f t="shared" si="200"/>
        <v/>
      </c>
      <c r="CI303" s="256">
        <v>0</v>
      </c>
      <c r="CJ303" s="256">
        <f t="shared" si="201"/>
        <v>0</v>
      </c>
      <c r="CK303" s="257" t="str">
        <f t="shared" si="202"/>
        <v/>
      </c>
      <c r="CL303" s="256">
        <v>0</v>
      </c>
      <c r="CM303" s="256">
        <f t="shared" si="203"/>
        <v>0</v>
      </c>
      <c r="CN303" s="257" t="str">
        <f t="shared" si="204"/>
        <v/>
      </c>
      <c r="CO303" s="256">
        <v>1</v>
      </c>
      <c r="CP303" s="256">
        <f t="shared" si="205"/>
        <v>0</v>
      </c>
      <c r="CQ303" s="257" t="str">
        <f t="shared" si="206"/>
        <v/>
      </c>
      <c r="CR303" s="256">
        <v>0</v>
      </c>
      <c r="CS303" s="256">
        <f t="shared" si="207"/>
        <v>0</v>
      </c>
      <c r="CT303" s="257" t="str">
        <f t="shared" si="208"/>
        <v/>
      </c>
      <c r="CU303" s="256">
        <v>0</v>
      </c>
      <c r="CV303" s="256">
        <f t="shared" si="209"/>
        <v>1</v>
      </c>
      <c r="CW303" s="257">
        <f t="shared" si="210"/>
        <v>0</v>
      </c>
      <c r="CX303" s="256">
        <v>0</v>
      </c>
      <c r="CY303" s="256">
        <f t="shared" si="211"/>
        <v>0</v>
      </c>
      <c r="CZ303" s="257" t="str">
        <f t="shared" si="212"/>
        <v/>
      </c>
      <c r="DA303" s="256">
        <v>0</v>
      </c>
      <c r="DB303" s="256">
        <f t="shared" si="159"/>
        <v>0</v>
      </c>
      <c r="DC303" s="257" t="str">
        <f t="shared" si="213"/>
        <v/>
      </c>
      <c r="DD303" s="256">
        <v>0</v>
      </c>
      <c r="DE303" s="256">
        <f t="shared" si="160"/>
        <v>0</v>
      </c>
      <c r="DF303" s="257" t="str">
        <f t="shared" si="214"/>
        <v/>
      </c>
    </row>
    <row r="304" spans="1:110" ht="15" customHeight="1" x14ac:dyDescent="0.25">
      <c r="A304" s="152">
        <v>50</v>
      </c>
      <c r="B304" s="127" t="s">
        <v>387</v>
      </c>
      <c r="C304" s="127" t="s">
        <v>336</v>
      </c>
      <c r="D304" s="480">
        <v>0</v>
      </c>
      <c r="E304" s="480">
        <v>0</v>
      </c>
      <c r="F304" s="257" t="str">
        <f t="shared" si="146"/>
        <v>-</v>
      </c>
      <c r="G304" s="239" t="str">
        <f t="shared" si="147"/>
        <v>Đạt</v>
      </c>
      <c r="H304" s="259">
        <f t="shared" si="215"/>
        <v>31</v>
      </c>
      <c r="I304" s="259">
        <f t="shared" si="215"/>
        <v>6</v>
      </c>
      <c r="J304" s="293">
        <f t="shared" si="161"/>
        <v>5.166666666666667</v>
      </c>
      <c r="K304" s="239" t="str">
        <f t="shared" si="149"/>
        <v>Đạt</v>
      </c>
      <c r="L304" s="256">
        <v>0</v>
      </c>
      <c r="M304" s="256">
        <f t="shared" si="150"/>
        <v>0</v>
      </c>
      <c r="N304" s="257" t="str">
        <f t="shared" si="162"/>
        <v/>
      </c>
      <c r="O304" s="256">
        <v>0</v>
      </c>
      <c r="P304" s="256">
        <v>0</v>
      </c>
      <c r="Q304" s="257" t="str">
        <f t="shared" si="151"/>
        <v/>
      </c>
      <c r="R304" s="256">
        <v>0</v>
      </c>
      <c r="S304" s="256">
        <f t="shared" si="152"/>
        <v>0</v>
      </c>
      <c r="T304" s="257" t="str">
        <f t="shared" si="163"/>
        <v/>
      </c>
      <c r="U304" s="256">
        <v>0</v>
      </c>
      <c r="V304" s="256">
        <f t="shared" si="153"/>
        <v>0</v>
      </c>
      <c r="W304" s="257" t="str">
        <f t="shared" si="164"/>
        <v/>
      </c>
      <c r="X304" s="256">
        <v>1</v>
      </c>
      <c r="Y304" s="256">
        <f t="shared" si="154"/>
        <v>1</v>
      </c>
      <c r="Z304" s="257">
        <f t="shared" si="165"/>
        <v>1</v>
      </c>
      <c r="AA304" s="256">
        <v>1</v>
      </c>
      <c r="AB304" s="256">
        <f t="shared" si="155"/>
        <v>1</v>
      </c>
      <c r="AC304" s="257">
        <f t="shared" si="156"/>
        <v>1</v>
      </c>
      <c r="AD304" s="256">
        <v>0</v>
      </c>
      <c r="AE304" s="256">
        <f t="shared" si="157"/>
        <v>0</v>
      </c>
      <c r="AF304" s="257" t="str">
        <f t="shared" si="166"/>
        <v/>
      </c>
      <c r="AG304" s="256">
        <v>0</v>
      </c>
      <c r="AH304" s="256">
        <f t="shared" si="158"/>
        <v>0</v>
      </c>
      <c r="AI304" s="257" t="str">
        <f t="shared" si="167"/>
        <v/>
      </c>
      <c r="AJ304" s="480">
        <v>0</v>
      </c>
      <c r="AK304" s="256">
        <f t="shared" si="168"/>
        <v>0</v>
      </c>
      <c r="AL304" s="257" t="str">
        <f t="shared" si="169"/>
        <v/>
      </c>
      <c r="AM304" s="256">
        <v>3</v>
      </c>
      <c r="AN304" s="256">
        <f t="shared" si="170"/>
        <v>0</v>
      </c>
      <c r="AO304" s="257" t="str">
        <f t="shared" si="171"/>
        <v/>
      </c>
      <c r="AP304" s="256">
        <v>1</v>
      </c>
      <c r="AQ304" s="256">
        <v>1</v>
      </c>
      <c r="AR304" s="257">
        <f t="shared" si="172"/>
        <v>1</v>
      </c>
      <c r="AS304" s="256">
        <v>7</v>
      </c>
      <c r="AT304" s="256">
        <f t="shared" si="173"/>
        <v>0</v>
      </c>
      <c r="AU304" s="257" t="str">
        <f t="shared" si="174"/>
        <v/>
      </c>
      <c r="AV304" s="256">
        <v>7</v>
      </c>
      <c r="AW304" s="256">
        <f t="shared" si="175"/>
        <v>1</v>
      </c>
      <c r="AX304" s="257">
        <f t="shared" si="176"/>
        <v>7</v>
      </c>
      <c r="AY304" s="256">
        <v>0</v>
      </c>
      <c r="AZ304" s="256">
        <f t="shared" si="177"/>
        <v>0</v>
      </c>
      <c r="BA304" s="257" t="str">
        <f t="shared" si="178"/>
        <v/>
      </c>
      <c r="BB304" s="256">
        <v>1</v>
      </c>
      <c r="BC304" s="256">
        <f t="shared" si="179"/>
        <v>1</v>
      </c>
      <c r="BD304" s="257">
        <f t="shared" si="180"/>
        <v>1</v>
      </c>
      <c r="BE304" s="256">
        <v>0</v>
      </c>
      <c r="BF304" s="256">
        <f t="shared" si="181"/>
        <v>0</v>
      </c>
      <c r="BG304" s="257" t="str">
        <f t="shared" si="182"/>
        <v/>
      </c>
      <c r="BH304" s="256">
        <v>5</v>
      </c>
      <c r="BI304" s="256">
        <f t="shared" si="183"/>
        <v>0</v>
      </c>
      <c r="BJ304" s="257" t="str">
        <f t="shared" si="184"/>
        <v/>
      </c>
      <c r="BK304" s="256">
        <v>1</v>
      </c>
      <c r="BL304" s="256">
        <f t="shared" si="185"/>
        <v>0</v>
      </c>
      <c r="BM304" s="257" t="str">
        <f t="shared" si="186"/>
        <v/>
      </c>
      <c r="BN304" s="256">
        <v>0</v>
      </c>
      <c r="BO304" s="256">
        <f t="shared" si="187"/>
        <v>0</v>
      </c>
      <c r="BP304" s="257" t="str">
        <f t="shared" si="188"/>
        <v/>
      </c>
      <c r="BQ304" s="256">
        <v>0</v>
      </c>
      <c r="BR304" s="256">
        <f t="shared" si="189"/>
        <v>0</v>
      </c>
      <c r="BS304" s="257" t="str">
        <f t="shared" si="190"/>
        <v/>
      </c>
      <c r="BT304" s="256">
        <v>0</v>
      </c>
      <c r="BU304" s="256">
        <f t="shared" si="191"/>
        <v>0</v>
      </c>
      <c r="BV304" s="257" t="str">
        <f t="shared" si="192"/>
        <v/>
      </c>
      <c r="BW304" s="256">
        <v>0</v>
      </c>
      <c r="BX304" s="256">
        <f t="shared" si="193"/>
        <v>0</v>
      </c>
      <c r="BY304" s="257" t="str">
        <f t="shared" si="194"/>
        <v/>
      </c>
      <c r="BZ304" s="256">
        <v>1</v>
      </c>
      <c r="CA304" s="256">
        <f t="shared" si="195"/>
        <v>1</v>
      </c>
      <c r="CB304" s="257">
        <f t="shared" si="196"/>
        <v>1</v>
      </c>
      <c r="CC304" s="256">
        <v>1</v>
      </c>
      <c r="CD304" s="256">
        <f t="shared" si="197"/>
        <v>0</v>
      </c>
      <c r="CE304" s="257" t="str">
        <f t="shared" si="198"/>
        <v/>
      </c>
      <c r="CF304" s="256">
        <v>0</v>
      </c>
      <c r="CG304" s="256">
        <f t="shared" si="199"/>
        <v>0</v>
      </c>
      <c r="CH304" s="257" t="str">
        <f t="shared" si="200"/>
        <v/>
      </c>
      <c r="CI304" s="256">
        <v>1</v>
      </c>
      <c r="CJ304" s="256">
        <f t="shared" si="201"/>
        <v>0</v>
      </c>
      <c r="CK304" s="257" t="str">
        <f t="shared" si="202"/>
        <v/>
      </c>
      <c r="CL304" s="256">
        <v>0</v>
      </c>
      <c r="CM304" s="256">
        <f t="shared" si="203"/>
        <v>0</v>
      </c>
      <c r="CN304" s="257" t="str">
        <f t="shared" si="204"/>
        <v/>
      </c>
      <c r="CO304" s="256">
        <v>0</v>
      </c>
      <c r="CP304" s="256">
        <f t="shared" si="205"/>
        <v>0</v>
      </c>
      <c r="CQ304" s="257" t="str">
        <f t="shared" si="206"/>
        <v/>
      </c>
      <c r="CR304" s="256">
        <v>0</v>
      </c>
      <c r="CS304" s="256">
        <f t="shared" si="207"/>
        <v>0</v>
      </c>
      <c r="CT304" s="257" t="str">
        <f t="shared" si="208"/>
        <v/>
      </c>
      <c r="CU304" s="256">
        <v>1</v>
      </c>
      <c r="CV304" s="256">
        <f t="shared" si="209"/>
        <v>0</v>
      </c>
      <c r="CW304" s="257" t="str">
        <f t="shared" si="210"/>
        <v/>
      </c>
      <c r="CX304" s="256">
        <v>0</v>
      </c>
      <c r="CY304" s="256">
        <f t="shared" si="211"/>
        <v>0</v>
      </c>
      <c r="CZ304" s="257" t="str">
        <f t="shared" si="212"/>
        <v/>
      </c>
      <c r="DA304" s="256">
        <v>3</v>
      </c>
      <c r="DB304" s="256">
        <f t="shared" si="159"/>
        <v>0</v>
      </c>
      <c r="DC304" s="257" t="str">
        <f t="shared" si="213"/>
        <v/>
      </c>
      <c r="DD304" s="256">
        <v>0</v>
      </c>
      <c r="DE304" s="256">
        <f t="shared" si="160"/>
        <v>0</v>
      </c>
      <c r="DF304" s="257" t="str">
        <f t="shared" si="214"/>
        <v/>
      </c>
    </row>
    <row r="305" spans="1:110" ht="15" customHeight="1" x14ac:dyDescent="0.25">
      <c r="A305" s="152">
        <v>51</v>
      </c>
      <c r="B305" s="127" t="s">
        <v>388</v>
      </c>
      <c r="C305" s="127" t="s">
        <v>339</v>
      </c>
      <c r="D305" s="480">
        <v>0</v>
      </c>
      <c r="E305" s="480">
        <v>0</v>
      </c>
      <c r="F305" s="257" t="str">
        <f t="shared" si="146"/>
        <v>-</v>
      </c>
      <c r="G305" s="239" t="str">
        <f t="shared" si="147"/>
        <v>Đạt</v>
      </c>
      <c r="H305" s="259">
        <f t="shared" si="215"/>
        <v>8</v>
      </c>
      <c r="I305" s="259">
        <f t="shared" si="215"/>
        <v>12</v>
      </c>
      <c r="J305" s="293">
        <f t="shared" si="161"/>
        <v>0.66666666666666663</v>
      </c>
      <c r="K305" s="239" t="str">
        <f t="shared" si="149"/>
        <v>Không đạt</v>
      </c>
      <c r="L305" s="256">
        <v>0</v>
      </c>
      <c r="M305" s="256">
        <f t="shared" si="150"/>
        <v>0</v>
      </c>
      <c r="N305" s="257" t="str">
        <f t="shared" si="162"/>
        <v/>
      </c>
      <c r="O305" s="256">
        <v>1</v>
      </c>
      <c r="P305" s="256">
        <v>1</v>
      </c>
      <c r="Q305" s="257">
        <f t="shared" si="151"/>
        <v>1</v>
      </c>
      <c r="R305" s="256">
        <v>0</v>
      </c>
      <c r="S305" s="256">
        <f t="shared" si="152"/>
        <v>0</v>
      </c>
      <c r="T305" s="257" t="str">
        <f t="shared" si="163"/>
        <v/>
      </c>
      <c r="U305" s="256">
        <v>0</v>
      </c>
      <c r="V305" s="256">
        <f t="shared" si="153"/>
        <v>0</v>
      </c>
      <c r="W305" s="257" t="str">
        <f t="shared" si="164"/>
        <v/>
      </c>
      <c r="X305" s="256">
        <v>0</v>
      </c>
      <c r="Y305" s="256">
        <f t="shared" si="154"/>
        <v>0</v>
      </c>
      <c r="Z305" s="257" t="str">
        <f t="shared" si="165"/>
        <v/>
      </c>
      <c r="AA305" s="256">
        <v>1</v>
      </c>
      <c r="AB305" s="256">
        <f t="shared" si="155"/>
        <v>1</v>
      </c>
      <c r="AC305" s="257">
        <f t="shared" si="156"/>
        <v>1</v>
      </c>
      <c r="AD305" s="256">
        <v>1</v>
      </c>
      <c r="AE305" s="256">
        <f t="shared" si="157"/>
        <v>1</v>
      </c>
      <c r="AF305" s="257">
        <f t="shared" si="166"/>
        <v>1</v>
      </c>
      <c r="AG305" s="256">
        <v>1</v>
      </c>
      <c r="AH305" s="256">
        <f t="shared" si="158"/>
        <v>1</v>
      </c>
      <c r="AI305" s="257">
        <f t="shared" si="167"/>
        <v>1</v>
      </c>
      <c r="AJ305" s="480">
        <v>0</v>
      </c>
      <c r="AK305" s="256">
        <f t="shared" si="168"/>
        <v>0</v>
      </c>
      <c r="AL305" s="257" t="str">
        <f t="shared" si="169"/>
        <v/>
      </c>
      <c r="AM305" s="256">
        <v>0</v>
      </c>
      <c r="AN305" s="256">
        <f t="shared" si="170"/>
        <v>0</v>
      </c>
      <c r="AO305" s="257" t="str">
        <f t="shared" si="171"/>
        <v/>
      </c>
      <c r="AP305" s="256">
        <v>1</v>
      </c>
      <c r="AQ305" s="256">
        <v>1</v>
      </c>
      <c r="AR305" s="257">
        <f t="shared" si="172"/>
        <v>1</v>
      </c>
      <c r="AS305" s="256">
        <v>0</v>
      </c>
      <c r="AT305" s="256">
        <f t="shared" si="173"/>
        <v>0</v>
      </c>
      <c r="AU305" s="257" t="str">
        <f t="shared" si="174"/>
        <v/>
      </c>
      <c r="AV305" s="256">
        <v>0</v>
      </c>
      <c r="AW305" s="256">
        <f t="shared" si="175"/>
        <v>0</v>
      </c>
      <c r="AX305" s="257" t="str">
        <f t="shared" si="176"/>
        <v/>
      </c>
      <c r="AY305" s="256">
        <v>1</v>
      </c>
      <c r="AZ305" s="256">
        <f t="shared" si="177"/>
        <v>1</v>
      </c>
      <c r="BA305" s="257">
        <f t="shared" si="178"/>
        <v>1</v>
      </c>
      <c r="BB305" s="256">
        <v>0</v>
      </c>
      <c r="BC305" s="256">
        <f t="shared" si="179"/>
        <v>0</v>
      </c>
      <c r="BD305" s="257" t="str">
        <f t="shared" si="180"/>
        <v/>
      </c>
      <c r="BE305" s="256">
        <v>0</v>
      </c>
      <c r="BF305" s="256">
        <f t="shared" si="181"/>
        <v>0</v>
      </c>
      <c r="BG305" s="257" t="str">
        <f t="shared" si="182"/>
        <v/>
      </c>
      <c r="BH305" s="256">
        <v>0</v>
      </c>
      <c r="BI305" s="256">
        <f t="shared" si="183"/>
        <v>3</v>
      </c>
      <c r="BJ305" s="257">
        <f t="shared" si="184"/>
        <v>0</v>
      </c>
      <c r="BK305" s="256">
        <v>0</v>
      </c>
      <c r="BL305" s="256">
        <f t="shared" si="185"/>
        <v>0</v>
      </c>
      <c r="BM305" s="257" t="str">
        <f t="shared" si="186"/>
        <v/>
      </c>
      <c r="BN305" s="256">
        <v>0</v>
      </c>
      <c r="BO305" s="256">
        <f t="shared" si="187"/>
        <v>0</v>
      </c>
      <c r="BP305" s="257" t="str">
        <f t="shared" si="188"/>
        <v/>
      </c>
      <c r="BQ305" s="256">
        <v>0</v>
      </c>
      <c r="BR305" s="256">
        <f t="shared" si="189"/>
        <v>0</v>
      </c>
      <c r="BS305" s="257" t="str">
        <f t="shared" si="190"/>
        <v/>
      </c>
      <c r="BT305" s="256">
        <v>1</v>
      </c>
      <c r="BU305" s="256">
        <f t="shared" si="191"/>
        <v>1</v>
      </c>
      <c r="BV305" s="257">
        <f t="shared" si="192"/>
        <v>1</v>
      </c>
      <c r="BW305" s="256">
        <v>0</v>
      </c>
      <c r="BX305" s="256">
        <f t="shared" si="193"/>
        <v>0</v>
      </c>
      <c r="BY305" s="257" t="str">
        <f t="shared" si="194"/>
        <v/>
      </c>
      <c r="BZ305" s="256">
        <v>0</v>
      </c>
      <c r="CA305" s="256">
        <f t="shared" si="195"/>
        <v>0</v>
      </c>
      <c r="CB305" s="257" t="str">
        <f t="shared" si="196"/>
        <v/>
      </c>
      <c r="CC305" s="256">
        <v>0</v>
      </c>
      <c r="CD305" s="256">
        <f t="shared" si="197"/>
        <v>1</v>
      </c>
      <c r="CE305" s="257">
        <f t="shared" si="198"/>
        <v>0</v>
      </c>
      <c r="CF305" s="256">
        <v>1</v>
      </c>
      <c r="CG305" s="256">
        <f t="shared" si="199"/>
        <v>1</v>
      </c>
      <c r="CH305" s="257">
        <f t="shared" si="200"/>
        <v>1</v>
      </c>
      <c r="CI305" s="256">
        <v>0</v>
      </c>
      <c r="CJ305" s="256">
        <f t="shared" si="201"/>
        <v>0</v>
      </c>
      <c r="CK305" s="257" t="str">
        <f t="shared" si="202"/>
        <v/>
      </c>
      <c r="CL305" s="256">
        <v>0</v>
      </c>
      <c r="CM305" s="256">
        <f t="shared" si="203"/>
        <v>0</v>
      </c>
      <c r="CN305" s="257" t="str">
        <f t="shared" si="204"/>
        <v/>
      </c>
      <c r="CO305" s="256">
        <v>0</v>
      </c>
      <c r="CP305" s="256">
        <f t="shared" si="205"/>
        <v>0</v>
      </c>
      <c r="CQ305" s="257" t="str">
        <f t="shared" si="206"/>
        <v/>
      </c>
      <c r="CR305" s="256">
        <v>0</v>
      </c>
      <c r="CS305" s="256">
        <f t="shared" si="207"/>
        <v>0</v>
      </c>
      <c r="CT305" s="257" t="str">
        <f t="shared" si="208"/>
        <v/>
      </c>
      <c r="CU305" s="256">
        <v>0</v>
      </c>
      <c r="CV305" s="256">
        <f t="shared" si="209"/>
        <v>0</v>
      </c>
      <c r="CW305" s="257" t="str">
        <f t="shared" si="210"/>
        <v/>
      </c>
      <c r="CX305" s="256">
        <v>0</v>
      </c>
      <c r="CY305" s="256">
        <f t="shared" si="211"/>
        <v>0</v>
      </c>
      <c r="CZ305" s="257" t="str">
        <f t="shared" si="212"/>
        <v/>
      </c>
      <c r="DA305" s="256">
        <v>0</v>
      </c>
      <c r="DB305" s="256">
        <f t="shared" si="159"/>
        <v>0</v>
      </c>
      <c r="DC305" s="257" t="str">
        <f t="shared" si="213"/>
        <v/>
      </c>
      <c r="DD305" s="256">
        <v>0</v>
      </c>
      <c r="DE305" s="256">
        <f t="shared" si="160"/>
        <v>0</v>
      </c>
      <c r="DF305" s="257" t="str">
        <f t="shared" si="214"/>
        <v/>
      </c>
    </row>
    <row r="306" spans="1:110" ht="15" customHeight="1" x14ac:dyDescent="0.25">
      <c r="A306" s="152">
        <v>52</v>
      </c>
      <c r="B306" s="127" t="s">
        <v>389</v>
      </c>
      <c r="C306" s="127" t="s">
        <v>336</v>
      </c>
      <c r="D306" s="480">
        <v>0</v>
      </c>
      <c r="E306" s="480">
        <v>0</v>
      </c>
      <c r="F306" s="257" t="str">
        <f t="shared" si="146"/>
        <v>-</v>
      </c>
      <c r="G306" s="239" t="str">
        <f t="shared" si="147"/>
        <v>Đạt</v>
      </c>
      <c r="H306" s="259">
        <f t="shared" si="215"/>
        <v>11</v>
      </c>
      <c r="I306" s="259">
        <f t="shared" si="215"/>
        <v>19</v>
      </c>
      <c r="J306" s="293">
        <f t="shared" si="161"/>
        <v>0.57894736842105265</v>
      </c>
      <c r="K306" s="239" t="str">
        <f t="shared" si="149"/>
        <v>Không đạt</v>
      </c>
      <c r="L306" s="256">
        <v>2</v>
      </c>
      <c r="M306" s="256">
        <f t="shared" si="150"/>
        <v>2</v>
      </c>
      <c r="N306" s="257">
        <f t="shared" si="162"/>
        <v>1</v>
      </c>
      <c r="O306" s="256">
        <v>0</v>
      </c>
      <c r="P306" s="256">
        <v>0</v>
      </c>
      <c r="Q306" s="257" t="str">
        <f t="shared" si="151"/>
        <v/>
      </c>
      <c r="R306" s="256">
        <v>0</v>
      </c>
      <c r="S306" s="256">
        <f t="shared" si="152"/>
        <v>0</v>
      </c>
      <c r="T306" s="257" t="str">
        <f t="shared" si="163"/>
        <v/>
      </c>
      <c r="U306" s="256">
        <v>0</v>
      </c>
      <c r="V306" s="256">
        <f t="shared" si="153"/>
        <v>0</v>
      </c>
      <c r="W306" s="257" t="str">
        <f t="shared" si="164"/>
        <v/>
      </c>
      <c r="X306" s="256">
        <v>0</v>
      </c>
      <c r="Y306" s="256">
        <f t="shared" si="154"/>
        <v>0</v>
      </c>
      <c r="Z306" s="257" t="str">
        <f t="shared" si="165"/>
        <v/>
      </c>
      <c r="AA306" s="256">
        <v>1</v>
      </c>
      <c r="AB306" s="256">
        <f t="shared" si="155"/>
        <v>1</v>
      </c>
      <c r="AC306" s="257">
        <f t="shared" si="156"/>
        <v>1</v>
      </c>
      <c r="AD306" s="256">
        <v>0</v>
      </c>
      <c r="AE306" s="256">
        <f t="shared" si="157"/>
        <v>0</v>
      </c>
      <c r="AF306" s="257" t="str">
        <f t="shared" si="166"/>
        <v/>
      </c>
      <c r="AG306" s="256">
        <v>3</v>
      </c>
      <c r="AH306" s="256">
        <f t="shared" si="158"/>
        <v>3</v>
      </c>
      <c r="AI306" s="257">
        <f t="shared" si="167"/>
        <v>1</v>
      </c>
      <c r="AJ306" s="480">
        <v>2</v>
      </c>
      <c r="AK306" s="256">
        <f t="shared" si="168"/>
        <v>2</v>
      </c>
      <c r="AL306" s="257">
        <f t="shared" si="169"/>
        <v>1</v>
      </c>
      <c r="AM306" s="256">
        <v>0</v>
      </c>
      <c r="AN306" s="256">
        <f t="shared" si="170"/>
        <v>3</v>
      </c>
      <c r="AO306" s="257">
        <f t="shared" si="171"/>
        <v>0</v>
      </c>
      <c r="AP306" s="256">
        <v>0</v>
      </c>
      <c r="AQ306" s="256">
        <v>0</v>
      </c>
      <c r="AR306" s="257" t="str">
        <f t="shared" si="172"/>
        <v/>
      </c>
      <c r="AS306" s="256">
        <v>0</v>
      </c>
      <c r="AT306" s="256">
        <f t="shared" si="173"/>
        <v>2</v>
      </c>
      <c r="AU306" s="257">
        <f t="shared" si="174"/>
        <v>0</v>
      </c>
      <c r="AV306" s="256">
        <v>0</v>
      </c>
      <c r="AW306" s="256">
        <f t="shared" si="175"/>
        <v>1</v>
      </c>
      <c r="AX306" s="257">
        <f t="shared" si="176"/>
        <v>0</v>
      </c>
      <c r="AY306" s="256">
        <v>0</v>
      </c>
      <c r="AZ306" s="256">
        <f t="shared" si="177"/>
        <v>0</v>
      </c>
      <c r="BA306" s="257" t="str">
        <f t="shared" si="178"/>
        <v/>
      </c>
      <c r="BB306" s="256">
        <v>0</v>
      </c>
      <c r="BC306" s="256">
        <f t="shared" si="179"/>
        <v>0</v>
      </c>
      <c r="BD306" s="257" t="str">
        <f t="shared" si="180"/>
        <v/>
      </c>
      <c r="BE306" s="256">
        <v>1</v>
      </c>
      <c r="BF306" s="256">
        <f t="shared" si="181"/>
        <v>1</v>
      </c>
      <c r="BG306" s="257">
        <f t="shared" si="182"/>
        <v>1</v>
      </c>
      <c r="BH306" s="256">
        <v>1</v>
      </c>
      <c r="BI306" s="256">
        <f t="shared" si="183"/>
        <v>2</v>
      </c>
      <c r="BJ306" s="257">
        <f t="shared" si="184"/>
        <v>0.5</v>
      </c>
      <c r="BK306" s="256">
        <v>0</v>
      </c>
      <c r="BL306" s="256">
        <f t="shared" si="185"/>
        <v>0</v>
      </c>
      <c r="BM306" s="257" t="str">
        <f t="shared" si="186"/>
        <v/>
      </c>
      <c r="BN306" s="256">
        <v>0</v>
      </c>
      <c r="BO306" s="256">
        <f t="shared" si="187"/>
        <v>0</v>
      </c>
      <c r="BP306" s="257" t="str">
        <f t="shared" si="188"/>
        <v/>
      </c>
      <c r="BQ306" s="256">
        <v>1</v>
      </c>
      <c r="BR306" s="256">
        <f t="shared" si="189"/>
        <v>1</v>
      </c>
      <c r="BS306" s="257">
        <f t="shared" si="190"/>
        <v>1</v>
      </c>
      <c r="BT306" s="256">
        <v>0</v>
      </c>
      <c r="BU306" s="256">
        <f t="shared" si="191"/>
        <v>0</v>
      </c>
      <c r="BV306" s="257" t="str">
        <f t="shared" si="192"/>
        <v/>
      </c>
      <c r="BW306" s="256">
        <v>0</v>
      </c>
      <c r="BX306" s="256">
        <f t="shared" si="193"/>
        <v>0</v>
      </c>
      <c r="BY306" s="257" t="str">
        <f t="shared" si="194"/>
        <v/>
      </c>
      <c r="BZ306" s="256">
        <v>0</v>
      </c>
      <c r="CA306" s="256">
        <f t="shared" si="195"/>
        <v>0</v>
      </c>
      <c r="CB306" s="257" t="str">
        <f t="shared" si="196"/>
        <v/>
      </c>
      <c r="CC306" s="256">
        <v>0</v>
      </c>
      <c r="CD306" s="256">
        <f t="shared" si="197"/>
        <v>1</v>
      </c>
      <c r="CE306" s="257">
        <f t="shared" si="198"/>
        <v>0</v>
      </c>
      <c r="CF306" s="256">
        <v>0</v>
      </c>
      <c r="CG306" s="256">
        <f t="shared" si="199"/>
        <v>0</v>
      </c>
      <c r="CH306" s="257" t="str">
        <f t="shared" si="200"/>
        <v/>
      </c>
      <c r="CI306" s="256">
        <v>0</v>
      </c>
      <c r="CJ306" s="256">
        <f t="shared" si="201"/>
        <v>0</v>
      </c>
      <c r="CK306" s="257" t="str">
        <f t="shared" si="202"/>
        <v/>
      </c>
      <c r="CL306" s="256">
        <v>0</v>
      </c>
      <c r="CM306" s="256">
        <f t="shared" si="203"/>
        <v>0</v>
      </c>
      <c r="CN306" s="257" t="str">
        <f t="shared" si="204"/>
        <v/>
      </c>
      <c r="CO306" s="256">
        <v>0</v>
      </c>
      <c r="CP306" s="256">
        <f t="shared" si="205"/>
        <v>0</v>
      </c>
      <c r="CQ306" s="257" t="str">
        <f t="shared" si="206"/>
        <v/>
      </c>
      <c r="CR306" s="256">
        <v>0</v>
      </c>
      <c r="CS306" s="256">
        <f t="shared" si="207"/>
        <v>0</v>
      </c>
      <c r="CT306" s="257" t="str">
        <f t="shared" si="208"/>
        <v/>
      </c>
      <c r="CU306" s="256">
        <v>0</v>
      </c>
      <c r="CV306" s="256">
        <f t="shared" si="209"/>
        <v>0</v>
      </c>
      <c r="CW306" s="257" t="str">
        <f t="shared" si="210"/>
        <v/>
      </c>
      <c r="CX306" s="256">
        <v>0</v>
      </c>
      <c r="CY306" s="256">
        <f t="shared" si="211"/>
        <v>0</v>
      </c>
      <c r="CZ306" s="257" t="str">
        <f t="shared" si="212"/>
        <v/>
      </c>
      <c r="DA306" s="256">
        <v>0</v>
      </c>
      <c r="DB306" s="256">
        <f t="shared" si="159"/>
        <v>0</v>
      </c>
      <c r="DC306" s="257" t="str">
        <f t="shared" si="213"/>
        <v/>
      </c>
      <c r="DD306" s="256">
        <v>0</v>
      </c>
      <c r="DE306" s="256">
        <f t="shared" si="160"/>
        <v>0</v>
      </c>
      <c r="DF306" s="257" t="str">
        <f t="shared" si="214"/>
        <v/>
      </c>
    </row>
    <row r="307" spans="1:110" ht="15" customHeight="1" x14ac:dyDescent="0.25">
      <c r="A307" s="152">
        <v>53</v>
      </c>
      <c r="B307" s="127" t="s">
        <v>390</v>
      </c>
      <c r="C307" s="127" t="s">
        <v>339</v>
      </c>
      <c r="D307" s="480">
        <v>0</v>
      </c>
      <c r="E307" s="480">
        <v>0</v>
      </c>
      <c r="F307" s="257" t="str">
        <f t="shared" si="146"/>
        <v>-</v>
      </c>
      <c r="G307" s="239" t="str">
        <f t="shared" si="147"/>
        <v>Đạt</v>
      </c>
      <c r="H307" s="259">
        <f t="shared" si="215"/>
        <v>7</v>
      </c>
      <c r="I307" s="259">
        <f t="shared" si="215"/>
        <v>8</v>
      </c>
      <c r="J307" s="293">
        <f t="shared" si="161"/>
        <v>0.875</v>
      </c>
      <c r="K307" s="239" t="str">
        <f t="shared" si="149"/>
        <v>Không đạt</v>
      </c>
      <c r="L307" s="256">
        <v>0</v>
      </c>
      <c r="M307" s="256">
        <f t="shared" si="150"/>
        <v>0</v>
      </c>
      <c r="N307" s="257" t="str">
        <f t="shared" si="162"/>
        <v/>
      </c>
      <c r="O307" s="256">
        <v>0</v>
      </c>
      <c r="P307" s="256">
        <v>0</v>
      </c>
      <c r="Q307" s="257" t="str">
        <f t="shared" si="151"/>
        <v/>
      </c>
      <c r="R307" s="256">
        <v>1</v>
      </c>
      <c r="S307" s="256">
        <f t="shared" si="152"/>
        <v>1</v>
      </c>
      <c r="T307" s="257">
        <f t="shared" si="163"/>
        <v>1</v>
      </c>
      <c r="U307" s="256">
        <v>0</v>
      </c>
      <c r="V307" s="256">
        <f t="shared" si="153"/>
        <v>0</v>
      </c>
      <c r="W307" s="257" t="str">
        <f t="shared" si="164"/>
        <v/>
      </c>
      <c r="X307" s="256">
        <v>0</v>
      </c>
      <c r="Y307" s="256">
        <f t="shared" si="154"/>
        <v>0</v>
      </c>
      <c r="Z307" s="257" t="str">
        <f t="shared" si="165"/>
        <v/>
      </c>
      <c r="AA307" s="256">
        <v>2</v>
      </c>
      <c r="AB307" s="256">
        <f t="shared" si="155"/>
        <v>2</v>
      </c>
      <c r="AC307" s="257">
        <f t="shared" si="156"/>
        <v>1</v>
      </c>
      <c r="AD307" s="256">
        <v>1</v>
      </c>
      <c r="AE307" s="256">
        <f t="shared" si="157"/>
        <v>1</v>
      </c>
      <c r="AF307" s="257">
        <f t="shared" si="166"/>
        <v>1</v>
      </c>
      <c r="AG307" s="256">
        <v>0</v>
      </c>
      <c r="AH307" s="256">
        <f t="shared" si="158"/>
        <v>0</v>
      </c>
      <c r="AI307" s="257" t="str">
        <f t="shared" si="167"/>
        <v/>
      </c>
      <c r="AJ307" s="480">
        <v>2</v>
      </c>
      <c r="AK307" s="256">
        <f t="shared" si="168"/>
        <v>2</v>
      </c>
      <c r="AL307" s="257">
        <f t="shared" si="169"/>
        <v>1</v>
      </c>
      <c r="AM307" s="256">
        <v>0</v>
      </c>
      <c r="AN307" s="256">
        <f t="shared" si="170"/>
        <v>0</v>
      </c>
      <c r="AO307" s="257" t="str">
        <f t="shared" si="171"/>
        <v/>
      </c>
      <c r="AP307" s="256">
        <v>0</v>
      </c>
      <c r="AQ307" s="256">
        <v>0</v>
      </c>
      <c r="AR307" s="257" t="str">
        <f t="shared" si="172"/>
        <v/>
      </c>
      <c r="AS307" s="256">
        <v>0</v>
      </c>
      <c r="AT307" s="256">
        <f t="shared" si="173"/>
        <v>0</v>
      </c>
      <c r="AU307" s="257" t="str">
        <f t="shared" si="174"/>
        <v/>
      </c>
      <c r="AV307" s="256">
        <v>0</v>
      </c>
      <c r="AW307" s="256">
        <f t="shared" si="175"/>
        <v>2</v>
      </c>
      <c r="AX307" s="257">
        <f t="shared" si="176"/>
        <v>0</v>
      </c>
      <c r="AY307" s="256">
        <v>0</v>
      </c>
      <c r="AZ307" s="256">
        <f t="shared" si="177"/>
        <v>0</v>
      </c>
      <c r="BA307" s="257" t="str">
        <f t="shared" si="178"/>
        <v/>
      </c>
      <c r="BB307" s="256">
        <v>0</v>
      </c>
      <c r="BC307" s="256">
        <f t="shared" si="179"/>
        <v>0</v>
      </c>
      <c r="BD307" s="257" t="str">
        <f t="shared" si="180"/>
        <v/>
      </c>
      <c r="BE307" s="256">
        <v>0</v>
      </c>
      <c r="BF307" s="256">
        <f t="shared" si="181"/>
        <v>0</v>
      </c>
      <c r="BG307" s="257" t="str">
        <f t="shared" si="182"/>
        <v/>
      </c>
      <c r="BH307" s="256">
        <v>0</v>
      </c>
      <c r="BI307" s="256">
        <f t="shared" si="183"/>
        <v>0</v>
      </c>
      <c r="BJ307" s="257" t="str">
        <f t="shared" si="184"/>
        <v/>
      </c>
      <c r="BK307" s="256">
        <v>1</v>
      </c>
      <c r="BL307" s="256">
        <f t="shared" si="185"/>
        <v>0</v>
      </c>
      <c r="BM307" s="257" t="str">
        <f t="shared" si="186"/>
        <v/>
      </c>
      <c r="BN307" s="256">
        <v>0</v>
      </c>
      <c r="BO307" s="256">
        <f t="shared" si="187"/>
        <v>0</v>
      </c>
      <c r="BP307" s="257" t="str">
        <f t="shared" si="188"/>
        <v/>
      </c>
      <c r="BQ307" s="256">
        <v>0</v>
      </c>
      <c r="BR307" s="256">
        <f t="shared" si="189"/>
        <v>0</v>
      </c>
      <c r="BS307" s="257" t="str">
        <f t="shared" si="190"/>
        <v/>
      </c>
      <c r="BT307" s="256">
        <v>0</v>
      </c>
      <c r="BU307" s="256">
        <f t="shared" si="191"/>
        <v>0</v>
      </c>
      <c r="BV307" s="257" t="str">
        <f t="shared" si="192"/>
        <v/>
      </c>
      <c r="BW307" s="256">
        <v>0</v>
      </c>
      <c r="BX307" s="256">
        <f t="shared" si="193"/>
        <v>0</v>
      </c>
      <c r="BY307" s="257" t="str">
        <f t="shared" si="194"/>
        <v/>
      </c>
      <c r="BZ307" s="256">
        <v>0</v>
      </c>
      <c r="CA307" s="256">
        <f t="shared" si="195"/>
        <v>0</v>
      </c>
      <c r="CB307" s="257" t="str">
        <f t="shared" si="196"/>
        <v/>
      </c>
      <c r="CC307" s="256">
        <v>0</v>
      </c>
      <c r="CD307" s="256">
        <f t="shared" si="197"/>
        <v>0</v>
      </c>
      <c r="CE307" s="257" t="str">
        <f t="shared" si="198"/>
        <v/>
      </c>
      <c r="CF307" s="256">
        <v>0</v>
      </c>
      <c r="CG307" s="256">
        <f t="shared" si="199"/>
        <v>0</v>
      </c>
      <c r="CH307" s="257" t="str">
        <f t="shared" si="200"/>
        <v/>
      </c>
      <c r="CI307" s="256">
        <v>0</v>
      </c>
      <c r="CJ307" s="256">
        <f t="shared" si="201"/>
        <v>0</v>
      </c>
      <c r="CK307" s="257" t="str">
        <f t="shared" si="202"/>
        <v/>
      </c>
      <c r="CL307" s="256">
        <v>0</v>
      </c>
      <c r="CM307" s="256">
        <f t="shared" si="203"/>
        <v>0</v>
      </c>
      <c r="CN307" s="257" t="str">
        <f t="shared" si="204"/>
        <v/>
      </c>
      <c r="CO307" s="256">
        <v>0</v>
      </c>
      <c r="CP307" s="256">
        <f t="shared" si="205"/>
        <v>0</v>
      </c>
      <c r="CQ307" s="257" t="str">
        <f t="shared" si="206"/>
        <v/>
      </c>
      <c r="CR307" s="256">
        <v>0</v>
      </c>
      <c r="CS307" s="256">
        <f t="shared" si="207"/>
        <v>0</v>
      </c>
      <c r="CT307" s="257" t="str">
        <f t="shared" si="208"/>
        <v/>
      </c>
      <c r="CU307" s="256">
        <v>0</v>
      </c>
      <c r="CV307" s="256">
        <f t="shared" si="209"/>
        <v>0</v>
      </c>
      <c r="CW307" s="257" t="str">
        <f t="shared" si="210"/>
        <v/>
      </c>
      <c r="CX307" s="256">
        <v>0</v>
      </c>
      <c r="CY307" s="256">
        <f t="shared" si="211"/>
        <v>0</v>
      </c>
      <c r="CZ307" s="257" t="str">
        <f t="shared" si="212"/>
        <v/>
      </c>
      <c r="DA307" s="256">
        <v>0</v>
      </c>
      <c r="DB307" s="256">
        <f t="shared" si="159"/>
        <v>0</v>
      </c>
      <c r="DC307" s="257" t="str">
        <f t="shared" si="213"/>
        <v/>
      </c>
      <c r="DD307" s="256">
        <v>0</v>
      </c>
      <c r="DE307" s="256">
        <f t="shared" si="160"/>
        <v>0</v>
      </c>
      <c r="DF307" s="257" t="str">
        <f t="shared" si="214"/>
        <v/>
      </c>
    </row>
    <row r="308" spans="1:110" ht="15" customHeight="1" x14ac:dyDescent="0.25">
      <c r="A308" s="152">
        <v>54</v>
      </c>
      <c r="B308" s="127" t="s">
        <v>391</v>
      </c>
      <c r="C308" s="127" t="s">
        <v>339</v>
      </c>
      <c r="D308" s="480">
        <v>0</v>
      </c>
      <c r="E308" s="480">
        <v>0</v>
      </c>
      <c r="F308" s="257" t="str">
        <f t="shared" si="146"/>
        <v>-</v>
      </c>
      <c r="G308" s="239" t="str">
        <f t="shared" si="147"/>
        <v>Đạt</v>
      </c>
      <c r="H308" s="259">
        <f t="shared" si="215"/>
        <v>15</v>
      </c>
      <c r="I308" s="259">
        <f t="shared" si="215"/>
        <v>16</v>
      </c>
      <c r="J308" s="293">
        <f t="shared" si="161"/>
        <v>0.9375</v>
      </c>
      <c r="K308" s="239" t="str">
        <f t="shared" si="149"/>
        <v>Không đạt</v>
      </c>
      <c r="L308" s="256">
        <v>0</v>
      </c>
      <c r="M308" s="256">
        <f t="shared" si="150"/>
        <v>0</v>
      </c>
      <c r="N308" s="257" t="str">
        <f t="shared" si="162"/>
        <v/>
      </c>
      <c r="O308" s="256">
        <v>2</v>
      </c>
      <c r="P308" s="256">
        <v>2</v>
      </c>
      <c r="Q308" s="257">
        <f t="shared" si="151"/>
        <v>1</v>
      </c>
      <c r="R308" s="256">
        <v>0</v>
      </c>
      <c r="S308" s="256">
        <f t="shared" si="152"/>
        <v>0</v>
      </c>
      <c r="T308" s="257" t="str">
        <f t="shared" si="163"/>
        <v/>
      </c>
      <c r="U308" s="256">
        <v>1</v>
      </c>
      <c r="V308" s="256">
        <f t="shared" si="153"/>
        <v>1</v>
      </c>
      <c r="W308" s="257">
        <f t="shared" si="164"/>
        <v>1</v>
      </c>
      <c r="X308" s="256">
        <v>0</v>
      </c>
      <c r="Y308" s="256">
        <f t="shared" si="154"/>
        <v>0</v>
      </c>
      <c r="Z308" s="257" t="str">
        <f t="shared" si="165"/>
        <v/>
      </c>
      <c r="AA308" s="256">
        <v>1</v>
      </c>
      <c r="AB308" s="256">
        <f t="shared" si="155"/>
        <v>1</v>
      </c>
      <c r="AC308" s="257">
        <f t="shared" si="156"/>
        <v>1</v>
      </c>
      <c r="AD308" s="256">
        <v>1</v>
      </c>
      <c r="AE308" s="256">
        <f t="shared" si="157"/>
        <v>1</v>
      </c>
      <c r="AF308" s="257">
        <f t="shared" si="166"/>
        <v>1</v>
      </c>
      <c r="AG308" s="256">
        <v>0</v>
      </c>
      <c r="AH308" s="256">
        <f t="shared" si="158"/>
        <v>0</v>
      </c>
      <c r="AI308" s="257" t="str">
        <f t="shared" si="167"/>
        <v/>
      </c>
      <c r="AJ308" s="480">
        <v>0</v>
      </c>
      <c r="AK308" s="256">
        <f t="shared" si="168"/>
        <v>0</v>
      </c>
      <c r="AL308" s="257" t="str">
        <f t="shared" si="169"/>
        <v/>
      </c>
      <c r="AM308" s="256">
        <v>0</v>
      </c>
      <c r="AN308" s="256">
        <f t="shared" si="170"/>
        <v>0</v>
      </c>
      <c r="AO308" s="257" t="str">
        <f t="shared" si="171"/>
        <v/>
      </c>
      <c r="AP308" s="256">
        <v>0</v>
      </c>
      <c r="AQ308" s="256">
        <v>0</v>
      </c>
      <c r="AR308" s="257" t="str">
        <f t="shared" si="172"/>
        <v/>
      </c>
      <c r="AS308" s="256">
        <v>1</v>
      </c>
      <c r="AT308" s="256">
        <f t="shared" si="173"/>
        <v>0</v>
      </c>
      <c r="AU308" s="257" t="str">
        <f t="shared" si="174"/>
        <v/>
      </c>
      <c r="AV308" s="256">
        <v>0</v>
      </c>
      <c r="AW308" s="256">
        <f t="shared" si="175"/>
        <v>0</v>
      </c>
      <c r="AX308" s="257" t="str">
        <f t="shared" si="176"/>
        <v/>
      </c>
      <c r="AY308" s="256">
        <v>0</v>
      </c>
      <c r="AZ308" s="256">
        <f t="shared" si="177"/>
        <v>0</v>
      </c>
      <c r="BA308" s="257" t="str">
        <f t="shared" si="178"/>
        <v/>
      </c>
      <c r="BB308" s="256">
        <v>1</v>
      </c>
      <c r="BC308" s="256">
        <f t="shared" si="179"/>
        <v>1</v>
      </c>
      <c r="BD308" s="257">
        <f t="shared" si="180"/>
        <v>1</v>
      </c>
      <c r="BE308" s="256">
        <v>0</v>
      </c>
      <c r="BF308" s="256">
        <f t="shared" si="181"/>
        <v>0</v>
      </c>
      <c r="BG308" s="257" t="str">
        <f t="shared" si="182"/>
        <v/>
      </c>
      <c r="BH308" s="256">
        <v>0</v>
      </c>
      <c r="BI308" s="256">
        <f t="shared" si="183"/>
        <v>1</v>
      </c>
      <c r="BJ308" s="257">
        <f t="shared" si="184"/>
        <v>0</v>
      </c>
      <c r="BK308" s="256">
        <v>0</v>
      </c>
      <c r="BL308" s="256">
        <f t="shared" si="185"/>
        <v>0</v>
      </c>
      <c r="BM308" s="257" t="str">
        <f t="shared" si="186"/>
        <v/>
      </c>
      <c r="BN308" s="256">
        <v>1</v>
      </c>
      <c r="BO308" s="256">
        <f t="shared" si="187"/>
        <v>1</v>
      </c>
      <c r="BP308" s="257">
        <f t="shared" si="188"/>
        <v>1</v>
      </c>
      <c r="BQ308" s="256">
        <v>2</v>
      </c>
      <c r="BR308" s="256">
        <f t="shared" si="189"/>
        <v>2</v>
      </c>
      <c r="BS308" s="257">
        <f t="shared" si="190"/>
        <v>1</v>
      </c>
      <c r="BT308" s="256">
        <v>1</v>
      </c>
      <c r="BU308" s="256">
        <f t="shared" si="191"/>
        <v>1</v>
      </c>
      <c r="BV308" s="257">
        <f t="shared" si="192"/>
        <v>1</v>
      </c>
      <c r="BW308" s="256">
        <v>1</v>
      </c>
      <c r="BX308" s="256">
        <f t="shared" si="193"/>
        <v>1</v>
      </c>
      <c r="BY308" s="257">
        <f t="shared" si="194"/>
        <v>1</v>
      </c>
      <c r="BZ308" s="256">
        <v>1</v>
      </c>
      <c r="CA308" s="256">
        <f t="shared" si="195"/>
        <v>1</v>
      </c>
      <c r="CB308" s="257">
        <f t="shared" si="196"/>
        <v>1</v>
      </c>
      <c r="CC308" s="256">
        <v>0</v>
      </c>
      <c r="CD308" s="256">
        <f t="shared" si="197"/>
        <v>1</v>
      </c>
      <c r="CE308" s="257">
        <f t="shared" si="198"/>
        <v>0</v>
      </c>
      <c r="CF308" s="256">
        <v>0</v>
      </c>
      <c r="CG308" s="256">
        <f t="shared" si="199"/>
        <v>0</v>
      </c>
      <c r="CH308" s="257" t="str">
        <f t="shared" si="200"/>
        <v/>
      </c>
      <c r="CI308" s="256">
        <v>0</v>
      </c>
      <c r="CJ308" s="256">
        <f t="shared" si="201"/>
        <v>0</v>
      </c>
      <c r="CK308" s="257" t="str">
        <f t="shared" si="202"/>
        <v/>
      </c>
      <c r="CL308" s="256">
        <v>0</v>
      </c>
      <c r="CM308" s="256">
        <f t="shared" si="203"/>
        <v>0</v>
      </c>
      <c r="CN308" s="257" t="str">
        <f t="shared" si="204"/>
        <v/>
      </c>
      <c r="CO308" s="256">
        <v>0</v>
      </c>
      <c r="CP308" s="256">
        <f t="shared" si="205"/>
        <v>0</v>
      </c>
      <c r="CQ308" s="257" t="str">
        <f t="shared" si="206"/>
        <v/>
      </c>
      <c r="CR308" s="256">
        <v>0</v>
      </c>
      <c r="CS308" s="256">
        <f t="shared" si="207"/>
        <v>0</v>
      </c>
      <c r="CT308" s="257" t="str">
        <f t="shared" si="208"/>
        <v/>
      </c>
      <c r="CU308" s="256">
        <v>0</v>
      </c>
      <c r="CV308" s="256">
        <f t="shared" si="209"/>
        <v>0</v>
      </c>
      <c r="CW308" s="257" t="str">
        <f t="shared" si="210"/>
        <v/>
      </c>
      <c r="CX308" s="256">
        <v>2</v>
      </c>
      <c r="CY308" s="256">
        <f t="shared" si="211"/>
        <v>2</v>
      </c>
      <c r="CZ308" s="257">
        <f t="shared" si="212"/>
        <v>1</v>
      </c>
      <c r="DA308" s="256">
        <v>0</v>
      </c>
      <c r="DB308" s="256">
        <f t="shared" si="159"/>
        <v>0</v>
      </c>
      <c r="DC308" s="257" t="str">
        <f t="shared" si="213"/>
        <v/>
      </c>
      <c r="DD308" s="256">
        <v>0</v>
      </c>
      <c r="DE308" s="256">
        <f t="shared" si="160"/>
        <v>0</v>
      </c>
      <c r="DF308" s="257" t="str">
        <f t="shared" si="214"/>
        <v/>
      </c>
    </row>
    <row r="309" spans="1:110" ht="15" customHeight="1" x14ac:dyDescent="0.25">
      <c r="A309" s="152">
        <v>55</v>
      </c>
      <c r="B309" s="127" t="s">
        <v>392</v>
      </c>
      <c r="C309" s="127" t="s">
        <v>339</v>
      </c>
      <c r="D309" s="480">
        <v>2</v>
      </c>
      <c r="E309" s="480">
        <v>2</v>
      </c>
      <c r="F309" s="257">
        <f t="shared" si="146"/>
        <v>1</v>
      </c>
      <c r="G309" s="239" t="str">
        <f t="shared" si="147"/>
        <v>Đạt</v>
      </c>
      <c r="H309" s="259">
        <f t="shared" si="215"/>
        <v>25</v>
      </c>
      <c r="I309" s="259">
        <f t="shared" si="215"/>
        <v>23</v>
      </c>
      <c r="J309" s="293">
        <f t="shared" si="161"/>
        <v>1.0869565217391304</v>
      </c>
      <c r="K309" s="239" t="str">
        <f t="shared" si="149"/>
        <v>Đạt</v>
      </c>
      <c r="L309" s="256">
        <v>2</v>
      </c>
      <c r="M309" s="256">
        <f t="shared" si="150"/>
        <v>2</v>
      </c>
      <c r="N309" s="257">
        <f t="shared" si="162"/>
        <v>1</v>
      </c>
      <c r="O309" s="256">
        <v>1</v>
      </c>
      <c r="P309" s="256">
        <v>1</v>
      </c>
      <c r="Q309" s="257">
        <f t="shared" si="151"/>
        <v>1</v>
      </c>
      <c r="R309" s="256">
        <v>2</v>
      </c>
      <c r="S309" s="256">
        <f t="shared" si="152"/>
        <v>2</v>
      </c>
      <c r="T309" s="257">
        <f t="shared" si="163"/>
        <v>1</v>
      </c>
      <c r="U309" s="256">
        <v>1</v>
      </c>
      <c r="V309" s="256">
        <f t="shared" si="153"/>
        <v>1</v>
      </c>
      <c r="W309" s="257">
        <f t="shared" si="164"/>
        <v>1</v>
      </c>
      <c r="X309" s="256">
        <v>0</v>
      </c>
      <c r="Y309" s="256">
        <f t="shared" si="154"/>
        <v>0</v>
      </c>
      <c r="Z309" s="257" t="str">
        <f t="shared" si="165"/>
        <v/>
      </c>
      <c r="AA309" s="256">
        <v>4</v>
      </c>
      <c r="AB309" s="256">
        <f t="shared" si="155"/>
        <v>4</v>
      </c>
      <c r="AC309" s="257">
        <f t="shared" si="156"/>
        <v>1</v>
      </c>
      <c r="AD309" s="256">
        <v>0</v>
      </c>
      <c r="AE309" s="256">
        <f t="shared" si="157"/>
        <v>0</v>
      </c>
      <c r="AF309" s="257" t="str">
        <f t="shared" si="166"/>
        <v/>
      </c>
      <c r="AG309" s="256">
        <v>0</v>
      </c>
      <c r="AH309" s="256">
        <f t="shared" si="158"/>
        <v>0</v>
      </c>
      <c r="AI309" s="257" t="str">
        <f t="shared" si="167"/>
        <v/>
      </c>
      <c r="AJ309" s="480">
        <v>1</v>
      </c>
      <c r="AK309" s="256">
        <f t="shared" si="168"/>
        <v>1</v>
      </c>
      <c r="AL309" s="257">
        <f t="shared" si="169"/>
        <v>1</v>
      </c>
      <c r="AM309" s="256">
        <v>1</v>
      </c>
      <c r="AN309" s="256">
        <f t="shared" si="170"/>
        <v>1</v>
      </c>
      <c r="AO309" s="257">
        <f t="shared" si="171"/>
        <v>1</v>
      </c>
      <c r="AP309" s="256">
        <v>0</v>
      </c>
      <c r="AQ309" s="256">
        <v>0</v>
      </c>
      <c r="AR309" s="257" t="str">
        <f t="shared" si="172"/>
        <v/>
      </c>
      <c r="AS309" s="256">
        <v>3</v>
      </c>
      <c r="AT309" s="256">
        <f t="shared" si="173"/>
        <v>0</v>
      </c>
      <c r="AU309" s="257" t="str">
        <f t="shared" si="174"/>
        <v/>
      </c>
      <c r="AV309" s="256">
        <v>1</v>
      </c>
      <c r="AW309" s="256">
        <f t="shared" si="175"/>
        <v>1</v>
      </c>
      <c r="AX309" s="257">
        <f t="shared" si="176"/>
        <v>1</v>
      </c>
      <c r="AY309" s="256">
        <v>0</v>
      </c>
      <c r="AZ309" s="256">
        <f t="shared" si="177"/>
        <v>0</v>
      </c>
      <c r="BA309" s="257" t="str">
        <f t="shared" si="178"/>
        <v/>
      </c>
      <c r="BB309" s="256">
        <v>3</v>
      </c>
      <c r="BC309" s="256">
        <f t="shared" si="179"/>
        <v>3</v>
      </c>
      <c r="BD309" s="257">
        <f t="shared" si="180"/>
        <v>1</v>
      </c>
      <c r="BE309" s="256">
        <v>0</v>
      </c>
      <c r="BF309" s="256">
        <f t="shared" si="181"/>
        <v>0</v>
      </c>
      <c r="BG309" s="257" t="str">
        <f t="shared" si="182"/>
        <v/>
      </c>
      <c r="BH309" s="256">
        <v>0</v>
      </c>
      <c r="BI309" s="256">
        <f t="shared" si="183"/>
        <v>0</v>
      </c>
      <c r="BJ309" s="257" t="str">
        <f t="shared" si="184"/>
        <v/>
      </c>
      <c r="BK309" s="256">
        <v>0</v>
      </c>
      <c r="BL309" s="256">
        <f t="shared" si="185"/>
        <v>0</v>
      </c>
      <c r="BM309" s="257" t="str">
        <f t="shared" si="186"/>
        <v/>
      </c>
      <c r="BN309" s="256">
        <v>2</v>
      </c>
      <c r="BO309" s="256">
        <f t="shared" si="187"/>
        <v>2</v>
      </c>
      <c r="BP309" s="257">
        <f t="shared" si="188"/>
        <v>1</v>
      </c>
      <c r="BQ309" s="256">
        <v>1</v>
      </c>
      <c r="BR309" s="256">
        <f t="shared" si="189"/>
        <v>1</v>
      </c>
      <c r="BS309" s="257">
        <f t="shared" si="190"/>
        <v>1</v>
      </c>
      <c r="BT309" s="256">
        <v>0</v>
      </c>
      <c r="BU309" s="256">
        <f t="shared" si="191"/>
        <v>0</v>
      </c>
      <c r="BV309" s="257" t="str">
        <f t="shared" si="192"/>
        <v/>
      </c>
      <c r="BW309" s="256">
        <v>0</v>
      </c>
      <c r="BX309" s="256">
        <f t="shared" si="193"/>
        <v>0</v>
      </c>
      <c r="BY309" s="257" t="str">
        <f t="shared" si="194"/>
        <v/>
      </c>
      <c r="BZ309" s="256">
        <v>3</v>
      </c>
      <c r="CA309" s="256">
        <f t="shared" si="195"/>
        <v>3</v>
      </c>
      <c r="CB309" s="257">
        <f t="shared" si="196"/>
        <v>1</v>
      </c>
      <c r="CC309" s="256">
        <v>0</v>
      </c>
      <c r="CD309" s="256">
        <f t="shared" si="197"/>
        <v>1</v>
      </c>
      <c r="CE309" s="257">
        <f t="shared" si="198"/>
        <v>0</v>
      </c>
      <c r="CF309" s="256">
        <v>0</v>
      </c>
      <c r="CG309" s="256">
        <f t="shared" si="199"/>
        <v>0</v>
      </c>
      <c r="CH309" s="257" t="str">
        <f t="shared" si="200"/>
        <v/>
      </c>
      <c r="CI309" s="256">
        <v>0</v>
      </c>
      <c r="CJ309" s="256">
        <f t="shared" si="201"/>
        <v>0</v>
      </c>
      <c r="CK309" s="257" t="str">
        <f t="shared" si="202"/>
        <v/>
      </c>
      <c r="CL309" s="256">
        <v>0</v>
      </c>
      <c r="CM309" s="256">
        <f t="shared" si="203"/>
        <v>0</v>
      </c>
      <c r="CN309" s="257" t="str">
        <f t="shared" si="204"/>
        <v/>
      </c>
      <c r="CO309" s="256">
        <v>0</v>
      </c>
      <c r="CP309" s="256">
        <f t="shared" si="205"/>
        <v>0</v>
      </c>
      <c r="CQ309" s="257" t="str">
        <f t="shared" si="206"/>
        <v/>
      </c>
      <c r="CR309" s="256">
        <v>0</v>
      </c>
      <c r="CS309" s="256">
        <f t="shared" si="207"/>
        <v>0</v>
      </c>
      <c r="CT309" s="257" t="str">
        <f t="shared" si="208"/>
        <v/>
      </c>
      <c r="CU309" s="256">
        <v>0</v>
      </c>
      <c r="CV309" s="256">
        <f t="shared" si="209"/>
        <v>0</v>
      </c>
      <c r="CW309" s="257" t="str">
        <f t="shared" si="210"/>
        <v/>
      </c>
      <c r="CX309" s="256">
        <v>0</v>
      </c>
      <c r="CY309" s="256">
        <f t="shared" si="211"/>
        <v>0</v>
      </c>
      <c r="CZ309" s="257" t="str">
        <f t="shared" si="212"/>
        <v/>
      </c>
      <c r="DA309" s="256">
        <v>0</v>
      </c>
      <c r="DB309" s="256">
        <f t="shared" si="159"/>
        <v>0</v>
      </c>
      <c r="DC309" s="257" t="str">
        <f t="shared" si="213"/>
        <v/>
      </c>
      <c r="DD309" s="256">
        <v>2</v>
      </c>
      <c r="DE309" s="256">
        <f t="shared" si="160"/>
        <v>2</v>
      </c>
      <c r="DF309" s="257">
        <f t="shared" si="214"/>
        <v>1</v>
      </c>
    </row>
    <row r="310" spans="1:110" ht="15" customHeight="1" x14ac:dyDescent="0.25">
      <c r="A310" s="152">
        <v>56</v>
      </c>
      <c r="B310" s="127" t="s">
        <v>393</v>
      </c>
      <c r="C310" s="127" t="s">
        <v>345</v>
      </c>
      <c r="D310" s="480">
        <v>0</v>
      </c>
      <c r="E310" s="480">
        <v>0</v>
      </c>
      <c r="F310" s="257" t="str">
        <f t="shared" si="146"/>
        <v>-</v>
      </c>
      <c r="G310" s="239" t="str">
        <f t="shared" si="147"/>
        <v>Đạt</v>
      </c>
      <c r="H310" s="259">
        <f t="shared" si="215"/>
        <v>28</v>
      </c>
      <c r="I310" s="259">
        <f t="shared" si="215"/>
        <v>20</v>
      </c>
      <c r="J310" s="293">
        <f t="shared" si="161"/>
        <v>1.4</v>
      </c>
      <c r="K310" s="239" t="str">
        <f t="shared" si="149"/>
        <v>Đạt</v>
      </c>
      <c r="L310" s="256">
        <v>0</v>
      </c>
      <c r="M310" s="256">
        <f t="shared" si="150"/>
        <v>0</v>
      </c>
      <c r="N310" s="257" t="str">
        <f t="shared" si="162"/>
        <v/>
      </c>
      <c r="O310" s="256">
        <v>1</v>
      </c>
      <c r="P310" s="256">
        <v>1</v>
      </c>
      <c r="Q310" s="257">
        <f t="shared" si="151"/>
        <v>1</v>
      </c>
      <c r="R310" s="256">
        <v>1</v>
      </c>
      <c r="S310" s="256">
        <f t="shared" si="152"/>
        <v>1</v>
      </c>
      <c r="T310" s="257">
        <f t="shared" si="163"/>
        <v>1</v>
      </c>
      <c r="U310" s="256">
        <v>6</v>
      </c>
      <c r="V310" s="256">
        <f t="shared" si="153"/>
        <v>6</v>
      </c>
      <c r="W310" s="257">
        <f t="shared" si="164"/>
        <v>1</v>
      </c>
      <c r="X310" s="256">
        <v>0</v>
      </c>
      <c r="Y310" s="256">
        <f t="shared" si="154"/>
        <v>0</v>
      </c>
      <c r="Z310" s="257" t="str">
        <f t="shared" si="165"/>
        <v/>
      </c>
      <c r="AA310" s="256">
        <v>2</v>
      </c>
      <c r="AB310" s="256">
        <f t="shared" si="155"/>
        <v>2</v>
      </c>
      <c r="AC310" s="257">
        <f t="shared" si="156"/>
        <v>1</v>
      </c>
      <c r="AD310" s="256">
        <v>2</v>
      </c>
      <c r="AE310" s="256">
        <f t="shared" si="157"/>
        <v>2</v>
      </c>
      <c r="AF310" s="257">
        <f t="shared" si="166"/>
        <v>1</v>
      </c>
      <c r="AG310" s="256">
        <v>6</v>
      </c>
      <c r="AH310" s="256">
        <f t="shared" si="158"/>
        <v>6</v>
      </c>
      <c r="AI310" s="257">
        <f t="shared" si="167"/>
        <v>1</v>
      </c>
      <c r="AJ310" s="480">
        <v>0</v>
      </c>
      <c r="AK310" s="256">
        <f t="shared" si="168"/>
        <v>0</v>
      </c>
      <c r="AL310" s="257" t="str">
        <f t="shared" si="169"/>
        <v/>
      </c>
      <c r="AM310" s="256">
        <v>1</v>
      </c>
      <c r="AN310" s="256">
        <f t="shared" si="170"/>
        <v>0</v>
      </c>
      <c r="AO310" s="257" t="str">
        <f t="shared" si="171"/>
        <v/>
      </c>
      <c r="AP310" s="256">
        <v>0</v>
      </c>
      <c r="AQ310" s="256">
        <v>0</v>
      </c>
      <c r="AR310" s="257" t="str">
        <f t="shared" si="172"/>
        <v/>
      </c>
      <c r="AS310" s="256">
        <v>1</v>
      </c>
      <c r="AT310" s="256">
        <f t="shared" si="173"/>
        <v>0</v>
      </c>
      <c r="AU310" s="257" t="str">
        <f t="shared" si="174"/>
        <v/>
      </c>
      <c r="AV310" s="256">
        <v>1</v>
      </c>
      <c r="AW310" s="256">
        <f t="shared" si="175"/>
        <v>1</v>
      </c>
      <c r="AX310" s="257">
        <f t="shared" si="176"/>
        <v>1</v>
      </c>
      <c r="AY310" s="256">
        <v>0</v>
      </c>
      <c r="AZ310" s="256">
        <f t="shared" si="177"/>
        <v>0</v>
      </c>
      <c r="BA310" s="257" t="str">
        <f t="shared" si="178"/>
        <v/>
      </c>
      <c r="BB310" s="256">
        <v>1</v>
      </c>
      <c r="BC310" s="256">
        <f t="shared" si="179"/>
        <v>1</v>
      </c>
      <c r="BD310" s="257">
        <f t="shared" si="180"/>
        <v>1</v>
      </c>
      <c r="BE310" s="256">
        <v>0</v>
      </c>
      <c r="BF310" s="256">
        <f t="shared" si="181"/>
        <v>0</v>
      </c>
      <c r="BG310" s="257" t="str">
        <f t="shared" si="182"/>
        <v/>
      </c>
      <c r="BH310" s="256">
        <v>3</v>
      </c>
      <c r="BI310" s="256">
        <f t="shared" si="183"/>
        <v>0</v>
      </c>
      <c r="BJ310" s="257" t="str">
        <f t="shared" si="184"/>
        <v/>
      </c>
      <c r="BK310" s="256">
        <v>0</v>
      </c>
      <c r="BL310" s="256">
        <f t="shared" si="185"/>
        <v>0</v>
      </c>
      <c r="BM310" s="257" t="str">
        <f t="shared" si="186"/>
        <v/>
      </c>
      <c r="BN310" s="256">
        <v>0</v>
      </c>
      <c r="BO310" s="256">
        <f t="shared" si="187"/>
        <v>0</v>
      </c>
      <c r="BP310" s="257" t="str">
        <f t="shared" si="188"/>
        <v/>
      </c>
      <c r="BQ310" s="256">
        <v>0</v>
      </c>
      <c r="BR310" s="256">
        <f t="shared" si="189"/>
        <v>0</v>
      </c>
      <c r="BS310" s="257" t="str">
        <f t="shared" si="190"/>
        <v/>
      </c>
      <c r="BT310" s="256">
        <v>0</v>
      </c>
      <c r="BU310" s="256">
        <f t="shared" si="191"/>
        <v>0</v>
      </c>
      <c r="BV310" s="257" t="str">
        <f t="shared" si="192"/>
        <v/>
      </c>
      <c r="BW310" s="256">
        <v>0</v>
      </c>
      <c r="BX310" s="256">
        <f t="shared" si="193"/>
        <v>0</v>
      </c>
      <c r="BY310" s="257" t="str">
        <f t="shared" si="194"/>
        <v/>
      </c>
      <c r="BZ310" s="256">
        <v>0</v>
      </c>
      <c r="CA310" s="256">
        <f t="shared" si="195"/>
        <v>0</v>
      </c>
      <c r="CB310" s="257" t="str">
        <f t="shared" si="196"/>
        <v/>
      </c>
      <c r="CC310" s="256">
        <v>2</v>
      </c>
      <c r="CD310" s="256">
        <f t="shared" si="197"/>
        <v>0</v>
      </c>
      <c r="CE310" s="257" t="str">
        <f t="shared" si="198"/>
        <v/>
      </c>
      <c r="CF310" s="256">
        <v>0</v>
      </c>
      <c r="CG310" s="256">
        <f t="shared" si="199"/>
        <v>0</v>
      </c>
      <c r="CH310" s="257" t="str">
        <f t="shared" si="200"/>
        <v/>
      </c>
      <c r="CI310" s="256">
        <v>1</v>
      </c>
      <c r="CJ310" s="256">
        <f t="shared" si="201"/>
        <v>0</v>
      </c>
      <c r="CK310" s="257" t="str">
        <f t="shared" si="202"/>
        <v/>
      </c>
      <c r="CL310" s="256">
        <v>0</v>
      </c>
      <c r="CM310" s="256">
        <f t="shared" si="203"/>
        <v>0</v>
      </c>
      <c r="CN310" s="257" t="str">
        <f t="shared" si="204"/>
        <v/>
      </c>
      <c r="CO310" s="256">
        <v>0</v>
      </c>
      <c r="CP310" s="256">
        <f t="shared" si="205"/>
        <v>0</v>
      </c>
      <c r="CQ310" s="257" t="str">
        <f t="shared" si="206"/>
        <v/>
      </c>
      <c r="CR310" s="256">
        <v>0</v>
      </c>
      <c r="CS310" s="256">
        <f t="shared" si="207"/>
        <v>0</v>
      </c>
      <c r="CT310" s="257" t="str">
        <f t="shared" si="208"/>
        <v/>
      </c>
      <c r="CU310" s="256">
        <v>0</v>
      </c>
      <c r="CV310" s="256">
        <f t="shared" si="209"/>
        <v>0</v>
      </c>
      <c r="CW310" s="257" t="str">
        <f t="shared" si="210"/>
        <v/>
      </c>
      <c r="CX310" s="256">
        <v>0</v>
      </c>
      <c r="CY310" s="256">
        <f t="shared" si="211"/>
        <v>0</v>
      </c>
      <c r="CZ310" s="257" t="str">
        <f t="shared" si="212"/>
        <v/>
      </c>
      <c r="DA310" s="256">
        <v>0</v>
      </c>
      <c r="DB310" s="256">
        <f t="shared" si="159"/>
        <v>0</v>
      </c>
      <c r="DC310" s="257" t="str">
        <f t="shared" si="213"/>
        <v/>
      </c>
      <c r="DD310" s="256">
        <v>0</v>
      </c>
      <c r="DE310" s="256">
        <f t="shared" si="160"/>
        <v>0</v>
      </c>
      <c r="DF310" s="257" t="str">
        <f t="shared" si="214"/>
        <v/>
      </c>
    </row>
    <row r="311" spans="1:110" ht="15" customHeight="1" x14ac:dyDescent="0.25">
      <c r="A311" s="152">
        <v>57</v>
      </c>
      <c r="B311" s="127" t="s">
        <v>394</v>
      </c>
      <c r="C311" s="127" t="s">
        <v>336</v>
      </c>
      <c r="D311" s="480">
        <v>0</v>
      </c>
      <c r="E311" s="480">
        <v>0</v>
      </c>
      <c r="F311" s="257" t="str">
        <f t="shared" si="146"/>
        <v>-</v>
      </c>
      <c r="G311" s="239" t="str">
        <f t="shared" si="147"/>
        <v>Đạt</v>
      </c>
      <c r="H311" s="259">
        <f t="shared" si="215"/>
        <v>7</v>
      </c>
      <c r="I311" s="259">
        <f t="shared" si="215"/>
        <v>7</v>
      </c>
      <c r="J311" s="293">
        <f t="shared" si="161"/>
        <v>1</v>
      </c>
      <c r="K311" s="239" t="str">
        <f t="shared" si="149"/>
        <v>Đạt</v>
      </c>
      <c r="L311" s="256">
        <v>0</v>
      </c>
      <c r="M311" s="256">
        <f t="shared" si="150"/>
        <v>0</v>
      </c>
      <c r="N311" s="257" t="str">
        <f t="shared" si="162"/>
        <v/>
      </c>
      <c r="O311" s="256">
        <v>1</v>
      </c>
      <c r="P311" s="256">
        <v>1</v>
      </c>
      <c r="Q311" s="257">
        <f t="shared" si="151"/>
        <v>1</v>
      </c>
      <c r="R311" s="256">
        <v>0</v>
      </c>
      <c r="S311" s="256">
        <f t="shared" si="152"/>
        <v>0</v>
      </c>
      <c r="T311" s="257" t="str">
        <f t="shared" si="163"/>
        <v/>
      </c>
      <c r="U311" s="256">
        <v>0</v>
      </c>
      <c r="V311" s="256">
        <f t="shared" si="153"/>
        <v>0</v>
      </c>
      <c r="W311" s="257" t="str">
        <f t="shared" si="164"/>
        <v/>
      </c>
      <c r="X311" s="256">
        <v>0</v>
      </c>
      <c r="Y311" s="256">
        <f t="shared" si="154"/>
        <v>0</v>
      </c>
      <c r="Z311" s="257" t="str">
        <f t="shared" si="165"/>
        <v/>
      </c>
      <c r="AA311" s="256">
        <v>1</v>
      </c>
      <c r="AB311" s="256">
        <f t="shared" si="155"/>
        <v>1</v>
      </c>
      <c r="AC311" s="257">
        <f t="shared" si="156"/>
        <v>1</v>
      </c>
      <c r="AD311" s="256">
        <v>0</v>
      </c>
      <c r="AE311" s="256">
        <f t="shared" si="157"/>
        <v>0</v>
      </c>
      <c r="AF311" s="257" t="str">
        <f t="shared" si="166"/>
        <v/>
      </c>
      <c r="AG311" s="256">
        <v>0</v>
      </c>
      <c r="AH311" s="256">
        <f t="shared" si="158"/>
        <v>0</v>
      </c>
      <c r="AI311" s="257" t="str">
        <f t="shared" si="167"/>
        <v/>
      </c>
      <c r="AJ311" s="480">
        <v>0</v>
      </c>
      <c r="AK311" s="256">
        <f t="shared" si="168"/>
        <v>0</v>
      </c>
      <c r="AL311" s="257" t="str">
        <f t="shared" si="169"/>
        <v/>
      </c>
      <c r="AM311" s="256">
        <v>0</v>
      </c>
      <c r="AN311" s="256">
        <f t="shared" si="170"/>
        <v>0</v>
      </c>
      <c r="AO311" s="257" t="str">
        <f t="shared" si="171"/>
        <v/>
      </c>
      <c r="AP311" s="256">
        <v>0</v>
      </c>
      <c r="AQ311" s="256">
        <v>0</v>
      </c>
      <c r="AR311" s="257" t="str">
        <f t="shared" si="172"/>
        <v/>
      </c>
      <c r="AS311" s="256">
        <v>0</v>
      </c>
      <c r="AT311" s="256">
        <f t="shared" si="173"/>
        <v>0</v>
      </c>
      <c r="AU311" s="257" t="str">
        <f t="shared" si="174"/>
        <v/>
      </c>
      <c r="AV311" s="256">
        <v>0</v>
      </c>
      <c r="AW311" s="256">
        <f t="shared" si="175"/>
        <v>0</v>
      </c>
      <c r="AX311" s="257" t="str">
        <f t="shared" si="176"/>
        <v/>
      </c>
      <c r="AY311" s="256">
        <v>1</v>
      </c>
      <c r="AZ311" s="256">
        <f t="shared" si="177"/>
        <v>1</v>
      </c>
      <c r="BA311" s="257">
        <f t="shared" si="178"/>
        <v>1</v>
      </c>
      <c r="BB311" s="256">
        <v>2</v>
      </c>
      <c r="BC311" s="256">
        <f t="shared" si="179"/>
        <v>2</v>
      </c>
      <c r="BD311" s="257">
        <f t="shared" si="180"/>
        <v>1</v>
      </c>
      <c r="BE311" s="256">
        <v>1</v>
      </c>
      <c r="BF311" s="256">
        <f t="shared" si="181"/>
        <v>1</v>
      </c>
      <c r="BG311" s="257">
        <f t="shared" si="182"/>
        <v>1</v>
      </c>
      <c r="BH311" s="256">
        <v>0</v>
      </c>
      <c r="BI311" s="256">
        <f t="shared" si="183"/>
        <v>0</v>
      </c>
      <c r="BJ311" s="257" t="str">
        <f t="shared" si="184"/>
        <v/>
      </c>
      <c r="BK311" s="256">
        <v>0</v>
      </c>
      <c r="BL311" s="256">
        <f t="shared" si="185"/>
        <v>0</v>
      </c>
      <c r="BM311" s="257" t="str">
        <f t="shared" si="186"/>
        <v/>
      </c>
      <c r="BN311" s="256">
        <v>0</v>
      </c>
      <c r="BO311" s="256">
        <f t="shared" si="187"/>
        <v>0</v>
      </c>
      <c r="BP311" s="257" t="str">
        <f t="shared" si="188"/>
        <v/>
      </c>
      <c r="BQ311" s="256">
        <v>0</v>
      </c>
      <c r="BR311" s="256">
        <f t="shared" si="189"/>
        <v>0</v>
      </c>
      <c r="BS311" s="257" t="str">
        <f t="shared" si="190"/>
        <v/>
      </c>
      <c r="BT311" s="256">
        <v>0</v>
      </c>
      <c r="BU311" s="256">
        <f t="shared" si="191"/>
        <v>0</v>
      </c>
      <c r="BV311" s="257" t="str">
        <f t="shared" si="192"/>
        <v/>
      </c>
      <c r="BW311" s="256">
        <v>0</v>
      </c>
      <c r="BX311" s="256">
        <f t="shared" si="193"/>
        <v>0</v>
      </c>
      <c r="BY311" s="257" t="str">
        <f t="shared" si="194"/>
        <v/>
      </c>
      <c r="BZ311" s="256">
        <v>1</v>
      </c>
      <c r="CA311" s="256">
        <f t="shared" si="195"/>
        <v>1</v>
      </c>
      <c r="CB311" s="257">
        <f t="shared" si="196"/>
        <v>1</v>
      </c>
      <c r="CC311" s="256">
        <v>0</v>
      </c>
      <c r="CD311" s="256">
        <f t="shared" si="197"/>
        <v>0</v>
      </c>
      <c r="CE311" s="257" t="str">
        <f t="shared" si="198"/>
        <v/>
      </c>
      <c r="CF311" s="256">
        <v>0</v>
      </c>
      <c r="CG311" s="256">
        <f t="shared" si="199"/>
        <v>0</v>
      </c>
      <c r="CH311" s="257" t="str">
        <f t="shared" si="200"/>
        <v/>
      </c>
      <c r="CI311" s="256">
        <v>0</v>
      </c>
      <c r="CJ311" s="256">
        <f t="shared" si="201"/>
        <v>0</v>
      </c>
      <c r="CK311" s="257" t="str">
        <f t="shared" si="202"/>
        <v/>
      </c>
      <c r="CL311" s="256">
        <v>0</v>
      </c>
      <c r="CM311" s="256">
        <f t="shared" si="203"/>
        <v>0</v>
      </c>
      <c r="CN311" s="257" t="str">
        <f t="shared" si="204"/>
        <v/>
      </c>
      <c r="CO311" s="256">
        <v>0</v>
      </c>
      <c r="CP311" s="256">
        <f t="shared" si="205"/>
        <v>0</v>
      </c>
      <c r="CQ311" s="257" t="str">
        <f t="shared" si="206"/>
        <v/>
      </c>
      <c r="CR311" s="256">
        <v>0</v>
      </c>
      <c r="CS311" s="256">
        <f t="shared" si="207"/>
        <v>0</v>
      </c>
      <c r="CT311" s="257" t="str">
        <f t="shared" si="208"/>
        <v/>
      </c>
      <c r="CU311" s="256">
        <v>0</v>
      </c>
      <c r="CV311" s="256">
        <f t="shared" si="209"/>
        <v>0</v>
      </c>
      <c r="CW311" s="257" t="str">
        <f t="shared" si="210"/>
        <v/>
      </c>
      <c r="CX311" s="256">
        <v>0</v>
      </c>
      <c r="CY311" s="256">
        <f t="shared" si="211"/>
        <v>0</v>
      </c>
      <c r="CZ311" s="257" t="str">
        <f t="shared" si="212"/>
        <v/>
      </c>
      <c r="DA311" s="256">
        <v>0</v>
      </c>
      <c r="DB311" s="256">
        <f t="shared" si="159"/>
        <v>0</v>
      </c>
      <c r="DC311" s="257" t="str">
        <f t="shared" si="213"/>
        <v/>
      </c>
      <c r="DD311" s="256">
        <v>0</v>
      </c>
      <c r="DE311" s="256">
        <f t="shared" si="160"/>
        <v>0</v>
      </c>
      <c r="DF311" s="257" t="str">
        <f t="shared" si="214"/>
        <v/>
      </c>
    </row>
    <row r="312" spans="1:110" ht="15" customHeight="1" x14ac:dyDescent="0.25">
      <c r="A312" s="152">
        <v>58</v>
      </c>
      <c r="B312" s="127" t="s">
        <v>395</v>
      </c>
      <c r="C312" s="127" t="s">
        <v>336</v>
      </c>
      <c r="D312" s="480">
        <v>0</v>
      </c>
      <c r="E312" s="480">
        <v>0</v>
      </c>
      <c r="F312" s="257" t="str">
        <f t="shared" si="146"/>
        <v>-</v>
      </c>
      <c r="G312" s="239" t="str">
        <f t="shared" si="147"/>
        <v>Đạt</v>
      </c>
      <c r="H312" s="259">
        <f t="shared" si="215"/>
        <v>62</v>
      </c>
      <c r="I312" s="259">
        <f t="shared" si="215"/>
        <v>87</v>
      </c>
      <c r="J312" s="293">
        <f t="shared" si="161"/>
        <v>0.71264367816091956</v>
      </c>
      <c r="K312" s="239" t="str">
        <f t="shared" si="149"/>
        <v>Không đạt</v>
      </c>
      <c r="L312" s="256">
        <v>2</v>
      </c>
      <c r="M312" s="256">
        <f t="shared" si="150"/>
        <v>2</v>
      </c>
      <c r="N312" s="257">
        <f t="shared" si="162"/>
        <v>1</v>
      </c>
      <c r="O312" s="256">
        <v>5</v>
      </c>
      <c r="P312" s="256">
        <v>5</v>
      </c>
      <c r="Q312" s="257">
        <f t="shared" si="151"/>
        <v>1</v>
      </c>
      <c r="R312" s="256">
        <v>1</v>
      </c>
      <c r="S312" s="256">
        <f t="shared" si="152"/>
        <v>1</v>
      </c>
      <c r="T312" s="257">
        <f t="shared" si="163"/>
        <v>1</v>
      </c>
      <c r="U312" s="256">
        <v>6</v>
      </c>
      <c r="V312" s="256">
        <f t="shared" si="153"/>
        <v>6</v>
      </c>
      <c r="W312" s="257">
        <f t="shared" si="164"/>
        <v>1</v>
      </c>
      <c r="X312" s="256">
        <v>0</v>
      </c>
      <c r="Y312" s="256">
        <f t="shared" si="154"/>
        <v>0</v>
      </c>
      <c r="Z312" s="257" t="str">
        <f t="shared" si="165"/>
        <v/>
      </c>
      <c r="AA312" s="256">
        <v>2</v>
      </c>
      <c r="AB312" s="256">
        <f t="shared" si="155"/>
        <v>2</v>
      </c>
      <c r="AC312" s="257">
        <f t="shared" si="156"/>
        <v>1</v>
      </c>
      <c r="AD312" s="256">
        <v>9</v>
      </c>
      <c r="AE312" s="256">
        <f t="shared" si="157"/>
        <v>9</v>
      </c>
      <c r="AF312" s="257">
        <f t="shared" si="166"/>
        <v>1</v>
      </c>
      <c r="AG312" s="256">
        <v>3</v>
      </c>
      <c r="AH312" s="256">
        <f t="shared" si="158"/>
        <v>3</v>
      </c>
      <c r="AI312" s="257">
        <f t="shared" si="167"/>
        <v>1</v>
      </c>
      <c r="AJ312" s="480">
        <v>3</v>
      </c>
      <c r="AK312" s="256">
        <f t="shared" si="168"/>
        <v>3</v>
      </c>
      <c r="AL312" s="257">
        <f t="shared" si="169"/>
        <v>1</v>
      </c>
      <c r="AM312" s="256">
        <v>1</v>
      </c>
      <c r="AN312" s="256">
        <f t="shared" si="170"/>
        <v>3</v>
      </c>
      <c r="AO312" s="257">
        <f t="shared" si="171"/>
        <v>0.33333333333333331</v>
      </c>
      <c r="AP312" s="256">
        <v>0</v>
      </c>
      <c r="AQ312" s="256">
        <v>0</v>
      </c>
      <c r="AR312" s="257" t="str">
        <f t="shared" si="172"/>
        <v/>
      </c>
      <c r="AS312" s="256">
        <v>0</v>
      </c>
      <c r="AT312" s="256">
        <f t="shared" si="173"/>
        <v>7</v>
      </c>
      <c r="AU312" s="257">
        <f t="shared" si="174"/>
        <v>0</v>
      </c>
      <c r="AV312" s="256">
        <v>0</v>
      </c>
      <c r="AW312" s="256">
        <f t="shared" si="175"/>
        <v>7</v>
      </c>
      <c r="AX312" s="257">
        <f t="shared" si="176"/>
        <v>0</v>
      </c>
      <c r="AY312" s="256">
        <v>4</v>
      </c>
      <c r="AZ312" s="256">
        <f t="shared" si="177"/>
        <v>4</v>
      </c>
      <c r="BA312" s="257">
        <f t="shared" si="178"/>
        <v>1</v>
      </c>
      <c r="BB312" s="256">
        <v>2</v>
      </c>
      <c r="BC312" s="256">
        <f t="shared" si="179"/>
        <v>2</v>
      </c>
      <c r="BD312" s="257">
        <f t="shared" si="180"/>
        <v>1</v>
      </c>
      <c r="BE312" s="256">
        <v>6</v>
      </c>
      <c r="BF312" s="256">
        <f t="shared" si="181"/>
        <v>6</v>
      </c>
      <c r="BG312" s="257">
        <f t="shared" si="182"/>
        <v>1</v>
      </c>
      <c r="BH312" s="256">
        <v>0</v>
      </c>
      <c r="BI312" s="256">
        <f t="shared" si="183"/>
        <v>5</v>
      </c>
      <c r="BJ312" s="257">
        <f t="shared" si="184"/>
        <v>0</v>
      </c>
      <c r="BK312" s="256">
        <v>0</v>
      </c>
      <c r="BL312" s="256">
        <f t="shared" si="185"/>
        <v>1</v>
      </c>
      <c r="BM312" s="257">
        <f t="shared" si="186"/>
        <v>0</v>
      </c>
      <c r="BN312" s="256">
        <v>2</v>
      </c>
      <c r="BO312" s="256">
        <f t="shared" si="187"/>
        <v>2</v>
      </c>
      <c r="BP312" s="257">
        <f t="shared" si="188"/>
        <v>1</v>
      </c>
      <c r="BQ312" s="256">
        <v>3</v>
      </c>
      <c r="BR312" s="256">
        <f t="shared" si="189"/>
        <v>3</v>
      </c>
      <c r="BS312" s="257">
        <f t="shared" si="190"/>
        <v>1</v>
      </c>
      <c r="BT312" s="256">
        <v>0</v>
      </c>
      <c r="BU312" s="256">
        <f t="shared" si="191"/>
        <v>0</v>
      </c>
      <c r="BV312" s="257" t="str">
        <f t="shared" si="192"/>
        <v/>
      </c>
      <c r="BW312" s="256">
        <v>5</v>
      </c>
      <c r="BX312" s="256">
        <f t="shared" si="193"/>
        <v>5</v>
      </c>
      <c r="BY312" s="257">
        <f t="shared" si="194"/>
        <v>1</v>
      </c>
      <c r="BZ312" s="256">
        <v>2</v>
      </c>
      <c r="CA312" s="256">
        <f t="shared" si="195"/>
        <v>2</v>
      </c>
      <c r="CB312" s="257">
        <f t="shared" si="196"/>
        <v>1</v>
      </c>
      <c r="CC312" s="256">
        <v>0</v>
      </c>
      <c r="CD312" s="256">
        <f t="shared" si="197"/>
        <v>1</v>
      </c>
      <c r="CE312" s="257">
        <f t="shared" si="198"/>
        <v>0</v>
      </c>
      <c r="CF312" s="256">
        <v>0</v>
      </c>
      <c r="CG312" s="256">
        <f t="shared" si="199"/>
        <v>0</v>
      </c>
      <c r="CH312" s="257" t="str">
        <f t="shared" si="200"/>
        <v/>
      </c>
      <c r="CI312" s="256">
        <v>0</v>
      </c>
      <c r="CJ312" s="256">
        <f t="shared" si="201"/>
        <v>1</v>
      </c>
      <c r="CK312" s="257">
        <f t="shared" si="202"/>
        <v>0</v>
      </c>
      <c r="CL312" s="256">
        <v>2</v>
      </c>
      <c r="CM312" s="256">
        <f t="shared" si="203"/>
        <v>2</v>
      </c>
      <c r="CN312" s="257">
        <f t="shared" si="204"/>
        <v>1</v>
      </c>
      <c r="CO312" s="256">
        <v>0</v>
      </c>
      <c r="CP312" s="256">
        <f t="shared" si="205"/>
        <v>0</v>
      </c>
      <c r="CQ312" s="257" t="str">
        <f t="shared" si="206"/>
        <v/>
      </c>
      <c r="CR312" s="256">
        <v>1</v>
      </c>
      <c r="CS312" s="256">
        <f t="shared" si="207"/>
        <v>1</v>
      </c>
      <c r="CT312" s="257">
        <f t="shared" si="208"/>
        <v>1</v>
      </c>
      <c r="CU312" s="256">
        <v>0</v>
      </c>
      <c r="CV312" s="256">
        <f t="shared" si="209"/>
        <v>1</v>
      </c>
      <c r="CW312" s="257">
        <f t="shared" si="210"/>
        <v>0</v>
      </c>
      <c r="CX312" s="256">
        <v>3</v>
      </c>
      <c r="CY312" s="256">
        <f t="shared" si="211"/>
        <v>3</v>
      </c>
      <c r="CZ312" s="257">
        <f t="shared" si="212"/>
        <v>1</v>
      </c>
      <c r="DA312" s="256">
        <v>0</v>
      </c>
      <c r="DB312" s="256">
        <f t="shared" si="159"/>
        <v>3</v>
      </c>
      <c r="DC312" s="257">
        <f t="shared" si="213"/>
        <v>0</v>
      </c>
      <c r="DD312" s="256">
        <v>0</v>
      </c>
      <c r="DE312" s="256">
        <f t="shared" si="160"/>
        <v>0</v>
      </c>
      <c r="DF312" s="257" t="str">
        <f t="shared" si="214"/>
        <v/>
      </c>
    </row>
    <row r="313" spans="1:110" ht="15" customHeight="1" x14ac:dyDescent="0.25">
      <c r="A313" s="152">
        <v>59</v>
      </c>
      <c r="B313" s="127" t="s">
        <v>396</v>
      </c>
      <c r="C313" s="127" t="s">
        <v>336</v>
      </c>
      <c r="D313" s="480">
        <v>0</v>
      </c>
      <c r="E313" s="480">
        <v>0</v>
      </c>
      <c r="F313" s="257" t="str">
        <f t="shared" si="146"/>
        <v>-</v>
      </c>
      <c r="G313" s="239" t="str">
        <f t="shared" si="147"/>
        <v>Đạt</v>
      </c>
      <c r="H313" s="259">
        <f t="shared" si="215"/>
        <v>13</v>
      </c>
      <c r="I313" s="259">
        <f t="shared" si="215"/>
        <v>19</v>
      </c>
      <c r="J313" s="293">
        <f t="shared" si="161"/>
        <v>0.68421052631578949</v>
      </c>
      <c r="K313" s="239" t="str">
        <f t="shared" si="149"/>
        <v>Không đạt</v>
      </c>
      <c r="L313" s="256">
        <v>0</v>
      </c>
      <c r="M313" s="256">
        <f t="shared" si="150"/>
        <v>0</v>
      </c>
      <c r="N313" s="257" t="str">
        <f t="shared" si="162"/>
        <v/>
      </c>
      <c r="O313" s="256">
        <v>1</v>
      </c>
      <c r="P313" s="256">
        <v>1</v>
      </c>
      <c r="Q313" s="257">
        <f t="shared" si="151"/>
        <v>1</v>
      </c>
      <c r="R313" s="256">
        <v>0</v>
      </c>
      <c r="S313" s="256">
        <f t="shared" si="152"/>
        <v>0</v>
      </c>
      <c r="T313" s="257" t="str">
        <f t="shared" si="163"/>
        <v/>
      </c>
      <c r="U313" s="256">
        <v>0</v>
      </c>
      <c r="V313" s="256">
        <f t="shared" si="153"/>
        <v>0</v>
      </c>
      <c r="W313" s="257" t="str">
        <f t="shared" si="164"/>
        <v/>
      </c>
      <c r="X313" s="256">
        <v>0</v>
      </c>
      <c r="Y313" s="256">
        <f t="shared" si="154"/>
        <v>0</v>
      </c>
      <c r="Z313" s="257" t="str">
        <f t="shared" si="165"/>
        <v/>
      </c>
      <c r="AA313" s="256">
        <v>1</v>
      </c>
      <c r="AB313" s="256">
        <f t="shared" si="155"/>
        <v>1</v>
      </c>
      <c r="AC313" s="257">
        <f t="shared" si="156"/>
        <v>1</v>
      </c>
      <c r="AD313" s="256">
        <v>0</v>
      </c>
      <c r="AE313" s="256">
        <f t="shared" si="157"/>
        <v>0</v>
      </c>
      <c r="AF313" s="257" t="str">
        <f t="shared" si="166"/>
        <v/>
      </c>
      <c r="AG313" s="256">
        <v>5</v>
      </c>
      <c r="AH313" s="256">
        <f t="shared" si="158"/>
        <v>5</v>
      </c>
      <c r="AI313" s="257">
        <f t="shared" si="167"/>
        <v>1</v>
      </c>
      <c r="AJ313" s="480">
        <v>4</v>
      </c>
      <c r="AK313" s="256">
        <f t="shared" si="168"/>
        <v>4</v>
      </c>
      <c r="AL313" s="257">
        <f t="shared" si="169"/>
        <v>1</v>
      </c>
      <c r="AM313" s="256">
        <v>0</v>
      </c>
      <c r="AN313" s="256">
        <f t="shared" si="170"/>
        <v>2</v>
      </c>
      <c r="AO313" s="257">
        <f t="shared" si="171"/>
        <v>0</v>
      </c>
      <c r="AP313" s="256">
        <v>0</v>
      </c>
      <c r="AQ313" s="256">
        <v>0</v>
      </c>
      <c r="AR313" s="257" t="str">
        <f t="shared" si="172"/>
        <v/>
      </c>
      <c r="AS313" s="256">
        <v>0</v>
      </c>
      <c r="AT313" s="256">
        <f t="shared" si="173"/>
        <v>2</v>
      </c>
      <c r="AU313" s="257">
        <f t="shared" si="174"/>
        <v>0</v>
      </c>
      <c r="AV313" s="256">
        <v>0</v>
      </c>
      <c r="AW313" s="256">
        <f t="shared" si="175"/>
        <v>0</v>
      </c>
      <c r="AX313" s="257" t="str">
        <f t="shared" si="176"/>
        <v/>
      </c>
      <c r="AY313" s="256">
        <v>0</v>
      </c>
      <c r="AZ313" s="256">
        <f t="shared" si="177"/>
        <v>0</v>
      </c>
      <c r="BA313" s="257" t="str">
        <f t="shared" si="178"/>
        <v/>
      </c>
      <c r="BB313" s="256">
        <v>1</v>
      </c>
      <c r="BC313" s="256">
        <f t="shared" si="179"/>
        <v>1</v>
      </c>
      <c r="BD313" s="257">
        <f t="shared" si="180"/>
        <v>1</v>
      </c>
      <c r="BE313" s="256">
        <v>0</v>
      </c>
      <c r="BF313" s="256">
        <f t="shared" si="181"/>
        <v>0</v>
      </c>
      <c r="BG313" s="257" t="str">
        <f t="shared" si="182"/>
        <v/>
      </c>
      <c r="BH313" s="256">
        <v>0</v>
      </c>
      <c r="BI313" s="256">
        <f t="shared" si="183"/>
        <v>0</v>
      </c>
      <c r="BJ313" s="257" t="str">
        <f t="shared" si="184"/>
        <v/>
      </c>
      <c r="BK313" s="256">
        <v>0</v>
      </c>
      <c r="BL313" s="256">
        <f t="shared" si="185"/>
        <v>1</v>
      </c>
      <c r="BM313" s="257">
        <f t="shared" si="186"/>
        <v>0</v>
      </c>
      <c r="BN313" s="256">
        <v>0</v>
      </c>
      <c r="BO313" s="256">
        <f t="shared" si="187"/>
        <v>0</v>
      </c>
      <c r="BP313" s="257" t="str">
        <f t="shared" si="188"/>
        <v/>
      </c>
      <c r="BQ313" s="256">
        <v>0</v>
      </c>
      <c r="BR313" s="256">
        <f t="shared" si="189"/>
        <v>0</v>
      </c>
      <c r="BS313" s="257" t="str">
        <f t="shared" si="190"/>
        <v/>
      </c>
      <c r="BT313" s="256">
        <v>0</v>
      </c>
      <c r="BU313" s="256">
        <f t="shared" si="191"/>
        <v>0</v>
      </c>
      <c r="BV313" s="257" t="str">
        <f t="shared" si="192"/>
        <v/>
      </c>
      <c r="BW313" s="256">
        <v>0</v>
      </c>
      <c r="BX313" s="256">
        <f t="shared" si="193"/>
        <v>0</v>
      </c>
      <c r="BY313" s="257" t="str">
        <f t="shared" si="194"/>
        <v/>
      </c>
      <c r="BZ313" s="256">
        <v>0</v>
      </c>
      <c r="CA313" s="256">
        <f t="shared" si="195"/>
        <v>0</v>
      </c>
      <c r="CB313" s="257" t="str">
        <f t="shared" si="196"/>
        <v/>
      </c>
      <c r="CC313" s="256">
        <v>0</v>
      </c>
      <c r="CD313" s="256">
        <f t="shared" si="197"/>
        <v>2</v>
      </c>
      <c r="CE313" s="257">
        <f t="shared" si="198"/>
        <v>0</v>
      </c>
      <c r="CF313" s="256">
        <v>0</v>
      </c>
      <c r="CG313" s="256">
        <f t="shared" si="199"/>
        <v>0</v>
      </c>
      <c r="CH313" s="257" t="str">
        <f t="shared" si="200"/>
        <v/>
      </c>
      <c r="CI313" s="256">
        <v>1</v>
      </c>
      <c r="CJ313" s="256">
        <f t="shared" si="201"/>
        <v>0</v>
      </c>
      <c r="CK313" s="257" t="str">
        <f t="shared" si="202"/>
        <v/>
      </c>
      <c r="CL313" s="256">
        <v>0</v>
      </c>
      <c r="CM313" s="256">
        <f t="shared" si="203"/>
        <v>0</v>
      </c>
      <c r="CN313" s="257" t="str">
        <f t="shared" si="204"/>
        <v/>
      </c>
      <c r="CO313" s="256">
        <v>0</v>
      </c>
      <c r="CP313" s="256">
        <f t="shared" si="205"/>
        <v>0</v>
      </c>
      <c r="CQ313" s="257" t="str">
        <f t="shared" si="206"/>
        <v/>
      </c>
      <c r="CR313" s="256">
        <v>0</v>
      </c>
      <c r="CS313" s="256">
        <f t="shared" si="207"/>
        <v>0</v>
      </c>
      <c r="CT313" s="257" t="str">
        <f t="shared" si="208"/>
        <v/>
      </c>
      <c r="CU313" s="256">
        <v>0</v>
      </c>
      <c r="CV313" s="256">
        <f t="shared" si="209"/>
        <v>0</v>
      </c>
      <c r="CW313" s="257" t="str">
        <f t="shared" si="210"/>
        <v/>
      </c>
      <c r="CX313" s="256">
        <v>0</v>
      </c>
      <c r="CY313" s="256">
        <f t="shared" si="211"/>
        <v>0</v>
      </c>
      <c r="CZ313" s="257" t="str">
        <f t="shared" si="212"/>
        <v/>
      </c>
      <c r="DA313" s="256">
        <v>0</v>
      </c>
      <c r="DB313" s="256">
        <f t="shared" si="159"/>
        <v>0</v>
      </c>
      <c r="DC313" s="257" t="str">
        <f t="shared" si="213"/>
        <v/>
      </c>
      <c r="DD313" s="256">
        <v>0</v>
      </c>
      <c r="DE313" s="256">
        <f t="shared" si="160"/>
        <v>0</v>
      </c>
      <c r="DF313" s="257" t="str">
        <f t="shared" si="214"/>
        <v/>
      </c>
    </row>
    <row r="314" spans="1:110" ht="15" customHeight="1" x14ac:dyDescent="0.25">
      <c r="A314" s="152">
        <v>60</v>
      </c>
      <c r="B314" s="127" t="s">
        <v>397</v>
      </c>
      <c r="C314" s="127" t="s">
        <v>339</v>
      </c>
      <c r="D314" s="480">
        <v>0</v>
      </c>
      <c r="E314" s="480">
        <v>0</v>
      </c>
      <c r="F314" s="257" t="str">
        <f t="shared" si="146"/>
        <v>-</v>
      </c>
      <c r="G314" s="239" t="str">
        <f t="shared" si="147"/>
        <v>Đạt</v>
      </c>
      <c r="H314" s="259">
        <f t="shared" si="215"/>
        <v>14</v>
      </c>
      <c r="I314" s="259">
        <f t="shared" si="215"/>
        <v>11</v>
      </c>
      <c r="J314" s="293">
        <f t="shared" si="161"/>
        <v>1.2727272727272727</v>
      </c>
      <c r="K314" s="239" t="str">
        <f t="shared" si="149"/>
        <v>Đạt</v>
      </c>
      <c r="L314" s="256">
        <v>0</v>
      </c>
      <c r="M314" s="256">
        <f t="shared" si="150"/>
        <v>0</v>
      </c>
      <c r="N314" s="257" t="str">
        <f t="shared" si="162"/>
        <v/>
      </c>
      <c r="O314" s="256">
        <v>1</v>
      </c>
      <c r="P314" s="256">
        <v>1</v>
      </c>
      <c r="Q314" s="257">
        <f t="shared" si="151"/>
        <v>1</v>
      </c>
      <c r="R314" s="256">
        <v>0</v>
      </c>
      <c r="S314" s="256">
        <f t="shared" si="152"/>
        <v>0</v>
      </c>
      <c r="T314" s="257" t="str">
        <f t="shared" si="163"/>
        <v/>
      </c>
      <c r="U314" s="256">
        <v>0</v>
      </c>
      <c r="V314" s="256">
        <f t="shared" si="153"/>
        <v>0</v>
      </c>
      <c r="W314" s="257" t="str">
        <f t="shared" si="164"/>
        <v/>
      </c>
      <c r="X314" s="256">
        <v>0</v>
      </c>
      <c r="Y314" s="256">
        <f t="shared" si="154"/>
        <v>0</v>
      </c>
      <c r="Z314" s="257" t="str">
        <f t="shared" si="165"/>
        <v/>
      </c>
      <c r="AA314" s="256">
        <v>0</v>
      </c>
      <c r="AB314" s="256">
        <f t="shared" si="155"/>
        <v>0</v>
      </c>
      <c r="AC314" s="257" t="str">
        <f t="shared" si="156"/>
        <v/>
      </c>
      <c r="AD314" s="256">
        <v>0</v>
      </c>
      <c r="AE314" s="256">
        <f t="shared" si="157"/>
        <v>0</v>
      </c>
      <c r="AF314" s="257" t="str">
        <f t="shared" si="166"/>
        <v/>
      </c>
      <c r="AG314" s="256">
        <v>0</v>
      </c>
      <c r="AH314" s="256">
        <f t="shared" si="158"/>
        <v>0</v>
      </c>
      <c r="AI314" s="257" t="str">
        <f t="shared" si="167"/>
        <v/>
      </c>
      <c r="AJ314" s="480">
        <v>0</v>
      </c>
      <c r="AK314" s="256">
        <f t="shared" si="168"/>
        <v>0</v>
      </c>
      <c r="AL314" s="257" t="str">
        <f t="shared" si="169"/>
        <v/>
      </c>
      <c r="AM314" s="256">
        <v>0</v>
      </c>
      <c r="AN314" s="256">
        <f t="shared" si="170"/>
        <v>0</v>
      </c>
      <c r="AO314" s="257" t="str">
        <f t="shared" si="171"/>
        <v/>
      </c>
      <c r="AP314" s="256">
        <v>0</v>
      </c>
      <c r="AQ314" s="256">
        <v>0</v>
      </c>
      <c r="AR314" s="257" t="str">
        <f t="shared" si="172"/>
        <v/>
      </c>
      <c r="AS314" s="256">
        <v>0</v>
      </c>
      <c r="AT314" s="256">
        <f t="shared" si="173"/>
        <v>0</v>
      </c>
      <c r="AU314" s="257" t="str">
        <f t="shared" si="174"/>
        <v/>
      </c>
      <c r="AV314" s="256">
        <v>0</v>
      </c>
      <c r="AW314" s="256">
        <f t="shared" si="175"/>
        <v>0</v>
      </c>
      <c r="AX314" s="257" t="str">
        <f t="shared" si="176"/>
        <v/>
      </c>
      <c r="AY314" s="256">
        <v>0</v>
      </c>
      <c r="AZ314" s="256">
        <f t="shared" si="177"/>
        <v>0</v>
      </c>
      <c r="BA314" s="257" t="str">
        <f t="shared" si="178"/>
        <v/>
      </c>
      <c r="BB314" s="256">
        <v>7</v>
      </c>
      <c r="BC314" s="256">
        <f t="shared" si="179"/>
        <v>7</v>
      </c>
      <c r="BD314" s="257">
        <f t="shared" si="180"/>
        <v>1</v>
      </c>
      <c r="BE314" s="256">
        <v>0</v>
      </c>
      <c r="BF314" s="256">
        <f t="shared" si="181"/>
        <v>0</v>
      </c>
      <c r="BG314" s="257" t="str">
        <f t="shared" si="182"/>
        <v/>
      </c>
      <c r="BH314" s="256">
        <v>3</v>
      </c>
      <c r="BI314" s="256">
        <f t="shared" si="183"/>
        <v>0</v>
      </c>
      <c r="BJ314" s="257" t="str">
        <f t="shared" si="184"/>
        <v/>
      </c>
      <c r="BK314" s="256">
        <v>0</v>
      </c>
      <c r="BL314" s="256">
        <f t="shared" si="185"/>
        <v>0</v>
      </c>
      <c r="BM314" s="257" t="str">
        <f t="shared" si="186"/>
        <v/>
      </c>
      <c r="BN314" s="256">
        <v>0</v>
      </c>
      <c r="BO314" s="256">
        <f t="shared" si="187"/>
        <v>0</v>
      </c>
      <c r="BP314" s="257" t="str">
        <f t="shared" si="188"/>
        <v/>
      </c>
      <c r="BQ314" s="256">
        <v>2</v>
      </c>
      <c r="BR314" s="256">
        <f t="shared" si="189"/>
        <v>2</v>
      </c>
      <c r="BS314" s="257">
        <f t="shared" si="190"/>
        <v>1</v>
      </c>
      <c r="BT314" s="256">
        <v>0</v>
      </c>
      <c r="BU314" s="256">
        <f t="shared" si="191"/>
        <v>0</v>
      </c>
      <c r="BV314" s="257" t="str">
        <f t="shared" si="192"/>
        <v/>
      </c>
      <c r="BW314" s="256">
        <v>0</v>
      </c>
      <c r="BX314" s="256">
        <f t="shared" si="193"/>
        <v>0</v>
      </c>
      <c r="BY314" s="257" t="str">
        <f t="shared" si="194"/>
        <v/>
      </c>
      <c r="BZ314" s="256">
        <v>0</v>
      </c>
      <c r="CA314" s="256">
        <f t="shared" si="195"/>
        <v>0</v>
      </c>
      <c r="CB314" s="257" t="str">
        <f t="shared" si="196"/>
        <v/>
      </c>
      <c r="CC314" s="256">
        <v>1</v>
      </c>
      <c r="CD314" s="256">
        <f t="shared" si="197"/>
        <v>1</v>
      </c>
      <c r="CE314" s="257">
        <f t="shared" si="198"/>
        <v>1</v>
      </c>
      <c r="CF314" s="256">
        <v>0</v>
      </c>
      <c r="CG314" s="256">
        <f t="shared" si="199"/>
        <v>0</v>
      </c>
      <c r="CH314" s="257" t="str">
        <f t="shared" si="200"/>
        <v/>
      </c>
      <c r="CI314" s="256">
        <v>0</v>
      </c>
      <c r="CJ314" s="256">
        <f t="shared" si="201"/>
        <v>0</v>
      </c>
      <c r="CK314" s="257" t="str">
        <f t="shared" si="202"/>
        <v/>
      </c>
      <c r="CL314" s="256">
        <v>0</v>
      </c>
      <c r="CM314" s="256">
        <f t="shared" si="203"/>
        <v>0</v>
      </c>
      <c r="CN314" s="257" t="str">
        <f t="shared" si="204"/>
        <v/>
      </c>
      <c r="CO314" s="256">
        <v>0</v>
      </c>
      <c r="CP314" s="256">
        <f t="shared" si="205"/>
        <v>0</v>
      </c>
      <c r="CQ314" s="257" t="str">
        <f t="shared" si="206"/>
        <v/>
      </c>
      <c r="CR314" s="256">
        <v>0</v>
      </c>
      <c r="CS314" s="256">
        <f t="shared" si="207"/>
        <v>0</v>
      </c>
      <c r="CT314" s="257" t="str">
        <f t="shared" si="208"/>
        <v/>
      </c>
      <c r="CU314" s="256">
        <v>0</v>
      </c>
      <c r="CV314" s="256">
        <f t="shared" si="209"/>
        <v>0</v>
      </c>
      <c r="CW314" s="257" t="str">
        <f t="shared" si="210"/>
        <v/>
      </c>
      <c r="CX314" s="256">
        <v>0</v>
      </c>
      <c r="CY314" s="256">
        <f t="shared" si="211"/>
        <v>0</v>
      </c>
      <c r="CZ314" s="257" t="str">
        <f t="shared" si="212"/>
        <v/>
      </c>
      <c r="DA314" s="256">
        <v>0</v>
      </c>
      <c r="DB314" s="256">
        <f t="shared" si="159"/>
        <v>0</v>
      </c>
      <c r="DC314" s="257" t="str">
        <f t="shared" si="213"/>
        <v/>
      </c>
      <c r="DD314" s="256">
        <v>0</v>
      </c>
      <c r="DE314" s="256">
        <f t="shared" si="160"/>
        <v>0</v>
      </c>
      <c r="DF314" s="257" t="str">
        <f t="shared" si="214"/>
        <v/>
      </c>
    </row>
    <row r="315" spans="1:110" ht="15" customHeight="1" x14ac:dyDescent="0.25">
      <c r="A315" s="152">
        <v>61</v>
      </c>
      <c r="B315" s="127" t="s">
        <v>398</v>
      </c>
      <c r="C315" s="127" t="s">
        <v>336</v>
      </c>
      <c r="D315" s="480">
        <v>0</v>
      </c>
      <c r="E315" s="480">
        <v>0</v>
      </c>
      <c r="F315" s="257" t="str">
        <f t="shared" si="146"/>
        <v>-</v>
      </c>
      <c r="G315" s="239" t="str">
        <f t="shared" si="147"/>
        <v>Đạt</v>
      </c>
      <c r="H315" s="259">
        <f t="shared" si="215"/>
        <v>3</v>
      </c>
      <c r="I315" s="259">
        <f t="shared" si="215"/>
        <v>1</v>
      </c>
      <c r="J315" s="293">
        <f t="shared" si="161"/>
        <v>3</v>
      </c>
      <c r="K315" s="239" t="str">
        <f t="shared" si="149"/>
        <v>Đạt</v>
      </c>
      <c r="L315" s="256">
        <v>0</v>
      </c>
      <c r="M315" s="256">
        <f t="shared" si="150"/>
        <v>0</v>
      </c>
      <c r="N315" s="257" t="str">
        <f t="shared" si="162"/>
        <v/>
      </c>
      <c r="O315" s="256">
        <v>0</v>
      </c>
      <c r="P315" s="256">
        <v>0</v>
      </c>
      <c r="Q315" s="257" t="str">
        <f t="shared" si="151"/>
        <v/>
      </c>
      <c r="R315" s="256">
        <v>0</v>
      </c>
      <c r="S315" s="256">
        <f t="shared" si="152"/>
        <v>0</v>
      </c>
      <c r="T315" s="257" t="str">
        <f t="shared" si="163"/>
        <v/>
      </c>
      <c r="U315" s="256">
        <v>0</v>
      </c>
      <c r="V315" s="256">
        <f t="shared" si="153"/>
        <v>0</v>
      </c>
      <c r="W315" s="257" t="str">
        <f t="shared" si="164"/>
        <v/>
      </c>
      <c r="X315" s="256">
        <v>0</v>
      </c>
      <c r="Y315" s="256">
        <f t="shared" si="154"/>
        <v>0</v>
      </c>
      <c r="Z315" s="257" t="str">
        <f t="shared" si="165"/>
        <v/>
      </c>
      <c r="AA315" s="256">
        <v>0</v>
      </c>
      <c r="AB315" s="256">
        <f t="shared" si="155"/>
        <v>0</v>
      </c>
      <c r="AC315" s="257" t="str">
        <f t="shared" si="156"/>
        <v/>
      </c>
      <c r="AD315" s="256">
        <v>0</v>
      </c>
      <c r="AE315" s="256">
        <f t="shared" si="157"/>
        <v>0</v>
      </c>
      <c r="AF315" s="257" t="str">
        <f t="shared" si="166"/>
        <v/>
      </c>
      <c r="AG315" s="256">
        <v>0</v>
      </c>
      <c r="AH315" s="256">
        <f t="shared" si="158"/>
        <v>0</v>
      </c>
      <c r="AI315" s="257" t="str">
        <f t="shared" si="167"/>
        <v/>
      </c>
      <c r="AJ315" s="480">
        <v>0</v>
      </c>
      <c r="AK315" s="256">
        <f t="shared" si="168"/>
        <v>0</v>
      </c>
      <c r="AL315" s="257" t="str">
        <f t="shared" si="169"/>
        <v/>
      </c>
      <c r="AM315" s="256">
        <v>0</v>
      </c>
      <c r="AN315" s="256">
        <f t="shared" si="170"/>
        <v>0</v>
      </c>
      <c r="AO315" s="257" t="str">
        <f t="shared" si="171"/>
        <v/>
      </c>
      <c r="AP315" s="256">
        <v>0</v>
      </c>
      <c r="AQ315" s="256">
        <v>0</v>
      </c>
      <c r="AR315" s="257" t="str">
        <f t="shared" si="172"/>
        <v/>
      </c>
      <c r="AS315" s="256">
        <v>2</v>
      </c>
      <c r="AT315" s="256">
        <f t="shared" si="173"/>
        <v>0</v>
      </c>
      <c r="AU315" s="257" t="str">
        <f t="shared" si="174"/>
        <v/>
      </c>
      <c r="AV315" s="256">
        <v>0</v>
      </c>
      <c r="AW315" s="256">
        <f t="shared" si="175"/>
        <v>0</v>
      </c>
      <c r="AX315" s="257" t="str">
        <f t="shared" si="176"/>
        <v/>
      </c>
      <c r="AY315" s="256">
        <v>0</v>
      </c>
      <c r="AZ315" s="256">
        <f t="shared" si="177"/>
        <v>0</v>
      </c>
      <c r="BA315" s="257" t="str">
        <f t="shared" si="178"/>
        <v/>
      </c>
      <c r="BB315" s="256">
        <v>0</v>
      </c>
      <c r="BC315" s="256">
        <f t="shared" si="179"/>
        <v>0</v>
      </c>
      <c r="BD315" s="257" t="str">
        <f t="shared" si="180"/>
        <v/>
      </c>
      <c r="BE315" s="256">
        <v>0</v>
      </c>
      <c r="BF315" s="256">
        <f t="shared" si="181"/>
        <v>0</v>
      </c>
      <c r="BG315" s="257" t="str">
        <f t="shared" si="182"/>
        <v/>
      </c>
      <c r="BH315" s="256">
        <v>0</v>
      </c>
      <c r="BI315" s="256">
        <f t="shared" si="183"/>
        <v>0</v>
      </c>
      <c r="BJ315" s="257" t="str">
        <f t="shared" si="184"/>
        <v/>
      </c>
      <c r="BK315" s="256">
        <v>0</v>
      </c>
      <c r="BL315" s="256">
        <f t="shared" si="185"/>
        <v>0</v>
      </c>
      <c r="BM315" s="257" t="str">
        <f t="shared" si="186"/>
        <v/>
      </c>
      <c r="BN315" s="256">
        <v>0</v>
      </c>
      <c r="BO315" s="256">
        <f t="shared" si="187"/>
        <v>0</v>
      </c>
      <c r="BP315" s="257" t="str">
        <f t="shared" si="188"/>
        <v/>
      </c>
      <c r="BQ315" s="256">
        <v>1</v>
      </c>
      <c r="BR315" s="256">
        <f t="shared" si="189"/>
        <v>1</v>
      </c>
      <c r="BS315" s="257">
        <f t="shared" si="190"/>
        <v>1</v>
      </c>
      <c r="BT315" s="256">
        <v>0</v>
      </c>
      <c r="BU315" s="256">
        <f t="shared" si="191"/>
        <v>0</v>
      </c>
      <c r="BV315" s="257" t="str">
        <f t="shared" si="192"/>
        <v/>
      </c>
      <c r="BW315" s="256">
        <v>0</v>
      </c>
      <c r="BX315" s="256">
        <f t="shared" si="193"/>
        <v>0</v>
      </c>
      <c r="BY315" s="257" t="str">
        <f t="shared" si="194"/>
        <v/>
      </c>
      <c r="BZ315" s="256">
        <v>0</v>
      </c>
      <c r="CA315" s="256">
        <f t="shared" si="195"/>
        <v>0</v>
      </c>
      <c r="CB315" s="257" t="str">
        <f t="shared" si="196"/>
        <v/>
      </c>
      <c r="CC315" s="256">
        <v>0</v>
      </c>
      <c r="CD315" s="256">
        <f t="shared" si="197"/>
        <v>0</v>
      </c>
      <c r="CE315" s="257" t="str">
        <f t="shared" si="198"/>
        <v/>
      </c>
      <c r="CF315" s="256">
        <v>0</v>
      </c>
      <c r="CG315" s="256">
        <f t="shared" si="199"/>
        <v>0</v>
      </c>
      <c r="CH315" s="257" t="str">
        <f t="shared" si="200"/>
        <v/>
      </c>
      <c r="CI315" s="256">
        <v>0</v>
      </c>
      <c r="CJ315" s="256">
        <f t="shared" si="201"/>
        <v>0</v>
      </c>
      <c r="CK315" s="257" t="str">
        <f t="shared" si="202"/>
        <v/>
      </c>
      <c r="CL315" s="256">
        <v>0</v>
      </c>
      <c r="CM315" s="256">
        <f t="shared" si="203"/>
        <v>0</v>
      </c>
      <c r="CN315" s="257" t="str">
        <f t="shared" si="204"/>
        <v/>
      </c>
      <c r="CO315" s="256">
        <v>0</v>
      </c>
      <c r="CP315" s="256">
        <f t="shared" si="205"/>
        <v>0</v>
      </c>
      <c r="CQ315" s="257" t="str">
        <f t="shared" si="206"/>
        <v/>
      </c>
      <c r="CR315" s="256">
        <v>0</v>
      </c>
      <c r="CS315" s="256">
        <f t="shared" si="207"/>
        <v>0</v>
      </c>
      <c r="CT315" s="257" t="str">
        <f t="shared" si="208"/>
        <v/>
      </c>
      <c r="CU315" s="256">
        <v>0</v>
      </c>
      <c r="CV315" s="256">
        <f t="shared" si="209"/>
        <v>0</v>
      </c>
      <c r="CW315" s="257" t="str">
        <f t="shared" si="210"/>
        <v/>
      </c>
      <c r="CX315" s="256">
        <v>0</v>
      </c>
      <c r="CY315" s="256">
        <f t="shared" si="211"/>
        <v>0</v>
      </c>
      <c r="CZ315" s="257" t="str">
        <f t="shared" si="212"/>
        <v/>
      </c>
      <c r="DA315" s="256">
        <v>0</v>
      </c>
      <c r="DB315" s="256">
        <f t="shared" si="159"/>
        <v>0</v>
      </c>
      <c r="DC315" s="257" t="str">
        <f t="shared" si="213"/>
        <v/>
      </c>
      <c r="DD315" s="256">
        <v>0</v>
      </c>
      <c r="DE315" s="256">
        <f t="shared" si="160"/>
        <v>0</v>
      </c>
      <c r="DF315" s="257" t="str">
        <f t="shared" si="214"/>
        <v/>
      </c>
    </row>
    <row r="316" spans="1:110" x14ac:dyDescent="0.25">
      <c r="A316" s="152">
        <v>62</v>
      </c>
      <c r="B316" s="127" t="s">
        <v>399</v>
      </c>
      <c r="C316" s="127" t="s">
        <v>339</v>
      </c>
      <c r="D316" s="480">
        <v>0</v>
      </c>
      <c r="E316" s="480">
        <v>0</v>
      </c>
      <c r="F316" s="257" t="str">
        <f t="shared" si="146"/>
        <v>-</v>
      </c>
      <c r="G316" s="239" t="str">
        <f t="shared" si="147"/>
        <v>Đạt</v>
      </c>
      <c r="H316" s="259">
        <f t="shared" si="215"/>
        <v>11</v>
      </c>
      <c r="I316" s="259">
        <f t="shared" si="215"/>
        <v>13</v>
      </c>
      <c r="J316" s="293">
        <f t="shared" si="161"/>
        <v>0.84615384615384615</v>
      </c>
      <c r="K316" s="239" t="str">
        <f t="shared" si="149"/>
        <v>Không đạt</v>
      </c>
      <c r="L316" s="256">
        <v>0</v>
      </c>
      <c r="M316" s="256">
        <f t="shared" si="150"/>
        <v>0</v>
      </c>
      <c r="N316" s="257" t="str">
        <f t="shared" si="162"/>
        <v/>
      </c>
      <c r="O316" s="256">
        <v>1</v>
      </c>
      <c r="P316" s="256">
        <v>1</v>
      </c>
      <c r="Q316" s="257">
        <f t="shared" si="151"/>
        <v>1</v>
      </c>
      <c r="R316" s="256">
        <v>1</v>
      </c>
      <c r="S316" s="256">
        <f t="shared" si="152"/>
        <v>1</v>
      </c>
      <c r="T316" s="257">
        <f t="shared" si="163"/>
        <v>1</v>
      </c>
      <c r="U316" s="256">
        <v>0</v>
      </c>
      <c r="V316" s="256">
        <f t="shared" si="153"/>
        <v>0</v>
      </c>
      <c r="W316" s="257" t="str">
        <f t="shared" si="164"/>
        <v/>
      </c>
      <c r="X316" s="256">
        <v>0</v>
      </c>
      <c r="Y316" s="256">
        <f t="shared" si="154"/>
        <v>0</v>
      </c>
      <c r="Z316" s="257" t="str">
        <f t="shared" si="165"/>
        <v/>
      </c>
      <c r="AA316" s="256">
        <v>0</v>
      </c>
      <c r="AB316" s="256">
        <f t="shared" si="155"/>
        <v>0</v>
      </c>
      <c r="AC316" s="257" t="str">
        <f t="shared" si="156"/>
        <v/>
      </c>
      <c r="AD316" s="256">
        <v>1</v>
      </c>
      <c r="AE316" s="256">
        <f t="shared" si="157"/>
        <v>1</v>
      </c>
      <c r="AF316" s="257">
        <f t="shared" si="166"/>
        <v>1</v>
      </c>
      <c r="AG316" s="256">
        <v>1</v>
      </c>
      <c r="AH316" s="256">
        <f t="shared" si="158"/>
        <v>1</v>
      </c>
      <c r="AI316" s="257">
        <f t="shared" si="167"/>
        <v>1</v>
      </c>
      <c r="AJ316" s="480">
        <v>0</v>
      </c>
      <c r="AK316" s="256">
        <f t="shared" si="168"/>
        <v>0</v>
      </c>
      <c r="AL316" s="257" t="str">
        <f t="shared" si="169"/>
        <v/>
      </c>
      <c r="AM316" s="256">
        <v>0</v>
      </c>
      <c r="AN316" s="256">
        <f t="shared" si="170"/>
        <v>4</v>
      </c>
      <c r="AO316" s="257">
        <f t="shared" si="171"/>
        <v>0</v>
      </c>
      <c r="AP316" s="256">
        <v>0</v>
      </c>
      <c r="AQ316" s="256">
        <v>0</v>
      </c>
      <c r="AR316" s="257" t="str">
        <f t="shared" si="172"/>
        <v/>
      </c>
      <c r="AS316" s="256">
        <v>1</v>
      </c>
      <c r="AT316" s="256">
        <f t="shared" si="173"/>
        <v>0</v>
      </c>
      <c r="AU316" s="257" t="str">
        <f t="shared" si="174"/>
        <v/>
      </c>
      <c r="AV316" s="256">
        <v>0</v>
      </c>
      <c r="AW316" s="256">
        <f t="shared" si="175"/>
        <v>0</v>
      </c>
      <c r="AX316" s="257" t="str">
        <f t="shared" si="176"/>
        <v/>
      </c>
      <c r="AY316" s="256">
        <v>1</v>
      </c>
      <c r="AZ316" s="256">
        <f t="shared" si="177"/>
        <v>1</v>
      </c>
      <c r="BA316" s="257">
        <f t="shared" si="178"/>
        <v>1</v>
      </c>
      <c r="BB316" s="256">
        <v>1</v>
      </c>
      <c r="BC316" s="256">
        <f t="shared" si="179"/>
        <v>1</v>
      </c>
      <c r="BD316" s="257">
        <f t="shared" si="180"/>
        <v>1</v>
      </c>
      <c r="BE316" s="256">
        <v>0</v>
      </c>
      <c r="BF316" s="256">
        <f t="shared" si="181"/>
        <v>0</v>
      </c>
      <c r="BG316" s="257" t="str">
        <f t="shared" si="182"/>
        <v/>
      </c>
      <c r="BH316" s="256">
        <v>1</v>
      </c>
      <c r="BI316" s="256">
        <f t="shared" si="183"/>
        <v>0</v>
      </c>
      <c r="BJ316" s="257" t="str">
        <f t="shared" si="184"/>
        <v/>
      </c>
      <c r="BK316" s="256">
        <v>1</v>
      </c>
      <c r="BL316" s="256">
        <f t="shared" si="185"/>
        <v>0</v>
      </c>
      <c r="BM316" s="257" t="str">
        <f t="shared" si="186"/>
        <v/>
      </c>
      <c r="BN316" s="256">
        <v>0</v>
      </c>
      <c r="BO316" s="256">
        <f t="shared" si="187"/>
        <v>0</v>
      </c>
      <c r="BP316" s="257" t="str">
        <f t="shared" si="188"/>
        <v/>
      </c>
      <c r="BQ316" s="256">
        <v>0</v>
      </c>
      <c r="BR316" s="256">
        <f t="shared" si="189"/>
        <v>0</v>
      </c>
      <c r="BS316" s="257" t="str">
        <f t="shared" si="190"/>
        <v/>
      </c>
      <c r="BT316" s="256">
        <v>1</v>
      </c>
      <c r="BU316" s="256">
        <f t="shared" si="191"/>
        <v>1</v>
      </c>
      <c r="BV316" s="257">
        <f t="shared" si="192"/>
        <v>1</v>
      </c>
      <c r="BW316" s="256">
        <v>0</v>
      </c>
      <c r="BX316" s="256">
        <f t="shared" si="193"/>
        <v>0</v>
      </c>
      <c r="BY316" s="257" t="str">
        <f t="shared" si="194"/>
        <v/>
      </c>
      <c r="BZ316" s="256">
        <v>0</v>
      </c>
      <c r="CA316" s="256">
        <f t="shared" si="195"/>
        <v>0</v>
      </c>
      <c r="CB316" s="257" t="str">
        <f t="shared" si="196"/>
        <v/>
      </c>
      <c r="CC316" s="256">
        <v>0</v>
      </c>
      <c r="CD316" s="256">
        <f t="shared" si="197"/>
        <v>0</v>
      </c>
      <c r="CE316" s="257" t="str">
        <f t="shared" si="198"/>
        <v/>
      </c>
      <c r="CF316" s="256">
        <v>0</v>
      </c>
      <c r="CG316" s="256">
        <f t="shared" si="199"/>
        <v>0</v>
      </c>
      <c r="CH316" s="257" t="str">
        <f t="shared" si="200"/>
        <v/>
      </c>
      <c r="CI316" s="256">
        <v>0</v>
      </c>
      <c r="CJ316" s="256">
        <f t="shared" si="201"/>
        <v>1</v>
      </c>
      <c r="CK316" s="257">
        <f t="shared" si="202"/>
        <v>0</v>
      </c>
      <c r="CL316" s="256">
        <v>1</v>
      </c>
      <c r="CM316" s="256">
        <f t="shared" si="203"/>
        <v>1</v>
      </c>
      <c r="CN316" s="257">
        <f t="shared" si="204"/>
        <v>1</v>
      </c>
      <c r="CO316" s="256">
        <v>0</v>
      </c>
      <c r="CP316" s="256">
        <f t="shared" si="205"/>
        <v>0</v>
      </c>
      <c r="CQ316" s="257" t="str">
        <f t="shared" si="206"/>
        <v/>
      </c>
      <c r="CR316" s="256">
        <v>0</v>
      </c>
      <c r="CS316" s="256">
        <f t="shared" si="207"/>
        <v>0</v>
      </c>
      <c r="CT316" s="257" t="str">
        <f t="shared" si="208"/>
        <v/>
      </c>
      <c r="CU316" s="256">
        <v>0</v>
      </c>
      <c r="CV316" s="256">
        <f t="shared" si="209"/>
        <v>0</v>
      </c>
      <c r="CW316" s="257" t="str">
        <f t="shared" si="210"/>
        <v/>
      </c>
      <c r="CX316" s="256">
        <v>0</v>
      </c>
      <c r="CY316" s="256">
        <f t="shared" si="211"/>
        <v>0</v>
      </c>
      <c r="CZ316" s="257" t="str">
        <f t="shared" si="212"/>
        <v/>
      </c>
      <c r="DA316" s="256">
        <v>0</v>
      </c>
      <c r="DB316" s="256">
        <f t="shared" si="159"/>
        <v>0</v>
      </c>
      <c r="DC316" s="257" t="str">
        <f t="shared" si="213"/>
        <v/>
      </c>
      <c r="DD316" s="256">
        <v>0</v>
      </c>
      <c r="DE316" s="256">
        <f t="shared" si="160"/>
        <v>0</v>
      </c>
      <c r="DF316" s="257" t="str">
        <f t="shared" si="214"/>
        <v/>
      </c>
    </row>
    <row r="317" spans="1:110" ht="15" customHeight="1" x14ac:dyDescent="0.25">
      <c r="A317" s="152">
        <v>63</v>
      </c>
      <c r="B317" s="127" t="s">
        <v>400</v>
      </c>
      <c r="C317" s="127" t="s">
        <v>339</v>
      </c>
      <c r="D317" s="480">
        <v>0</v>
      </c>
      <c r="E317" s="480">
        <v>0</v>
      </c>
      <c r="F317" s="257" t="str">
        <f t="shared" si="146"/>
        <v>-</v>
      </c>
      <c r="G317" s="239" t="str">
        <f t="shared" si="147"/>
        <v>Đạt</v>
      </c>
      <c r="H317" s="259">
        <f t="shared" si="215"/>
        <v>10</v>
      </c>
      <c r="I317" s="259">
        <f t="shared" si="215"/>
        <v>9</v>
      </c>
      <c r="J317" s="293">
        <f t="shared" si="161"/>
        <v>1.1111111111111112</v>
      </c>
      <c r="K317" s="239" t="str">
        <f t="shared" si="149"/>
        <v>Đạt</v>
      </c>
      <c r="L317" s="256">
        <v>0</v>
      </c>
      <c r="M317" s="256">
        <f t="shared" si="150"/>
        <v>0</v>
      </c>
      <c r="N317" s="257" t="str">
        <f t="shared" si="162"/>
        <v/>
      </c>
      <c r="O317" s="256">
        <v>0</v>
      </c>
      <c r="P317" s="256">
        <v>0</v>
      </c>
      <c r="Q317" s="257" t="str">
        <f t="shared" si="151"/>
        <v/>
      </c>
      <c r="R317" s="256">
        <v>0</v>
      </c>
      <c r="S317" s="256">
        <f t="shared" si="152"/>
        <v>0</v>
      </c>
      <c r="T317" s="257" t="str">
        <f t="shared" si="163"/>
        <v/>
      </c>
      <c r="U317" s="256">
        <v>0</v>
      </c>
      <c r="V317" s="256">
        <f t="shared" si="153"/>
        <v>0</v>
      </c>
      <c r="W317" s="257" t="str">
        <f t="shared" si="164"/>
        <v/>
      </c>
      <c r="X317" s="256">
        <v>1</v>
      </c>
      <c r="Y317" s="256">
        <f t="shared" si="154"/>
        <v>1</v>
      </c>
      <c r="Z317" s="257">
        <f t="shared" si="165"/>
        <v>1</v>
      </c>
      <c r="AA317" s="256">
        <v>0</v>
      </c>
      <c r="AB317" s="256">
        <f t="shared" si="155"/>
        <v>0</v>
      </c>
      <c r="AC317" s="257" t="str">
        <f t="shared" si="156"/>
        <v/>
      </c>
      <c r="AD317" s="256">
        <v>0</v>
      </c>
      <c r="AE317" s="256">
        <f t="shared" si="157"/>
        <v>0</v>
      </c>
      <c r="AF317" s="257" t="str">
        <f t="shared" si="166"/>
        <v/>
      </c>
      <c r="AG317" s="256">
        <v>2</v>
      </c>
      <c r="AH317" s="256">
        <f t="shared" si="158"/>
        <v>2</v>
      </c>
      <c r="AI317" s="257">
        <f t="shared" si="167"/>
        <v>1</v>
      </c>
      <c r="AJ317" s="480">
        <v>1</v>
      </c>
      <c r="AK317" s="256">
        <f t="shared" si="168"/>
        <v>1</v>
      </c>
      <c r="AL317" s="257">
        <f t="shared" si="169"/>
        <v>1</v>
      </c>
      <c r="AM317" s="256">
        <v>0</v>
      </c>
      <c r="AN317" s="256">
        <f t="shared" si="170"/>
        <v>1</v>
      </c>
      <c r="AO317" s="257">
        <f t="shared" si="171"/>
        <v>0</v>
      </c>
      <c r="AP317" s="256">
        <v>0</v>
      </c>
      <c r="AQ317" s="256">
        <v>0</v>
      </c>
      <c r="AR317" s="257" t="str">
        <f t="shared" si="172"/>
        <v/>
      </c>
      <c r="AS317" s="256">
        <v>0</v>
      </c>
      <c r="AT317" s="256">
        <f t="shared" si="173"/>
        <v>0</v>
      </c>
      <c r="AU317" s="257" t="str">
        <f t="shared" si="174"/>
        <v/>
      </c>
      <c r="AV317" s="256">
        <v>1</v>
      </c>
      <c r="AW317" s="256">
        <f t="shared" si="175"/>
        <v>0</v>
      </c>
      <c r="AX317" s="257" t="str">
        <f t="shared" si="176"/>
        <v/>
      </c>
      <c r="AY317" s="256">
        <v>0</v>
      </c>
      <c r="AZ317" s="256">
        <f t="shared" si="177"/>
        <v>0</v>
      </c>
      <c r="BA317" s="257" t="str">
        <f t="shared" si="178"/>
        <v/>
      </c>
      <c r="BB317" s="256">
        <v>1</v>
      </c>
      <c r="BC317" s="256">
        <f t="shared" si="179"/>
        <v>1</v>
      </c>
      <c r="BD317" s="257">
        <f t="shared" si="180"/>
        <v>1</v>
      </c>
      <c r="BE317" s="256">
        <v>1</v>
      </c>
      <c r="BF317" s="256">
        <f t="shared" si="181"/>
        <v>1</v>
      </c>
      <c r="BG317" s="257">
        <f t="shared" si="182"/>
        <v>1</v>
      </c>
      <c r="BH317" s="256">
        <v>0</v>
      </c>
      <c r="BI317" s="256">
        <f t="shared" si="183"/>
        <v>0</v>
      </c>
      <c r="BJ317" s="257" t="str">
        <f t="shared" si="184"/>
        <v/>
      </c>
      <c r="BK317" s="256">
        <v>0</v>
      </c>
      <c r="BL317" s="256">
        <f t="shared" si="185"/>
        <v>0</v>
      </c>
      <c r="BM317" s="257" t="str">
        <f t="shared" si="186"/>
        <v/>
      </c>
      <c r="BN317" s="256">
        <v>0</v>
      </c>
      <c r="BO317" s="256">
        <f t="shared" si="187"/>
        <v>0</v>
      </c>
      <c r="BP317" s="257" t="str">
        <f t="shared" si="188"/>
        <v/>
      </c>
      <c r="BQ317" s="256">
        <v>0</v>
      </c>
      <c r="BR317" s="256">
        <f t="shared" si="189"/>
        <v>0</v>
      </c>
      <c r="BS317" s="257" t="str">
        <f t="shared" si="190"/>
        <v/>
      </c>
      <c r="BT317" s="256">
        <v>0</v>
      </c>
      <c r="BU317" s="256">
        <f t="shared" si="191"/>
        <v>0</v>
      </c>
      <c r="BV317" s="257" t="str">
        <f t="shared" si="192"/>
        <v/>
      </c>
      <c r="BW317" s="256">
        <v>1</v>
      </c>
      <c r="BX317" s="256">
        <f t="shared" si="193"/>
        <v>1</v>
      </c>
      <c r="BY317" s="257">
        <f t="shared" si="194"/>
        <v>1</v>
      </c>
      <c r="BZ317" s="256">
        <v>1</v>
      </c>
      <c r="CA317" s="256">
        <f t="shared" si="195"/>
        <v>1</v>
      </c>
      <c r="CB317" s="257">
        <f t="shared" si="196"/>
        <v>1</v>
      </c>
      <c r="CC317" s="256">
        <v>0</v>
      </c>
      <c r="CD317" s="256">
        <f t="shared" si="197"/>
        <v>0</v>
      </c>
      <c r="CE317" s="257" t="str">
        <f t="shared" si="198"/>
        <v/>
      </c>
      <c r="CF317" s="256">
        <v>0</v>
      </c>
      <c r="CG317" s="256">
        <f t="shared" si="199"/>
        <v>0</v>
      </c>
      <c r="CH317" s="257" t="str">
        <f t="shared" si="200"/>
        <v/>
      </c>
      <c r="CI317" s="256">
        <v>1</v>
      </c>
      <c r="CJ317" s="256">
        <f t="shared" si="201"/>
        <v>0</v>
      </c>
      <c r="CK317" s="257" t="str">
        <f t="shared" si="202"/>
        <v/>
      </c>
      <c r="CL317" s="256">
        <v>0</v>
      </c>
      <c r="CM317" s="256">
        <f t="shared" si="203"/>
        <v>0</v>
      </c>
      <c r="CN317" s="257" t="str">
        <f t="shared" si="204"/>
        <v/>
      </c>
      <c r="CO317" s="256">
        <v>0</v>
      </c>
      <c r="CP317" s="256">
        <f t="shared" si="205"/>
        <v>0</v>
      </c>
      <c r="CQ317" s="257" t="str">
        <f t="shared" si="206"/>
        <v/>
      </c>
      <c r="CR317" s="256">
        <v>0</v>
      </c>
      <c r="CS317" s="256">
        <f t="shared" si="207"/>
        <v>0</v>
      </c>
      <c r="CT317" s="257" t="str">
        <f t="shared" si="208"/>
        <v/>
      </c>
      <c r="CU317" s="256">
        <v>0</v>
      </c>
      <c r="CV317" s="256">
        <f t="shared" si="209"/>
        <v>0</v>
      </c>
      <c r="CW317" s="257" t="str">
        <f t="shared" si="210"/>
        <v/>
      </c>
      <c r="CX317" s="256">
        <v>0</v>
      </c>
      <c r="CY317" s="256">
        <f t="shared" si="211"/>
        <v>0</v>
      </c>
      <c r="CZ317" s="257" t="str">
        <f t="shared" si="212"/>
        <v/>
      </c>
      <c r="DA317" s="256">
        <v>0</v>
      </c>
      <c r="DB317" s="256">
        <f t="shared" si="159"/>
        <v>0</v>
      </c>
      <c r="DC317" s="257" t="str">
        <f t="shared" si="213"/>
        <v/>
      </c>
      <c r="DD317" s="256">
        <v>0</v>
      </c>
      <c r="DE317" s="256">
        <f t="shared" si="160"/>
        <v>0</v>
      </c>
      <c r="DF317" s="257" t="str">
        <f t="shared" si="214"/>
        <v/>
      </c>
    </row>
    <row r="318" spans="1:110" x14ac:dyDescent="0.25">
      <c r="E318" s="298"/>
    </row>
    <row r="319" spans="1:110" x14ac:dyDescent="0.25">
      <c r="E319" s="298"/>
    </row>
    <row r="320" spans="1:110" x14ac:dyDescent="0.25">
      <c r="E320" s="298"/>
    </row>
    <row r="321" spans="5:5" x14ac:dyDescent="0.25">
      <c r="E321" s="298"/>
    </row>
    <row r="322" spans="5:5" x14ac:dyDescent="0.25">
      <c r="E322" s="298"/>
    </row>
    <row r="323" spans="5:5" x14ac:dyDescent="0.25">
      <c r="E323" s="298"/>
    </row>
    <row r="324" spans="5:5" x14ac:dyDescent="0.25">
      <c r="E324" s="298"/>
    </row>
    <row r="325" spans="5:5" x14ac:dyDescent="0.25">
      <c r="E325" s="298"/>
    </row>
    <row r="326" spans="5:5" x14ac:dyDescent="0.25">
      <c r="E326" s="298"/>
    </row>
    <row r="327" spans="5:5" x14ac:dyDescent="0.25">
      <c r="E327" s="298"/>
    </row>
    <row r="328" spans="5:5" x14ac:dyDescent="0.25">
      <c r="E328" s="298"/>
    </row>
    <row r="329" spans="5:5" x14ac:dyDescent="0.25">
      <c r="E329" s="298"/>
    </row>
    <row r="330" spans="5:5" x14ac:dyDescent="0.25">
      <c r="E330" s="298"/>
    </row>
    <row r="331" spans="5:5" x14ac:dyDescent="0.25">
      <c r="E331" s="298"/>
    </row>
    <row r="332" spans="5:5" x14ac:dyDescent="0.25">
      <c r="E332" s="298"/>
    </row>
    <row r="333" spans="5:5" x14ac:dyDescent="0.25">
      <c r="E333" s="298"/>
    </row>
    <row r="334" spans="5:5" x14ac:dyDescent="0.25">
      <c r="E334" s="298"/>
    </row>
    <row r="335" spans="5:5" x14ac:dyDescent="0.25">
      <c r="E335" s="298"/>
    </row>
    <row r="336" spans="5:5" x14ac:dyDescent="0.25">
      <c r="E336" s="298"/>
    </row>
    <row r="337" spans="5:5" x14ac:dyDescent="0.25">
      <c r="E337" s="298"/>
    </row>
    <row r="338" spans="5:5" x14ac:dyDescent="0.25">
      <c r="E338" s="298"/>
    </row>
    <row r="339" spans="5:5" x14ac:dyDescent="0.25">
      <c r="E339" s="298"/>
    </row>
    <row r="340" spans="5:5" x14ac:dyDescent="0.25">
      <c r="E340" s="298"/>
    </row>
    <row r="341" spans="5:5" x14ac:dyDescent="0.25">
      <c r="E341" s="298"/>
    </row>
    <row r="342" spans="5:5" x14ac:dyDescent="0.25">
      <c r="E342" s="298"/>
    </row>
    <row r="343" spans="5:5" x14ac:dyDescent="0.25">
      <c r="E343" s="298"/>
    </row>
    <row r="344" spans="5:5" x14ac:dyDescent="0.25">
      <c r="E344" s="298"/>
    </row>
    <row r="345" spans="5:5" x14ac:dyDescent="0.25">
      <c r="E345" s="298"/>
    </row>
    <row r="346" spans="5:5" x14ac:dyDescent="0.25">
      <c r="E346" s="298"/>
    </row>
    <row r="347" spans="5:5" x14ac:dyDescent="0.25">
      <c r="E347" s="298"/>
    </row>
    <row r="348" spans="5:5" x14ac:dyDescent="0.25">
      <c r="E348" s="298"/>
    </row>
    <row r="349" spans="5:5" x14ac:dyDescent="0.25">
      <c r="E349" s="298"/>
    </row>
    <row r="350" spans="5:5" x14ac:dyDescent="0.25">
      <c r="E350" s="298"/>
    </row>
    <row r="351" spans="5:5" x14ac:dyDescent="0.25">
      <c r="E351" s="298"/>
    </row>
    <row r="352" spans="5:5" x14ac:dyDescent="0.25">
      <c r="E352" s="298"/>
    </row>
    <row r="353" spans="5:5" x14ac:dyDescent="0.25">
      <c r="E353" s="298"/>
    </row>
    <row r="354" spans="5:5" x14ac:dyDescent="0.25">
      <c r="E354" s="298"/>
    </row>
    <row r="355" spans="5:5" x14ac:dyDescent="0.25">
      <c r="E355" s="298"/>
    </row>
    <row r="356" spans="5:5" x14ac:dyDescent="0.25">
      <c r="E356" s="298"/>
    </row>
    <row r="357" spans="5:5" x14ac:dyDescent="0.25">
      <c r="E357" s="298"/>
    </row>
    <row r="358" spans="5:5" x14ac:dyDescent="0.25">
      <c r="E358" s="298"/>
    </row>
    <row r="359" spans="5:5" x14ac:dyDescent="0.25">
      <c r="E359" s="298"/>
    </row>
    <row r="360" spans="5:5" x14ac:dyDescent="0.25">
      <c r="E360" s="298"/>
    </row>
    <row r="361" spans="5:5" x14ac:dyDescent="0.25">
      <c r="E361" s="298"/>
    </row>
    <row r="362" spans="5:5" x14ac:dyDescent="0.25">
      <c r="E362" s="298"/>
    </row>
    <row r="363" spans="5:5" x14ac:dyDescent="0.25">
      <c r="E363" s="298"/>
    </row>
    <row r="364" spans="5:5" x14ac:dyDescent="0.25">
      <c r="E364" s="298"/>
    </row>
    <row r="365" spans="5:5" x14ac:dyDescent="0.25">
      <c r="E365" s="298"/>
    </row>
    <row r="366" spans="5:5" x14ac:dyDescent="0.25">
      <c r="E366" s="298"/>
    </row>
    <row r="367" spans="5:5" x14ac:dyDescent="0.25">
      <c r="E367" s="298"/>
    </row>
    <row r="368" spans="5:5" x14ac:dyDescent="0.25">
      <c r="E368" s="298"/>
    </row>
    <row r="369" spans="5:5" x14ac:dyDescent="0.25">
      <c r="E369" s="298"/>
    </row>
    <row r="370" spans="5:5" x14ac:dyDescent="0.25">
      <c r="E370" s="298"/>
    </row>
    <row r="371" spans="5:5" x14ac:dyDescent="0.25">
      <c r="E371" s="298"/>
    </row>
    <row r="372" spans="5:5" x14ac:dyDescent="0.25">
      <c r="E372" s="298"/>
    </row>
    <row r="373" spans="5:5" x14ac:dyDescent="0.25">
      <c r="E373" s="298"/>
    </row>
    <row r="374" spans="5:5" x14ac:dyDescent="0.25">
      <c r="E374" s="298"/>
    </row>
    <row r="375" spans="5:5" x14ac:dyDescent="0.25">
      <c r="E375" s="298"/>
    </row>
    <row r="376" spans="5:5" x14ac:dyDescent="0.25">
      <c r="E376" s="298"/>
    </row>
    <row r="377" spans="5:5" x14ac:dyDescent="0.25">
      <c r="E377" s="298"/>
    </row>
    <row r="378" spans="5:5" x14ac:dyDescent="0.25">
      <c r="E378" s="298"/>
    </row>
    <row r="379" spans="5:5" x14ac:dyDescent="0.25">
      <c r="E379" s="298"/>
    </row>
    <row r="380" spans="5:5" x14ac:dyDescent="0.25">
      <c r="E380" s="298"/>
    </row>
    <row r="381" spans="5:5" x14ac:dyDescent="0.25">
      <c r="E381" s="298"/>
    </row>
    <row r="382" spans="5:5" x14ac:dyDescent="0.25">
      <c r="E382" s="298"/>
    </row>
    <row r="383" spans="5:5" x14ac:dyDescent="0.25">
      <c r="E383" s="298"/>
    </row>
    <row r="384" spans="5:5" x14ac:dyDescent="0.25">
      <c r="E384" s="298"/>
    </row>
    <row r="385" spans="5:5" x14ac:dyDescent="0.25">
      <c r="E385" s="298"/>
    </row>
    <row r="386" spans="5:5" x14ac:dyDescent="0.25">
      <c r="E386" s="298"/>
    </row>
    <row r="387" spans="5:5" x14ac:dyDescent="0.25">
      <c r="E387" s="298"/>
    </row>
    <row r="388" spans="5:5" x14ac:dyDescent="0.25">
      <c r="E388" s="298"/>
    </row>
    <row r="389" spans="5:5" x14ac:dyDescent="0.25">
      <c r="E389" s="298"/>
    </row>
    <row r="390" spans="5:5" x14ac:dyDescent="0.25">
      <c r="E390" s="298"/>
    </row>
    <row r="391" spans="5:5" x14ac:dyDescent="0.25">
      <c r="E391" s="298"/>
    </row>
    <row r="392" spans="5:5" x14ac:dyDescent="0.25">
      <c r="E392" s="298"/>
    </row>
    <row r="393" spans="5:5" x14ac:dyDescent="0.25">
      <c r="E393" s="298"/>
    </row>
    <row r="394" spans="5:5" x14ac:dyDescent="0.25">
      <c r="E394" s="298"/>
    </row>
    <row r="395" spans="5:5" x14ac:dyDescent="0.25">
      <c r="E395" s="298"/>
    </row>
    <row r="396" spans="5:5" x14ac:dyDescent="0.25">
      <c r="E396" s="298"/>
    </row>
    <row r="397" spans="5:5" x14ac:dyDescent="0.25">
      <c r="E397" s="298"/>
    </row>
    <row r="398" spans="5:5" x14ac:dyDescent="0.25">
      <c r="E398" s="298"/>
    </row>
    <row r="399" spans="5:5" x14ac:dyDescent="0.25">
      <c r="E399" s="298"/>
    </row>
    <row r="400" spans="5:5" x14ac:dyDescent="0.25">
      <c r="E400" s="298"/>
    </row>
    <row r="401" spans="5:5" x14ac:dyDescent="0.25">
      <c r="E401" s="298"/>
    </row>
    <row r="402" spans="5:5" x14ac:dyDescent="0.25">
      <c r="E402" s="298"/>
    </row>
    <row r="403" spans="5:5" x14ac:dyDescent="0.25">
      <c r="E403" s="298"/>
    </row>
    <row r="404" spans="5:5" x14ac:dyDescent="0.25">
      <c r="E404" s="298"/>
    </row>
    <row r="405" spans="5:5" x14ac:dyDescent="0.25">
      <c r="E405" s="298"/>
    </row>
    <row r="406" spans="5:5" x14ac:dyDescent="0.25">
      <c r="E406" s="298"/>
    </row>
    <row r="407" spans="5:5" x14ac:dyDescent="0.25">
      <c r="E407" s="298"/>
    </row>
    <row r="408" spans="5:5" x14ac:dyDescent="0.25">
      <c r="E408" s="298"/>
    </row>
    <row r="409" spans="5:5" x14ac:dyDescent="0.25">
      <c r="E409" s="298"/>
    </row>
    <row r="410" spans="5:5" x14ac:dyDescent="0.25">
      <c r="E410" s="298"/>
    </row>
    <row r="411" spans="5:5" x14ac:dyDescent="0.25">
      <c r="E411" s="298"/>
    </row>
    <row r="412" spans="5:5" x14ac:dyDescent="0.25">
      <c r="E412" s="298"/>
    </row>
    <row r="413" spans="5:5" x14ac:dyDescent="0.25">
      <c r="E413" s="298"/>
    </row>
    <row r="414" spans="5:5" x14ac:dyDescent="0.25">
      <c r="E414" s="298"/>
    </row>
    <row r="415" spans="5:5" x14ac:dyDescent="0.25">
      <c r="E415" s="298"/>
    </row>
    <row r="416" spans="5:5" x14ac:dyDescent="0.25">
      <c r="E416" s="298"/>
    </row>
    <row r="417" spans="5:5" x14ac:dyDescent="0.25">
      <c r="E417" s="298"/>
    </row>
    <row r="418" spans="5:5" x14ac:dyDescent="0.25">
      <c r="E418" s="298"/>
    </row>
    <row r="419" spans="5:5" x14ac:dyDescent="0.25">
      <c r="E419" s="298"/>
    </row>
    <row r="420" spans="5:5" x14ac:dyDescent="0.25">
      <c r="E420" s="298"/>
    </row>
    <row r="421" spans="5:5" x14ac:dyDescent="0.25">
      <c r="E421" s="298"/>
    </row>
    <row r="422" spans="5:5" x14ac:dyDescent="0.25">
      <c r="E422" s="298"/>
    </row>
    <row r="423" spans="5:5" x14ac:dyDescent="0.25">
      <c r="E423" s="298"/>
    </row>
    <row r="424" spans="5:5" x14ac:dyDescent="0.25">
      <c r="E424" s="298"/>
    </row>
    <row r="425" spans="5:5" x14ac:dyDescent="0.25">
      <c r="E425" s="298"/>
    </row>
    <row r="426" spans="5:5" x14ac:dyDescent="0.25">
      <c r="E426" s="298"/>
    </row>
    <row r="427" spans="5:5" x14ac:dyDescent="0.25">
      <c r="E427" s="298"/>
    </row>
    <row r="428" spans="5:5" x14ac:dyDescent="0.25">
      <c r="E428" s="298"/>
    </row>
    <row r="429" spans="5:5" x14ac:dyDescent="0.25">
      <c r="E429" s="298"/>
    </row>
    <row r="430" spans="5:5" x14ac:dyDescent="0.25">
      <c r="E430" s="298"/>
    </row>
    <row r="431" spans="5:5" x14ac:dyDescent="0.25">
      <c r="E431" s="298"/>
    </row>
    <row r="432" spans="5:5" x14ac:dyDescent="0.25">
      <c r="E432" s="298"/>
    </row>
    <row r="433" spans="5:5" x14ac:dyDescent="0.25">
      <c r="E433" s="298"/>
    </row>
    <row r="434" spans="5:5" x14ac:dyDescent="0.25">
      <c r="E434" s="298"/>
    </row>
    <row r="435" spans="5:5" x14ac:dyDescent="0.25">
      <c r="E435" s="298"/>
    </row>
    <row r="436" spans="5:5" x14ac:dyDescent="0.25">
      <c r="E436" s="298"/>
    </row>
    <row r="437" spans="5:5" x14ac:dyDescent="0.25">
      <c r="E437" s="298"/>
    </row>
    <row r="438" spans="5:5" x14ac:dyDescent="0.25">
      <c r="E438" s="298"/>
    </row>
    <row r="439" spans="5:5" x14ac:dyDescent="0.25">
      <c r="E439" s="298"/>
    </row>
    <row r="440" spans="5:5" x14ac:dyDescent="0.25">
      <c r="E440" s="298"/>
    </row>
    <row r="441" spans="5:5" x14ac:dyDescent="0.25">
      <c r="E441" s="298"/>
    </row>
    <row r="442" spans="5:5" x14ac:dyDescent="0.25">
      <c r="E442" s="298"/>
    </row>
    <row r="443" spans="5:5" x14ac:dyDescent="0.25">
      <c r="E443" s="298"/>
    </row>
    <row r="444" spans="5:5" x14ac:dyDescent="0.25">
      <c r="E444" s="298"/>
    </row>
    <row r="445" spans="5:5" x14ac:dyDescent="0.25">
      <c r="E445" s="298"/>
    </row>
    <row r="446" spans="5:5" x14ac:dyDescent="0.25">
      <c r="E446" s="298"/>
    </row>
    <row r="447" spans="5:5" x14ac:dyDescent="0.25">
      <c r="E447" s="298"/>
    </row>
    <row r="448" spans="5:5" x14ac:dyDescent="0.25">
      <c r="E448" s="298"/>
    </row>
    <row r="449" spans="5:5" x14ac:dyDescent="0.25">
      <c r="E449" s="298"/>
    </row>
    <row r="450" spans="5:5" x14ac:dyDescent="0.25">
      <c r="E450" s="298"/>
    </row>
    <row r="451" spans="5:5" x14ac:dyDescent="0.25">
      <c r="E451" s="298"/>
    </row>
    <row r="452" spans="5:5" x14ac:dyDescent="0.25">
      <c r="E452" s="298"/>
    </row>
    <row r="453" spans="5:5" x14ac:dyDescent="0.25">
      <c r="E453" s="298"/>
    </row>
    <row r="454" spans="5:5" x14ac:dyDescent="0.25">
      <c r="E454" s="298"/>
    </row>
    <row r="455" spans="5:5" x14ac:dyDescent="0.25">
      <c r="E455" s="298"/>
    </row>
    <row r="456" spans="5:5" x14ac:dyDescent="0.25">
      <c r="E456" s="298"/>
    </row>
    <row r="457" spans="5:5" x14ac:dyDescent="0.25">
      <c r="E457" s="298"/>
    </row>
    <row r="458" spans="5:5" x14ac:dyDescent="0.25">
      <c r="E458" s="298"/>
    </row>
    <row r="459" spans="5:5" x14ac:dyDescent="0.25">
      <c r="E459" s="298"/>
    </row>
    <row r="460" spans="5:5" x14ac:dyDescent="0.25">
      <c r="E460" s="298"/>
    </row>
    <row r="461" spans="5:5" x14ac:dyDescent="0.25">
      <c r="E461" s="298"/>
    </row>
    <row r="462" spans="5:5" x14ac:dyDescent="0.25">
      <c r="E462" s="298"/>
    </row>
    <row r="463" spans="5:5" x14ac:dyDescent="0.25">
      <c r="E463" s="298"/>
    </row>
    <row r="464" spans="5:5" x14ac:dyDescent="0.25">
      <c r="E464" s="298"/>
    </row>
    <row r="465" spans="5:5" x14ac:dyDescent="0.25">
      <c r="E465" s="298"/>
    </row>
    <row r="466" spans="5:5" x14ac:dyDescent="0.25">
      <c r="E466" s="298"/>
    </row>
    <row r="467" spans="5:5" x14ac:dyDescent="0.25">
      <c r="E467" s="298"/>
    </row>
    <row r="468" spans="5:5" x14ac:dyDescent="0.25">
      <c r="E468" s="298"/>
    </row>
    <row r="469" spans="5:5" x14ac:dyDescent="0.25">
      <c r="E469" s="298"/>
    </row>
    <row r="470" spans="5:5" x14ac:dyDescent="0.25">
      <c r="E470" s="298"/>
    </row>
    <row r="471" spans="5:5" x14ac:dyDescent="0.25">
      <c r="E471" s="298"/>
    </row>
    <row r="472" spans="5:5" x14ac:dyDescent="0.25">
      <c r="E472" s="298"/>
    </row>
    <row r="473" spans="5:5" x14ac:dyDescent="0.25">
      <c r="E473" s="298"/>
    </row>
    <row r="474" spans="5:5" x14ac:dyDescent="0.25">
      <c r="E474" s="298"/>
    </row>
    <row r="475" spans="5:5" x14ac:dyDescent="0.25">
      <c r="E475" s="298"/>
    </row>
    <row r="476" spans="5:5" x14ac:dyDescent="0.25">
      <c r="E476" s="298"/>
    </row>
    <row r="477" spans="5:5" x14ac:dyDescent="0.25">
      <c r="E477" s="298"/>
    </row>
    <row r="478" spans="5:5" x14ac:dyDescent="0.25">
      <c r="E478" s="298"/>
    </row>
    <row r="479" spans="5:5" x14ac:dyDescent="0.25">
      <c r="E479" s="298"/>
    </row>
    <row r="480" spans="5:5" x14ac:dyDescent="0.25">
      <c r="E480" s="298"/>
    </row>
    <row r="481" spans="5:5" x14ac:dyDescent="0.25">
      <c r="E481" s="298"/>
    </row>
    <row r="482" spans="5:5" x14ac:dyDescent="0.25">
      <c r="E482" s="298"/>
    </row>
    <row r="483" spans="5:5" x14ac:dyDescent="0.25">
      <c r="E483" s="298"/>
    </row>
    <row r="484" spans="5:5" x14ac:dyDescent="0.25">
      <c r="E484" s="298"/>
    </row>
    <row r="485" spans="5:5" x14ac:dyDescent="0.25">
      <c r="E485" s="298"/>
    </row>
    <row r="486" spans="5:5" x14ac:dyDescent="0.25">
      <c r="E486" s="298"/>
    </row>
    <row r="487" spans="5:5" x14ac:dyDescent="0.25">
      <c r="E487" s="298"/>
    </row>
    <row r="488" spans="5:5" x14ac:dyDescent="0.25">
      <c r="E488" s="298"/>
    </row>
    <row r="489" spans="5:5" x14ac:dyDescent="0.25">
      <c r="E489" s="298"/>
    </row>
    <row r="490" spans="5:5" x14ac:dyDescent="0.25">
      <c r="E490" s="298"/>
    </row>
    <row r="491" spans="5:5" x14ac:dyDescent="0.25">
      <c r="E491" s="298"/>
    </row>
    <row r="492" spans="5:5" x14ac:dyDescent="0.25">
      <c r="E492" s="298"/>
    </row>
    <row r="493" spans="5:5" x14ac:dyDescent="0.25">
      <c r="E493" s="298"/>
    </row>
    <row r="494" spans="5:5" x14ac:dyDescent="0.25">
      <c r="E494" s="298"/>
    </row>
    <row r="495" spans="5:5" x14ac:dyDescent="0.25">
      <c r="E495" s="298"/>
    </row>
    <row r="496" spans="5:5" x14ac:dyDescent="0.25">
      <c r="E496" s="298"/>
    </row>
    <row r="497" spans="5:5" x14ac:dyDescent="0.25">
      <c r="E497" s="298"/>
    </row>
    <row r="498" spans="5:5" x14ac:dyDescent="0.25">
      <c r="E498" s="298"/>
    </row>
    <row r="499" spans="5:5" x14ac:dyDescent="0.25">
      <c r="E499" s="298"/>
    </row>
    <row r="500" spans="5:5" x14ac:dyDescent="0.25">
      <c r="E500" s="298"/>
    </row>
    <row r="501" spans="5:5" x14ac:dyDescent="0.25">
      <c r="E501" s="298"/>
    </row>
    <row r="502" spans="5:5" x14ac:dyDescent="0.25">
      <c r="E502" s="298"/>
    </row>
    <row r="503" spans="5:5" x14ac:dyDescent="0.25">
      <c r="E503" s="298"/>
    </row>
    <row r="504" spans="5:5" x14ac:dyDescent="0.25">
      <c r="E504" s="298"/>
    </row>
    <row r="505" spans="5:5" x14ac:dyDescent="0.25">
      <c r="E505" s="298"/>
    </row>
    <row r="506" spans="5:5" x14ac:dyDescent="0.25">
      <c r="E506" s="298"/>
    </row>
    <row r="507" spans="5:5" x14ac:dyDescent="0.25">
      <c r="E507" s="298"/>
    </row>
    <row r="508" spans="5:5" x14ac:dyDescent="0.25">
      <c r="E508" s="298"/>
    </row>
    <row r="509" spans="5:5" x14ac:dyDescent="0.25">
      <c r="E509" s="298"/>
    </row>
    <row r="510" spans="5:5" x14ac:dyDescent="0.25">
      <c r="E510" s="298"/>
    </row>
    <row r="511" spans="5:5" x14ac:dyDescent="0.25">
      <c r="E511" s="298"/>
    </row>
    <row r="512" spans="5:5" x14ac:dyDescent="0.25">
      <c r="E512" s="298"/>
    </row>
    <row r="513" spans="5:5" x14ac:dyDescent="0.25">
      <c r="E513" s="298"/>
    </row>
    <row r="514" spans="5:5" x14ac:dyDescent="0.25">
      <c r="E514" s="298"/>
    </row>
    <row r="515" spans="5:5" x14ac:dyDescent="0.25">
      <c r="E515" s="298"/>
    </row>
    <row r="516" spans="5:5" x14ac:dyDescent="0.25">
      <c r="E516" s="298"/>
    </row>
    <row r="517" spans="5:5" x14ac:dyDescent="0.25">
      <c r="E517" s="298"/>
    </row>
    <row r="518" spans="5:5" x14ac:dyDescent="0.25">
      <c r="E518" s="298"/>
    </row>
    <row r="519" spans="5:5" x14ac:dyDescent="0.25">
      <c r="E519" s="298"/>
    </row>
    <row r="520" spans="5:5" x14ac:dyDescent="0.25">
      <c r="E520" s="298"/>
    </row>
    <row r="521" spans="5:5" x14ac:dyDescent="0.25">
      <c r="E521" s="298"/>
    </row>
    <row r="522" spans="5:5" x14ac:dyDescent="0.25">
      <c r="E522" s="298"/>
    </row>
    <row r="523" spans="5:5" x14ac:dyDescent="0.25">
      <c r="E523" s="298"/>
    </row>
    <row r="524" spans="5:5" x14ac:dyDescent="0.25">
      <c r="E524" s="298"/>
    </row>
    <row r="525" spans="5:5" x14ac:dyDescent="0.25">
      <c r="E525" s="298"/>
    </row>
    <row r="526" spans="5:5" x14ac:dyDescent="0.25">
      <c r="E526" s="298"/>
    </row>
    <row r="527" spans="5:5" x14ac:dyDescent="0.25">
      <c r="E527" s="298"/>
    </row>
    <row r="528" spans="5:5" x14ac:dyDescent="0.25">
      <c r="E528" s="298"/>
    </row>
    <row r="529" spans="5:5" x14ac:dyDescent="0.25">
      <c r="E529" s="298"/>
    </row>
    <row r="530" spans="5:5" x14ac:dyDescent="0.25">
      <c r="E530" s="298"/>
    </row>
    <row r="531" spans="5:5" x14ac:dyDescent="0.25">
      <c r="E531" s="298"/>
    </row>
    <row r="532" spans="5:5" x14ac:dyDescent="0.25">
      <c r="E532" s="298"/>
    </row>
    <row r="533" spans="5:5" x14ac:dyDescent="0.25">
      <c r="E533" s="298"/>
    </row>
    <row r="534" spans="5:5" x14ac:dyDescent="0.25">
      <c r="E534" s="298"/>
    </row>
    <row r="535" spans="5:5" x14ac:dyDescent="0.25">
      <c r="E535" s="298"/>
    </row>
    <row r="536" spans="5:5" x14ac:dyDescent="0.25">
      <c r="E536" s="298"/>
    </row>
    <row r="537" spans="5:5" x14ac:dyDescent="0.25">
      <c r="E537" s="298"/>
    </row>
    <row r="538" spans="5:5" x14ac:dyDescent="0.25">
      <c r="E538" s="298"/>
    </row>
    <row r="539" spans="5:5" x14ac:dyDescent="0.25">
      <c r="E539" s="298"/>
    </row>
    <row r="540" spans="5:5" x14ac:dyDescent="0.25">
      <c r="E540" s="298"/>
    </row>
    <row r="541" spans="5:5" x14ac:dyDescent="0.25">
      <c r="E541" s="298"/>
    </row>
    <row r="542" spans="5:5" x14ac:dyDescent="0.25">
      <c r="E542" s="298"/>
    </row>
    <row r="543" spans="5:5" x14ac:dyDescent="0.25">
      <c r="E543" s="298"/>
    </row>
    <row r="544" spans="5:5" x14ac:dyDescent="0.25">
      <c r="E544" s="298"/>
    </row>
    <row r="545" spans="5:5" x14ac:dyDescent="0.25">
      <c r="E545" s="298"/>
    </row>
    <row r="546" spans="5:5" x14ac:dyDescent="0.25">
      <c r="E546" s="298"/>
    </row>
    <row r="547" spans="5:5" x14ac:dyDescent="0.25">
      <c r="E547" s="298"/>
    </row>
    <row r="548" spans="5:5" x14ac:dyDescent="0.25">
      <c r="E548" s="298"/>
    </row>
    <row r="549" spans="5:5" x14ac:dyDescent="0.25">
      <c r="E549" s="298"/>
    </row>
    <row r="550" spans="5:5" x14ac:dyDescent="0.25">
      <c r="E550" s="298"/>
    </row>
    <row r="551" spans="5:5" x14ac:dyDescent="0.25">
      <c r="E551" s="298"/>
    </row>
    <row r="552" spans="5:5" x14ac:dyDescent="0.25">
      <c r="E552" s="298"/>
    </row>
    <row r="553" spans="5:5" x14ac:dyDescent="0.25">
      <c r="E553" s="298"/>
    </row>
    <row r="554" spans="5:5" x14ac:dyDescent="0.25">
      <c r="E554" s="298"/>
    </row>
    <row r="555" spans="5:5" x14ac:dyDescent="0.25">
      <c r="E555" s="298"/>
    </row>
    <row r="556" spans="5:5" x14ac:dyDescent="0.25">
      <c r="E556" s="298"/>
    </row>
    <row r="557" spans="5:5" x14ac:dyDescent="0.25">
      <c r="E557" s="298"/>
    </row>
    <row r="558" spans="5:5" x14ac:dyDescent="0.25">
      <c r="E558" s="298"/>
    </row>
    <row r="559" spans="5:5" x14ac:dyDescent="0.25">
      <c r="E559" s="298"/>
    </row>
    <row r="560" spans="5:5" x14ac:dyDescent="0.25">
      <c r="E560" s="298"/>
    </row>
    <row r="561" spans="5:5" x14ac:dyDescent="0.25">
      <c r="E561" s="298"/>
    </row>
    <row r="562" spans="5:5" x14ac:dyDescent="0.25">
      <c r="E562" s="298"/>
    </row>
    <row r="563" spans="5:5" x14ac:dyDescent="0.25">
      <c r="E563" s="298"/>
    </row>
    <row r="564" spans="5:5" x14ac:dyDescent="0.25">
      <c r="E564" s="298"/>
    </row>
    <row r="565" spans="5:5" x14ac:dyDescent="0.25">
      <c r="E565" s="298"/>
    </row>
    <row r="566" spans="5:5" x14ac:dyDescent="0.25">
      <c r="E566" s="298"/>
    </row>
    <row r="567" spans="5:5" x14ac:dyDescent="0.25">
      <c r="E567" s="298"/>
    </row>
    <row r="568" spans="5:5" x14ac:dyDescent="0.25">
      <c r="E568" s="298"/>
    </row>
    <row r="569" spans="5:5" x14ac:dyDescent="0.25">
      <c r="E569" s="298"/>
    </row>
    <row r="570" spans="5:5" x14ac:dyDescent="0.25">
      <c r="E570" s="298"/>
    </row>
    <row r="571" spans="5:5" x14ac:dyDescent="0.25">
      <c r="E571" s="298"/>
    </row>
    <row r="572" spans="5:5" x14ac:dyDescent="0.25">
      <c r="E572" s="298"/>
    </row>
    <row r="573" spans="5:5" x14ac:dyDescent="0.25">
      <c r="E573" s="298"/>
    </row>
    <row r="574" spans="5:5" x14ac:dyDescent="0.25">
      <c r="E574" s="298"/>
    </row>
    <row r="575" spans="5:5" x14ac:dyDescent="0.25">
      <c r="E575" s="298"/>
    </row>
    <row r="576" spans="5:5" x14ac:dyDescent="0.25">
      <c r="E576" s="298"/>
    </row>
    <row r="577" spans="5:5" x14ac:dyDescent="0.25">
      <c r="E577" s="298"/>
    </row>
    <row r="578" spans="5:5" x14ac:dyDescent="0.25">
      <c r="E578" s="298"/>
    </row>
    <row r="579" spans="5:5" x14ac:dyDescent="0.25">
      <c r="E579" s="298"/>
    </row>
    <row r="580" spans="5:5" x14ac:dyDescent="0.25">
      <c r="E580" s="298"/>
    </row>
    <row r="581" spans="5:5" x14ac:dyDescent="0.25">
      <c r="E581" s="298"/>
    </row>
    <row r="582" spans="5:5" x14ac:dyDescent="0.25">
      <c r="E582" s="298"/>
    </row>
    <row r="583" spans="5:5" x14ac:dyDescent="0.25">
      <c r="E583" s="298"/>
    </row>
    <row r="584" spans="5:5" x14ac:dyDescent="0.25">
      <c r="E584" s="298"/>
    </row>
    <row r="585" spans="5:5" x14ac:dyDescent="0.25">
      <c r="E585" s="298"/>
    </row>
    <row r="586" spans="5:5" x14ac:dyDescent="0.25">
      <c r="E586" s="298"/>
    </row>
    <row r="587" spans="5:5" x14ac:dyDescent="0.25">
      <c r="E587" s="298"/>
    </row>
    <row r="588" spans="5:5" x14ac:dyDescent="0.25">
      <c r="E588" s="298"/>
    </row>
    <row r="589" spans="5:5" x14ac:dyDescent="0.25">
      <c r="E589" s="298"/>
    </row>
    <row r="590" spans="5:5" x14ac:dyDescent="0.25">
      <c r="E590" s="298"/>
    </row>
    <row r="591" spans="5:5" x14ac:dyDescent="0.25">
      <c r="E591" s="298"/>
    </row>
    <row r="592" spans="5:5" x14ac:dyDescent="0.25">
      <c r="E592" s="298"/>
    </row>
    <row r="593" spans="5:5" x14ac:dyDescent="0.25">
      <c r="E593" s="298"/>
    </row>
    <row r="594" spans="5:5" x14ac:dyDescent="0.25">
      <c r="E594" s="298"/>
    </row>
    <row r="595" spans="5:5" x14ac:dyDescent="0.25">
      <c r="E595" s="298"/>
    </row>
    <row r="596" spans="5:5" x14ac:dyDescent="0.25">
      <c r="E596" s="298"/>
    </row>
    <row r="597" spans="5:5" x14ac:dyDescent="0.25">
      <c r="E597" s="298"/>
    </row>
    <row r="598" spans="5:5" x14ac:dyDescent="0.25">
      <c r="E598" s="298"/>
    </row>
    <row r="599" spans="5:5" x14ac:dyDescent="0.25">
      <c r="E599" s="298"/>
    </row>
    <row r="600" spans="5:5" x14ac:dyDescent="0.25">
      <c r="E600" s="298"/>
    </row>
    <row r="601" spans="5:5" x14ac:dyDescent="0.25">
      <c r="E601" s="298"/>
    </row>
    <row r="602" spans="5:5" x14ac:dyDescent="0.25">
      <c r="E602" s="298"/>
    </row>
    <row r="603" spans="5:5" x14ac:dyDescent="0.25">
      <c r="E603" s="298"/>
    </row>
    <row r="604" spans="5:5" x14ac:dyDescent="0.25">
      <c r="E604" s="298"/>
    </row>
    <row r="605" spans="5:5" x14ac:dyDescent="0.25">
      <c r="E605" s="298"/>
    </row>
    <row r="606" spans="5:5" x14ac:dyDescent="0.25">
      <c r="E606" s="298"/>
    </row>
    <row r="607" spans="5:5" x14ac:dyDescent="0.25">
      <c r="E607" s="298"/>
    </row>
    <row r="608" spans="5:5" x14ac:dyDescent="0.25">
      <c r="E608" s="298"/>
    </row>
    <row r="609" spans="5:5" x14ac:dyDescent="0.25">
      <c r="E609" s="298"/>
    </row>
    <row r="610" spans="5:5" x14ac:dyDescent="0.25">
      <c r="E610" s="298"/>
    </row>
    <row r="611" spans="5:5" x14ac:dyDescent="0.25">
      <c r="E611" s="298"/>
    </row>
    <row r="612" spans="5:5" x14ac:dyDescent="0.25">
      <c r="E612" s="298"/>
    </row>
    <row r="613" spans="5:5" x14ac:dyDescent="0.25">
      <c r="E613" s="298"/>
    </row>
    <row r="614" spans="5:5" x14ac:dyDescent="0.25">
      <c r="E614" s="298"/>
    </row>
    <row r="615" spans="5:5" x14ac:dyDescent="0.25">
      <c r="E615" s="298"/>
    </row>
    <row r="616" spans="5:5" x14ac:dyDescent="0.25">
      <c r="E616" s="298"/>
    </row>
    <row r="617" spans="5:5" x14ac:dyDescent="0.25">
      <c r="E617" s="298"/>
    </row>
    <row r="618" spans="5:5" x14ac:dyDescent="0.25">
      <c r="E618" s="298"/>
    </row>
    <row r="619" spans="5:5" x14ac:dyDescent="0.25">
      <c r="E619" s="298"/>
    </row>
    <row r="620" spans="5:5" x14ac:dyDescent="0.25">
      <c r="E620" s="298"/>
    </row>
    <row r="621" spans="5:5" x14ac:dyDescent="0.25">
      <c r="E621" s="298"/>
    </row>
    <row r="622" spans="5:5" x14ac:dyDescent="0.25">
      <c r="E622" s="298"/>
    </row>
    <row r="623" spans="5:5" x14ac:dyDescent="0.25">
      <c r="E623" s="298"/>
    </row>
    <row r="624" spans="5:5" x14ac:dyDescent="0.25">
      <c r="E624" s="298"/>
    </row>
    <row r="625" spans="5:5" x14ac:dyDescent="0.25">
      <c r="E625" s="298"/>
    </row>
    <row r="626" spans="5:5" x14ac:dyDescent="0.25">
      <c r="E626" s="298"/>
    </row>
    <row r="627" spans="5:5" x14ac:dyDescent="0.25">
      <c r="E627" s="298"/>
    </row>
    <row r="628" spans="5:5" x14ac:dyDescent="0.25">
      <c r="E628" s="298"/>
    </row>
    <row r="629" spans="5:5" x14ac:dyDescent="0.25">
      <c r="E629" s="298"/>
    </row>
    <row r="630" spans="5:5" x14ac:dyDescent="0.25">
      <c r="E630" s="298"/>
    </row>
    <row r="631" spans="5:5" x14ac:dyDescent="0.25">
      <c r="E631" s="298"/>
    </row>
    <row r="632" spans="5:5" x14ac:dyDescent="0.25">
      <c r="E632" s="298"/>
    </row>
    <row r="633" spans="5:5" x14ac:dyDescent="0.25">
      <c r="E633" s="298"/>
    </row>
    <row r="634" spans="5:5" x14ac:dyDescent="0.25">
      <c r="E634" s="298"/>
    </row>
    <row r="635" spans="5:5" x14ac:dyDescent="0.25">
      <c r="E635" s="298"/>
    </row>
    <row r="636" spans="5:5" x14ac:dyDescent="0.25">
      <c r="E636" s="298"/>
    </row>
    <row r="637" spans="5:5" x14ac:dyDescent="0.25">
      <c r="E637" s="298"/>
    </row>
    <row r="638" spans="5:5" x14ac:dyDescent="0.25">
      <c r="E638" s="298"/>
    </row>
    <row r="639" spans="5:5" x14ac:dyDescent="0.25">
      <c r="E639" s="298"/>
    </row>
    <row r="640" spans="5:5" x14ac:dyDescent="0.25">
      <c r="E640" s="298"/>
    </row>
    <row r="641" spans="5:5" x14ac:dyDescent="0.25">
      <c r="E641" s="298"/>
    </row>
    <row r="642" spans="5:5" x14ac:dyDescent="0.25">
      <c r="E642" s="298"/>
    </row>
    <row r="643" spans="5:5" x14ac:dyDescent="0.25">
      <c r="E643" s="298"/>
    </row>
    <row r="644" spans="5:5" x14ac:dyDescent="0.25">
      <c r="E644" s="298"/>
    </row>
    <row r="645" spans="5:5" x14ac:dyDescent="0.25">
      <c r="E645" s="298"/>
    </row>
    <row r="646" spans="5:5" x14ac:dyDescent="0.25">
      <c r="E646" s="298"/>
    </row>
    <row r="647" spans="5:5" x14ac:dyDescent="0.25">
      <c r="E647" s="298"/>
    </row>
    <row r="648" spans="5:5" x14ac:dyDescent="0.25">
      <c r="E648" s="298"/>
    </row>
    <row r="649" spans="5:5" x14ac:dyDescent="0.25">
      <c r="E649" s="298"/>
    </row>
    <row r="650" spans="5:5" x14ac:dyDescent="0.25">
      <c r="E650" s="298"/>
    </row>
    <row r="651" spans="5:5" x14ac:dyDescent="0.25">
      <c r="E651" s="298"/>
    </row>
    <row r="652" spans="5:5" x14ac:dyDescent="0.25">
      <c r="E652" s="298"/>
    </row>
    <row r="653" spans="5:5" x14ac:dyDescent="0.25">
      <c r="E653" s="298"/>
    </row>
    <row r="654" spans="5:5" x14ac:dyDescent="0.25">
      <c r="E654" s="298"/>
    </row>
    <row r="655" spans="5:5" x14ac:dyDescent="0.25">
      <c r="E655" s="298"/>
    </row>
    <row r="656" spans="5:5" x14ac:dyDescent="0.25">
      <c r="E656" s="298"/>
    </row>
    <row r="657" spans="5:5" x14ac:dyDescent="0.25">
      <c r="E657" s="298"/>
    </row>
    <row r="658" spans="5:5" x14ac:dyDescent="0.25">
      <c r="E658" s="298"/>
    </row>
    <row r="659" spans="5:5" x14ac:dyDescent="0.25">
      <c r="E659" s="298"/>
    </row>
    <row r="660" spans="5:5" x14ac:dyDescent="0.25">
      <c r="E660" s="298"/>
    </row>
    <row r="661" spans="5:5" x14ac:dyDescent="0.25">
      <c r="E661" s="298"/>
    </row>
    <row r="662" spans="5:5" x14ac:dyDescent="0.25">
      <c r="E662" s="298"/>
    </row>
    <row r="663" spans="5:5" x14ac:dyDescent="0.25">
      <c r="E663" s="298"/>
    </row>
    <row r="664" spans="5:5" x14ac:dyDescent="0.25">
      <c r="E664" s="298"/>
    </row>
    <row r="665" spans="5:5" x14ac:dyDescent="0.25">
      <c r="E665" s="298"/>
    </row>
    <row r="666" spans="5:5" x14ac:dyDescent="0.25">
      <c r="E666" s="298"/>
    </row>
    <row r="667" spans="5:5" x14ac:dyDescent="0.25">
      <c r="E667" s="298"/>
    </row>
    <row r="668" spans="5:5" x14ac:dyDescent="0.25">
      <c r="E668" s="298"/>
    </row>
    <row r="669" spans="5:5" x14ac:dyDescent="0.25">
      <c r="E669" s="298"/>
    </row>
    <row r="670" spans="5:5" x14ac:dyDescent="0.25">
      <c r="E670" s="298"/>
    </row>
    <row r="671" spans="5:5" x14ac:dyDescent="0.25">
      <c r="E671" s="298"/>
    </row>
    <row r="672" spans="5:5" x14ac:dyDescent="0.25">
      <c r="E672" s="298"/>
    </row>
    <row r="673" spans="5:5" x14ac:dyDescent="0.25">
      <c r="E673" s="298"/>
    </row>
    <row r="674" spans="5:5" x14ac:dyDescent="0.25">
      <c r="E674" s="298"/>
    </row>
    <row r="675" spans="5:5" x14ac:dyDescent="0.25">
      <c r="E675" s="298"/>
    </row>
    <row r="676" spans="5:5" x14ac:dyDescent="0.25">
      <c r="E676" s="298"/>
    </row>
    <row r="677" spans="5:5" x14ac:dyDescent="0.25">
      <c r="E677" s="298"/>
    </row>
    <row r="678" spans="5:5" x14ac:dyDescent="0.25">
      <c r="E678" s="298"/>
    </row>
    <row r="679" spans="5:5" x14ac:dyDescent="0.25">
      <c r="E679" s="298"/>
    </row>
    <row r="680" spans="5:5" x14ac:dyDescent="0.25">
      <c r="E680" s="298"/>
    </row>
    <row r="681" spans="5:5" x14ac:dyDescent="0.25">
      <c r="E681" s="298"/>
    </row>
    <row r="682" spans="5:5" x14ac:dyDescent="0.25">
      <c r="E682" s="298"/>
    </row>
    <row r="683" spans="5:5" x14ac:dyDescent="0.25">
      <c r="E683" s="298"/>
    </row>
    <row r="684" spans="5:5" x14ac:dyDescent="0.25">
      <c r="E684" s="298"/>
    </row>
    <row r="685" spans="5:5" x14ac:dyDescent="0.25">
      <c r="E685" s="298"/>
    </row>
    <row r="686" spans="5:5" x14ac:dyDescent="0.25">
      <c r="E686" s="298"/>
    </row>
    <row r="687" spans="5:5" x14ac:dyDescent="0.25">
      <c r="E687" s="298"/>
    </row>
    <row r="688" spans="5:5" x14ac:dyDescent="0.25">
      <c r="E688" s="298"/>
    </row>
    <row r="689" spans="5:5" x14ac:dyDescent="0.25">
      <c r="E689" s="298"/>
    </row>
    <row r="690" spans="5:5" x14ac:dyDescent="0.25">
      <c r="E690" s="298"/>
    </row>
    <row r="691" spans="5:5" x14ac:dyDescent="0.25">
      <c r="E691" s="298"/>
    </row>
    <row r="692" spans="5:5" x14ac:dyDescent="0.25">
      <c r="E692" s="298"/>
    </row>
    <row r="693" spans="5:5" x14ac:dyDescent="0.25">
      <c r="E693" s="298"/>
    </row>
    <row r="694" spans="5:5" x14ac:dyDescent="0.25">
      <c r="E694" s="298"/>
    </row>
    <row r="695" spans="5:5" x14ac:dyDescent="0.25">
      <c r="E695" s="298"/>
    </row>
    <row r="696" spans="5:5" x14ac:dyDescent="0.25">
      <c r="E696" s="298"/>
    </row>
    <row r="697" spans="5:5" x14ac:dyDescent="0.25">
      <c r="E697" s="298"/>
    </row>
    <row r="698" spans="5:5" x14ac:dyDescent="0.25">
      <c r="E698" s="298"/>
    </row>
    <row r="699" spans="5:5" x14ac:dyDescent="0.25">
      <c r="E699" s="298"/>
    </row>
    <row r="700" spans="5:5" x14ac:dyDescent="0.25">
      <c r="E700" s="298"/>
    </row>
    <row r="701" spans="5:5" x14ac:dyDescent="0.25">
      <c r="E701" s="298"/>
    </row>
    <row r="702" spans="5:5" x14ac:dyDescent="0.25">
      <c r="E702" s="298"/>
    </row>
    <row r="703" spans="5:5" x14ac:dyDescent="0.25">
      <c r="E703" s="298"/>
    </row>
    <row r="704" spans="5:5" x14ac:dyDescent="0.25">
      <c r="E704" s="298"/>
    </row>
    <row r="705" spans="5:5" x14ac:dyDescent="0.25">
      <c r="E705" s="298"/>
    </row>
    <row r="706" spans="5:5" x14ac:dyDescent="0.25">
      <c r="E706" s="298"/>
    </row>
    <row r="707" spans="5:5" x14ac:dyDescent="0.25">
      <c r="E707" s="298"/>
    </row>
    <row r="708" spans="5:5" x14ac:dyDescent="0.25">
      <c r="E708" s="298"/>
    </row>
    <row r="709" spans="5:5" x14ac:dyDescent="0.25">
      <c r="E709" s="298"/>
    </row>
    <row r="710" spans="5:5" x14ac:dyDescent="0.25">
      <c r="E710" s="298"/>
    </row>
    <row r="711" spans="5:5" x14ac:dyDescent="0.25">
      <c r="E711" s="298"/>
    </row>
    <row r="712" spans="5:5" x14ac:dyDescent="0.25">
      <c r="E712" s="298"/>
    </row>
    <row r="713" spans="5:5" x14ac:dyDescent="0.25">
      <c r="E713" s="298"/>
    </row>
    <row r="714" spans="5:5" x14ac:dyDescent="0.25">
      <c r="E714" s="298"/>
    </row>
    <row r="715" spans="5:5" x14ac:dyDescent="0.25">
      <c r="E715" s="298"/>
    </row>
    <row r="716" spans="5:5" x14ac:dyDescent="0.25">
      <c r="E716" s="298"/>
    </row>
    <row r="717" spans="5:5" x14ac:dyDescent="0.25">
      <c r="E717" s="298"/>
    </row>
    <row r="718" spans="5:5" x14ac:dyDescent="0.25">
      <c r="E718" s="298"/>
    </row>
    <row r="719" spans="5:5" x14ac:dyDescent="0.25">
      <c r="E719" s="298"/>
    </row>
    <row r="720" spans="5:5" x14ac:dyDescent="0.25">
      <c r="E720" s="298"/>
    </row>
    <row r="721" spans="5:5" x14ac:dyDescent="0.25">
      <c r="E721" s="298"/>
    </row>
    <row r="722" spans="5:5" x14ac:dyDescent="0.25">
      <c r="E722" s="298"/>
    </row>
    <row r="723" spans="5:5" x14ac:dyDescent="0.25">
      <c r="E723" s="298"/>
    </row>
    <row r="724" spans="5:5" x14ac:dyDescent="0.25">
      <c r="E724" s="298"/>
    </row>
    <row r="725" spans="5:5" x14ac:dyDescent="0.25">
      <c r="E725" s="298"/>
    </row>
    <row r="726" spans="5:5" x14ac:dyDescent="0.25">
      <c r="E726" s="298"/>
    </row>
    <row r="727" spans="5:5" x14ac:dyDescent="0.25">
      <c r="E727" s="298"/>
    </row>
    <row r="728" spans="5:5" x14ac:dyDescent="0.25">
      <c r="E728" s="298"/>
    </row>
    <row r="729" spans="5:5" x14ac:dyDescent="0.25">
      <c r="E729" s="298"/>
    </row>
    <row r="730" spans="5:5" x14ac:dyDescent="0.25">
      <c r="E730" s="298"/>
    </row>
    <row r="731" spans="5:5" x14ac:dyDescent="0.25">
      <c r="E731" s="298"/>
    </row>
    <row r="732" spans="5:5" x14ac:dyDescent="0.25">
      <c r="E732" s="298"/>
    </row>
    <row r="733" spans="5:5" x14ac:dyDescent="0.25">
      <c r="E733" s="298"/>
    </row>
    <row r="734" spans="5:5" x14ac:dyDescent="0.25">
      <c r="E734" s="298"/>
    </row>
    <row r="735" spans="5:5" x14ac:dyDescent="0.25">
      <c r="E735" s="298"/>
    </row>
    <row r="736" spans="5:5" x14ac:dyDescent="0.25">
      <c r="E736" s="298"/>
    </row>
    <row r="737" spans="5:5" x14ac:dyDescent="0.25">
      <c r="E737" s="298"/>
    </row>
    <row r="738" spans="5:5" x14ac:dyDescent="0.25">
      <c r="E738" s="298"/>
    </row>
    <row r="739" spans="5:5" x14ac:dyDescent="0.25">
      <c r="E739" s="298"/>
    </row>
    <row r="740" spans="5:5" x14ac:dyDescent="0.25">
      <c r="E740" s="298"/>
    </row>
    <row r="741" spans="5:5" x14ac:dyDescent="0.25">
      <c r="E741" s="298"/>
    </row>
    <row r="742" spans="5:5" x14ac:dyDescent="0.25">
      <c r="E742" s="298"/>
    </row>
    <row r="743" spans="5:5" x14ac:dyDescent="0.25">
      <c r="E743" s="298"/>
    </row>
    <row r="744" spans="5:5" x14ac:dyDescent="0.25">
      <c r="E744" s="298"/>
    </row>
    <row r="745" spans="5:5" x14ac:dyDescent="0.25">
      <c r="E745" s="298"/>
    </row>
    <row r="746" spans="5:5" x14ac:dyDescent="0.25">
      <c r="E746" s="298"/>
    </row>
    <row r="747" spans="5:5" x14ac:dyDescent="0.25">
      <c r="E747" s="298"/>
    </row>
    <row r="748" spans="5:5" x14ac:dyDescent="0.25">
      <c r="E748" s="298"/>
    </row>
    <row r="749" spans="5:5" x14ac:dyDescent="0.25">
      <c r="E749" s="298"/>
    </row>
    <row r="750" spans="5:5" x14ac:dyDescent="0.25">
      <c r="E750" s="298"/>
    </row>
    <row r="751" spans="5:5" x14ac:dyDescent="0.25">
      <c r="E751" s="298"/>
    </row>
    <row r="752" spans="5:5" x14ac:dyDescent="0.25">
      <c r="E752" s="298"/>
    </row>
    <row r="753" spans="5:5" x14ac:dyDescent="0.25">
      <c r="E753" s="298"/>
    </row>
    <row r="754" spans="5:5" x14ac:dyDescent="0.25">
      <c r="E754" s="298"/>
    </row>
    <row r="755" spans="5:5" x14ac:dyDescent="0.25">
      <c r="E755" s="298"/>
    </row>
    <row r="756" spans="5:5" x14ac:dyDescent="0.25">
      <c r="E756" s="298"/>
    </row>
    <row r="757" spans="5:5" x14ac:dyDescent="0.25">
      <c r="E757" s="298"/>
    </row>
    <row r="758" spans="5:5" x14ac:dyDescent="0.25">
      <c r="E758" s="298"/>
    </row>
    <row r="759" spans="5:5" x14ac:dyDescent="0.25">
      <c r="E759" s="298"/>
    </row>
    <row r="760" spans="5:5" x14ac:dyDescent="0.25">
      <c r="E760" s="298"/>
    </row>
    <row r="761" spans="5:5" x14ac:dyDescent="0.25">
      <c r="E761" s="298"/>
    </row>
    <row r="762" spans="5:5" x14ac:dyDescent="0.25">
      <c r="E762" s="298"/>
    </row>
    <row r="763" spans="5:5" x14ac:dyDescent="0.25">
      <c r="E763" s="298"/>
    </row>
    <row r="764" spans="5:5" x14ac:dyDescent="0.25">
      <c r="E764" s="298"/>
    </row>
    <row r="765" spans="5:5" x14ac:dyDescent="0.25">
      <c r="E765" s="298"/>
    </row>
    <row r="766" spans="5:5" x14ac:dyDescent="0.25">
      <c r="E766" s="298"/>
    </row>
    <row r="767" spans="5:5" x14ac:dyDescent="0.25">
      <c r="E767" s="298"/>
    </row>
    <row r="768" spans="5:5" x14ac:dyDescent="0.25">
      <c r="E768" s="298"/>
    </row>
    <row r="769" spans="5:5" x14ac:dyDescent="0.25">
      <c r="E769" s="298"/>
    </row>
    <row r="770" spans="5:5" x14ac:dyDescent="0.25">
      <c r="E770" s="298"/>
    </row>
    <row r="771" spans="5:5" x14ac:dyDescent="0.25">
      <c r="E771" s="298"/>
    </row>
    <row r="772" spans="5:5" x14ac:dyDescent="0.25">
      <c r="E772" s="298"/>
    </row>
    <row r="773" spans="5:5" x14ac:dyDescent="0.25">
      <c r="E773" s="298"/>
    </row>
    <row r="774" spans="5:5" x14ac:dyDescent="0.25">
      <c r="E774" s="298"/>
    </row>
    <row r="775" spans="5:5" x14ac:dyDescent="0.25">
      <c r="E775" s="298"/>
    </row>
    <row r="776" spans="5:5" x14ac:dyDescent="0.25">
      <c r="E776" s="298"/>
    </row>
    <row r="777" spans="5:5" x14ac:dyDescent="0.25">
      <c r="E777" s="298"/>
    </row>
    <row r="778" spans="5:5" x14ac:dyDescent="0.25">
      <c r="E778" s="298"/>
    </row>
    <row r="779" spans="5:5" x14ac:dyDescent="0.25">
      <c r="E779" s="298"/>
    </row>
    <row r="780" spans="5:5" x14ac:dyDescent="0.25">
      <c r="E780" s="298"/>
    </row>
    <row r="781" spans="5:5" x14ac:dyDescent="0.25">
      <c r="E781" s="298"/>
    </row>
    <row r="782" spans="5:5" x14ac:dyDescent="0.25">
      <c r="E782" s="298"/>
    </row>
    <row r="783" spans="5:5" x14ac:dyDescent="0.25">
      <c r="E783" s="298"/>
    </row>
    <row r="784" spans="5:5" x14ac:dyDescent="0.25">
      <c r="E784" s="298"/>
    </row>
    <row r="785" spans="5:5" x14ac:dyDescent="0.25">
      <c r="E785" s="298"/>
    </row>
    <row r="786" spans="5:5" x14ac:dyDescent="0.25">
      <c r="E786" s="298"/>
    </row>
    <row r="787" spans="5:5" x14ac:dyDescent="0.25">
      <c r="E787" s="298"/>
    </row>
    <row r="788" spans="5:5" x14ac:dyDescent="0.25">
      <c r="E788" s="298"/>
    </row>
    <row r="789" spans="5:5" x14ac:dyDescent="0.25">
      <c r="E789" s="298"/>
    </row>
    <row r="790" spans="5:5" x14ac:dyDescent="0.25">
      <c r="E790" s="298"/>
    </row>
    <row r="791" spans="5:5" x14ac:dyDescent="0.25">
      <c r="E791" s="298"/>
    </row>
    <row r="792" spans="5:5" x14ac:dyDescent="0.25">
      <c r="E792" s="298"/>
    </row>
    <row r="793" spans="5:5" x14ac:dyDescent="0.25">
      <c r="E793" s="298"/>
    </row>
    <row r="794" spans="5:5" x14ac:dyDescent="0.25">
      <c r="E794" s="298"/>
    </row>
    <row r="795" spans="5:5" x14ac:dyDescent="0.25">
      <c r="E795" s="298"/>
    </row>
    <row r="796" spans="5:5" x14ac:dyDescent="0.25">
      <c r="E796" s="298"/>
    </row>
    <row r="797" spans="5:5" x14ac:dyDescent="0.25">
      <c r="E797" s="298"/>
    </row>
    <row r="798" spans="5:5" x14ac:dyDescent="0.25">
      <c r="E798" s="298"/>
    </row>
    <row r="799" spans="5:5" x14ac:dyDescent="0.25">
      <c r="E799" s="298"/>
    </row>
    <row r="800" spans="5:5" x14ac:dyDescent="0.25">
      <c r="E800" s="298"/>
    </row>
    <row r="801" spans="5:5" x14ac:dyDescent="0.25">
      <c r="E801" s="298"/>
    </row>
    <row r="802" spans="5:5" x14ac:dyDescent="0.25">
      <c r="E802" s="298"/>
    </row>
    <row r="803" spans="5:5" x14ac:dyDescent="0.25">
      <c r="E803" s="298"/>
    </row>
    <row r="804" spans="5:5" x14ac:dyDescent="0.25">
      <c r="E804" s="298"/>
    </row>
    <row r="805" spans="5:5" x14ac:dyDescent="0.25">
      <c r="E805" s="298"/>
    </row>
    <row r="806" spans="5:5" x14ac:dyDescent="0.25">
      <c r="E806" s="298"/>
    </row>
    <row r="807" spans="5:5" x14ac:dyDescent="0.25">
      <c r="E807" s="298"/>
    </row>
    <row r="808" spans="5:5" x14ac:dyDescent="0.25">
      <c r="E808" s="298"/>
    </row>
    <row r="809" spans="5:5" x14ac:dyDescent="0.25">
      <c r="E809" s="298"/>
    </row>
    <row r="810" spans="5:5" x14ac:dyDescent="0.25">
      <c r="E810" s="298"/>
    </row>
    <row r="811" spans="5:5" x14ac:dyDescent="0.25">
      <c r="E811" s="298"/>
    </row>
    <row r="812" spans="5:5" x14ac:dyDescent="0.25">
      <c r="E812" s="298"/>
    </row>
    <row r="813" spans="5:5" x14ac:dyDescent="0.25">
      <c r="E813" s="298"/>
    </row>
    <row r="814" spans="5:5" x14ac:dyDescent="0.25">
      <c r="E814" s="298"/>
    </row>
    <row r="815" spans="5:5" x14ac:dyDescent="0.25">
      <c r="E815" s="298"/>
    </row>
    <row r="816" spans="5:5" x14ac:dyDescent="0.25">
      <c r="E816" s="298"/>
    </row>
    <row r="817" spans="5:5" x14ac:dyDescent="0.25">
      <c r="E817" s="298"/>
    </row>
    <row r="818" spans="5:5" x14ac:dyDescent="0.25">
      <c r="E818" s="298"/>
    </row>
    <row r="819" spans="5:5" x14ac:dyDescent="0.25">
      <c r="E819" s="298"/>
    </row>
    <row r="820" spans="5:5" x14ac:dyDescent="0.25">
      <c r="E820" s="298"/>
    </row>
    <row r="821" spans="5:5" x14ac:dyDescent="0.25">
      <c r="E821" s="298"/>
    </row>
    <row r="822" spans="5:5" x14ac:dyDescent="0.25">
      <c r="E822" s="298"/>
    </row>
    <row r="823" spans="5:5" x14ac:dyDescent="0.25">
      <c r="E823" s="298"/>
    </row>
    <row r="824" spans="5:5" x14ac:dyDescent="0.25">
      <c r="E824" s="298"/>
    </row>
    <row r="825" spans="5:5" x14ac:dyDescent="0.25">
      <c r="E825" s="298"/>
    </row>
    <row r="826" spans="5:5" x14ac:dyDescent="0.25">
      <c r="E826" s="298"/>
    </row>
    <row r="827" spans="5:5" x14ac:dyDescent="0.25">
      <c r="E827" s="298"/>
    </row>
    <row r="828" spans="5:5" x14ac:dyDescent="0.25">
      <c r="E828" s="298"/>
    </row>
    <row r="829" spans="5:5" x14ac:dyDescent="0.25">
      <c r="E829" s="298"/>
    </row>
    <row r="830" spans="5:5" x14ac:dyDescent="0.25">
      <c r="E830" s="298"/>
    </row>
    <row r="831" spans="5:5" x14ac:dyDescent="0.25">
      <c r="E831" s="298"/>
    </row>
    <row r="832" spans="5:5" x14ac:dyDescent="0.25">
      <c r="E832" s="298"/>
    </row>
    <row r="833" spans="5:5" x14ac:dyDescent="0.25">
      <c r="E833" s="298"/>
    </row>
    <row r="834" spans="5:5" x14ac:dyDescent="0.25">
      <c r="E834" s="298"/>
    </row>
    <row r="835" spans="5:5" x14ac:dyDescent="0.25">
      <c r="E835" s="298"/>
    </row>
    <row r="836" spans="5:5" x14ac:dyDescent="0.25">
      <c r="E836" s="298"/>
    </row>
    <row r="837" spans="5:5" x14ac:dyDescent="0.25">
      <c r="E837" s="298"/>
    </row>
    <row r="838" spans="5:5" x14ac:dyDescent="0.25">
      <c r="E838" s="298"/>
    </row>
    <row r="839" spans="5:5" x14ac:dyDescent="0.25">
      <c r="E839" s="298"/>
    </row>
    <row r="840" spans="5:5" x14ac:dyDescent="0.25">
      <c r="E840" s="298"/>
    </row>
    <row r="841" spans="5:5" x14ac:dyDescent="0.25">
      <c r="E841" s="298"/>
    </row>
    <row r="842" spans="5:5" x14ac:dyDescent="0.25">
      <c r="E842" s="298"/>
    </row>
    <row r="843" spans="5:5" x14ac:dyDescent="0.25">
      <c r="E843" s="298"/>
    </row>
    <row r="844" spans="5:5" x14ac:dyDescent="0.25">
      <c r="E844" s="298"/>
    </row>
    <row r="845" spans="5:5" x14ac:dyDescent="0.25">
      <c r="E845" s="298"/>
    </row>
    <row r="846" spans="5:5" x14ac:dyDescent="0.25">
      <c r="E846" s="298"/>
    </row>
    <row r="847" spans="5:5" x14ac:dyDescent="0.25">
      <c r="E847" s="298"/>
    </row>
    <row r="848" spans="5:5" x14ac:dyDescent="0.25">
      <c r="E848" s="298"/>
    </row>
    <row r="849" spans="5:5" x14ac:dyDescent="0.25">
      <c r="E849" s="298"/>
    </row>
    <row r="850" spans="5:5" x14ac:dyDescent="0.25">
      <c r="E850" s="298"/>
    </row>
    <row r="851" spans="5:5" x14ac:dyDescent="0.25">
      <c r="E851" s="298"/>
    </row>
    <row r="852" spans="5:5" x14ac:dyDescent="0.25">
      <c r="E852" s="298"/>
    </row>
    <row r="853" spans="5:5" x14ac:dyDescent="0.25">
      <c r="E853" s="298"/>
    </row>
    <row r="854" spans="5:5" x14ac:dyDescent="0.25">
      <c r="E854" s="298"/>
    </row>
    <row r="855" spans="5:5" x14ac:dyDescent="0.25">
      <c r="E855" s="298"/>
    </row>
    <row r="856" spans="5:5" x14ac:dyDescent="0.25">
      <c r="E856" s="298"/>
    </row>
    <row r="857" spans="5:5" x14ac:dyDescent="0.25">
      <c r="E857" s="298"/>
    </row>
    <row r="858" spans="5:5" x14ac:dyDescent="0.25">
      <c r="E858" s="298"/>
    </row>
    <row r="859" spans="5:5" x14ac:dyDescent="0.25">
      <c r="E859" s="298"/>
    </row>
    <row r="860" spans="5:5" x14ac:dyDescent="0.25">
      <c r="E860" s="298"/>
    </row>
    <row r="861" spans="5:5" x14ac:dyDescent="0.25">
      <c r="E861" s="298"/>
    </row>
    <row r="862" spans="5:5" x14ac:dyDescent="0.25">
      <c r="E862" s="298"/>
    </row>
    <row r="863" spans="5:5" x14ac:dyDescent="0.25">
      <c r="E863" s="298"/>
    </row>
    <row r="864" spans="5:5" x14ac:dyDescent="0.25">
      <c r="E864" s="298"/>
    </row>
    <row r="865" spans="5:5" x14ac:dyDescent="0.25">
      <c r="E865" s="298"/>
    </row>
    <row r="866" spans="5:5" x14ac:dyDescent="0.25">
      <c r="E866" s="298"/>
    </row>
    <row r="867" spans="5:5" x14ac:dyDescent="0.25">
      <c r="E867" s="298"/>
    </row>
    <row r="868" spans="5:5" x14ac:dyDescent="0.25">
      <c r="E868" s="298"/>
    </row>
    <row r="869" spans="5:5" x14ac:dyDescent="0.25">
      <c r="E869" s="298"/>
    </row>
    <row r="870" spans="5:5" x14ac:dyDescent="0.25">
      <c r="E870" s="298"/>
    </row>
    <row r="871" spans="5:5" x14ac:dyDescent="0.25">
      <c r="E871" s="298"/>
    </row>
    <row r="872" spans="5:5" x14ac:dyDescent="0.25">
      <c r="E872" s="298"/>
    </row>
    <row r="873" spans="5:5" x14ac:dyDescent="0.25">
      <c r="E873" s="298"/>
    </row>
    <row r="874" spans="5:5" x14ac:dyDescent="0.25">
      <c r="E874" s="298"/>
    </row>
    <row r="875" spans="5:5" x14ac:dyDescent="0.25">
      <c r="E875" s="298"/>
    </row>
    <row r="876" spans="5:5" x14ac:dyDescent="0.25">
      <c r="E876" s="298"/>
    </row>
    <row r="877" spans="5:5" x14ac:dyDescent="0.25">
      <c r="E877" s="298"/>
    </row>
    <row r="878" spans="5:5" x14ac:dyDescent="0.25">
      <c r="E878" s="298"/>
    </row>
    <row r="879" spans="5:5" x14ac:dyDescent="0.25">
      <c r="E879" s="298"/>
    </row>
    <row r="880" spans="5:5" x14ac:dyDescent="0.25">
      <c r="E880" s="298"/>
    </row>
    <row r="881" spans="5:5" x14ac:dyDescent="0.25">
      <c r="E881" s="298"/>
    </row>
    <row r="882" spans="5:5" x14ac:dyDescent="0.25">
      <c r="E882" s="298"/>
    </row>
    <row r="883" spans="5:5" x14ac:dyDescent="0.25">
      <c r="E883" s="298"/>
    </row>
    <row r="884" spans="5:5" x14ac:dyDescent="0.25">
      <c r="E884" s="298"/>
    </row>
    <row r="885" spans="5:5" x14ac:dyDescent="0.25">
      <c r="E885" s="298"/>
    </row>
    <row r="886" spans="5:5" x14ac:dyDescent="0.25">
      <c r="E886" s="298"/>
    </row>
    <row r="887" spans="5:5" x14ac:dyDescent="0.25">
      <c r="E887" s="298"/>
    </row>
    <row r="888" spans="5:5" x14ac:dyDescent="0.25">
      <c r="E888" s="298"/>
    </row>
    <row r="889" spans="5:5" x14ac:dyDescent="0.25">
      <c r="E889" s="298"/>
    </row>
  </sheetData>
  <mergeCells count="176">
    <mergeCell ref="CR252:CT252"/>
    <mergeCell ref="CU252:CW252"/>
    <mergeCell ref="CX252:CZ252"/>
    <mergeCell ref="DA252:DC252"/>
    <mergeCell ref="DD252:DF252"/>
    <mergeCell ref="BZ252:CB252"/>
    <mergeCell ref="CC252:CE252"/>
    <mergeCell ref="CF252:CH252"/>
    <mergeCell ref="CI252:CK252"/>
    <mergeCell ref="CL252:CN252"/>
    <mergeCell ref="CO252:CQ252"/>
    <mergeCell ref="BH252:BJ252"/>
    <mergeCell ref="BK252:BM252"/>
    <mergeCell ref="BN252:BP252"/>
    <mergeCell ref="BQ252:BS252"/>
    <mergeCell ref="BT252:BV252"/>
    <mergeCell ref="BW252:BY252"/>
    <mergeCell ref="AP252:AR252"/>
    <mergeCell ref="AS252:AU252"/>
    <mergeCell ref="AV252:AX252"/>
    <mergeCell ref="AY252:BA252"/>
    <mergeCell ref="BB252:BD252"/>
    <mergeCell ref="BE252:BG252"/>
    <mergeCell ref="U252:W252"/>
    <mergeCell ref="X252:Z252"/>
    <mergeCell ref="AD252:AF252"/>
    <mergeCell ref="AG252:AI252"/>
    <mergeCell ref="AJ252:AL252"/>
    <mergeCell ref="AM252:AO252"/>
    <mergeCell ref="DD183:DF183"/>
    <mergeCell ref="A252:A253"/>
    <mergeCell ref="B252:B253"/>
    <mergeCell ref="C252:C253"/>
    <mergeCell ref="D252:F252"/>
    <mergeCell ref="G252:G253"/>
    <mergeCell ref="H252:J252"/>
    <mergeCell ref="K252:K253"/>
    <mergeCell ref="L252:N252"/>
    <mergeCell ref="R252:T252"/>
    <mergeCell ref="CL183:CN183"/>
    <mergeCell ref="CO183:CQ183"/>
    <mergeCell ref="CR183:CT183"/>
    <mergeCell ref="CU183:CW183"/>
    <mergeCell ref="CX183:CZ183"/>
    <mergeCell ref="DA183:DC183"/>
    <mergeCell ref="BT183:BV183"/>
    <mergeCell ref="BW183:BY183"/>
    <mergeCell ref="L114:N114"/>
    <mergeCell ref="R114:T114"/>
    <mergeCell ref="U114:W114"/>
    <mergeCell ref="X114:Z114"/>
    <mergeCell ref="BZ183:CB183"/>
    <mergeCell ref="CC183:CE183"/>
    <mergeCell ref="CF183:CH183"/>
    <mergeCell ref="CI183:CK183"/>
    <mergeCell ref="BB183:BD183"/>
    <mergeCell ref="BE183:BG183"/>
    <mergeCell ref="BH183:BJ183"/>
    <mergeCell ref="BK183:BM183"/>
    <mergeCell ref="BN183:BP183"/>
    <mergeCell ref="BQ183:BS183"/>
    <mergeCell ref="AJ183:AL183"/>
    <mergeCell ref="AM183:AO183"/>
    <mergeCell ref="AP183:AR183"/>
    <mergeCell ref="AS183:AU183"/>
    <mergeCell ref="AV183:AX183"/>
    <mergeCell ref="AY183:BA183"/>
    <mergeCell ref="L183:N183"/>
    <mergeCell ref="R183:T183"/>
    <mergeCell ref="U183:W183"/>
    <mergeCell ref="X183:Z183"/>
    <mergeCell ref="AD183:AF183"/>
    <mergeCell ref="AG183:AI183"/>
    <mergeCell ref="DD114:DF114"/>
    <mergeCell ref="A183:A184"/>
    <mergeCell ref="B183:B184"/>
    <mergeCell ref="C183:C184"/>
    <mergeCell ref="D183:F183"/>
    <mergeCell ref="G183:G184"/>
    <mergeCell ref="H183:J183"/>
    <mergeCell ref="K183:K184"/>
    <mergeCell ref="CF114:CH114"/>
    <mergeCell ref="CI114:CK114"/>
    <mergeCell ref="CL114:CN114"/>
    <mergeCell ref="CO114:CQ114"/>
    <mergeCell ref="CR114:CT114"/>
    <mergeCell ref="CU114:CW114"/>
    <mergeCell ref="BN114:BP114"/>
    <mergeCell ref="BQ114:BS114"/>
    <mergeCell ref="BT114:BV114"/>
    <mergeCell ref="BW114:BY114"/>
    <mergeCell ref="BZ114:CB114"/>
    <mergeCell ref="CC114:CE114"/>
    <mergeCell ref="H114:J114"/>
    <mergeCell ref="K114:K115"/>
    <mergeCell ref="AV114:AX114"/>
    <mergeCell ref="AY114:BA114"/>
    <mergeCell ref="BE114:BG114"/>
    <mergeCell ref="BH114:BJ114"/>
    <mergeCell ref="BK114:BM114"/>
    <mergeCell ref="AD114:AF114"/>
    <mergeCell ref="AG114:AI114"/>
    <mergeCell ref="AJ114:AL114"/>
    <mergeCell ref="AM114:AO114"/>
    <mergeCell ref="BB114:BD114"/>
    <mergeCell ref="CY45:DA45"/>
    <mergeCell ref="CP45:CR45"/>
    <mergeCell ref="CS45:CU45"/>
    <mergeCell ref="CV45:CX45"/>
    <mergeCell ref="BC45:BE45"/>
    <mergeCell ref="AB45:AD45"/>
    <mergeCell ref="AE45:AG45"/>
    <mergeCell ref="AH45:AJ45"/>
    <mergeCell ref="AK45:AM45"/>
    <mergeCell ref="AT45:AV45"/>
    <mergeCell ref="AW45:AY45"/>
    <mergeCell ref="AZ45:BB45"/>
    <mergeCell ref="CX114:CZ114"/>
    <mergeCell ref="DA114:DC114"/>
    <mergeCell ref="AP114:AR114"/>
    <mergeCell ref="AS114:AU114"/>
    <mergeCell ref="DB45:DD45"/>
    <mergeCell ref="A114:A115"/>
    <mergeCell ref="B114:B115"/>
    <mergeCell ref="C114:C115"/>
    <mergeCell ref="D114:F114"/>
    <mergeCell ref="G114:G115"/>
    <mergeCell ref="BX45:BZ45"/>
    <mergeCell ref="CA45:CC45"/>
    <mergeCell ref="CD45:CF45"/>
    <mergeCell ref="CG45:CI45"/>
    <mergeCell ref="CJ45:CL45"/>
    <mergeCell ref="CM45:CO45"/>
    <mergeCell ref="BF45:BH45"/>
    <mergeCell ref="BI45:BK45"/>
    <mergeCell ref="BL45:BN45"/>
    <mergeCell ref="BO45:BQ45"/>
    <mergeCell ref="BR45:BT45"/>
    <mergeCell ref="BU45:BW45"/>
    <mergeCell ref="AN45:AP45"/>
    <mergeCell ref="AQ45:AS45"/>
    <mergeCell ref="BM44:BO44"/>
    <mergeCell ref="A45:A46"/>
    <mergeCell ref="B45:B46"/>
    <mergeCell ref="C45:C46"/>
    <mergeCell ref="D45:F45"/>
    <mergeCell ref="G45:I45"/>
    <mergeCell ref="J45:L45"/>
    <mergeCell ref="M45:O45"/>
    <mergeCell ref="P45:R45"/>
    <mergeCell ref="S45:U45"/>
    <mergeCell ref="V45:X45"/>
    <mergeCell ref="Y45:AA45"/>
    <mergeCell ref="T8:W8"/>
    <mergeCell ref="T9:W9"/>
    <mergeCell ref="T32:T33"/>
    <mergeCell ref="U32:U33"/>
    <mergeCell ref="AK42:AM44"/>
    <mergeCell ref="D43:F43"/>
    <mergeCell ref="AH43:AJ44"/>
    <mergeCell ref="S5:S6"/>
    <mergeCell ref="T5:W6"/>
    <mergeCell ref="X5:X6"/>
    <mergeCell ref="Y5:AB5"/>
    <mergeCell ref="AC5:AD5"/>
    <mergeCell ref="T7:W7"/>
    <mergeCell ref="F1:R1"/>
    <mergeCell ref="I4:K4"/>
    <mergeCell ref="L4:N4"/>
    <mergeCell ref="A5:A6"/>
    <mergeCell ref="B5:B6"/>
    <mergeCell ref="C5:C6"/>
    <mergeCell ref="D5:H5"/>
    <mergeCell ref="I5:K5"/>
    <mergeCell ref="L5:N5"/>
    <mergeCell ref="O5:Q5"/>
  </mergeCells>
  <conditionalFormatting sqref="G116:G179">
    <cfRule type="cellIs" dxfId="13" priority="11" operator="equal">
      <formula>"Không đạt"</formula>
    </cfRule>
    <cfRule type="cellIs" dxfId="12" priority="12" operator="lessThan">
      <formula>0.62</formula>
    </cfRule>
  </conditionalFormatting>
  <conditionalFormatting sqref="G185:G249">
    <cfRule type="cellIs" dxfId="11" priority="9" operator="equal">
      <formula>"Không đạt"</formula>
    </cfRule>
    <cfRule type="cellIs" dxfId="10" priority="10" operator="lessThan">
      <formula>0.62</formula>
    </cfRule>
  </conditionalFormatting>
  <conditionalFormatting sqref="G254:G317">
    <cfRule type="cellIs" dxfId="9" priority="3" operator="equal">
      <formula>"Không đạt"</formula>
    </cfRule>
    <cfRule type="cellIs" dxfId="8" priority="4" operator="lessThan">
      <formula>0.62</formula>
    </cfRule>
  </conditionalFormatting>
  <conditionalFormatting sqref="K116:K179">
    <cfRule type="cellIs" dxfId="7" priority="7" operator="equal">
      <formula>"Không đạt"</formula>
    </cfRule>
    <cfRule type="cellIs" dxfId="6" priority="8" operator="lessThan">
      <formula>0.62</formula>
    </cfRule>
  </conditionalFormatting>
  <conditionalFormatting sqref="K185:K249">
    <cfRule type="cellIs" dxfId="5" priority="5" operator="equal">
      <formula>"Không đạt"</formula>
    </cfRule>
    <cfRule type="cellIs" dxfId="4" priority="6" operator="lessThan">
      <formula>0.62</formula>
    </cfRule>
  </conditionalFormatting>
  <conditionalFormatting sqref="K254:K317">
    <cfRule type="cellIs" dxfId="3" priority="1" operator="equal">
      <formula>"Không đạt"</formula>
    </cfRule>
    <cfRule type="cellIs" dxfId="2" priority="2" operator="lessThan">
      <formula>0.62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X190"/>
  <sheetViews>
    <sheetView zoomScale="85" zoomScaleNormal="85" workbookViewId="0">
      <pane ySplit="6" topLeftCell="A7" activePane="bottomLeft" state="frozen"/>
      <selection pane="bottomLeft" activeCell="AG100" sqref="AG100"/>
    </sheetView>
  </sheetViews>
  <sheetFormatPr defaultColWidth="9.109375" defaultRowHeight="16.2" x14ac:dyDescent="0.3"/>
  <cols>
    <col min="1" max="1" customWidth="true" style="424" width="7.44140625"/>
    <col min="2" max="2" customWidth="true" style="324" width="43.6640625"/>
    <col min="3" max="3" customWidth="true" style="424" width="11.109375"/>
    <col min="4" max="4" customWidth="true" hidden="true" style="324" width="9.6640625"/>
    <col min="5" max="6" customWidth="true" hidden="true" style="324" width="10.0"/>
    <col min="7" max="7" customWidth="true" hidden="true" style="324" width="10.109375"/>
    <col min="8" max="10" customWidth="true" hidden="true" style="324" width="9.5546875"/>
    <col min="11" max="11" customWidth="true" hidden="true" style="324" width="9.44140625"/>
    <col min="12" max="12" customWidth="true" hidden="true" style="324" width="10.44140625"/>
    <col min="13" max="14" customWidth="true" hidden="true" style="324" width="10.0"/>
    <col min="15" max="15" customWidth="true" style="324" width="10.88671875"/>
    <col min="16" max="16" customWidth="true" hidden="true" style="324" width="12.109375"/>
    <col min="17" max="17" customWidth="true" hidden="true" style="325" width="10.6640625"/>
    <col min="18" max="18" customWidth="true" hidden="true" style="432" width="11.6640625"/>
    <col min="19" max="19" customWidth="true" hidden="true" style="433" width="11.88671875"/>
    <col min="20" max="20" customWidth="true" hidden="true" style="433" width="11.6640625"/>
    <col min="21" max="21" customWidth="true" hidden="true" style="433" width="11.44140625"/>
    <col min="22" max="22" customWidth="true" hidden="true" style="434" width="11.0"/>
    <col min="23" max="25" customWidth="true" hidden="true" style="433" width="9.6640625"/>
    <col min="26" max="26" customWidth="true" style="433" width="9.6640625"/>
    <col min="27" max="27" customWidth="true" style="435" width="9.6640625"/>
    <col min="28" max="28" customWidth="true" style="435" width="10.44140625"/>
    <col min="29" max="29" customWidth="true" style="435" width="7.6640625"/>
    <col min="30" max="30" customWidth="true" style="435" width="9.5546875"/>
    <col min="31" max="31" customWidth="true" style="436" width="7.6640625"/>
    <col min="32" max="32" customWidth="true" style="324" width="7.6640625"/>
    <col min="33" max="33" customWidth="true" style="324" width="8.5546875"/>
    <col min="34" max="34" customWidth="true" style="324" width="7.6640625"/>
    <col min="35" max="35" customWidth="true" style="325" width="7.6640625"/>
    <col min="36" max="37" customWidth="true" style="324" width="7.6640625"/>
    <col min="38" max="38" customWidth="true" style="324" width="9.33203125"/>
    <col min="39" max="39" customWidth="true" style="324" width="9.88671875"/>
    <col min="40" max="40" customWidth="true" style="324" width="7.6640625"/>
    <col min="41" max="41" customWidth="true" style="324" width="9.5546875"/>
    <col min="42" max="43" customWidth="true" style="324" width="7.6640625"/>
    <col min="44" max="44" customWidth="true" style="324" width="10.33203125"/>
    <col min="45" max="47" customWidth="true" style="324" width="9.88671875"/>
    <col min="48" max="48" customWidth="true" style="324" width="24.33203125"/>
    <col min="49" max="49" customWidth="true" style="324" width="33.5546875"/>
    <col min="50" max="50" customWidth="true" style="324" width="36.5546875"/>
    <col min="51" max="16384" style="324" width="9.109375"/>
  </cols>
  <sheetData>
    <row r="1" spans="1:50" ht="21" customHeight="1" x14ac:dyDescent="0.3">
      <c r="A1" s="321"/>
      <c r="B1" s="1069" t="s">
        <v>223</v>
      </c>
      <c r="C1" s="1070"/>
      <c r="D1" s="1070"/>
      <c r="E1" s="1070"/>
      <c r="F1" s="1070"/>
      <c r="G1" s="1070"/>
      <c r="H1" s="1070"/>
      <c r="I1" s="1070"/>
      <c r="J1" s="1070"/>
      <c r="K1" s="1070"/>
      <c r="L1" s="1070"/>
      <c r="M1" s="1070"/>
      <c r="N1" s="1070"/>
      <c r="O1" s="1070"/>
      <c r="P1" s="1070"/>
      <c r="Q1" s="1070"/>
      <c r="R1" s="1070"/>
      <c r="S1" s="1070"/>
      <c r="T1" s="1070"/>
      <c r="U1" s="1070"/>
      <c r="V1" s="1070"/>
      <c r="W1" s="1070"/>
      <c r="X1" s="1070"/>
      <c r="Y1" s="1070"/>
      <c r="Z1" s="1070"/>
      <c r="AA1" s="1070"/>
      <c r="AB1" s="1070"/>
      <c r="AC1" s="1070"/>
      <c r="AD1" s="1070"/>
      <c r="AE1" s="322"/>
      <c r="AF1" s="322"/>
      <c r="AG1" s="323"/>
      <c r="AV1" s="326"/>
      <c r="AW1" s="326"/>
      <c r="AX1" s="326"/>
    </row>
    <row r="2" spans="1:50" s="508" customFormat="1" ht="21" customHeight="1" x14ac:dyDescent="0.3">
      <c r="A2" s="503"/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  <c r="AD2" s="505"/>
      <c r="AE2" s="506"/>
      <c r="AF2" s="506"/>
      <c r="AG2" s="507"/>
      <c r="AI2" s="509"/>
      <c r="AV2" s="510"/>
      <c r="AW2" s="510"/>
      <c r="AX2" s="510"/>
    </row>
    <row r="3" spans="1:50" s="508" customFormat="1" ht="31.5" customHeight="1" x14ac:dyDescent="0.3">
      <c r="A3" s="503"/>
      <c r="B3" s="504"/>
      <c r="C3" s="1071" t="s">
        <v>419</v>
      </c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505"/>
      <c r="V3" s="505"/>
      <c r="W3" s="505"/>
      <c r="X3" s="505"/>
      <c r="Y3" s="505"/>
      <c r="Z3" s="505"/>
      <c r="AA3" s="505"/>
      <c r="AB3" s="505"/>
      <c r="AC3" s="505"/>
      <c r="AD3" s="505"/>
      <c r="AE3" s="506"/>
      <c r="AF3" s="506"/>
      <c r="AG3" s="507"/>
      <c r="AI3" s="509"/>
      <c r="AV3" s="510"/>
      <c r="AW3" s="510"/>
      <c r="AX3" s="510"/>
    </row>
    <row r="4" spans="1:50" s="335" customFormat="1" ht="15" customHeight="1" x14ac:dyDescent="0.3">
      <c r="A4" s="327"/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9"/>
      <c r="R4" s="330"/>
      <c r="S4" s="331"/>
      <c r="T4" s="331"/>
      <c r="U4" s="331"/>
      <c r="V4" s="331"/>
      <c r="W4" s="331"/>
      <c r="X4" s="331"/>
      <c r="Y4" s="331"/>
      <c r="Z4" s="331"/>
      <c r="AA4" s="332"/>
      <c r="AB4" s="332"/>
      <c r="AC4" s="332"/>
      <c r="AD4" s="332"/>
      <c r="AE4" s="333"/>
      <c r="AF4" s="328"/>
      <c r="AG4" s="328"/>
      <c r="AH4" s="328"/>
      <c r="AI4" s="331"/>
      <c r="AJ4" s="328"/>
      <c r="AK4" s="328"/>
      <c r="AL4" s="328"/>
      <c r="AM4" s="328"/>
      <c r="AN4" s="328"/>
      <c r="AO4" s="328"/>
      <c r="AP4" s="328"/>
      <c r="AQ4" s="328"/>
      <c r="AR4" s="328"/>
      <c r="AS4" s="334"/>
      <c r="AT4" s="334"/>
      <c r="AU4" s="334"/>
      <c r="AV4" s="328"/>
      <c r="AW4" s="328"/>
      <c r="AX4" s="328"/>
    </row>
    <row r="5" spans="1:50" s="335" customFormat="1" ht="15" customHeight="1" x14ac:dyDescent="0.3">
      <c r="A5" s="327"/>
      <c r="B5" s="327" t="s">
        <v>420</v>
      </c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36"/>
      <c r="AF5" s="337"/>
      <c r="AG5" s="338"/>
      <c r="AH5" s="328"/>
      <c r="AI5" s="339"/>
      <c r="AJ5" s="328"/>
      <c r="AK5" s="328"/>
      <c r="AL5" s="328"/>
      <c r="AM5" s="328"/>
      <c r="AN5" s="328"/>
      <c r="AO5" s="328"/>
      <c r="AP5" s="328"/>
      <c r="AQ5" s="328"/>
      <c r="AR5" s="328"/>
      <c r="AS5" s="334"/>
      <c r="AT5" s="334"/>
      <c r="AU5" s="334"/>
      <c r="AV5" s="327" t="s">
        <v>421</v>
      </c>
      <c r="AW5" s="327" t="s">
        <v>422</v>
      </c>
      <c r="AX5" s="327" t="s">
        <v>423</v>
      </c>
    </row>
    <row r="6" spans="1:50" s="346" customFormat="1" ht="30" customHeight="1" x14ac:dyDescent="0.3">
      <c r="A6" s="340"/>
      <c r="B6" s="341"/>
      <c r="C6" s="342" t="s">
        <v>424</v>
      </c>
      <c r="D6" s="342" t="s">
        <v>424</v>
      </c>
      <c r="E6" s="342" t="s">
        <v>425</v>
      </c>
      <c r="F6" s="342" t="s">
        <v>426</v>
      </c>
      <c r="G6" s="342" t="s">
        <v>427</v>
      </c>
      <c r="H6" s="342" t="s">
        <v>428</v>
      </c>
      <c r="I6" s="342" t="s">
        <v>224</v>
      </c>
      <c r="J6" s="342" t="s">
        <v>429</v>
      </c>
      <c r="K6" s="342" t="s">
        <v>430</v>
      </c>
      <c r="L6" s="342" t="s">
        <v>431</v>
      </c>
      <c r="M6" s="342" t="s">
        <v>432</v>
      </c>
      <c r="N6" s="342" t="s">
        <v>433</v>
      </c>
      <c r="O6" s="342" t="s">
        <v>225</v>
      </c>
      <c r="P6" s="342" t="s">
        <v>226</v>
      </c>
      <c r="Q6" s="342" t="s">
        <v>227</v>
      </c>
      <c r="R6" s="342" t="s">
        <v>228</v>
      </c>
      <c r="S6" s="342" t="s">
        <v>229</v>
      </c>
      <c r="T6" s="342" t="s">
        <v>230</v>
      </c>
      <c r="U6" s="342" t="s">
        <v>231</v>
      </c>
      <c r="V6" s="342" t="s">
        <v>232</v>
      </c>
      <c r="W6" s="342" t="s">
        <v>233</v>
      </c>
      <c r="X6" s="342" t="s">
        <v>234</v>
      </c>
      <c r="Y6" s="342" t="s">
        <v>235</v>
      </c>
      <c r="Z6" s="342" t="s">
        <v>236</v>
      </c>
      <c r="AA6" s="342" t="s">
        <v>237</v>
      </c>
      <c r="AB6" s="342" t="s">
        <v>238</v>
      </c>
      <c r="AC6" s="342" t="s">
        <v>239</v>
      </c>
      <c r="AD6" s="342" t="s">
        <v>240</v>
      </c>
      <c r="AE6" s="342" t="s">
        <v>241</v>
      </c>
      <c r="AF6" s="342" t="s">
        <v>242</v>
      </c>
      <c r="AG6" s="342" t="s">
        <v>243</v>
      </c>
      <c r="AH6" s="342" t="s">
        <v>244</v>
      </c>
      <c r="AI6" s="342" t="s">
        <v>245</v>
      </c>
      <c r="AJ6" s="342" t="s">
        <v>246</v>
      </c>
      <c r="AK6" s="342" t="s">
        <v>247</v>
      </c>
      <c r="AL6" s="342" t="s">
        <v>248</v>
      </c>
      <c r="AM6" s="342" t="s">
        <v>249</v>
      </c>
      <c r="AN6" s="342" t="s">
        <v>250</v>
      </c>
      <c r="AO6" s="342" t="s">
        <v>251</v>
      </c>
      <c r="AP6" s="342" t="s">
        <v>252</v>
      </c>
      <c r="AQ6" s="342" t="s">
        <v>253</v>
      </c>
      <c r="AR6" s="342" t="s">
        <v>254</v>
      </c>
      <c r="AS6" s="344" t="s">
        <v>255</v>
      </c>
      <c r="AT6" s="344" t="s">
        <v>434</v>
      </c>
      <c r="AU6" s="344" t="s">
        <v>435</v>
      </c>
      <c r="AV6" s="345"/>
      <c r="AW6" s="345"/>
      <c r="AX6" s="345"/>
    </row>
    <row r="7" spans="1:50" ht="30" customHeight="1" x14ac:dyDescent="0.3">
      <c r="A7" s="347">
        <v>2</v>
      </c>
      <c r="B7" s="348" t="s">
        <v>256</v>
      </c>
      <c r="C7" s="349"/>
      <c r="D7" s="350"/>
      <c r="E7" s="350"/>
      <c r="F7" s="350"/>
      <c r="G7" s="350"/>
      <c r="H7" s="350"/>
      <c r="I7" s="326"/>
      <c r="J7" s="326"/>
      <c r="K7" s="350"/>
      <c r="L7" s="326"/>
      <c r="M7" s="326"/>
      <c r="N7" s="326"/>
      <c r="O7" s="326"/>
      <c r="P7" s="326"/>
      <c r="Q7" s="326"/>
      <c r="R7" s="326"/>
      <c r="S7" s="326"/>
      <c r="T7" s="350"/>
      <c r="U7" s="350"/>
      <c r="V7" s="350"/>
      <c r="W7" s="351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2"/>
      <c r="AI7" s="352"/>
      <c r="AJ7" s="353"/>
      <c r="AK7" s="350"/>
      <c r="AL7" s="354"/>
      <c r="AM7" s="355"/>
      <c r="AN7" s="356"/>
      <c r="AO7" s="326"/>
      <c r="AP7" s="326"/>
      <c r="AQ7" s="326"/>
      <c r="AR7" s="326"/>
      <c r="AS7" s="326"/>
      <c r="AT7" s="326"/>
      <c r="AU7" s="326"/>
      <c r="AV7" s="326"/>
      <c r="AW7" s="326"/>
      <c r="AX7" s="326"/>
    </row>
    <row r="8" spans="1:50" s="397" customFormat="1" ht="30" customHeight="1" x14ac:dyDescent="0.3">
      <c r="A8" s="446" t="s">
        <v>50</v>
      </c>
      <c r="B8" s="495" t="s">
        <v>257</v>
      </c>
      <c r="C8" s="343"/>
      <c r="D8" s="448"/>
      <c r="E8" s="449"/>
      <c r="F8" s="446"/>
      <c r="G8" s="446"/>
      <c r="H8" s="449"/>
      <c r="I8" s="396"/>
      <c r="J8" s="396"/>
      <c r="K8" s="449"/>
      <c r="L8" s="396"/>
      <c r="M8" s="396"/>
      <c r="N8" s="396"/>
      <c r="O8" s="396"/>
      <c r="P8" s="396"/>
      <c r="Q8" s="396"/>
      <c r="R8" s="396"/>
      <c r="S8" s="396"/>
      <c r="T8" s="449"/>
      <c r="U8" s="449"/>
      <c r="V8" s="449"/>
      <c r="W8" s="392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  <c r="AI8" s="360"/>
      <c r="AJ8" s="393"/>
      <c r="AK8" s="450"/>
      <c r="AL8" s="451"/>
      <c r="AM8" s="452"/>
      <c r="AN8" s="453"/>
      <c r="AO8" s="396"/>
      <c r="AP8" s="396"/>
      <c r="AQ8" s="396"/>
      <c r="AR8" s="396"/>
      <c r="AS8" s="396"/>
      <c r="AT8" s="396"/>
      <c r="AU8" s="396"/>
      <c r="AV8" s="396"/>
      <c r="AW8" s="396"/>
      <c r="AX8" s="396"/>
    </row>
    <row r="9" spans="1:50" s="364" customFormat="1" ht="15.6" x14ac:dyDescent="0.3">
      <c r="A9" s="347"/>
      <c r="B9" s="348" t="s">
        <v>61</v>
      </c>
      <c r="C9" s="437">
        <v>0.79210000000000003</v>
      </c>
      <c r="D9" s="438"/>
      <c r="E9" s="439"/>
      <c r="F9" s="439"/>
      <c r="G9" s="440"/>
      <c r="H9" s="439"/>
      <c r="I9" s="441"/>
      <c r="J9" s="441"/>
      <c r="K9" s="439"/>
      <c r="L9" s="441"/>
      <c r="M9" s="441"/>
      <c r="N9" s="441"/>
      <c r="O9" s="437">
        <v>0.79210000000000003</v>
      </c>
      <c r="P9" s="437">
        <v>0.79210000000000003</v>
      </c>
      <c r="Q9" s="437">
        <v>0.79210000000000003</v>
      </c>
      <c r="R9" s="437">
        <v>0.79210000000000003</v>
      </c>
      <c r="S9" s="437">
        <v>0.79210000000000003</v>
      </c>
      <c r="T9" s="437">
        <v>0.79210000000000003</v>
      </c>
      <c r="U9" s="437">
        <v>0.79210000000000003</v>
      </c>
      <c r="V9" s="437">
        <v>0.79210000000000003</v>
      </c>
      <c r="W9" s="437">
        <v>0.79210000000000003</v>
      </c>
      <c r="X9" s="437">
        <v>0.79210000000000003</v>
      </c>
      <c r="Y9" s="437">
        <v>0.79210000000000003</v>
      </c>
      <c r="Z9" s="437">
        <v>0.79210000000000003</v>
      </c>
      <c r="AA9" s="437">
        <v>0.79210000000000003</v>
      </c>
      <c r="AB9" s="437">
        <v>0.79210000000000003</v>
      </c>
      <c r="AC9" s="437">
        <v>0.79210000000000003</v>
      </c>
      <c r="AD9" s="437">
        <v>0.79210000000000003</v>
      </c>
      <c r="AE9" s="437">
        <v>0.79210000000000003</v>
      </c>
      <c r="AF9" s="437">
        <v>0.79210000000000003</v>
      </c>
      <c r="AG9" s="437">
        <v>0.79210000000000003</v>
      </c>
      <c r="AH9" s="437">
        <v>0.79210000000000003</v>
      </c>
      <c r="AI9" s="437">
        <v>0.79210000000000003</v>
      </c>
      <c r="AJ9" s="437">
        <v>0.79210000000000003</v>
      </c>
      <c r="AK9" s="437">
        <v>0.79210000000000003</v>
      </c>
      <c r="AL9" s="437">
        <v>0.79210000000000003</v>
      </c>
      <c r="AM9" s="437">
        <v>0.79210000000000003</v>
      </c>
      <c r="AN9" s="437">
        <v>0.79210000000000003</v>
      </c>
      <c r="AO9" s="437">
        <v>0.79210000000000003</v>
      </c>
      <c r="AP9" s="437">
        <v>0.79210000000000003</v>
      </c>
      <c r="AQ9" s="437">
        <v>0.79210000000000003</v>
      </c>
      <c r="AR9" s="437">
        <v>0.79210000000000003</v>
      </c>
      <c r="AS9" s="437">
        <v>0.79210000000000003</v>
      </c>
      <c r="AT9" s="437">
        <v>0.79210000000000003</v>
      </c>
      <c r="AU9" s="437">
        <v>0.79210000000000003</v>
      </c>
      <c r="AV9" s="359"/>
      <c r="AW9" s="359"/>
      <c r="AX9" s="359"/>
    </row>
    <row r="10" spans="1:50" s="364" customFormat="1" ht="15.6" x14ac:dyDescent="0.3">
      <c r="A10" s="347"/>
      <c r="B10" s="348" t="s">
        <v>74</v>
      </c>
      <c r="C10" s="443">
        <f>+C11/C12</f>
        <v>0.93163265306122445</v>
      </c>
      <c r="D10" s="365"/>
      <c r="E10" s="362"/>
      <c r="F10" s="362"/>
      <c r="G10" s="366"/>
      <c r="H10" s="362"/>
      <c r="I10" s="359"/>
      <c r="J10" s="359"/>
      <c r="K10" s="362"/>
      <c r="L10" s="359"/>
      <c r="M10" s="359"/>
      <c r="N10" s="359"/>
      <c r="O10" s="442">
        <f>+O11/O12</f>
        <v>0.92</v>
      </c>
      <c r="P10" s="442">
        <f t="shared" ref="P10:AU10" si="0">+P11/P12</f>
        <v>0.90566037735849059</v>
      </c>
      <c r="Q10" s="442">
        <f t="shared" si="0"/>
        <v>0.95</v>
      </c>
      <c r="R10" s="442">
        <f t="shared" si="0"/>
        <v>1</v>
      </c>
      <c r="S10" s="442">
        <f t="shared" si="0"/>
        <v>1</v>
      </c>
      <c r="T10" s="442">
        <f t="shared" si="0"/>
        <v>0.92982456140350878</v>
      </c>
      <c r="U10" s="442">
        <f t="shared" si="0"/>
        <v>0.96</v>
      </c>
      <c r="V10" s="442">
        <f t="shared" si="0"/>
        <v>0.95348837209302328</v>
      </c>
      <c r="W10" s="442">
        <f t="shared" si="0"/>
        <v>0.96296296296296291</v>
      </c>
      <c r="X10" s="442">
        <f t="shared" si="0"/>
        <v>0.95238095238095233</v>
      </c>
      <c r="Y10" s="442">
        <f t="shared" si="0"/>
        <v>1</v>
      </c>
      <c r="Z10" s="442">
        <f t="shared" si="0"/>
        <v>0.83783783783783783</v>
      </c>
      <c r="AA10" s="442">
        <f t="shared" si="0"/>
        <v>0.89655172413793105</v>
      </c>
      <c r="AB10" s="442">
        <f t="shared" si="0"/>
        <v>0.93939393939393945</v>
      </c>
      <c r="AC10" s="442">
        <f t="shared" si="0"/>
        <v>0.94230769230769229</v>
      </c>
      <c r="AD10" s="442">
        <f t="shared" si="0"/>
        <v>1</v>
      </c>
      <c r="AE10" s="442">
        <f t="shared" si="0"/>
        <v>0.82499999999999996</v>
      </c>
      <c r="AF10" s="442">
        <f t="shared" si="0"/>
        <v>0.875</v>
      </c>
      <c r="AG10" s="442">
        <f t="shared" si="0"/>
        <v>0.9285714285714286</v>
      </c>
      <c r="AH10" s="442">
        <f t="shared" si="0"/>
        <v>0.94915254237288138</v>
      </c>
      <c r="AI10" s="442">
        <f t="shared" si="0"/>
        <v>0.96875</v>
      </c>
      <c r="AJ10" s="442">
        <f t="shared" si="0"/>
        <v>0.95454545454545459</v>
      </c>
      <c r="AK10" s="442">
        <f t="shared" si="0"/>
        <v>0.9555555555555556</v>
      </c>
      <c r="AL10" s="442">
        <f t="shared" si="0"/>
        <v>0.9375</v>
      </c>
      <c r="AM10" s="442">
        <f t="shared" si="0"/>
        <v>1</v>
      </c>
      <c r="AN10" s="442">
        <f t="shared" si="0"/>
        <v>0.84615384615384615</v>
      </c>
      <c r="AO10" s="442">
        <f t="shared" si="0"/>
        <v>0.90909090909090906</v>
      </c>
      <c r="AP10" s="442">
        <f t="shared" si="0"/>
        <v>1</v>
      </c>
      <c r="AQ10" s="442">
        <f t="shared" si="0"/>
        <v>1</v>
      </c>
      <c r="AR10" s="442">
        <f t="shared" si="0"/>
        <v>1</v>
      </c>
      <c r="AS10" s="442">
        <f t="shared" si="0"/>
        <v>0.66666666666666663</v>
      </c>
      <c r="AT10" s="442">
        <f t="shared" si="0"/>
        <v>0.66666666666666663</v>
      </c>
      <c r="AU10" s="442">
        <f t="shared" si="0"/>
        <v>1</v>
      </c>
      <c r="AV10" s="359"/>
      <c r="AW10" s="359"/>
      <c r="AX10" s="359"/>
    </row>
    <row r="11" spans="1:50" s="364" customFormat="1" ht="15.75" customHeight="1" x14ac:dyDescent="0.3">
      <c r="A11" s="347"/>
      <c r="B11" s="362" t="s">
        <v>258</v>
      </c>
      <c r="C11" s="349">
        <f>+SUM(O11:AU11)</f>
        <v>913</v>
      </c>
      <c r="D11" s="365"/>
      <c r="E11" s="362"/>
      <c r="F11" s="362"/>
      <c r="G11" s="366"/>
      <c r="H11" s="362"/>
      <c r="I11" s="359"/>
      <c r="J11" s="359"/>
      <c r="K11" s="362"/>
      <c r="L11" s="359"/>
      <c r="M11" s="359"/>
      <c r="N11" s="359"/>
      <c r="O11" s="359">
        <v>46</v>
      </c>
      <c r="P11" s="359">
        <v>48</v>
      </c>
      <c r="Q11" s="359">
        <v>38</v>
      </c>
      <c r="R11" s="359">
        <v>27</v>
      </c>
      <c r="S11" s="359">
        <v>6</v>
      </c>
      <c r="T11" s="359">
        <v>53</v>
      </c>
      <c r="U11" s="359">
        <v>48</v>
      </c>
      <c r="V11" s="359">
        <v>41</v>
      </c>
      <c r="W11" s="359">
        <v>52</v>
      </c>
      <c r="X11" s="517">
        <v>40</v>
      </c>
      <c r="Y11" s="518">
        <v>20</v>
      </c>
      <c r="Z11" s="518">
        <v>31</v>
      </c>
      <c r="AA11" s="518">
        <v>52</v>
      </c>
      <c r="AB11" s="518">
        <v>31</v>
      </c>
      <c r="AC11" s="518">
        <v>49</v>
      </c>
      <c r="AD11" s="518">
        <v>35</v>
      </c>
      <c r="AE11" s="518">
        <v>33</v>
      </c>
      <c r="AF11" s="518">
        <v>7</v>
      </c>
      <c r="AG11" s="359">
        <v>13</v>
      </c>
      <c r="AH11" s="359">
        <v>56</v>
      </c>
      <c r="AI11" s="359">
        <v>31</v>
      </c>
      <c r="AJ11" s="359">
        <v>21</v>
      </c>
      <c r="AK11" s="359">
        <v>43</v>
      </c>
      <c r="AL11" s="359">
        <v>30</v>
      </c>
      <c r="AM11" s="359">
        <v>2</v>
      </c>
      <c r="AN11" s="359">
        <v>11</v>
      </c>
      <c r="AO11" s="359">
        <v>10</v>
      </c>
      <c r="AP11" s="359">
        <v>8</v>
      </c>
      <c r="AQ11" s="359">
        <v>2</v>
      </c>
      <c r="AR11" s="359">
        <v>7</v>
      </c>
      <c r="AS11" s="359">
        <v>6</v>
      </c>
      <c r="AT11" s="359">
        <v>6</v>
      </c>
      <c r="AU11" s="359">
        <v>10</v>
      </c>
      <c r="AV11" s="359"/>
      <c r="AW11" s="359"/>
      <c r="AX11" s="359"/>
    </row>
    <row r="12" spans="1:50" s="364" customFormat="1" ht="15.6" x14ac:dyDescent="0.3">
      <c r="A12" s="347"/>
      <c r="B12" s="362" t="s">
        <v>259</v>
      </c>
      <c r="C12" s="349">
        <f>+SUM(O12:AU12)</f>
        <v>980</v>
      </c>
      <c r="D12" s="365"/>
      <c r="E12" s="362"/>
      <c r="F12" s="362"/>
      <c r="G12" s="366"/>
      <c r="H12" s="362"/>
      <c r="I12" s="359"/>
      <c r="J12" s="359"/>
      <c r="K12" s="362"/>
      <c r="L12" s="359"/>
      <c r="M12" s="359"/>
      <c r="N12" s="359"/>
      <c r="O12" s="359">
        <v>50</v>
      </c>
      <c r="P12" s="359">
        <v>53</v>
      </c>
      <c r="Q12" s="359">
        <v>40</v>
      </c>
      <c r="R12" s="359">
        <v>27</v>
      </c>
      <c r="S12" s="359">
        <v>6</v>
      </c>
      <c r="T12" s="359">
        <v>57</v>
      </c>
      <c r="U12" s="359">
        <v>50</v>
      </c>
      <c r="V12" s="359">
        <v>43</v>
      </c>
      <c r="W12" s="359">
        <v>54</v>
      </c>
      <c r="X12" s="517">
        <v>42</v>
      </c>
      <c r="Y12" s="518">
        <v>20</v>
      </c>
      <c r="Z12" s="518">
        <v>37</v>
      </c>
      <c r="AA12" s="518">
        <v>58</v>
      </c>
      <c r="AB12" s="518">
        <v>33</v>
      </c>
      <c r="AC12" s="518">
        <v>52</v>
      </c>
      <c r="AD12" s="518">
        <v>35</v>
      </c>
      <c r="AE12" s="518">
        <v>40</v>
      </c>
      <c r="AF12" s="518">
        <v>8</v>
      </c>
      <c r="AG12" s="359">
        <v>14</v>
      </c>
      <c r="AH12" s="359">
        <v>59</v>
      </c>
      <c r="AI12" s="359">
        <v>32</v>
      </c>
      <c r="AJ12" s="359">
        <v>22</v>
      </c>
      <c r="AK12" s="359">
        <v>45</v>
      </c>
      <c r="AL12" s="359">
        <v>32</v>
      </c>
      <c r="AM12" s="359">
        <v>2</v>
      </c>
      <c r="AN12" s="359">
        <v>13</v>
      </c>
      <c r="AO12" s="359">
        <v>11</v>
      </c>
      <c r="AP12" s="359">
        <v>8</v>
      </c>
      <c r="AQ12" s="359">
        <v>2</v>
      </c>
      <c r="AR12" s="359">
        <v>7</v>
      </c>
      <c r="AS12" s="359">
        <v>9</v>
      </c>
      <c r="AT12" s="359">
        <v>9</v>
      </c>
      <c r="AU12" s="359">
        <v>10</v>
      </c>
      <c r="AV12" s="359"/>
      <c r="AW12" s="359"/>
      <c r="AX12" s="359"/>
    </row>
    <row r="13" spans="1:50" s="364" customFormat="1" x14ac:dyDescent="0.3">
      <c r="A13" s="347"/>
      <c r="B13" s="362" t="s">
        <v>68</v>
      </c>
      <c r="C13" s="445" t="str">
        <f>+IF(C10&gt;=C9,"Đạt","Ko đạt")</f>
        <v>Đạt</v>
      </c>
      <c r="D13" s="365"/>
      <c r="E13" s="362"/>
      <c r="F13" s="362"/>
      <c r="G13" s="366"/>
      <c r="H13" s="362"/>
      <c r="I13" s="359"/>
      <c r="J13" s="359"/>
      <c r="K13" s="362"/>
      <c r="L13" s="359"/>
      <c r="M13" s="359"/>
      <c r="N13" s="359"/>
      <c r="O13" s="444" t="str">
        <f>+IF(O10&gt;=O9,"Đạt","Ko đạt")</f>
        <v>Đạt</v>
      </c>
      <c r="P13" s="444" t="str">
        <f t="shared" ref="P13:AU13" si="1">+IF(P10&gt;=P9,"Đạt","Ko đạt")</f>
        <v>Đạt</v>
      </c>
      <c r="Q13" s="444" t="str">
        <f t="shared" si="1"/>
        <v>Đạt</v>
      </c>
      <c r="R13" s="444" t="str">
        <f t="shared" si="1"/>
        <v>Đạt</v>
      </c>
      <c r="S13" s="444" t="str">
        <f t="shared" si="1"/>
        <v>Đạt</v>
      </c>
      <c r="T13" s="444" t="str">
        <f t="shared" si="1"/>
        <v>Đạt</v>
      </c>
      <c r="U13" s="444" t="str">
        <f t="shared" si="1"/>
        <v>Đạt</v>
      </c>
      <c r="V13" s="444" t="str">
        <f t="shared" si="1"/>
        <v>Đạt</v>
      </c>
      <c r="W13" s="444" t="str">
        <f t="shared" si="1"/>
        <v>Đạt</v>
      </c>
      <c r="X13" s="444" t="str">
        <f t="shared" si="1"/>
        <v>Đạt</v>
      </c>
      <c r="Y13" s="444" t="str">
        <f t="shared" si="1"/>
        <v>Đạt</v>
      </c>
      <c r="Z13" s="444" t="str">
        <f t="shared" si="1"/>
        <v>Đạt</v>
      </c>
      <c r="AA13" s="444" t="str">
        <f t="shared" si="1"/>
        <v>Đạt</v>
      </c>
      <c r="AB13" s="444" t="str">
        <f t="shared" si="1"/>
        <v>Đạt</v>
      </c>
      <c r="AC13" s="444" t="str">
        <f t="shared" si="1"/>
        <v>Đạt</v>
      </c>
      <c r="AD13" s="444" t="str">
        <f t="shared" si="1"/>
        <v>Đạt</v>
      </c>
      <c r="AE13" s="444" t="str">
        <f t="shared" si="1"/>
        <v>Đạt</v>
      </c>
      <c r="AF13" s="444" t="str">
        <f t="shared" si="1"/>
        <v>Đạt</v>
      </c>
      <c r="AG13" s="444" t="str">
        <f t="shared" si="1"/>
        <v>Đạt</v>
      </c>
      <c r="AH13" s="444" t="str">
        <f t="shared" si="1"/>
        <v>Đạt</v>
      </c>
      <c r="AI13" s="444" t="str">
        <f t="shared" si="1"/>
        <v>Đạt</v>
      </c>
      <c r="AJ13" s="444" t="str">
        <f t="shared" si="1"/>
        <v>Đạt</v>
      </c>
      <c r="AK13" s="444" t="str">
        <f t="shared" si="1"/>
        <v>Đạt</v>
      </c>
      <c r="AL13" s="444" t="str">
        <f t="shared" si="1"/>
        <v>Đạt</v>
      </c>
      <c r="AM13" s="444" t="str">
        <f t="shared" si="1"/>
        <v>Đạt</v>
      </c>
      <c r="AN13" s="444" t="str">
        <f t="shared" si="1"/>
        <v>Đạt</v>
      </c>
      <c r="AO13" s="444" t="str">
        <f t="shared" si="1"/>
        <v>Đạt</v>
      </c>
      <c r="AP13" s="444" t="str">
        <f t="shared" si="1"/>
        <v>Đạt</v>
      </c>
      <c r="AQ13" s="444" t="str">
        <f t="shared" si="1"/>
        <v>Đạt</v>
      </c>
      <c r="AR13" s="444" t="str">
        <f t="shared" si="1"/>
        <v>Đạt</v>
      </c>
      <c r="AS13" s="444" t="str">
        <f t="shared" si="1"/>
        <v>Ko đạt</v>
      </c>
      <c r="AT13" s="444" t="str">
        <f t="shared" si="1"/>
        <v>Ko đạt</v>
      </c>
      <c r="AU13" s="444" t="str">
        <f t="shared" si="1"/>
        <v>Đạt</v>
      </c>
      <c r="AV13" s="359"/>
      <c r="AW13" s="359"/>
      <c r="AX13" s="359"/>
    </row>
    <row r="14" spans="1:50" s="459" customFormat="1" ht="30" customHeight="1" x14ac:dyDescent="0.3">
      <c r="A14" s="446" t="s">
        <v>52</v>
      </c>
      <c r="B14" s="495" t="s">
        <v>260</v>
      </c>
      <c r="C14" s="343"/>
      <c r="D14" s="448"/>
      <c r="E14" s="390"/>
      <c r="F14" s="446"/>
      <c r="G14" s="446"/>
      <c r="H14" s="390"/>
      <c r="I14" s="454"/>
      <c r="J14" s="454"/>
      <c r="K14" s="390"/>
      <c r="L14" s="454"/>
      <c r="M14" s="454"/>
      <c r="N14" s="454"/>
      <c r="O14" s="454"/>
      <c r="P14" s="454"/>
      <c r="Q14" s="454"/>
      <c r="R14" s="454"/>
      <c r="S14" s="454"/>
      <c r="T14" s="390"/>
      <c r="U14" s="390"/>
      <c r="V14" s="390"/>
      <c r="W14" s="455"/>
      <c r="X14" s="376"/>
      <c r="Y14" s="376"/>
      <c r="Z14" s="376"/>
      <c r="AA14" s="376"/>
      <c r="AB14" s="376"/>
      <c r="AC14" s="376"/>
      <c r="AD14" s="376"/>
      <c r="AE14" s="376"/>
      <c r="AF14" s="376"/>
      <c r="AG14" s="376"/>
      <c r="AH14" s="376"/>
      <c r="AI14" s="376"/>
      <c r="AJ14" s="456"/>
      <c r="AK14" s="394"/>
      <c r="AL14" s="394"/>
      <c r="AM14" s="457"/>
      <c r="AN14" s="458"/>
      <c r="AO14" s="454"/>
      <c r="AP14" s="454"/>
      <c r="AQ14" s="454"/>
      <c r="AR14" s="454"/>
      <c r="AS14" s="454"/>
      <c r="AT14" s="454"/>
      <c r="AU14" s="454"/>
      <c r="AV14" s="454"/>
      <c r="AW14" s="454"/>
      <c r="AX14" s="454"/>
    </row>
    <row r="15" spans="1:50" s="364" customFormat="1" ht="15.6" x14ac:dyDescent="0.3">
      <c r="A15" s="347"/>
      <c r="B15" s="348" t="s">
        <v>61</v>
      </c>
      <c r="C15" s="437">
        <v>0.98209999999999997</v>
      </c>
      <c r="D15" s="438"/>
      <c r="E15" s="439"/>
      <c r="F15" s="439"/>
      <c r="G15" s="440"/>
      <c r="H15" s="439"/>
      <c r="I15" s="441"/>
      <c r="J15" s="441"/>
      <c r="K15" s="439"/>
      <c r="L15" s="441"/>
      <c r="M15" s="441"/>
      <c r="N15" s="441"/>
      <c r="O15" s="437">
        <v>0.98209999999999997</v>
      </c>
      <c r="P15" s="437">
        <v>0.98209999999999997</v>
      </c>
      <c r="Q15" s="437">
        <v>0.98209999999999997</v>
      </c>
      <c r="R15" s="437">
        <v>0.98209999999999997</v>
      </c>
      <c r="S15" s="437">
        <v>0.98209999999999997</v>
      </c>
      <c r="T15" s="437">
        <v>0.98209999999999997</v>
      </c>
      <c r="U15" s="437">
        <v>0.98209999999999997</v>
      </c>
      <c r="V15" s="437">
        <v>0.98209999999999997</v>
      </c>
      <c r="W15" s="437">
        <v>0.98209999999999997</v>
      </c>
      <c r="X15" s="437">
        <v>0.98209999999999997</v>
      </c>
      <c r="Y15" s="437">
        <v>0.98209999999999997</v>
      </c>
      <c r="Z15" s="437">
        <v>0.98209999999999997</v>
      </c>
      <c r="AA15" s="437">
        <v>0.98209999999999997</v>
      </c>
      <c r="AB15" s="437">
        <v>0.98209999999999997</v>
      </c>
      <c r="AC15" s="437">
        <v>0.98209999999999997</v>
      </c>
      <c r="AD15" s="437">
        <v>0.98209999999999997</v>
      </c>
      <c r="AE15" s="437">
        <v>0.98209999999999997</v>
      </c>
      <c r="AF15" s="437">
        <v>0.98209999999999997</v>
      </c>
      <c r="AG15" s="437">
        <v>0.98209999999999997</v>
      </c>
      <c r="AH15" s="437">
        <v>0.98209999999999997</v>
      </c>
      <c r="AI15" s="437">
        <v>0.98209999999999997</v>
      </c>
      <c r="AJ15" s="437">
        <v>0.98209999999999997</v>
      </c>
      <c r="AK15" s="437">
        <v>0.98209999999999997</v>
      </c>
      <c r="AL15" s="437">
        <v>0.98209999999999997</v>
      </c>
      <c r="AM15" s="437">
        <v>0.98209999999999997</v>
      </c>
      <c r="AN15" s="437">
        <v>0.98209999999999997</v>
      </c>
      <c r="AO15" s="437">
        <v>0.98209999999999997</v>
      </c>
      <c r="AP15" s="437">
        <v>0.98209999999999997</v>
      </c>
      <c r="AQ15" s="437">
        <v>0.98209999999999997</v>
      </c>
      <c r="AR15" s="437">
        <v>0.98209999999999997</v>
      </c>
      <c r="AS15" s="437">
        <v>0.98209999999999997</v>
      </c>
      <c r="AT15" s="437">
        <v>0.98209999999999997</v>
      </c>
      <c r="AU15" s="437">
        <v>0.98209999999999997</v>
      </c>
      <c r="AV15" s="359"/>
      <c r="AW15" s="359"/>
      <c r="AX15" s="359"/>
    </row>
    <row r="16" spans="1:50" s="364" customFormat="1" ht="15.6" x14ac:dyDescent="0.3">
      <c r="A16" s="347"/>
      <c r="B16" s="348" t="s">
        <v>74</v>
      </c>
      <c r="C16" s="443">
        <f>+C17/C18</f>
        <v>1</v>
      </c>
      <c r="D16" s="365"/>
      <c r="E16" s="362"/>
      <c r="F16" s="362"/>
      <c r="G16" s="366"/>
      <c r="H16" s="362"/>
      <c r="I16" s="359"/>
      <c r="J16" s="359"/>
      <c r="K16" s="362"/>
      <c r="L16" s="359"/>
      <c r="M16" s="359"/>
      <c r="N16" s="359"/>
      <c r="O16" s="442">
        <f>+O17/O18</f>
        <v>1</v>
      </c>
      <c r="P16" s="442">
        <f t="shared" ref="P16:AU16" si="2">+P17/P18</f>
        <v>1</v>
      </c>
      <c r="Q16" s="442">
        <f t="shared" si="2"/>
        <v>1</v>
      </c>
      <c r="R16" s="442">
        <f t="shared" si="2"/>
        <v>1</v>
      </c>
      <c r="S16" s="442">
        <f t="shared" si="2"/>
        <v>1</v>
      </c>
      <c r="T16" s="442">
        <f t="shared" si="2"/>
        <v>1</v>
      </c>
      <c r="U16" s="442">
        <f t="shared" si="2"/>
        <v>1</v>
      </c>
      <c r="V16" s="442">
        <f t="shared" si="2"/>
        <v>1</v>
      </c>
      <c r="W16" s="442">
        <f t="shared" si="2"/>
        <v>1</v>
      </c>
      <c r="X16" s="515">
        <f t="shared" si="2"/>
        <v>1</v>
      </c>
      <c r="Y16" s="442">
        <f t="shared" si="2"/>
        <v>1</v>
      </c>
      <c r="Z16" s="442">
        <f t="shared" si="2"/>
        <v>1</v>
      </c>
      <c r="AA16" s="442">
        <f t="shared" si="2"/>
        <v>1</v>
      </c>
      <c r="AB16" s="442">
        <f t="shared" si="2"/>
        <v>1</v>
      </c>
      <c r="AC16" s="442">
        <f t="shared" si="2"/>
        <v>1</v>
      </c>
      <c r="AD16" s="442">
        <f t="shared" si="2"/>
        <v>1</v>
      </c>
      <c r="AE16" s="442">
        <f t="shared" si="2"/>
        <v>1</v>
      </c>
      <c r="AF16" s="442">
        <f t="shared" si="2"/>
        <v>1</v>
      </c>
      <c r="AG16" s="442">
        <f t="shared" si="2"/>
        <v>1</v>
      </c>
      <c r="AH16" s="442">
        <f t="shared" si="2"/>
        <v>1</v>
      </c>
      <c r="AI16" s="442">
        <f t="shared" si="2"/>
        <v>1</v>
      </c>
      <c r="AJ16" s="442">
        <f t="shared" si="2"/>
        <v>1</v>
      </c>
      <c r="AK16" s="442">
        <f t="shared" si="2"/>
        <v>1</v>
      </c>
      <c r="AL16" s="442">
        <f t="shared" si="2"/>
        <v>1</v>
      </c>
      <c r="AM16" s="442">
        <f t="shared" si="2"/>
        <v>1</v>
      </c>
      <c r="AN16" s="442">
        <f t="shared" si="2"/>
        <v>1</v>
      </c>
      <c r="AO16" s="442">
        <f t="shared" si="2"/>
        <v>1</v>
      </c>
      <c r="AP16" s="442">
        <f t="shared" si="2"/>
        <v>1</v>
      </c>
      <c r="AQ16" s="442">
        <f t="shared" si="2"/>
        <v>1</v>
      </c>
      <c r="AR16" s="442">
        <f t="shared" si="2"/>
        <v>1</v>
      </c>
      <c r="AS16" s="442">
        <f t="shared" si="2"/>
        <v>1</v>
      </c>
      <c r="AT16" s="442">
        <f t="shared" si="2"/>
        <v>1</v>
      </c>
      <c r="AU16" s="442">
        <f t="shared" si="2"/>
        <v>1</v>
      </c>
      <c r="AV16" s="359"/>
      <c r="AW16" s="359"/>
      <c r="AX16" s="359"/>
    </row>
    <row r="17" spans="1:50" s="364" customFormat="1" ht="15.75" customHeight="1" x14ac:dyDescent="0.3">
      <c r="A17" s="347"/>
      <c r="B17" s="362" t="s">
        <v>258</v>
      </c>
      <c r="C17" s="349">
        <f>+SUM(O17:AU17)</f>
        <v>980</v>
      </c>
      <c r="D17" s="365"/>
      <c r="E17" s="362"/>
      <c r="F17" s="362"/>
      <c r="G17" s="366"/>
      <c r="H17" s="362"/>
      <c r="I17" s="359"/>
      <c r="J17" s="359"/>
      <c r="K17" s="362"/>
      <c r="L17" s="359"/>
      <c r="M17" s="359"/>
      <c r="N17" s="359"/>
      <c r="O17" s="359">
        <v>50</v>
      </c>
      <c r="P17" s="359">
        <v>53</v>
      </c>
      <c r="Q17" s="359">
        <v>40</v>
      </c>
      <c r="R17" s="359">
        <v>27</v>
      </c>
      <c r="S17" s="359">
        <v>6</v>
      </c>
      <c r="T17" s="362">
        <v>57</v>
      </c>
      <c r="U17" s="362">
        <v>50</v>
      </c>
      <c r="V17" s="359">
        <v>43</v>
      </c>
      <c r="W17" s="359">
        <v>54</v>
      </c>
      <c r="X17" s="514">
        <v>42</v>
      </c>
      <c r="Y17" s="518">
        <v>20</v>
      </c>
      <c r="Z17" s="518">
        <v>37</v>
      </c>
      <c r="AA17" s="518">
        <v>58</v>
      </c>
      <c r="AB17" s="518">
        <v>33</v>
      </c>
      <c r="AC17" s="516">
        <v>52</v>
      </c>
      <c r="AD17" s="516">
        <v>35</v>
      </c>
      <c r="AE17" s="516">
        <v>40</v>
      </c>
      <c r="AF17" s="516">
        <v>8</v>
      </c>
      <c r="AG17" s="516">
        <v>14</v>
      </c>
      <c r="AH17" s="359">
        <v>59</v>
      </c>
      <c r="AI17" s="359">
        <v>32</v>
      </c>
      <c r="AJ17" s="359">
        <v>22</v>
      </c>
      <c r="AK17" s="350">
        <v>45</v>
      </c>
      <c r="AL17" s="354">
        <v>32</v>
      </c>
      <c r="AM17" s="355">
        <v>2</v>
      </c>
      <c r="AN17" s="369">
        <v>13</v>
      </c>
      <c r="AO17" s="359">
        <v>11</v>
      </c>
      <c r="AP17" s="359">
        <v>8</v>
      </c>
      <c r="AQ17" s="359">
        <v>2</v>
      </c>
      <c r="AR17" s="359">
        <v>7</v>
      </c>
      <c r="AS17" s="359">
        <v>9</v>
      </c>
      <c r="AT17" s="359">
        <v>9</v>
      </c>
      <c r="AU17" s="359">
        <v>10</v>
      </c>
      <c r="AV17" s="359"/>
      <c r="AW17" s="359"/>
      <c r="AX17" s="359"/>
    </row>
    <row r="18" spans="1:50" s="364" customFormat="1" ht="15.6" x14ac:dyDescent="0.3">
      <c r="A18" s="347"/>
      <c r="B18" s="362" t="s">
        <v>259</v>
      </c>
      <c r="C18" s="349">
        <f>+SUM(O18:AU18)</f>
        <v>980</v>
      </c>
      <c r="D18" s="365"/>
      <c r="E18" s="362"/>
      <c r="F18" s="362"/>
      <c r="G18" s="366"/>
      <c r="H18" s="362"/>
      <c r="I18" s="359"/>
      <c r="J18" s="359"/>
      <c r="K18" s="362"/>
      <c r="L18" s="359"/>
      <c r="M18" s="359"/>
      <c r="N18" s="359"/>
      <c r="O18" s="359">
        <v>50</v>
      </c>
      <c r="P18" s="359">
        <v>53</v>
      </c>
      <c r="Q18" s="359">
        <v>40</v>
      </c>
      <c r="R18" s="359">
        <v>27</v>
      </c>
      <c r="S18" s="359">
        <v>6</v>
      </c>
      <c r="T18" s="359">
        <v>57</v>
      </c>
      <c r="U18" s="359">
        <v>50</v>
      </c>
      <c r="V18" s="359">
        <v>43</v>
      </c>
      <c r="W18" s="359">
        <v>54</v>
      </c>
      <c r="X18" s="519">
        <v>42</v>
      </c>
      <c r="Y18" s="518">
        <v>20</v>
      </c>
      <c r="Z18" s="518">
        <v>37</v>
      </c>
      <c r="AA18" s="518">
        <v>58</v>
      </c>
      <c r="AB18" s="518">
        <v>33</v>
      </c>
      <c r="AC18" s="518">
        <v>52</v>
      </c>
      <c r="AD18" s="518">
        <v>35</v>
      </c>
      <c r="AE18" s="518">
        <v>40</v>
      </c>
      <c r="AF18" s="518">
        <v>8</v>
      </c>
      <c r="AG18" s="359">
        <v>14</v>
      </c>
      <c r="AH18" s="359">
        <v>59</v>
      </c>
      <c r="AI18" s="359">
        <v>32</v>
      </c>
      <c r="AJ18" s="359">
        <v>22</v>
      </c>
      <c r="AK18" s="359">
        <v>45</v>
      </c>
      <c r="AL18" s="359">
        <v>32</v>
      </c>
      <c r="AM18" s="359">
        <v>2</v>
      </c>
      <c r="AN18" s="359">
        <v>13</v>
      </c>
      <c r="AO18" s="359">
        <f t="shared" ref="AO18:AU18" si="3">+AO$12</f>
        <v>11</v>
      </c>
      <c r="AP18" s="359">
        <f t="shared" si="3"/>
        <v>8</v>
      </c>
      <c r="AQ18" s="359">
        <f t="shared" si="3"/>
        <v>2</v>
      </c>
      <c r="AR18" s="359">
        <f t="shared" si="3"/>
        <v>7</v>
      </c>
      <c r="AS18" s="359">
        <f t="shared" si="3"/>
        <v>9</v>
      </c>
      <c r="AT18" s="359">
        <f t="shared" si="3"/>
        <v>9</v>
      </c>
      <c r="AU18" s="359">
        <f t="shared" si="3"/>
        <v>10</v>
      </c>
      <c r="AV18" s="359"/>
      <c r="AW18" s="359"/>
      <c r="AX18" s="359"/>
    </row>
    <row r="19" spans="1:50" s="364" customFormat="1" x14ac:dyDescent="0.3">
      <c r="A19" s="347"/>
      <c r="B19" s="362" t="s">
        <v>68</v>
      </c>
      <c r="C19" s="445" t="str">
        <f>+IF(C16&gt;=C15,"Đạt","Ko đạt")</f>
        <v>Đạt</v>
      </c>
      <c r="D19" s="365"/>
      <c r="E19" s="362"/>
      <c r="F19" s="362"/>
      <c r="G19" s="366"/>
      <c r="H19" s="362"/>
      <c r="I19" s="359"/>
      <c r="J19" s="359"/>
      <c r="K19" s="362"/>
      <c r="L19" s="359"/>
      <c r="M19" s="359"/>
      <c r="N19" s="359"/>
      <c r="O19" s="444" t="str">
        <f>+IF(O16&gt;=O15,"Đạt","Ko đạt")</f>
        <v>Đạt</v>
      </c>
      <c r="P19" s="444" t="str">
        <f t="shared" ref="P19:AU19" si="4">+IF(P16&gt;=P15,"Đạt","Ko đạt")</f>
        <v>Đạt</v>
      </c>
      <c r="Q19" s="444" t="str">
        <f t="shared" si="4"/>
        <v>Đạt</v>
      </c>
      <c r="R19" s="444" t="str">
        <f t="shared" si="4"/>
        <v>Đạt</v>
      </c>
      <c r="S19" s="444" t="str">
        <f t="shared" si="4"/>
        <v>Đạt</v>
      </c>
      <c r="T19" s="444" t="str">
        <f t="shared" si="4"/>
        <v>Đạt</v>
      </c>
      <c r="U19" s="444" t="str">
        <f t="shared" si="4"/>
        <v>Đạt</v>
      </c>
      <c r="V19" s="444" t="str">
        <f t="shared" si="4"/>
        <v>Đạt</v>
      </c>
      <c r="W19" s="444" t="str">
        <f t="shared" si="4"/>
        <v>Đạt</v>
      </c>
      <c r="X19" s="444" t="str">
        <f t="shared" si="4"/>
        <v>Đạt</v>
      </c>
      <c r="Y19" s="444" t="str">
        <f t="shared" si="4"/>
        <v>Đạt</v>
      </c>
      <c r="Z19" s="444" t="str">
        <f t="shared" si="4"/>
        <v>Đạt</v>
      </c>
      <c r="AA19" s="444" t="str">
        <f t="shared" si="4"/>
        <v>Đạt</v>
      </c>
      <c r="AB19" s="444" t="str">
        <f t="shared" si="4"/>
        <v>Đạt</v>
      </c>
      <c r="AC19" s="444" t="str">
        <f t="shared" si="4"/>
        <v>Đạt</v>
      </c>
      <c r="AD19" s="444" t="str">
        <f t="shared" si="4"/>
        <v>Đạt</v>
      </c>
      <c r="AE19" s="444" t="str">
        <f t="shared" si="4"/>
        <v>Đạt</v>
      </c>
      <c r="AF19" s="444" t="str">
        <f t="shared" si="4"/>
        <v>Đạt</v>
      </c>
      <c r="AG19" s="444" t="str">
        <f t="shared" si="4"/>
        <v>Đạt</v>
      </c>
      <c r="AH19" s="444" t="str">
        <f t="shared" si="4"/>
        <v>Đạt</v>
      </c>
      <c r="AI19" s="444" t="str">
        <f t="shared" si="4"/>
        <v>Đạt</v>
      </c>
      <c r="AJ19" s="444" t="str">
        <f t="shared" si="4"/>
        <v>Đạt</v>
      </c>
      <c r="AK19" s="444" t="str">
        <f t="shared" si="4"/>
        <v>Đạt</v>
      </c>
      <c r="AL19" s="444" t="str">
        <f t="shared" si="4"/>
        <v>Đạt</v>
      </c>
      <c r="AM19" s="444" t="str">
        <f t="shared" si="4"/>
        <v>Đạt</v>
      </c>
      <c r="AN19" s="444" t="str">
        <f t="shared" si="4"/>
        <v>Đạt</v>
      </c>
      <c r="AO19" s="444" t="str">
        <f t="shared" si="4"/>
        <v>Đạt</v>
      </c>
      <c r="AP19" s="444" t="str">
        <f t="shared" si="4"/>
        <v>Đạt</v>
      </c>
      <c r="AQ19" s="444" t="str">
        <f t="shared" si="4"/>
        <v>Đạt</v>
      </c>
      <c r="AR19" s="444" t="str">
        <f t="shared" si="4"/>
        <v>Đạt</v>
      </c>
      <c r="AS19" s="444" t="str">
        <f t="shared" si="4"/>
        <v>Đạt</v>
      </c>
      <c r="AT19" s="444" t="str">
        <f t="shared" si="4"/>
        <v>Đạt</v>
      </c>
      <c r="AU19" s="444" t="str">
        <f t="shared" si="4"/>
        <v>Đạt</v>
      </c>
      <c r="AV19" s="359"/>
      <c r="AW19" s="359"/>
      <c r="AX19" s="359"/>
    </row>
    <row r="20" spans="1:50" s="459" customFormat="1" ht="30" customHeight="1" x14ac:dyDescent="0.3">
      <c r="A20" s="446" t="s">
        <v>54</v>
      </c>
      <c r="B20" s="495" t="s">
        <v>261</v>
      </c>
      <c r="C20" s="343"/>
      <c r="D20" s="448"/>
      <c r="E20" s="390"/>
      <c r="F20" s="446"/>
      <c r="G20" s="446"/>
      <c r="H20" s="390"/>
      <c r="I20" s="454"/>
      <c r="J20" s="454"/>
      <c r="K20" s="390"/>
      <c r="L20" s="454"/>
      <c r="M20" s="454"/>
      <c r="N20" s="454"/>
      <c r="O20" s="454"/>
      <c r="P20" s="454"/>
      <c r="Q20" s="454"/>
      <c r="R20" s="454"/>
      <c r="S20" s="454"/>
      <c r="T20" s="390"/>
      <c r="U20" s="390"/>
      <c r="V20" s="390"/>
      <c r="W20" s="455"/>
      <c r="X20" s="460"/>
      <c r="Y20" s="460"/>
      <c r="Z20" s="460"/>
      <c r="AA20" s="460"/>
      <c r="AB20" s="460"/>
      <c r="AC20" s="460"/>
      <c r="AD20" s="460"/>
      <c r="AE20" s="460"/>
      <c r="AF20" s="460"/>
      <c r="AG20" s="460"/>
      <c r="AH20" s="460"/>
      <c r="AI20" s="460"/>
      <c r="AJ20" s="456"/>
      <c r="AK20" s="394"/>
      <c r="AL20" s="395"/>
      <c r="AM20" s="457"/>
      <c r="AN20" s="458"/>
      <c r="AO20" s="454"/>
      <c r="AP20" s="454"/>
      <c r="AQ20" s="454"/>
      <c r="AR20" s="454"/>
      <c r="AS20" s="454"/>
      <c r="AT20" s="454"/>
      <c r="AU20" s="454"/>
      <c r="AV20" s="454"/>
      <c r="AW20" s="454"/>
      <c r="AX20" s="454"/>
    </row>
    <row r="21" spans="1:50" s="364" customFormat="1" ht="15.6" x14ac:dyDescent="0.3">
      <c r="A21" s="347"/>
      <c r="B21" s="348" t="s">
        <v>61</v>
      </c>
      <c r="C21" s="437">
        <v>0.999</v>
      </c>
      <c r="D21" s="438"/>
      <c r="E21" s="439"/>
      <c r="F21" s="439"/>
      <c r="G21" s="440"/>
      <c r="H21" s="439"/>
      <c r="I21" s="441"/>
      <c r="J21" s="441"/>
      <c r="K21" s="439"/>
      <c r="L21" s="441"/>
      <c r="M21" s="441"/>
      <c r="N21" s="441"/>
      <c r="O21" s="437">
        <v>0.999</v>
      </c>
      <c r="P21" s="437">
        <v>0.999</v>
      </c>
      <c r="Q21" s="437">
        <v>0.999</v>
      </c>
      <c r="R21" s="437">
        <v>0.999</v>
      </c>
      <c r="S21" s="437">
        <v>0.999</v>
      </c>
      <c r="T21" s="437">
        <v>0.999</v>
      </c>
      <c r="U21" s="437">
        <v>0.999</v>
      </c>
      <c r="V21" s="437">
        <v>0.999</v>
      </c>
      <c r="W21" s="437">
        <v>0.999</v>
      </c>
      <c r="X21" s="437">
        <v>0.999</v>
      </c>
      <c r="Y21" s="437">
        <v>0.999</v>
      </c>
      <c r="Z21" s="437">
        <v>0.999</v>
      </c>
      <c r="AA21" s="437">
        <v>0.999</v>
      </c>
      <c r="AB21" s="437">
        <v>0.999</v>
      </c>
      <c r="AC21" s="437">
        <v>0.999</v>
      </c>
      <c r="AD21" s="437">
        <v>0.999</v>
      </c>
      <c r="AE21" s="437">
        <v>0.999</v>
      </c>
      <c r="AF21" s="437">
        <v>0.999</v>
      </c>
      <c r="AG21" s="437">
        <v>0.999</v>
      </c>
      <c r="AH21" s="437">
        <v>0.999</v>
      </c>
      <c r="AI21" s="437">
        <v>0.999</v>
      </c>
      <c r="AJ21" s="437">
        <v>0.999</v>
      </c>
      <c r="AK21" s="437">
        <v>0.999</v>
      </c>
      <c r="AL21" s="437">
        <v>0.999</v>
      </c>
      <c r="AM21" s="437">
        <v>0.999</v>
      </c>
      <c r="AN21" s="437">
        <v>0.999</v>
      </c>
      <c r="AO21" s="437">
        <v>0.999</v>
      </c>
      <c r="AP21" s="437">
        <v>0.999</v>
      </c>
      <c r="AQ21" s="437">
        <v>0.999</v>
      </c>
      <c r="AR21" s="437">
        <v>0.999</v>
      </c>
      <c r="AS21" s="437">
        <v>0.999</v>
      </c>
      <c r="AT21" s="437">
        <v>0.999</v>
      </c>
      <c r="AU21" s="437">
        <v>0.999</v>
      </c>
      <c r="AV21" s="359"/>
      <c r="AW21" s="359"/>
      <c r="AX21" s="359"/>
    </row>
    <row r="22" spans="1:50" s="364" customFormat="1" ht="15.6" x14ac:dyDescent="0.3">
      <c r="A22" s="347"/>
      <c r="B22" s="348" t="s">
        <v>74</v>
      </c>
      <c r="C22" s="443">
        <f>+C23/C24</f>
        <v>1</v>
      </c>
      <c r="D22" s="365"/>
      <c r="E22" s="362"/>
      <c r="F22" s="362"/>
      <c r="G22" s="366"/>
      <c r="H22" s="362"/>
      <c r="I22" s="359"/>
      <c r="J22" s="359"/>
      <c r="K22" s="362"/>
      <c r="L22" s="359"/>
      <c r="M22" s="359"/>
      <c r="N22" s="359"/>
      <c r="O22" s="442">
        <f>+O23/O24</f>
        <v>1</v>
      </c>
      <c r="P22" s="442">
        <f t="shared" ref="P22:AU22" si="5">+P23/P24</f>
        <v>1</v>
      </c>
      <c r="Q22" s="442">
        <f t="shared" si="5"/>
        <v>1</v>
      </c>
      <c r="R22" s="442">
        <f t="shared" si="5"/>
        <v>1</v>
      </c>
      <c r="S22" s="442">
        <f t="shared" si="5"/>
        <v>1</v>
      </c>
      <c r="T22" s="442">
        <f t="shared" si="5"/>
        <v>1</v>
      </c>
      <c r="U22" s="442">
        <f t="shared" si="5"/>
        <v>1</v>
      </c>
      <c r="V22" s="442">
        <f t="shared" si="5"/>
        <v>1</v>
      </c>
      <c r="W22" s="442">
        <f t="shared" si="5"/>
        <v>1</v>
      </c>
      <c r="X22" s="512">
        <f t="shared" si="5"/>
        <v>1</v>
      </c>
      <c r="Y22" s="442">
        <f t="shared" si="5"/>
        <v>1</v>
      </c>
      <c r="Z22" s="442">
        <f t="shared" si="5"/>
        <v>1</v>
      </c>
      <c r="AA22" s="442">
        <f t="shared" si="5"/>
        <v>1</v>
      </c>
      <c r="AB22" s="442">
        <f t="shared" si="5"/>
        <v>1</v>
      </c>
      <c r="AC22" s="442">
        <f t="shared" si="5"/>
        <v>1</v>
      </c>
      <c r="AD22" s="442">
        <f t="shared" si="5"/>
        <v>1</v>
      </c>
      <c r="AE22" s="442">
        <f t="shared" si="5"/>
        <v>1</v>
      </c>
      <c r="AF22" s="442">
        <f t="shared" si="5"/>
        <v>1</v>
      </c>
      <c r="AG22" s="442">
        <f t="shared" si="5"/>
        <v>1</v>
      </c>
      <c r="AH22" s="442">
        <f t="shared" si="5"/>
        <v>1</v>
      </c>
      <c r="AI22" s="442">
        <f t="shared" si="5"/>
        <v>1</v>
      </c>
      <c r="AJ22" s="442">
        <f t="shared" si="5"/>
        <v>1</v>
      </c>
      <c r="AK22" s="442">
        <f t="shared" si="5"/>
        <v>1</v>
      </c>
      <c r="AL22" s="442">
        <f t="shared" si="5"/>
        <v>1</v>
      </c>
      <c r="AM22" s="442">
        <f t="shared" si="5"/>
        <v>1</v>
      </c>
      <c r="AN22" s="442">
        <f t="shared" si="5"/>
        <v>1</v>
      </c>
      <c r="AO22" s="442">
        <f t="shared" si="5"/>
        <v>1</v>
      </c>
      <c r="AP22" s="442">
        <f t="shared" si="5"/>
        <v>1</v>
      </c>
      <c r="AQ22" s="442">
        <f t="shared" si="5"/>
        <v>1</v>
      </c>
      <c r="AR22" s="442">
        <f t="shared" si="5"/>
        <v>1</v>
      </c>
      <c r="AS22" s="442">
        <f t="shared" si="5"/>
        <v>1</v>
      </c>
      <c r="AT22" s="442">
        <f t="shared" si="5"/>
        <v>1</v>
      </c>
      <c r="AU22" s="442">
        <f t="shared" si="5"/>
        <v>1</v>
      </c>
      <c r="AV22" s="359"/>
      <c r="AW22" s="359"/>
      <c r="AX22" s="359"/>
    </row>
    <row r="23" spans="1:50" s="364" customFormat="1" ht="15.75" customHeight="1" x14ac:dyDescent="0.3">
      <c r="A23" s="347"/>
      <c r="B23" s="362" t="s">
        <v>258</v>
      </c>
      <c r="C23" s="349">
        <f>+SUM(O23:AU23)</f>
        <v>980</v>
      </c>
      <c r="D23" s="365"/>
      <c r="E23" s="362"/>
      <c r="F23" s="362"/>
      <c r="G23" s="366"/>
      <c r="H23" s="362"/>
      <c r="I23" s="359"/>
      <c r="J23" s="359"/>
      <c r="K23" s="362"/>
      <c r="L23" s="359"/>
      <c r="M23" s="359"/>
      <c r="N23" s="359"/>
      <c r="O23" s="359">
        <v>50</v>
      </c>
      <c r="P23" s="359">
        <v>53</v>
      </c>
      <c r="Q23" s="359">
        <v>40</v>
      </c>
      <c r="R23" s="359">
        <v>27</v>
      </c>
      <c r="S23" s="359">
        <v>6</v>
      </c>
      <c r="T23" s="362">
        <v>57</v>
      </c>
      <c r="U23" s="362">
        <v>50</v>
      </c>
      <c r="V23" s="359">
        <v>43</v>
      </c>
      <c r="W23" s="359">
        <v>54</v>
      </c>
      <c r="X23" s="513">
        <v>42</v>
      </c>
      <c r="Y23" s="518">
        <v>20</v>
      </c>
      <c r="Z23" s="518">
        <v>37</v>
      </c>
      <c r="AA23" s="518">
        <v>58</v>
      </c>
      <c r="AB23" s="518">
        <v>33</v>
      </c>
      <c r="AC23" s="516">
        <v>52</v>
      </c>
      <c r="AD23" s="516">
        <v>35</v>
      </c>
      <c r="AE23" s="516">
        <v>40</v>
      </c>
      <c r="AF23" s="518">
        <v>8</v>
      </c>
      <c r="AG23" s="518">
        <v>14</v>
      </c>
      <c r="AH23" s="359">
        <v>59</v>
      </c>
      <c r="AI23" s="359">
        <v>32</v>
      </c>
      <c r="AJ23" s="359">
        <v>22</v>
      </c>
      <c r="AK23" s="350">
        <v>45</v>
      </c>
      <c r="AL23" s="354">
        <v>32</v>
      </c>
      <c r="AM23" s="355">
        <v>2</v>
      </c>
      <c r="AN23" s="369">
        <v>13</v>
      </c>
      <c r="AO23" s="359">
        <v>11</v>
      </c>
      <c r="AP23" s="359">
        <v>8</v>
      </c>
      <c r="AQ23" s="359">
        <v>2</v>
      </c>
      <c r="AR23" s="359">
        <v>7</v>
      </c>
      <c r="AS23" s="359">
        <v>9</v>
      </c>
      <c r="AT23" s="359">
        <v>9</v>
      </c>
      <c r="AU23" s="359">
        <v>10</v>
      </c>
      <c r="AV23" s="359"/>
      <c r="AW23" s="359"/>
      <c r="AX23" s="359"/>
    </row>
    <row r="24" spans="1:50" s="364" customFormat="1" ht="15.6" x14ac:dyDescent="0.3">
      <c r="A24" s="347"/>
      <c r="B24" s="362" t="s">
        <v>259</v>
      </c>
      <c r="C24" s="349">
        <f>+SUM(O24:AU24)</f>
        <v>980</v>
      </c>
      <c r="D24" s="365"/>
      <c r="E24" s="362"/>
      <c r="F24" s="362"/>
      <c r="G24" s="366"/>
      <c r="H24" s="362"/>
      <c r="I24" s="359"/>
      <c r="J24" s="359"/>
      <c r="K24" s="362"/>
      <c r="L24" s="359"/>
      <c r="M24" s="359"/>
      <c r="N24" s="359"/>
      <c r="O24" s="359">
        <v>50</v>
      </c>
      <c r="P24" s="359">
        <v>53</v>
      </c>
      <c r="Q24" s="359">
        <v>40</v>
      </c>
      <c r="R24" s="359">
        <v>27</v>
      </c>
      <c r="S24" s="359">
        <v>6</v>
      </c>
      <c r="T24" s="359">
        <v>57</v>
      </c>
      <c r="U24" s="359">
        <v>50</v>
      </c>
      <c r="V24" s="359">
        <v>43</v>
      </c>
      <c r="W24" s="359">
        <v>54</v>
      </c>
      <c r="X24" s="517">
        <v>42</v>
      </c>
      <c r="Y24" s="518">
        <v>20</v>
      </c>
      <c r="Z24" s="518">
        <v>37</v>
      </c>
      <c r="AA24" s="518">
        <v>58</v>
      </c>
      <c r="AB24" s="518">
        <v>33</v>
      </c>
      <c r="AC24" s="518">
        <v>52</v>
      </c>
      <c r="AD24" s="359">
        <v>35</v>
      </c>
      <c r="AE24" s="359">
        <v>40</v>
      </c>
      <c r="AF24" s="359">
        <v>8</v>
      </c>
      <c r="AG24" s="359">
        <v>14</v>
      </c>
      <c r="AH24" s="359">
        <v>59</v>
      </c>
      <c r="AI24" s="359">
        <v>32</v>
      </c>
      <c r="AJ24" s="359">
        <v>22</v>
      </c>
      <c r="AK24" s="359">
        <v>45</v>
      </c>
      <c r="AL24" s="359">
        <v>32</v>
      </c>
      <c r="AM24" s="359">
        <v>2</v>
      </c>
      <c r="AN24" s="359">
        <v>13</v>
      </c>
      <c r="AO24" s="359">
        <f t="shared" ref="AO24:AU24" si="6">+AO$12</f>
        <v>11</v>
      </c>
      <c r="AP24" s="359">
        <f t="shared" si="6"/>
        <v>8</v>
      </c>
      <c r="AQ24" s="359">
        <f t="shared" si="6"/>
        <v>2</v>
      </c>
      <c r="AR24" s="359">
        <f t="shared" si="6"/>
        <v>7</v>
      </c>
      <c r="AS24" s="359">
        <f t="shared" si="6"/>
        <v>9</v>
      </c>
      <c r="AT24" s="359">
        <f t="shared" si="6"/>
        <v>9</v>
      </c>
      <c r="AU24" s="359">
        <f t="shared" si="6"/>
        <v>10</v>
      </c>
      <c r="AV24" s="359"/>
      <c r="AW24" s="359"/>
      <c r="AX24" s="359"/>
    </row>
    <row r="25" spans="1:50" s="364" customFormat="1" x14ac:dyDescent="0.3">
      <c r="A25" s="347"/>
      <c r="B25" s="362" t="s">
        <v>68</v>
      </c>
      <c r="C25" s="445" t="str">
        <f>+IF(C22&gt;=C21,"Đạt","Ko đạt")</f>
        <v>Đạt</v>
      </c>
      <c r="D25" s="365"/>
      <c r="E25" s="362"/>
      <c r="F25" s="362"/>
      <c r="G25" s="366"/>
      <c r="H25" s="362"/>
      <c r="I25" s="359"/>
      <c r="J25" s="359"/>
      <c r="K25" s="362"/>
      <c r="L25" s="359"/>
      <c r="M25" s="359"/>
      <c r="N25" s="359"/>
      <c r="O25" s="444" t="str">
        <f>+IF(O22&gt;=O21,"Đạt","Ko đạt")</f>
        <v>Đạt</v>
      </c>
      <c r="P25" s="444" t="str">
        <f t="shared" ref="P25:AU25" si="7">+IF(P22&gt;=P21,"Đạt","Ko đạt")</f>
        <v>Đạt</v>
      </c>
      <c r="Q25" s="444" t="str">
        <f t="shared" si="7"/>
        <v>Đạt</v>
      </c>
      <c r="R25" s="444" t="str">
        <f t="shared" si="7"/>
        <v>Đạt</v>
      </c>
      <c r="S25" s="444" t="str">
        <f t="shared" si="7"/>
        <v>Đạt</v>
      </c>
      <c r="T25" s="444" t="str">
        <f t="shared" si="7"/>
        <v>Đạt</v>
      </c>
      <c r="U25" s="444" t="str">
        <f t="shared" si="7"/>
        <v>Đạt</v>
      </c>
      <c r="V25" s="444" t="str">
        <f t="shared" si="7"/>
        <v>Đạt</v>
      </c>
      <c r="W25" s="444" t="str">
        <f t="shared" si="7"/>
        <v>Đạt</v>
      </c>
      <c r="X25" s="444" t="str">
        <f t="shared" si="7"/>
        <v>Đạt</v>
      </c>
      <c r="Y25" s="444" t="str">
        <f t="shared" si="7"/>
        <v>Đạt</v>
      </c>
      <c r="Z25" s="444" t="str">
        <f t="shared" si="7"/>
        <v>Đạt</v>
      </c>
      <c r="AA25" s="444" t="str">
        <f t="shared" si="7"/>
        <v>Đạt</v>
      </c>
      <c r="AB25" s="444" t="str">
        <f t="shared" si="7"/>
        <v>Đạt</v>
      </c>
      <c r="AC25" s="444" t="str">
        <f t="shared" si="7"/>
        <v>Đạt</v>
      </c>
      <c r="AD25" s="444" t="str">
        <f t="shared" si="7"/>
        <v>Đạt</v>
      </c>
      <c r="AE25" s="444" t="str">
        <f t="shared" si="7"/>
        <v>Đạt</v>
      </c>
      <c r="AF25" s="444" t="str">
        <f t="shared" si="7"/>
        <v>Đạt</v>
      </c>
      <c r="AG25" s="444" t="str">
        <f t="shared" si="7"/>
        <v>Đạt</v>
      </c>
      <c r="AH25" s="444" t="str">
        <f t="shared" si="7"/>
        <v>Đạt</v>
      </c>
      <c r="AI25" s="444" t="str">
        <f t="shared" si="7"/>
        <v>Đạt</v>
      </c>
      <c r="AJ25" s="444" t="str">
        <f t="shared" si="7"/>
        <v>Đạt</v>
      </c>
      <c r="AK25" s="444" t="str">
        <f t="shared" si="7"/>
        <v>Đạt</v>
      </c>
      <c r="AL25" s="444" t="str">
        <f t="shared" si="7"/>
        <v>Đạt</v>
      </c>
      <c r="AM25" s="444" t="str">
        <f t="shared" si="7"/>
        <v>Đạt</v>
      </c>
      <c r="AN25" s="444" t="str">
        <f t="shared" si="7"/>
        <v>Đạt</v>
      </c>
      <c r="AO25" s="444" t="str">
        <f t="shared" si="7"/>
        <v>Đạt</v>
      </c>
      <c r="AP25" s="444" t="str">
        <f t="shared" si="7"/>
        <v>Đạt</v>
      </c>
      <c r="AQ25" s="444" t="str">
        <f t="shared" si="7"/>
        <v>Đạt</v>
      </c>
      <c r="AR25" s="444" t="str">
        <f t="shared" si="7"/>
        <v>Đạt</v>
      </c>
      <c r="AS25" s="444" t="str">
        <f t="shared" si="7"/>
        <v>Đạt</v>
      </c>
      <c r="AT25" s="444" t="str">
        <f t="shared" si="7"/>
        <v>Đạt</v>
      </c>
      <c r="AU25" s="444" t="str">
        <f t="shared" si="7"/>
        <v>Đạt</v>
      </c>
      <c r="AV25" s="359"/>
      <c r="AW25" s="359"/>
      <c r="AX25" s="359"/>
    </row>
    <row r="26" spans="1:50" s="459" customFormat="1" ht="30" customHeight="1" x14ac:dyDescent="0.3">
      <c r="A26" s="446" t="s">
        <v>56</v>
      </c>
      <c r="B26" s="447" t="s">
        <v>262</v>
      </c>
      <c r="C26" s="343"/>
      <c r="D26" s="448"/>
      <c r="E26" s="390"/>
      <c r="F26" s="446"/>
      <c r="G26" s="446"/>
      <c r="H26" s="390"/>
      <c r="I26" s="454"/>
      <c r="J26" s="454"/>
      <c r="K26" s="390"/>
      <c r="L26" s="454"/>
      <c r="M26" s="454"/>
      <c r="N26" s="454"/>
      <c r="O26" s="454"/>
      <c r="P26" s="454"/>
      <c r="Q26" s="454"/>
      <c r="R26" s="454"/>
      <c r="S26" s="454"/>
      <c r="T26" s="390"/>
      <c r="U26" s="390"/>
      <c r="V26" s="390"/>
      <c r="W26" s="455"/>
      <c r="X26" s="376"/>
      <c r="Y26" s="376"/>
      <c r="Z26" s="376"/>
      <c r="AA26" s="376"/>
      <c r="AB26" s="376"/>
      <c r="AC26" s="376"/>
      <c r="AD26" s="376"/>
      <c r="AE26" s="376"/>
      <c r="AF26" s="376"/>
      <c r="AG26" s="376"/>
      <c r="AH26" s="376"/>
      <c r="AI26" s="376"/>
      <c r="AJ26" s="456"/>
      <c r="AK26" s="394"/>
      <c r="AL26" s="394"/>
      <c r="AM26" s="457"/>
      <c r="AN26" s="458"/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</row>
    <row r="27" spans="1:50" s="364" customFormat="1" ht="15.6" x14ac:dyDescent="0.3">
      <c r="A27" s="347"/>
      <c r="B27" s="348" t="s">
        <v>61</v>
      </c>
      <c r="C27" s="437">
        <v>0.9</v>
      </c>
      <c r="D27" s="438"/>
      <c r="E27" s="439"/>
      <c r="F27" s="439"/>
      <c r="G27" s="440"/>
      <c r="H27" s="439"/>
      <c r="I27" s="441"/>
      <c r="J27" s="441"/>
      <c r="K27" s="439"/>
      <c r="L27" s="441"/>
      <c r="M27" s="441"/>
      <c r="N27" s="441"/>
      <c r="O27" s="437">
        <v>0.9</v>
      </c>
      <c r="P27" s="437">
        <v>0.9</v>
      </c>
      <c r="Q27" s="437">
        <v>0.9</v>
      </c>
      <c r="R27" s="437">
        <v>0.9</v>
      </c>
      <c r="S27" s="437">
        <v>0.9</v>
      </c>
      <c r="T27" s="437">
        <v>0.9</v>
      </c>
      <c r="U27" s="437">
        <v>0.9</v>
      </c>
      <c r="V27" s="437">
        <v>0.9</v>
      </c>
      <c r="W27" s="437">
        <v>0.9</v>
      </c>
      <c r="X27" s="437">
        <v>0.9</v>
      </c>
      <c r="Y27" s="437">
        <v>0.9</v>
      </c>
      <c r="Z27" s="437">
        <v>0.9</v>
      </c>
      <c r="AA27" s="437">
        <v>0.9</v>
      </c>
      <c r="AB27" s="437">
        <v>0.9</v>
      </c>
      <c r="AC27" s="437">
        <v>0.9</v>
      </c>
      <c r="AD27" s="437">
        <v>0.9</v>
      </c>
      <c r="AE27" s="437">
        <v>0.9</v>
      </c>
      <c r="AF27" s="437">
        <v>0.9</v>
      </c>
      <c r="AG27" s="437">
        <v>0.9</v>
      </c>
      <c r="AH27" s="437">
        <v>0.9</v>
      </c>
      <c r="AI27" s="437">
        <v>0.9</v>
      </c>
      <c r="AJ27" s="437">
        <v>0.9</v>
      </c>
      <c r="AK27" s="437">
        <v>0.9</v>
      </c>
      <c r="AL27" s="437">
        <v>0.9</v>
      </c>
      <c r="AM27" s="437">
        <v>0.9</v>
      </c>
      <c r="AN27" s="437">
        <v>0.9</v>
      </c>
      <c r="AO27" s="437">
        <v>0.9</v>
      </c>
      <c r="AP27" s="437">
        <v>0.9</v>
      </c>
      <c r="AQ27" s="437">
        <v>0.9</v>
      </c>
      <c r="AR27" s="437">
        <v>0.9</v>
      </c>
      <c r="AS27" s="437">
        <v>0.9</v>
      </c>
      <c r="AT27" s="437">
        <v>0.9</v>
      </c>
      <c r="AU27" s="437">
        <v>0.9</v>
      </c>
      <c r="AV27" s="359"/>
      <c r="AW27" s="359"/>
      <c r="AX27" s="359"/>
    </row>
    <row r="28" spans="1:50" s="364" customFormat="1" ht="15.6" x14ac:dyDescent="0.3">
      <c r="A28" s="347"/>
      <c r="B28" s="348" t="s">
        <v>74</v>
      </c>
      <c r="C28" s="443">
        <f>C29/C30</f>
        <v>0.99383983572895274</v>
      </c>
      <c r="D28" s="443" t="e">
        <f t="shared" ref="D28:AU28" si="8">D29/D30</f>
        <v>#DIV/0!</v>
      </c>
      <c r="E28" s="443" t="e">
        <f t="shared" si="8"/>
        <v>#DIV/0!</v>
      </c>
      <c r="F28" s="443" t="e">
        <f t="shared" si="8"/>
        <v>#DIV/0!</v>
      </c>
      <c r="G28" s="443" t="e">
        <f t="shared" si="8"/>
        <v>#DIV/0!</v>
      </c>
      <c r="H28" s="443" t="e">
        <f t="shared" si="8"/>
        <v>#DIV/0!</v>
      </c>
      <c r="I28" s="443" t="e">
        <f t="shared" si="8"/>
        <v>#DIV/0!</v>
      </c>
      <c r="J28" s="443" t="e">
        <f t="shared" si="8"/>
        <v>#DIV/0!</v>
      </c>
      <c r="K28" s="443" t="e">
        <f t="shared" si="8"/>
        <v>#DIV/0!</v>
      </c>
      <c r="L28" s="443" t="e">
        <f t="shared" si="8"/>
        <v>#DIV/0!</v>
      </c>
      <c r="M28" s="443" t="e">
        <f t="shared" si="8"/>
        <v>#DIV/0!</v>
      </c>
      <c r="N28" s="443" t="e">
        <f t="shared" si="8"/>
        <v>#DIV/0!</v>
      </c>
      <c r="O28" s="443">
        <f t="shared" si="8"/>
        <v>1</v>
      </c>
      <c r="P28" s="443">
        <f t="shared" si="8"/>
        <v>0.99468085106382975</v>
      </c>
      <c r="Q28" s="443">
        <f t="shared" si="8"/>
        <v>0.99310344827586206</v>
      </c>
      <c r="R28" s="443">
        <f t="shared" si="8"/>
        <v>1</v>
      </c>
      <c r="S28" s="443">
        <f t="shared" si="8"/>
        <v>1</v>
      </c>
      <c r="T28" s="443">
        <f t="shared" si="8"/>
        <v>0.98290598290598286</v>
      </c>
      <c r="U28" s="443">
        <f t="shared" si="8"/>
        <v>1</v>
      </c>
      <c r="V28" s="443">
        <f t="shared" si="8"/>
        <v>1</v>
      </c>
      <c r="W28" s="599">
        <f t="shared" si="8"/>
        <v>1</v>
      </c>
      <c r="X28" s="599">
        <f t="shared" si="8"/>
        <v>1</v>
      </c>
      <c r="Y28" s="599">
        <f t="shared" si="8"/>
        <v>1</v>
      </c>
      <c r="Z28" s="599">
        <f t="shared" si="8"/>
        <v>1</v>
      </c>
      <c r="AA28" s="599">
        <f t="shared" si="8"/>
        <v>0.94444444444444442</v>
      </c>
      <c r="AB28" s="599">
        <f t="shared" si="8"/>
        <v>0.967741935483871</v>
      </c>
      <c r="AC28" s="599">
        <f t="shared" si="8"/>
        <v>1</v>
      </c>
      <c r="AD28" s="599">
        <f t="shared" si="8"/>
        <v>1</v>
      </c>
      <c r="AE28" s="599">
        <f t="shared" si="8"/>
        <v>1</v>
      </c>
      <c r="AF28" s="599">
        <f t="shared" si="8"/>
        <v>1</v>
      </c>
      <c r="AG28" s="599">
        <f t="shared" si="8"/>
        <v>1</v>
      </c>
      <c r="AH28" s="599">
        <f t="shared" si="8"/>
        <v>1</v>
      </c>
      <c r="AI28" s="599">
        <f t="shared" si="8"/>
        <v>1</v>
      </c>
      <c r="AJ28" s="443">
        <f t="shared" si="8"/>
        <v>1</v>
      </c>
      <c r="AK28" s="443">
        <f t="shared" si="8"/>
        <v>1</v>
      </c>
      <c r="AL28" s="443">
        <f t="shared" si="8"/>
        <v>1</v>
      </c>
      <c r="AM28" s="443">
        <f t="shared" si="8"/>
        <v>1</v>
      </c>
      <c r="AN28" s="443" t="e">
        <f t="shared" si="8"/>
        <v>#DIV/0!</v>
      </c>
      <c r="AO28" s="443" t="e">
        <f t="shared" si="8"/>
        <v>#DIV/0!</v>
      </c>
      <c r="AP28" s="443">
        <f t="shared" si="8"/>
        <v>1</v>
      </c>
      <c r="AQ28" s="443" t="e">
        <f t="shared" si="8"/>
        <v>#DIV/0!</v>
      </c>
      <c r="AR28" s="443" t="e">
        <f t="shared" si="8"/>
        <v>#DIV/0!</v>
      </c>
      <c r="AS28" s="443">
        <f t="shared" si="8"/>
        <v>1</v>
      </c>
      <c r="AT28" s="443" t="e">
        <f t="shared" si="8"/>
        <v>#DIV/0!</v>
      </c>
      <c r="AU28" s="443" t="e">
        <f t="shared" si="8"/>
        <v>#DIV/0!</v>
      </c>
      <c r="AV28" s="359"/>
      <c r="AW28" s="359"/>
      <c r="AX28" s="359"/>
    </row>
    <row r="29" spans="1:50" s="618" customFormat="1" ht="15.75" customHeight="1" x14ac:dyDescent="0.3">
      <c r="A29" s="604"/>
      <c r="B29" s="605" t="s">
        <v>258</v>
      </c>
      <c r="C29" s="606">
        <v>968</v>
      </c>
      <c r="D29" s="607"/>
      <c r="E29" s="605"/>
      <c r="F29" s="605"/>
      <c r="G29" s="608"/>
      <c r="H29" s="605"/>
      <c r="I29" s="609"/>
      <c r="J29" s="609"/>
      <c r="K29" s="605"/>
      <c r="L29" s="609"/>
      <c r="M29" s="609"/>
      <c r="N29" s="609"/>
      <c r="O29" s="609">
        <v>51</v>
      </c>
      <c r="P29" s="609">
        <v>187</v>
      </c>
      <c r="Q29" s="609">
        <v>144</v>
      </c>
      <c r="R29" s="609">
        <v>68</v>
      </c>
      <c r="S29" s="609">
        <v>34</v>
      </c>
      <c r="T29" s="609">
        <v>115</v>
      </c>
      <c r="U29" s="609">
        <v>114</v>
      </c>
      <c r="V29" s="609">
        <v>102</v>
      </c>
      <c r="W29" s="610">
        <v>23</v>
      </c>
      <c r="X29" s="611">
        <v>47</v>
      </c>
      <c r="Y29" s="611">
        <v>27</v>
      </c>
      <c r="Z29" s="611">
        <v>9</v>
      </c>
      <c r="AA29" s="611">
        <v>17</v>
      </c>
      <c r="AB29" s="611">
        <v>30</v>
      </c>
      <c r="AC29" s="612">
        <v>27</v>
      </c>
      <c r="AD29" s="612">
        <v>28</v>
      </c>
      <c r="AE29" s="612">
        <v>19</v>
      </c>
      <c r="AF29" s="612">
        <v>5</v>
      </c>
      <c r="AG29" s="612">
        <v>3</v>
      </c>
      <c r="AH29" s="612">
        <v>16</v>
      </c>
      <c r="AI29" s="612">
        <v>12</v>
      </c>
      <c r="AJ29" s="613">
        <v>16</v>
      </c>
      <c r="AK29" s="614">
        <v>10</v>
      </c>
      <c r="AL29" s="615">
        <v>7</v>
      </c>
      <c r="AM29" s="616">
        <v>2</v>
      </c>
      <c r="AN29" s="617">
        <v>0</v>
      </c>
      <c r="AO29" s="609">
        <v>0</v>
      </c>
      <c r="AP29" s="609">
        <v>1</v>
      </c>
      <c r="AQ29" s="609">
        <v>0</v>
      </c>
      <c r="AR29" s="609">
        <v>0</v>
      </c>
      <c r="AS29" s="609">
        <v>1</v>
      </c>
      <c r="AT29" s="609">
        <v>0</v>
      </c>
      <c r="AU29" s="609">
        <v>0</v>
      </c>
      <c r="AV29" s="609"/>
      <c r="AW29" s="609"/>
      <c r="AX29" s="609"/>
    </row>
    <row r="30" spans="1:50" s="618" customFormat="1" ht="15.6" x14ac:dyDescent="0.3">
      <c r="A30" s="604"/>
      <c r="B30" s="605" t="s">
        <v>259</v>
      </c>
      <c r="C30" s="606">
        <v>974</v>
      </c>
      <c r="D30" s="607"/>
      <c r="E30" s="605"/>
      <c r="F30" s="605"/>
      <c r="G30" s="608"/>
      <c r="H30" s="605"/>
      <c r="I30" s="609"/>
      <c r="J30" s="609"/>
      <c r="K30" s="605"/>
      <c r="L30" s="609"/>
      <c r="M30" s="609"/>
      <c r="N30" s="609"/>
      <c r="O30" s="609">
        <v>51</v>
      </c>
      <c r="P30" s="609">
        <v>188</v>
      </c>
      <c r="Q30" s="609">
        <v>145</v>
      </c>
      <c r="R30" s="609">
        <v>68</v>
      </c>
      <c r="S30" s="609">
        <v>34</v>
      </c>
      <c r="T30" s="609">
        <v>117</v>
      </c>
      <c r="U30" s="609">
        <v>114</v>
      </c>
      <c r="V30" s="609">
        <v>102</v>
      </c>
      <c r="W30" s="619">
        <v>23</v>
      </c>
      <c r="X30" s="619">
        <v>47</v>
      </c>
      <c r="Y30" s="619">
        <v>27</v>
      </c>
      <c r="Z30" s="619">
        <v>9</v>
      </c>
      <c r="AA30" s="619">
        <v>18</v>
      </c>
      <c r="AB30" s="619">
        <v>31</v>
      </c>
      <c r="AC30" s="609">
        <v>27</v>
      </c>
      <c r="AD30" s="609">
        <v>28</v>
      </c>
      <c r="AE30" s="609">
        <v>19</v>
      </c>
      <c r="AF30" s="609">
        <v>5</v>
      </c>
      <c r="AG30" s="609">
        <v>3</v>
      </c>
      <c r="AH30" s="609">
        <v>16</v>
      </c>
      <c r="AI30" s="609">
        <v>12</v>
      </c>
      <c r="AJ30" s="609">
        <v>16</v>
      </c>
      <c r="AK30" s="609">
        <v>10</v>
      </c>
      <c r="AL30" s="609">
        <v>7</v>
      </c>
      <c r="AM30" s="609">
        <v>2</v>
      </c>
      <c r="AN30" s="609">
        <v>0</v>
      </c>
      <c r="AO30" s="609">
        <v>0</v>
      </c>
      <c r="AP30" s="609">
        <v>1</v>
      </c>
      <c r="AQ30" s="609">
        <v>0</v>
      </c>
      <c r="AR30" s="609">
        <v>0</v>
      </c>
      <c r="AS30" s="609">
        <v>1</v>
      </c>
      <c r="AT30" s="609">
        <v>0</v>
      </c>
      <c r="AU30" s="609">
        <v>0</v>
      </c>
      <c r="AV30" s="609"/>
      <c r="AW30" s="609"/>
      <c r="AX30" s="609"/>
    </row>
    <row r="31" spans="1:50" s="364" customFormat="1" x14ac:dyDescent="0.3">
      <c r="A31" s="347"/>
      <c r="B31" s="362" t="s">
        <v>68</v>
      </c>
      <c r="C31" s="445" t="s">
        <v>76</v>
      </c>
      <c r="D31" s="365"/>
      <c r="E31" s="362"/>
      <c r="F31" s="362"/>
      <c r="G31" s="366"/>
      <c r="H31" s="362"/>
      <c r="I31" s="359"/>
      <c r="J31" s="359"/>
      <c r="K31" s="362"/>
      <c r="L31" s="359"/>
      <c r="M31" s="359"/>
      <c r="N31" s="359"/>
      <c r="O31" s="444" t="s">
        <v>76</v>
      </c>
      <c r="P31" s="444" t="s">
        <v>76</v>
      </c>
      <c r="Q31" s="444" t="s">
        <v>76</v>
      </c>
      <c r="R31" s="444" t="s">
        <v>76</v>
      </c>
      <c r="S31" s="444" t="s">
        <v>76</v>
      </c>
      <c r="T31" s="444" t="s">
        <v>76</v>
      </c>
      <c r="U31" s="444" t="s">
        <v>76</v>
      </c>
      <c r="V31" s="444" t="s">
        <v>76</v>
      </c>
      <c r="W31" s="444" t="s">
        <v>76</v>
      </c>
      <c r="X31" s="444" t="s">
        <v>76</v>
      </c>
      <c r="Y31" s="444" t="s">
        <v>76</v>
      </c>
      <c r="Z31" s="444" t="s">
        <v>76</v>
      </c>
      <c r="AA31" s="444" t="s">
        <v>76</v>
      </c>
      <c r="AB31" s="444" t="s">
        <v>76</v>
      </c>
      <c r="AC31" s="444" t="str">
        <f t="shared" ref="AC31:AU31" si="9">+IF(AC28&gt;=AC27,"Đạt","Ko đạt")</f>
        <v>Đạt</v>
      </c>
      <c r="AD31" s="444" t="str">
        <f t="shared" si="9"/>
        <v>Đạt</v>
      </c>
      <c r="AE31" s="444" t="str">
        <f t="shared" si="9"/>
        <v>Đạt</v>
      </c>
      <c r="AF31" s="444" t="str">
        <f t="shared" si="9"/>
        <v>Đạt</v>
      </c>
      <c r="AG31" s="444" t="str">
        <f t="shared" si="9"/>
        <v>Đạt</v>
      </c>
      <c r="AH31" s="444" t="str">
        <f t="shared" si="9"/>
        <v>Đạt</v>
      </c>
      <c r="AI31" s="444" t="str">
        <f t="shared" si="9"/>
        <v>Đạt</v>
      </c>
      <c r="AJ31" s="444" t="str">
        <f t="shared" si="9"/>
        <v>Đạt</v>
      </c>
      <c r="AK31" s="444" t="str">
        <f t="shared" si="9"/>
        <v>Đạt</v>
      </c>
      <c r="AL31" s="444" t="str">
        <f t="shared" si="9"/>
        <v>Đạt</v>
      </c>
      <c r="AM31" s="444" t="str">
        <f t="shared" si="9"/>
        <v>Đạt</v>
      </c>
      <c r="AN31" s="444" t="e">
        <f t="shared" si="9"/>
        <v>#DIV/0!</v>
      </c>
      <c r="AO31" s="444" t="e">
        <f t="shared" si="9"/>
        <v>#DIV/0!</v>
      </c>
      <c r="AP31" s="444" t="str">
        <f t="shared" si="9"/>
        <v>Đạt</v>
      </c>
      <c r="AQ31" s="444" t="e">
        <f t="shared" si="9"/>
        <v>#DIV/0!</v>
      </c>
      <c r="AR31" s="444" t="e">
        <f t="shared" si="9"/>
        <v>#DIV/0!</v>
      </c>
      <c r="AS31" s="444" t="str">
        <f t="shared" si="9"/>
        <v>Đạt</v>
      </c>
      <c r="AT31" s="444" t="e">
        <f t="shared" si="9"/>
        <v>#DIV/0!</v>
      </c>
      <c r="AU31" s="444" t="e">
        <f t="shared" si="9"/>
        <v>#DIV/0!</v>
      </c>
      <c r="AV31" s="359"/>
      <c r="AW31" s="359"/>
      <c r="AX31" s="359"/>
    </row>
    <row r="32" spans="1:50" s="387" customFormat="1" ht="30" customHeight="1" x14ac:dyDescent="0.3">
      <c r="A32" s="377">
        <v>3</v>
      </c>
      <c r="B32" s="378" t="s">
        <v>263</v>
      </c>
      <c r="C32" s="379"/>
      <c r="D32" s="378"/>
      <c r="E32" s="378"/>
      <c r="F32" s="378"/>
      <c r="G32" s="378"/>
      <c r="H32" s="378"/>
      <c r="I32" s="380"/>
      <c r="J32" s="380"/>
      <c r="K32" s="378"/>
      <c r="L32" s="380"/>
      <c r="M32" s="380"/>
      <c r="N32" s="380"/>
      <c r="O32" s="380"/>
      <c r="P32" s="380"/>
      <c r="Q32" s="380"/>
      <c r="R32" s="380"/>
      <c r="S32" s="380"/>
      <c r="T32" s="378"/>
      <c r="U32" s="378"/>
      <c r="V32" s="378"/>
      <c r="W32" s="382"/>
      <c r="X32" s="381"/>
      <c r="Y32" s="381"/>
      <c r="Z32" s="381"/>
      <c r="AA32" s="381"/>
      <c r="AB32" s="381"/>
      <c r="AC32" s="381"/>
      <c r="AD32" s="381"/>
      <c r="AE32" s="381"/>
      <c r="AF32" s="381"/>
      <c r="AG32" s="381"/>
      <c r="AH32" s="381"/>
      <c r="AI32" s="381"/>
      <c r="AJ32" s="383"/>
      <c r="AK32" s="384"/>
      <c r="AL32" s="384"/>
      <c r="AM32" s="385"/>
      <c r="AN32" s="386"/>
      <c r="AO32" s="380"/>
      <c r="AP32" s="380"/>
      <c r="AQ32" s="380"/>
      <c r="AR32" s="380"/>
      <c r="AS32" s="380"/>
      <c r="AT32" s="380"/>
      <c r="AU32" s="380"/>
      <c r="AV32" s="380"/>
      <c r="AW32" s="380"/>
      <c r="AX32" s="380"/>
    </row>
    <row r="33" spans="1:50" s="375" customFormat="1" ht="30" customHeight="1" x14ac:dyDescent="0.3">
      <c r="A33" s="357" t="s">
        <v>264</v>
      </c>
      <c r="B33" s="358" t="s">
        <v>265</v>
      </c>
      <c r="C33" s="349"/>
      <c r="D33" s="348"/>
      <c r="E33" s="357"/>
      <c r="F33" s="357"/>
      <c r="G33" s="357"/>
      <c r="H33" s="348"/>
      <c r="I33" s="370"/>
      <c r="J33" s="370"/>
      <c r="K33" s="348"/>
      <c r="L33" s="370"/>
      <c r="M33" s="370"/>
      <c r="N33" s="370"/>
      <c r="O33" s="370"/>
      <c r="P33" s="370"/>
      <c r="Q33" s="370"/>
      <c r="R33" s="370"/>
      <c r="S33" s="370"/>
      <c r="T33" s="348"/>
      <c r="U33" s="348"/>
      <c r="V33" s="348"/>
      <c r="W33" s="371"/>
      <c r="X33" s="372"/>
      <c r="Y33" s="372"/>
      <c r="Z33" s="372"/>
      <c r="AA33" s="372"/>
      <c r="AB33" s="372"/>
      <c r="AC33" s="372"/>
      <c r="AD33" s="372"/>
      <c r="AE33" s="372"/>
      <c r="AF33" s="372"/>
      <c r="AG33" s="372"/>
      <c r="AH33" s="372"/>
      <c r="AI33" s="372"/>
      <c r="AJ33" s="373"/>
      <c r="AK33" s="350"/>
      <c r="AL33" s="350"/>
      <c r="AM33" s="374"/>
      <c r="AN33" s="356"/>
      <c r="AO33" s="370"/>
      <c r="AP33" s="370"/>
      <c r="AQ33" s="370"/>
      <c r="AR33" s="370"/>
      <c r="AS33" s="370"/>
      <c r="AT33" s="370"/>
      <c r="AU33" s="370"/>
      <c r="AV33" s="370"/>
      <c r="AW33" s="370"/>
      <c r="AX33" s="370"/>
    </row>
    <row r="34" spans="1:50" s="364" customFormat="1" ht="15.6" x14ac:dyDescent="0.3">
      <c r="A34" s="347"/>
      <c r="B34" s="348" t="s">
        <v>61</v>
      </c>
      <c r="C34" s="388" t="s">
        <v>201</v>
      </c>
      <c r="D34" s="365"/>
      <c r="E34" s="362"/>
      <c r="F34" s="362"/>
      <c r="G34" s="366"/>
      <c r="H34" s="362"/>
      <c r="I34" s="359"/>
      <c r="J34" s="359"/>
      <c r="K34" s="362"/>
      <c r="L34" s="359"/>
      <c r="M34" s="359"/>
      <c r="N34" s="359"/>
      <c r="O34" s="359" t="s">
        <v>201</v>
      </c>
      <c r="P34" s="359" t="s">
        <v>201</v>
      </c>
      <c r="Q34" s="359" t="s">
        <v>201</v>
      </c>
      <c r="R34" s="359" t="s">
        <v>201</v>
      </c>
      <c r="S34" s="359" t="s">
        <v>201</v>
      </c>
      <c r="T34" s="359" t="s">
        <v>201</v>
      </c>
      <c r="U34" s="359" t="s">
        <v>201</v>
      </c>
      <c r="V34" s="359" t="s">
        <v>201</v>
      </c>
      <c r="W34" s="359" t="s">
        <v>201</v>
      </c>
      <c r="X34" s="359" t="s">
        <v>201</v>
      </c>
      <c r="Y34" s="359" t="s">
        <v>201</v>
      </c>
      <c r="Z34" s="359" t="s">
        <v>201</v>
      </c>
      <c r="AA34" s="359" t="s">
        <v>201</v>
      </c>
      <c r="AB34" s="359" t="s">
        <v>201</v>
      </c>
      <c r="AC34" s="359" t="s">
        <v>201</v>
      </c>
      <c r="AD34" s="359" t="s">
        <v>201</v>
      </c>
      <c r="AE34" s="359" t="s">
        <v>201</v>
      </c>
      <c r="AF34" s="359" t="s">
        <v>201</v>
      </c>
      <c r="AG34" s="359" t="s">
        <v>201</v>
      </c>
      <c r="AH34" s="359" t="s">
        <v>201</v>
      </c>
      <c r="AI34" s="359" t="s">
        <v>201</v>
      </c>
      <c r="AJ34" s="359" t="s">
        <v>201</v>
      </c>
      <c r="AK34" s="359" t="s">
        <v>201</v>
      </c>
      <c r="AL34" s="359" t="s">
        <v>201</v>
      </c>
      <c r="AM34" s="359" t="s">
        <v>201</v>
      </c>
      <c r="AN34" s="359" t="s">
        <v>201</v>
      </c>
      <c r="AO34" s="359" t="s">
        <v>201</v>
      </c>
      <c r="AP34" s="359" t="s">
        <v>201</v>
      </c>
      <c r="AQ34" s="359" t="s">
        <v>201</v>
      </c>
      <c r="AR34" s="359" t="s">
        <v>201</v>
      </c>
      <c r="AS34" s="359" t="s">
        <v>201</v>
      </c>
      <c r="AT34" s="359" t="s">
        <v>201</v>
      </c>
      <c r="AU34" s="359" t="s">
        <v>201</v>
      </c>
      <c r="AV34" s="359"/>
      <c r="AW34" s="359"/>
      <c r="AX34" s="359"/>
    </row>
    <row r="35" spans="1:50" s="397" customFormat="1" ht="15.6" x14ac:dyDescent="0.3">
      <c r="A35" s="389"/>
      <c r="B35" s="390" t="s">
        <v>74</v>
      </c>
      <c r="C35" s="391">
        <f xml:space="preserve"> C36/C37</f>
        <v>1.3742331288343559</v>
      </c>
      <c r="D35" s="391" t="e">
        <f t="shared" ref="D35:AU35" si="10" xml:space="preserve"> D36/D37</f>
        <v>#DIV/0!</v>
      </c>
      <c r="E35" s="391" t="e">
        <f t="shared" si="10"/>
        <v>#DIV/0!</v>
      </c>
      <c r="F35" s="391" t="e">
        <f t="shared" si="10"/>
        <v>#DIV/0!</v>
      </c>
      <c r="G35" s="391" t="e">
        <f t="shared" si="10"/>
        <v>#DIV/0!</v>
      </c>
      <c r="H35" s="391" t="e">
        <f t="shared" si="10"/>
        <v>#DIV/0!</v>
      </c>
      <c r="I35" s="391" t="e">
        <f t="shared" si="10"/>
        <v>#DIV/0!</v>
      </c>
      <c r="J35" s="391" t="e">
        <f t="shared" si="10"/>
        <v>#DIV/0!</v>
      </c>
      <c r="K35" s="391" t="e">
        <f t="shared" si="10"/>
        <v>#DIV/0!</v>
      </c>
      <c r="L35" s="391" t="e">
        <f t="shared" si="10"/>
        <v>#DIV/0!</v>
      </c>
      <c r="M35" s="391" t="e">
        <f t="shared" si="10"/>
        <v>#DIV/0!</v>
      </c>
      <c r="N35" s="391" t="e">
        <f t="shared" si="10"/>
        <v>#DIV/0!</v>
      </c>
      <c r="O35" s="391">
        <f xml:space="preserve"> O36/O37</f>
        <v>1.1894</v>
      </c>
      <c r="P35" s="391">
        <f t="shared" si="10"/>
        <v>1.7996226415094341</v>
      </c>
      <c r="Q35" s="391">
        <f t="shared" si="10"/>
        <v>1.5549999999999997</v>
      </c>
      <c r="R35" s="391">
        <f t="shared" si="10"/>
        <v>0.90148148148148144</v>
      </c>
      <c r="S35" s="391">
        <f t="shared" si="10"/>
        <v>1.125</v>
      </c>
      <c r="T35" s="391">
        <f t="shared" si="10"/>
        <v>1.5017543859649127</v>
      </c>
      <c r="U35" s="391">
        <f t="shared" si="10"/>
        <v>1.4278</v>
      </c>
      <c r="V35" s="391">
        <f t="shared" si="10"/>
        <v>0.99232558139534888</v>
      </c>
      <c r="W35" s="391">
        <f t="shared" si="10"/>
        <v>1.5990740740740736</v>
      </c>
      <c r="X35" s="391">
        <f t="shared" si="10"/>
        <v>1.855</v>
      </c>
      <c r="Y35" s="391">
        <f t="shared" si="10"/>
        <v>0.87399999999999989</v>
      </c>
      <c r="Z35" s="391">
        <f t="shared" si="10"/>
        <v>2.098918918918919</v>
      </c>
      <c r="AA35" s="391">
        <f t="shared" si="10"/>
        <v>1.6812068965517242</v>
      </c>
      <c r="AB35" s="391">
        <f t="shared" si="10"/>
        <v>1.5866666666666669</v>
      </c>
      <c r="AC35" s="391">
        <f t="shared" si="10"/>
        <v>0.8209615384615383</v>
      </c>
      <c r="AD35" s="391">
        <f t="shared" si="10"/>
        <v>1.1425714285714281</v>
      </c>
      <c r="AE35" s="391">
        <f t="shared" si="10"/>
        <v>2.0374999999999992</v>
      </c>
      <c r="AF35" s="391">
        <f t="shared" si="10"/>
        <v>1.0787500000000001</v>
      </c>
      <c r="AG35" s="391">
        <f t="shared" si="10"/>
        <v>1.1928571428571428</v>
      </c>
      <c r="AH35" s="391">
        <f t="shared" si="10"/>
        <v>1.3038983050847459</v>
      </c>
      <c r="AI35" s="391">
        <f t="shared" si="10"/>
        <v>1.3328124999999997</v>
      </c>
      <c r="AJ35" s="391">
        <f t="shared" si="10"/>
        <v>1.4604545454545452</v>
      </c>
      <c r="AK35" s="391">
        <f t="shared" si="10"/>
        <v>1.4522222222222223</v>
      </c>
      <c r="AL35" s="391">
        <f t="shared" si="10"/>
        <v>0.96625000000000016</v>
      </c>
      <c r="AM35" s="391">
        <f t="shared" si="10"/>
        <v>2.165</v>
      </c>
      <c r="AN35" s="391">
        <f t="shared" si="10"/>
        <v>1.7407692307692306</v>
      </c>
      <c r="AO35" s="391">
        <f t="shared" si="10"/>
        <v>2.0909090909090908</v>
      </c>
      <c r="AP35" s="391">
        <f t="shared" si="10"/>
        <v>1.3462499999999999</v>
      </c>
      <c r="AQ35" s="391">
        <f t="shared" si="10"/>
        <v>0.42</v>
      </c>
      <c r="AR35" s="391" t="e">
        <f t="shared" si="10"/>
        <v>#DIV/0!</v>
      </c>
      <c r="AS35" s="391">
        <f t="shared" si="10"/>
        <v>1.9855555555555557</v>
      </c>
      <c r="AT35" s="391">
        <f t="shared" si="10"/>
        <v>0.34666666666666668</v>
      </c>
      <c r="AU35" s="391">
        <f t="shared" si="10"/>
        <v>0.72</v>
      </c>
      <c r="AV35" s="396"/>
      <c r="AW35" s="396"/>
      <c r="AX35" s="396"/>
    </row>
    <row r="36" spans="1:50" s="529" customFormat="1" ht="15.75" customHeight="1" x14ac:dyDescent="0.3">
      <c r="A36" s="523"/>
      <c r="B36" s="526" t="s">
        <v>258</v>
      </c>
      <c r="C36" s="524">
        <v>448</v>
      </c>
      <c r="D36" s="525"/>
      <c r="E36" s="526"/>
      <c r="F36" s="526"/>
      <c r="G36" s="527"/>
      <c r="H36" s="526"/>
      <c r="I36" s="528"/>
      <c r="J36" s="528"/>
      <c r="K36" s="526"/>
      <c r="L36" s="528"/>
      <c r="M36" s="528"/>
      <c r="N36" s="528"/>
      <c r="O36" s="530">
        <v>59.47</v>
      </c>
      <c r="P36" s="530">
        <v>95.38000000000001</v>
      </c>
      <c r="Q36" s="530">
        <v>62.199999999999989</v>
      </c>
      <c r="R36" s="530">
        <v>24.34</v>
      </c>
      <c r="S36" s="530">
        <v>6.75</v>
      </c>
      <c r="T36" s="531">
        <v>85.600000000000023</v>
      </c>
      <c r="U36" s="531">
        <v>71.39</v>
      </c>
      <c r="V36" s="531">
        <v>42.67</v>
      </c>
      <c r="W36" s="531">
        <v>86.34999999999998</v>
      </c>
      <c r="X36" s="532">
        <v>77.91</v>
      </c>
      <c r="Y36" s="532">
        <v>17.479999999999997</v>
      </c>
      <c r="Z36" s="532">
        <v>77.66</v>
      </c>
      <c r="AA36" s="532">
        <v>97.51</v>
      </c>
      <c r="AB36" s="532">
        <v>52.360000000000007</v>
      </c>
      <c r="AC36" s="532">
        <v>42.689999999999991</v>
      </c>
      <c r="AD36" s="532">
        <v>39.989999999999988</v>
      </c>
      <c r="AE36" s="532">
        <v>81.499999999999972</v>
      </c>
      <c r="AF36" s="532">
        <v>8.6300000000000008</v>
      </c>
      <c r="AG36" s="532">
        <v>16.7</v>
      </c>
      <c r="AH36" s="532">
        <v>76.930000000000007</v>
      </c>
      <c r="AI36" s="532">
        <v>42.649999999999991</v>
      </c>
      <c r="AJ36" s="532">
        <v>32.129999999999995</v>
      </c>
      <c r="AK36" s="532">
        <v>65.350000000000009</v>
      </c>
      <c r="AL36" s="636">
        <v>30.920000000000005</v>
      </c>
      <c r="AM36" s="531">
        <v>4.33</v>
      </c>
      <c r="AN36" s="531">
        <v>22.63</v>
      </c>
      <c r="AO36" s="531">
        <v>23</v>
      </c>
      <c r="AP36" s="531">
        <v>10.77</v>
      </c>
      <c r="AQ36" s="531">
        <v>0.84</v>
      </c>
      <c r="AR36" s="531">
        <v>0</v>
      </c>
      <c r="AS36" s="531">
        <v>17.87</v>
      </c>
      <c r="AT36" s="531">
        <v>2.08</v>
      </c>
      <c r="AU36" s="531">
        <v>7.2</v>
      </c>
      <c r="AV36" s="528"/>
      <c r="AW36" s="528"/>
      <c r="AX36" s="528"/>
    </row>
    <row r="37" spans="1:50" s="529" customFormat="1" ht="15.6" x14ac:dyDescent="0.3">
      <c r="A37" s="523"/>
      <c r="B37" s="526" t="s">
        <v>259</v>
      </c>
      <c r="C37" s="524">
        <v>326</v>
      </c>
      <c r="D37" s="525"/>
      <c r="E37" s="526"/>
      <c r="F37" s="526"/>
      <c r="G37" s="527"/>
      <c r="H37" s="526"/>
      <c r="I37" s="528"/>
      <c r="J37" s="528"/>
      <c r="K37" s="526"/>
      <c r="L37" s="528"/>
      <c r="M37" s="528"/>
      <c r="N37" s="528"/>
      <c r="O37" s="533">
        <v>50</v>
      </c>
      <c r="P37" s="533">
        <v>53</v>
      </c>
      <c r="Q37" s="533">
        <v>40</v>
      </c>
      <c r="R37" s="533">
        <v>27</v>
      </c>
      <c r="S37" s="533">
        <v>6</v>
      </c>
      <c r="T37" s="532">
        <v>57</v>
      </c>
      <c r="U37" s="532">
        <v>50</v>
      </c>
      <c r="V37" s="532">
        <v>43</v>
      </c>
      <c r="W37" s="532">
        <v>54</v>
      </c>
      <c r="X37" s="532">
        <v>42</v>
      </c>
      <c r="Y37" s="532">
        <v>20</v>
      </c>
      <c r="Z37" s="532">
        <v>37</v>
      </c>
      <c r="AA37" s="532">
        <v>58</v>
      </c>
      <c r="AB37" s="532">
        <v>33</v>
      </c>
      <c r="AC37" s="532">
        <v>52</v>
      </c>
      <c r="AD37" s="532">
        <v>35</v>
      </c>
      <c r="AE37" s="532">
        <v>40</v>
      </c>
      <c r="AF37" s="532">
        <v>8</v>
      </c>
      <c r="AG37" s="532">
        <v>14</v>
      </c>
      <c r="AH37" s="532">
        <v>59</v>
      </c>
      <c r="AI37" s="532">
        <v>32</v>
      </c>
      <c r="AJ37" s="532">
        <v>22</v>
      </c>
      <c r="AK37" s="532">
        <v>45</v>
      </c>
      <c r="AL37" s="532">
        <v>32</v>
      </c>
      <c r="AM37" s="532">
        <v>2</v>
      </c>
      <c r="AN37" s="532">
        <v>13</v>
      </c>
      <c r="AO37" s="532">
        <v>11</v>
      </c>
      <c r="AP37" s="532">
        <v>8</v>
      </c>
      <c r="AQ37" s="532">
        <v>2</v>
      </c>
      <c r="AR37" s="532">
        <v>0</v>
      </c>
      <c r="AS37" s="532">
        <v>9</v>
      </c>
      <c r="AT37" s="532">
        <v>6</v>
      </c>
      <c r="AU37" s="532">
        <v>10</v>
      </c>
      <c r="AV37" s="528"/>
      <c r="AW37" s="528"/>
      <c r="AX37" s="528"/>
    </row>
    <row r="38" spans="1:50" s="364" customFormat="1" x14ac:dyDescent="0.3">
      <c r="A38" s="347"/>
      <c r="B38" s="362" t="s">
        <v>68</v>
      </c>
      <c r="C38" s="349" t="s">
        <v>277</v>
      </c>
      <c r="D38" s="365"/>
      <c r="E38" s="362"/>
      <c r="F38" s="362"/>
      <c r="G38" s="366"/>
      <c r="H38" s="362"/>
      <c r="I38" s="359"/>
      <c r="J38" s="359"/>
      <c r="K38" s="362"/>
      <c r="L38" s="359"/>
      <c r="M38" s="359"/>
      <c r="N38" s="359"/>
      <c r="O38" s="359"/>
      <c r="P38" s="359"/>
      <c r="Q38" s="359"/>
      <c r="R38" s="359"/>
      <c r="S38" s="359"/>
      <c r="T38" s="362"/>
      <c r="U38" s="362"/>
      <c r="V38" s="362"/>
      <c r="W38" s="361"/>
      <c r="X38" s="367"/>
      <c r="Y38" s="367"/>
      <c r="Z38" s="367"/>
      <c r="AA38" s="367"/>
      <c r="AB38" s="367"/>
      <c r="AC38" s="367"/>
      <c r="AD38" s="367"/>
      <c r="AE38" s="367"/>
      <c r="AF38" s="367"/>
      <c r="AG38" s="367"/>
      <c r="AH38" s="367"/>
      <c r="AI38" s="367"/>
      <c r="AJ38" s="368"/>
      <c r="AK38" s="350"/>
      <c r="AL38" s="354"/>
      <c r="AM38" s="355"/>
      <c r="AN38" s="369"/>
      <c r="AO38" s="359"/>
      <c r="AP38" s="359"/>
      <c r="AQ38" s="359"/>
      <c r="AR38" s="359"/>
      <c r="AS38" s="359"/>
      <c r="AT38" s="359"/>
      <c r="AU38" s="359"/>
      <c r="AV38" s="359"/>
      <c r="AW38" s="359"/>
      <c r="AX38" s="359"/>
    </row>
    <row r="39" spans="1:50" s="375" customFormat="1" ht="30" customHeight="1" x14ac:dyDescent="0.3">
      <c r="A39" s="357" t="s">
        <v>266</v>
      </c>
      <c r="B39" s="358" t="s">
        <v>436</v>
      </c>
      <c r="C39" s="522">
        <f>C40/C41</f>
        <v>6.4457177615571766</v>
      </c>
      <c r="D39" s="522" t="e">
        <f t="shared" ref="D39:AB39" si="11">D40/D41</f>
        <v>#DIV/0!</v>
      </c>
      <c r="E39" s="522" t="e">
        <f t="shared" si="11"/>
        <v>#DIV/0!</v>
      </c>
      <c r="F39" s="522" t="e">
        <f t="shared" si="11"/>
        <v>#DIV/0!</v>
      </c>
      <c r="G39" s="522" t="e">
        <f t="shared" si="11"/>
        <v>#DIV/0!</v>
      </c>
      <c r="H39" s="522" t="e">
        <f t="shared" si="11"/>
        <v>#DIV/0!</v>
      </c>
      <c r="I39" s="522" t="e">
        <f t="shared" si="11"/>
        <v>#DIV/0!</v>
      </c>
      <c r="J39" s="522" t="e">
        <f t="shared" si="11"/>
        <v>#DIV/0!</v>
      </c>
      <c r="K39" s="522" t="e">
        <f t="shared" si="11"/>
        <v>#DIV/0!</v>
      </c>
      <c r="L39" s="522" t="e">
        <f t="shared" si="11"/>
        <v>#DIV/0!</v>
      </c>
      <c r="M39" s="522" t="e">
        <f t="shared" si="11"/>
        <v>#DIV/0!</v>
      </c>
      <c r="N39" s="522" t="e">
        <f t="shared" si="11"/>
        <v>#DIV/0!</v>
      </c>
      <c r="O39" s="522">
        <f t="shared" si="11"/>
        <v>8.1428571428571423</v>
      </c>
      <c r="P39" s="522">
        <f t="shared" si="11"/>
        <v>7</v>
      </c>
      <c r="Q39" s="522">
        <f t="shared" si="11"/>
        <v>7.5714285714285712</v>
      </c>
      <c r="R39" s="522">
        <f t="shared" si="11"/>
        <v>8.2903225806451619</v>
      </c>
      <c r="S39" s="522">
        <f t="shared" si="11"/>
        <v>7.1538461538461542</v>
      </c>
      <c r="T39" s="522">
        <f t="shared" si="11"/>
        <v>8.1333333333333329</v>
      </c>
      <c r="U39" s="522">
        <f t="shared" si="11"/>
        <v>8.5227272727272734</v>
      </c>
      <c r="V39" s="522">
        <f t="shared" si="11"/>
        <v>7</v>
      </c>
      <c r="W39" s="522">
        <f t="shared" si="11"/>
        <v>4.5454545454545459</v>
      </c>
      <c r="X39" s="522">
        <f t="shared" si="11"/>
        <v>3.0628571428571427</v>
      </c>
      <c r="Y39" s="522">
        <f t="shared" si="11"/>
        <v>2.7360000000000002</v>
      </c>
      <c r="Z39" s="522">
        <f t="shared" si="11"/>
        <v>1.6111111111111112</v>
      </c>
      <c r="AA39" s="522">
        <f t="shared" si="11"/>
        <v>3.9811111111111108</v>
      </c>
      <c r="AB39" s="522">
        <f t="shared" si="11"/>
        <v>6.4009677419354842</v>
      </c>
      <c r="AC39" s="522">
        <f>AC40/AC41</f>
        <v>3.0137037037037038</v>
      </c>
      <c r="AD39" s="522">
        <f t="shared" ref="AD39:AU39" si="12">AD40/AD41</f>
        <v>3.4214285714285713</v>
      </c>
      <c r="AE39" s="522">
        <f t="shared" si="12"/>
        <v>3.426315789473684</v>
      </c>
      <c r="AF39" s="522">
        <f t="shared" si="12"/>
        <v>2.34</v>
      </c>
      <c r="AG39" s="522">
        <f t="shared" si="12"/>
        <v>2.6066666666666669</v>
      </c>
      <c r="AH39" s="522">
        <f t="shared" si="12"/>
        <v>1.9293750000000001</v>
      </c>
      <c r="AI39" s="522">
        <f t="shared" si="12"/>
        <v>2.5233333333333334</v>
      </c>
      <c r="AJ39" s="522">
        <f t="shared" si="12"/>
        <v>6.1637500000000003</v>
      </c>
      <c r="AK39" s="522">
        <f t="shared" si="12"/>
        <v>1.952</v>
      </c>
      <c r="AL39" s="522">
        <f t="shared" si="12"/>
        <v>1.8142857142857143</v>
      </c>
      <c r="AM39" s="522">
        <f t="shared" si="12"/>
        <v>2.1</v>
      </c>
      <c r="AN39" s="522">
        <f t="shared" si="12"/>
        <v>0</v>
      </c>
      <c r="AO39" s="522">
        <f t="shared" si="12"/>
        <v>0</v>
      </c>
      <c r="AP39" s="522">
        <f t="shared" si="12"/>
        <v>0</v>
      </c>
      <c r="AQ39" s="522">
        <f t="shared" si="12"/>
        <v>0</v>
      </c>
      <c r="AR39" s="522">
        <f t="shared" si="12"/>
        <v>0</v>
      </c>
      <c r="AS39" s="522">
        <f t="shared" si="12"/>
        <v>0</v>
      </c>
      <c r="AT39" s="522">
        <f t="shared" si="12"/>
        <v>0</v>
      </c>
      <c r="AU39" s="522">
        <f t="shared" si="12"/>
        <v>0</v>
      </c>
      <c r="AV39" s="370"/>
      <c r="AW39" s="370"/>
      <c r="AX39" s="370"/>
    </row>
    <row r="40" spans="1:50" s="618" customFormat="1" ht="15.6" x14ac:dyDescent="0.3">
      <c r="A40" s="604"/>
      <c r="B40" s="620" t="s">
        <v>61</v>
      </c>
      <c r="C40" s="606">
        <v>2649.1899999999996</v>
      </c>
      <c r="D40" s="607"/>
      <c r="E40" s="605"/>
      <c r="F40" s="605"/>
      <c r="G40" s="608"/>
      <c r="H40" s="605"/>
      <c r="I40" s="609"/>
      <c r="J40" s="609"/>
      <c r="K40" s="605"/>
      <c r="L40" s="609"/>
      <c r="M40" s="609"/>
      <c r="N40" s="609"/>
      <c r="O40" s="609">
        <v>57</v>
      </c>
      <c r="P40" s="609">
        <v>413</v>
      </c>
      <c r="Q40" s="609">
        <v>318</v>
      </c>
      <c r="R40" s="609">
        <v>257</v>
      </c>
      <c r="S40" s="609">
        <v>93</v>
      </c>
      <c r="T40" s="605">
        <v>366</v>
      </c>
      <c r="U40" s="621">
        <v>375</v>
      </c>
      <c r="V40" s="621">
        <v>210</v>
      </c>
      <c r="W40" s="621">
        <v>100</v>
      </c>
      <c r="X40" s="621">
        <v>107.2</v>
      </c>
      <c r="Y40" s="621">
        <v>68.400000000000006</v>
      </c>
      <c r="Z40" s="621">
        <v>14.5</v>
      </c>
      <c r="AA40" s="621">
        <v>71.66</v>
      </c>
      <c r="AB40" s="622">
        <v>198.43</v>
      </c>
      <c r="AC40" s="622">
        <v>81.37</v>
      </c>
      <c r="AD40" s="622">
        <v>95.8</v>
      </c>
      <c r="AE40" s="622">
        <v>65.099999999999994</v>
      </c>
      <c r="AF40" s="622">
        <v>11.7</v>
      </c>
      <c r="AG40" s="622">
        <v>7.82</v>
      </c>
      <c r="AH40" s="623">
        <v>30.87</v>
      </c>
      <c r="AI40" s="624">
        <v>30.28</v>
      </c>
      <c r="AJ40" s="632">
        <v>98.62</v>
      </c>
      <c r="AK40" s="634">
        <v>19.52</v>
      </c>
      <c r="AL40" s="635">
        <v>12.7</v>
      </c>
      <c r="AM40" s="635">
        <v>4.2</v>
      </c>
      <c r="AN40" s="629"/>
      <c r="AO40" s="630"/>
      <c r="AP40" s="630"/>
      <c r="AQ40" s="630"/>
      <c r="AR40" s="630"/>
      <c r="AS40" s="630"/>
      <c r="AT40" s="630"/>
      <c r="AU40" s="630"/>
      <c r="AV40" s="609"/>
      <c r="AW40" s="609"/>
      <c r="AX40" s="609"/>
    </row>
    <row r="41" spans="1:50" s="618" customFormat="1" ht="15.6" x14ac:dyDescent="0.3">
      <c r="A41" s="604"/>
      <c r="B41" s="620" t="s">
        <v>74</v>
      </c>
      <c r="C41" s="606">
        <v>411</v>
      </c>
      <c r="D41" s="607"/>
      <c r="E41" s="605"/>
      <c r="F41" s="605"/>
      <c r="G41" s="608"/>
      <c r="H41" s="605"/>
      <c r="I41" s="609"/>
      <c r="J41" s="609"/>
      <c r="K41" s="605"/>
      <c r="L41" s="609"/>
      <c r="M41" s="609"/>
      <c r="N41" s="609"/>
      <c r="O41" s="609">
        <v>7</v>
      </c>
      <c r="P41" s="609">
        <v>59</v>
      </c>
      <c r="Q41" s="609">
        <v>42</v>
      </c>
      <c r="R41" s="609">
        <v>31</v>
      </c>
      <c r="S41" s="609">
        <v>13</v>
      </c>
      <c r="T41" s="605">
        <v>45</v>
      </c>
      <c r="U41" s="621">
        <v>44</v>
      </c>
      <c r="V41" s="621">
        <v>30</v>
      </c>
      <c r="W41" s="621">
        <v>22</v>
      </c>
      <c r="X41" s="621">
        <v>35</v>
      </c>
      <c r="Y41" s="621">
        <v>25</v>
      </c>
      <c r="Z41" s="621">
        <v>9</v>
      </c>
      <c r="AA41" s="621">
        <v>18</v>
      </c>
      <c r="AB41" s="622">
        <v>31</v>
      </c>
      <c r="AC41" s="622">
        <v>27</v>
      </c>
      <c r="AD41" s="622">
        <v>28</v>
      </c>
      <c r="AE41" s="622">
        <v>19</v>
      </c>
      <c r="AF41" s="622">
        <v>5</v>
      </c>
      <c r="AG41" s="622">
        <v>3</v>
      </c>
      <c r="AH41" s="631">
        <v>16</v>
      </c>
      <c r="AI41" s="622">
        <v>12</v>
      </c>
      <c r="AJ41" s="625">
        <v>16</v>
      </c>
      <c r="AK41" s="626">
        <v>10</v>
      </c>
      <c r="AL41" s="627">
        <v>7</v>
      </c>
      <c r="AM41" s="628">
        <v>2</v>
      </c>
      <c r="AN41" s="628" t="s">
        <v>437</v>
      </c>
      <c r="AO41" s="628" t="s">
        <v>437</v>
      </c>
      <c r="AP41" s="628">
        <v>0.33</v>
      </c>
      <c r="AQ41" s="628" t="s">
        <v>437</v>
      </c>
      <c r="AR41" s="628" t="s">
        <v>437</v>
      </c>
      <c r="AS41" s="628" t="s">
        <v>437</v>
      </c>
      <c r="AT41" s="628" t="s">
        <v>437</v>
      </c>
      <c r="AU41" s="628" t="s">
        <v>437</v>
      </c>
      <c r="AV41" s="609"/>
      <c r="AW41" s="609"/>
      <c r="AX41" s="609"/>
    </row>
    <row r="42" spans="1:50" s="364" customFormat="1" ht="15.75" customHeight="1" x14ac:dyDescent="0.3">
      <c r="A42" s="347"/>
      <c r="B42" s="362" t="s">
        <v>258</v>
      </c>
      <c r="C42" s="349">
        <f>+SUM(O42:AU42)</f>
        <v>3130.3999999999992</v>
      </c>
      <c r="D42" s="365"/>
      <c r="E42" s="362"/>
      <c r="F42" s="362"/>
      <c r="G42" s="366"/>
      <c r="H42" s="362"/>
      <c r="I42" s="359"/>
      <c r="J42" s="359"/>
      <c r="K42" s="362"/>
      <c r="L42" s="359"/>
      <c r="M42" s="359"/>
      <c r="N42" s="359"/>
      <c r="O42" s="359">
        <v>57</v>
      </c>
      <c r="P42" s="359">
        <v>413</v>
      </c>
      <c r="Q42" s="359">
        <v>318</v>
      </c>
      <c r="R42" s="359">
        <v>257</v>
      </c>
      <c r="S42" s="359">
        <v>93</v>
      </c>
      <c r="T42" s="362">
        <v>366</v>
      </c>
      <c r="U42" s="362">
        <v>375</v>
      </c>
      <c r="V42" s="362">
        <v>210</v>
      </c>
      <c r="W42" s="362">
        <v>100</v>
      </c>
      <c r="X42" s="362">
        <v>107.2</v>
      </c>
      <c r="Y42" s="362">
        <v>68.400000000000006</v>
      </c>
      <c r="Z42" s="362">
        <v>14.5</v>
      </c>
      <c r="AA42" s="362">
        <v>71.66</v>
      </c>
      <c r="AB42" s="362">
        <v>198.43</v>
      </c>
      <c r="AC42" s="362">
        <v>81.37</v>
      </c>
      <c r="AD42" s="362">
        <v>95.8</v>
      </c>
      <c r="AE42" s="362">
        <v>65.099999999999994</v>
      </c>
      <c r="AF42" s="362">
        <v>11.7</v>
      </c>
      <c r="AG42" s="640">
        <v>7.82</v>
      </c>
      <c r="AH42" s="641">
        <v>30.87</v>
      </c>
      <c r="AI42" s="641">
        <v>30.28</v>
      </c>
      <c r="AJ42" s="642">
        <v>98.62</v>
      </c>
      <c r="AK42" s="643">
        <v>19.52</v>
      </c>
      <c r="AL42" s="641">
        <v>12.7</v>
      </c>
      <c r="AM42" s="638">
        <v>4.2</v>
      </c>
      <c r="AN42" s="640">
        <v>0</v>
      </c>
      <c r="AO42" s="641">
        <v>0</v>
      </c>
      <c r="AP42" s="641">
        <v>0.33</v>
      </c>
      <c r="AQ42" s="642">
        <v>0</v>
      </c>
      <c r="AR42" s="643">
        <v>0</v>
      </c>
      <c r="AS42" s="641">
        <v>22.9</v>
      </c>
      <c r="AT42" s="641">
        <v>0</v>
      </c>
      <c r="AU42" s="641">
        <v>0</v>
      </c>
      <c r="AV42" s="359"/>
      <c r="AW42" s="359"/>
      <c r="AX42" s="359"/>
    </row>
    <row r="43" spans="1:50" s="364" customFormat="1" ht="15.6" x14ac:dyDescent="0.3">
      <c r="A43" s="347"/>
      <c r="B43" s="362" t="s">
        <v>259</v>
      </c>
      <c r="C43" s="349">
        <f>+SUM(O43:AU43)</f>
        <v>558</v>
      </c>
      <c r="D43" s="365"/>
      <c r="E43" s="362"/>
      <c r="F43" s="362"/>
      <c r="G43" s="366"/>
      <c r="H43" s="362"/>
      <c r="I43" s="359"/>
      <c r="J43" s="359"/>
      <c r="K43" s="362"/>
      <c r="L43" s="359"/>
      <c r="M43" s="359"/>
      <c r="N43" s="359"/>
      <c r="O43" s="359">
        <v>7</v>
      </c>
      <c r="P43" s="359">
        <v>59</v>
      </c>
      <c r="Q43" s="359">
        <v>42</v>
      </c>
      <c r="R43" s="359">
        <v>31</v>
      </c>
      <c r="S43" s="359">
        <v>13</v>
      </c>
      <c r="T43" s="362">
        <v>45</v>
      </c>
      <c r="U43" s="362">
        <v>44</v>
      </c>
      <c r="V43" s="362">
        <v>30</v>
      </c>
      <c r="W43" s="362">
        <v>22</v>
      </c>
      <c r="X43" s="362">
        <v>35</v>
      </c>
      <c r="Y43" s="362">
        <v>25</v>
      </c>
      <c r="Z43" s="362">
        <v>9</v>
      </c>
      <c r="AA43" s="362">
        <v>18</v>
      </c>
      <c r="AB43" s="362">
        <v>31</v>
      </c>
      <c r="AC43" s="362">
        <v>27</v>
      </c>
      <c r="AD43" s="362">
        <v>28</v>
      </c>
      <c r="AE43" s="362">
        <v>19</v>
      </c>
      <c r="AF43" s="362">
        <v>5</v>
      </c>
      <c r="AG43" s="362">
        <v>3</v>
      </c>
      <c r="AH43" s="516">
        <v>16</v>
      </c>
      <c r="AI43" s="641">
        <v>12</v>
      </c>
      <c r="AJ43" s="642">
        <v>16</v>
      </c>
      <c r="AK43" s="643">
        <v>10</v>
      </c>
      <c r="AL43" s="516">
        <v>7</v>
      </c>
      <c r="AM43" s="639">
        <v>2</v>
      </c>
      <c r="AN43" s="362">
        <v>0</v>
      </c>
      <c r="AO43" s="516">
        <v>0</v>
      </c>
      <c r="AP43" s="641">
        <v>1</v>
      </c>
      <c r="AQ43" s="642">
        <v>0</v>
      </c>
      <c r="AR43" s="643">
        <v>0</v>
      </c>
      <c r="AS43" s="516">
        <v>1</v>
      </c>
      <c r="AT43" s="516">
        <v>0</v>
      </c>
      <c r="AU43" s="516">
        <v>0</v>
      </c>
      <c r="AV43" s="359"/>
      <c r="AW43" s="359"/>
      <c r="AX43" s="359"/>
    </row>
    <row r="44" spans="1:50" s="364" customFormat="1" x14ac:dyDescent="0.3">
      <c r="A44" s="347"/>
      <c r="B44" s="362" t="s">
        <v>68</v>
      </c>
      <c r="C44" s="349"/>
      <c r="D44" s="365"/>
      <c r="E44" s="362"/>
      <c r="F44" s="362"/>
      <c r="G44" s="366"/>
      <c r="H44" s="362"/>
      <c r="I44" s="359"/>
      <c r="J44" s="359"/>
      <c r="K44" s="362"/>
      <c r="L44" s="359"/>
      <c r="M44" s="359"/>
      <c r="N44" s="359"/>
      <c r="O44" s="359"/>
      <c r="P44" s="359"/>
      <c r="Q44" s="359"/>
      <c r="R44" s="359"/>
      <c r="S44" s="359"/>
      <c r="T44" s="362"/>
      <c r="U44" s="362"/>
      <c r="V44" s="362"/>
      <c r="W44" s="361"/>
      <c r="X44" s="367"/>
      <c r="Y44" s="367"/>
      <c r="Z44" s="367"/>
      <c r="AA44" s="367"/>
      <c r="AB44" s="367"/>
      <c r="AC44" s="367"/>
      <c r="AD44" s="367"/>
      <c r="AE44" s="367"/>
      <c r="AF44" s="367"/>
      <c r="AG44" s="367"/>
      <c r="AH44" s="367"/>
      <c r="AI44" s="367"/>
      <c r="AJ44" s="368"/>
      <c r="AK44" s="350"/>
      <c r="AL44" s="354"/>
      <c r="AM44" s="355"/>
      <c r="AN44" s="369"/>
      <c r="AO44" s="359"/>
      <c r="AP44" s="359"/>
      <c r="AQ44" s="359"/>
      <c r="AR44" s="359"/>
      <c r="AS44" s="359"/>
      <c r="AT44" s="359"/>
      <c r="AU44" s="359"/>
      <c r="AV44" s="359"/>
      <c r="AW44" s="359"/>
      <c r="AX44" s="359"/>
    </row>
    <row r="45" spans="1:50" s="387" customFormat="1" ht="22.5" customHeight="1" x14ac:dyDescent="0.3">
      <c r="A45" s="377">
        <v>4</v>
      </c>
      <c r="B45" s="378" t="s">
        <v>268</v>
      </c>
      <c r="C45" s="379"/>
      <c r="D45" s="378"/>
      <c r="E45" s="378"/>
      <c r="F45" s="378"/>
      <c r="G45" s="378"/>
      <c r="H45" s="378"/>
      <c r="I45" s="380"/>
      <c r="J45" s="380"/>
      <c r="K45" s="378"/>
      <c r="L45" s="380"/>
      <c r="M45" s="380"/>
      <c r="N45" s="380"/>
      <c r="O45" s="380"/>
      <c r="P45" s="380"/>
      <c r="Q45" s="380"/>
      <c r="R45" s="380"/>
      <c r="S45" s="380"/>
      <c r="T45" s="378"/>
      <c r="U45" s="378"/>
      <c r="V45" s="378"/>
      <c r="W45" s="382"/>
      <c r="X45" s="381"/>
      <c r="Y45" s="381"/>
      <c r="Z45" s="381"/>
      <c r="AA45" s="381"/>
      <c r="AB45" s="381"/>
      <c r="AC45" s="381"/>
      <c r="AD45" s="381"/>
      <c r="AE45" s="381"/>
      <c r="AF45" s="381"/>
      <c r="AG45" s="381"/>
      <c r="AH45" s="381"/>
      <c r="AI45" s="381"/>
      <c r="AJ45" s="383"/>
      <c r="AK45" s="384"/>
      <c r="AL45" s="384"/>
      <c r="AM45" s="385"/>
      <c r="AN45" s="386"/>
      <c r="AO45" s="380"/>
      <c r="AP45" s="380"/>
      <c r="AQ45" s="380"/>
      <c r="AR45" s="380"/>
      <c r="AS45" s="380"/>
      <c r="AT45" s="380"/>
      <c r="AU45" s="380"/>
      <c r="AV45" s="380"/>
      <c r="AW45" s="380"/>
      <c r="AX45" s="380"/>
    </row>
    <row r="46" spans="1:50" s="375" customFormat="1" ht="30" hidden="1" customHeight="1" x14ac:dyDescent="0.3">
      <c r="A46" s="357" t="s">
        <v>438</v>
      </c>
      <c r="B46" s="358" t="s">
        <v>439</v>
      </c>
      <c r="C46" s="347"/>
      <c r="D46" s="365"/>
      <c r="E46" s="348"/>
      <c r="F46" s="348"/>
      <c r="G46" s="357"/>
      <c r="H46" s="348"/>
      <c r="I46" s="370"/>
      <c r="J46" s="370"/>
      <c r="K46" s="348"/>
      <c r="L46" s="370"/>
      <c r="M46" s="370"/>
      <c r="N46" s="370"/>
      <c r="O46" s="370"/>
      <c r="P46" s="370"/>
      <c r="Q46" s="370"/>
      <c r="R46" s="370"/>
      <c r="S46" s="370"/>
      <c r="T46" s="348"/>
      <c r="U46" s="348"/>
      <c r="V46" s="348"/>
      <c r="W46" s="371"/>
      <c r="X46" s="372"/>
      <c r="Y46" s="372"/>
      <c r="Z46" s="372"/>
      <c r="AA46" s="372"/>
      <c r="AB46" s="372"/>
      <c r="AC46" s="372"/>
      <c r="AD46" s="372"/>
      <c r="AE46" s="372"/>
      <c r="AF46" s="372"/>
      <c r="AG46" s="372"/>
      <c r="AH46" s="372"/>
      <c r="AI46" s="372"/>
      <c r="AJ46" s="373"/>
      <c r="AK46" s="350"/>
      <c r="AL46" s="350"/>
      <c r="AM46" s="374"/>
      <c r="AN46" s="356"/>
      <c r="AO46" s="370"/>
      <c r="AP46" s="370"/>
      <c r="AQ46" s="370"/>
      <c r="AR46" s="370"/>
      <c r="AS46" s="370"/>
      <c r="AT46" s="370"/>
      <c r="AU46" s="370"/>
      <c r="AV46" s="370"/>
      <c r="AW46" s="370"/>
      <c r="AX46" s="370"/>
    </row>
    <row r="47" spans="1:50" s="364" customFormat="1" hidden="1" x14ac:dyDescent="0.3">
      <c r="A47" s="347"/>
      <c r="B47" s="348" t="s">
        <v>61</v>
      </c>
      <c r="C47" s="398">
        <v>0.85</v>
      </c>
      <c r="D47" s="365"/>
      <c r="E47" s="362"/>
      <c r="F47" s="362"/>
      <c r="G47" s="366"/>
      <c r="H47" s="362"/>
      <c r="I47" s="359"/>
      <c r="J47" s="359"/>
      <c r="K47" s="362"/>
      <c r="L47" s="359"/>
      <c r="M47" s="359"/>
      <c r="N47" s="359"/>
      <c r="O47" s="359"/>
      <c r="P47" s="359"/>
      <c r="Q47" s="359"/>
      <c r="R47" s="359"/>
      <c r="S47" s="359"/>
      <c r="T47" s="362"/>
      <c r="U47" s="362"/>
      <c r="V47" s="362"/>
      <c r="W47" s="361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  <c r="AH47" s="367"/>
      <c r="AI47" s="367"/>
      <c r="AJ47" s="368"/>
      <c r="AK47" s="350"/>
      <c r="AL47" s="354"/>
      <c r="AM47" s="355"/>
      <c r="AN47" s="369"/>
      <c r="AO47" s="359"/>
      <c r="AP47" s="359"/>
      <c r="AQ47" s="359"/>
      <c r="AR47" s="359"/>
      <c r="AS47" s="359"/>
      <c r="AT47" s="359"/>
      <c r="AU47" s="359"/>
      <c r="AV47" s="359"/>
      <c r="AW47" s="359"/>
      <c r="AX47" s="359"/>
    </row>
    <row r="48" spans="1:50" s="364" customFormat="1" hidden="1" x14ac:dyDescent="0.3">
      <c r="A48" s="347"/>
      <c r="B48" s="348" t="s">
        <v>74</v>
      </c>
      <c r="C48" s="399">
        <f>C49/C50</f>
        <v>0.91666666666666663</v>
      </c>
      <c r="D48" s="365"/>
      <c r="E48" s="362"/>
      <c r="F48" s="362"/>
      <c r="G48" s="366"/>
      <c r="H48" s="362"/>
      <c r="I48" s="359"/>
      <c r="J48" s="359"/>
      <c r="K48" s="362"/>
      <c r="L48" s="359"/>
      <c r="M48" s="359"/>
      <c r="N48" s="359"/>
      <c r="O48" s="399">
        <v>1</v>
      </c>
      <c r="P48" s="399">
        <v>0.84615384615384615</v>
      </c>
      <c r="Q48" s="399">
        <v>0.96</v>
      </c>
      <c r="R48" s="399">
        <v>1</v>
      </c>
      <c r="S48" s="399">
        <v>1</v>
      </c>
      <c r="T48" s="399">
        <v>0.86363636363636365</v>
      </c>
      <c r="U48" s="399">
        <v>0.93181818181818177</v>
      </c>
      <c r="V48" s="399"/>
      <c r="W48" s="361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  <c r="AH48" s="367"/>
      <c r="AI48" s="367"/>
      <c r="AJ48" s="368"/>
      <c r="AK48" s="350"/>
      <c r="AL48" s="354"/>
      <c r="AM48" s="355"/>
      <c r="AN48" s="369"/>
      <c r="AO48" s="359"/>
      <c r="AP48" s="359"/>
      <c r="AQ48" s="359"/>
      <c r="AR48" s="359"/>
      <c r="AS48" s="359"/>
      <c r="AT48" s="359"/>
      <c r="AU48" s="359"/>
      <c r="AV48" s="359"/>
      <c r="AW48" s="359"/>
      <c r="AX48" s="359"/>
    </row>
    <row r="49" spans="1:50" s="364" customFormat="1" ht="15.75" hidden="1" customHeight="1" x14ac:dyDescent="0.3">
      <c r="A49" s="347"/>
      <c r="B49" s="362" t="s">
        <v>258</v>
      </c>
      <c r="C49" s="400">
        <f>AVERAGEA(O49:X49)</f>
        <v>22</v>
      </c>
      <c r="D49" s="365"/>
      <c r="E49" s="362"/>
      <c r="F49" s="362"/>
      <c r="G49" s="366"/>
      <c r="H49" s="362"/>
      <c r="I49" s="359"/>
      <c r="J49" s="359"/>
      <c r="K49" s="362"/>
      <c r="L49" s="359"/>
      <c r="M49" s="359"/>
      <c r="N49" s="359"/>
      <c r="O49" s="400">
        <v>10</v>
      </c>
      <c r="P49" s="400">
        <v>22</v>
      </c>
      <c r="Q49" s="400">
        <v>24</v>
      </c>
      <c r="R49" s="400">
        <v>14</v>
      </c>
      <c r="S49" s="400">
        <v>5</v>
      </c>
      <c r="T49" s="400">
        <v>38</v>
      </c>
      <c r="U49" s="400">
        <v>41</v>
      </c>
      <c r="V49" s="400"/>
      <c r="W49" s="361"/>
      <c r="X49" s="367"/>
      <c r="Y49" s="367"/>
      <c r="Z49" s="367"/>
      <c r="AA49" s="367"/>
      <c r="AB49" s="367"/>
      <c r="AC49" s="367"/>
      <c r="AD49" s="367"/>
      <c r="AE49" s="367"/>
      <c r="AF49" s="367"/>
      <c r="AG49" s="367"/>
      <c r="AH49" s="367"/>
      <c r="AI49" s="367"/>
      <c r="AJ49" s="368"/>
      <c r="AK49" s="350"/>
      <c r="AL49" s="354"/>
      <c r="AM49" s="355"/>
      <c r="AN49" s="369"/>
      <c r="AO49" s="359"/>
      <c r="AP49" s="359"/>
      <c r="AQ49" s="359"/>
      <c r="AR49" s="359"/>
      <c r="AS49" s="359"/>
      <c r="AT49" s="359"/>
      <c r="AU49" s="359"/>
      <c r="AV49" s="359"/>
      <c r="AW49" s="359"/>
      <c r="AX49" s="359"/>
    </row>
    <row r="50" spans="1:50" s="364" customFormat="1" hidden="1" x14ac:dyDescent="0.3">
      <c r="A50" s="347"/>
      <c r="B50" s="362" t="s">
        <v>259</v>
      </c>
      <c r="C50" s="400">
        <f>AVERAGEA(O50:AU50)</f>
        <v>24</v>
      </c>
      <c r="D50" s="365"/>
      <c r="E50" s="362"/>
      <c r="F50" s="362"/>
      <c r="G50" s="366"/>
      <c r="H50" s="362"/>
      <c r="I50" s="359"/>
      <c r="J50" s="359"/>
      <c r="K50" s="362"/>
      <c r="L50" s="359"/>
      <c r="M50" s="359"/>
      <c r="N50" s="359"/>
      <c r="O50" s="400">
        <v>10</v>
      </c>
      <c r="P50" s="400">
        <v>26</v>
      </c>
      <c r="Q50" s="400">
        <v>25</v>
      </c>
      <c r="R50" s="400">
        <v>14</v>
      </c>
      <c r="S50" s="400">
        <v>5</v>
      </c>
      <c r="T50" s="400">
        <v>44</v>
      </c>
      <c r="U50" s="400">
        <v>44</v>
      </c>
      <c r="V50" s="400"/>
      <c r="W50" s="361"/>
      <c r="X50" s="367"/>
      <c r="Y50" s="367"/>
      <c r="Z50" s="367"/>
      <c r="AA50" s="367"/>
      <c r="AB50" s="367"/>
      <c r="AC50" s="367"/>
      <c r="AD50" s="367"/>
      <c r="AE50" s="367"/>
      <c r="AF50" s="367"/>
      <c r="AG50" s="367"/>
      <c r="AH50" s="367"/>
      <c r="AI50" s="367"/>
      <c r="AJ50" s="368"/>
      <c r="AK50" s="350"/>
      <c r="AL50" s="354"/>
      <c r="AM50" s="355"/>
      <c r="AN50" s="369"/>
      <c r="AO50" s="359"/>
      <c r="AP50" s="359"/>
      <c r="AQ50" s="359"/>
      <c r="AR50" s="359"/>
      <c r="AS50" s="359"/>
      <c r="AT50" s="359"/>
      <c r="AU50" s="359"/>
      <c r="AV50" s="359"/>
      <c r="AW50" s="359"/>
      <c r="AX50" s="359"/>
    </row>
    <row r="51" spans="1:50" s="364" customFormat="1" hidden="1" x14ac:dyDescent="0.3">
      <c r="A51" s="347"/>
      <c r="B51" s="362" t="s">
        <v>68</v>
      </c>
      <c r="C51" s="327" t="str">
        <f>IF(C48&gt;=$C$48,"Đạt","Không đạt")</f>
        <v>Đạt</v>
      </c>
      <c r="D51" s="365"/>
      <c r="E51" s="362"/>
      <c r="F51" s="362"/>
      <c r="G51" s="366"/>
      <c r="H51" s="362"/>
      <c r="I51" s="359"/>
      <c r="J51" s="359"/>
      <c r="K51" s="362"/>
      <c r="L51" s="359"/>
      <c r="M51" s="359"/>
      <c r="N51" s="359"/>
      <c r="O51" s="327" t="str">
        <f t="shared" ref="O51:U51" si="13">IF(O48&gt;=$C$48,"Đạt","Không đạt")</f>
        <v>Đạt</v>
      </c>
      <c r="P51" s="327" t="str">
        <f t="shared" si="13"/>
        <v>Không đạt</v>
      </c>
      <c r="Q51" s="327" t="str">
        <f t="shared" si="13"/>
        <v>Đạt</v>
      </c>
      <c r="R51" s="327" t="str">
        <f t="shared" si="13"/>
        <v>Đạt</v>
      </c>
      <c r="S51" s="327" t="str">
        <f t="shared" si="13"/>
        <v>Đạt</v>
      </c>
      <c r="T51" s="327" t="str">
        <f t="shared" si="13"/>
        <v>Không đạt</v>
      </c>
      <c r="U51" s="327" t="str">
        <f t="shared" si="13"/>
        <v>Đạt</v>
      </c>
      <c r="V51" s="327"/>
      <c r="W51" s="361"/>
      <c r="X51" s="367"/>
      <c r="Y51" s="367"/>
      <c r="Z51" s="367"/>
      <c r="AA51" s="367"/>
      <c r="AB51" s="367"/>
      <c r="AC51" s="367"/>
      <c r="AD51" s="367"/>
      <c r="AE51" s="367"/>
      <c r="AF51" s="367"/>
      <c r="AG51" s="367"/>
      <c r="AH51" s="367"/>
      <c r="AI51" s="367"/>
      <c r="AJ51" s="368"/>
      <c r="AK51" s="350"/>
      <c r="AL51" s="354"/>
      <c r="AM51" s="355"/>
      <c r="AN51" s="369"/>
      <c r="AO51" s="359"/>
      <c r="AP51" s="359"/>
      <c r="AQ51" s="359"/>
      <c r="AR51" s="359"/>
      <c r="AS51" s="359"/>
      <c r="AT51" s="359"/>
      <c r="AU51" s="359"/>
      <c r="AV51" s="359"/>
      <c r="AW51" s="359"/>
      <c r="AX51" s="359"/>
    </row>
    <row r="52" spans="1:50" s="375" customFormat="1" ht="30" customHeight="1" x14ac:dyDescent="0.3">
      <c r="A52" s="357" t="s">
        <v>269</v>
      </c>
      <c r="B52" s="358" t="s">
        <v>270</v>
      </c>
      <c r="C52" s="349"/>
      <c r="D52" s="365"/>
      <c r="E52" s="348"/>
      <c r="F52" s="348"/>
      <c r="G52" s="357"/>
      <c r="H52" s="348"/>
      <c r="I52" s="370"/>
      <c r="J52" s="370"/>
      <c r="K52" s="348"/>
      <c r="L52" s="370"/>
      <c r="M52" s="370"/>
      <c r="N52" s="370"/>
      <c r="O52" s="370"/>
      <c r="P52" s="370"/>
      <c r="Q52" s="370"/>
      <c r="R52" s="370"/>
      <c r="S52" s="370"/>
      <c r="T52" s="348"/>
      <c r="U52" s="348"/>
      <c r="V52" s="348"/>
      <c r="W52" s="371"/>
      <c r="X52" s="372"/>
      <c r="Y52" s="372"/>
      <c r="Z52" s="372"/>
      <c r="AA52" s="372"/>
      <c r="AB52" s="372"/>
      <c r="AC52" s="372"/>
      <c r="AD52" s="372"/>
      <c r="AE52" s="372"/>
      <c r="AF52" s="372"/>
      <c r="AG52" s="372"/>
      <c r="AH52" s="372"/>
      <c r="AI52" s="372"/>
      <c r="AJ52" s="373"/>
      <c r="AK52" s="350"/>
      <c r="AL52" s="350"/>
      <c r="AM52" s="374"/>
      <c r="AN52" s="356"/>
      <c r="AO52" s="370"/>
      <c r="AP52" s="370"/>
      <c r="AQ52" s="370"/>
      <c r="AR52" s="370"/>
      <c r="AS52" s="370"/>
      <c r="AT52" s="370"/>
      <c r="AU52" s="370"/>
      <c r="AV52" s="370"/>
      <c r="AW52" s="370"/>
      <c r="AX52" s="370"/>
    </row>
    <row r="53" spans="1:50" s="364" customFormat="1" ht="15.6" x14ac:dyDescent="0.3">
      <c r="A53" s="347"/>
      <c r="B53" s="348" t="s">
        <v>61</v>
      </c>
      <c r="C53" s="398">
        <v>0.85</v>
      </c>
      <c r="D53" s="365"/>
      <c r="E53" s="362"/>
      <c r="F53" s="362"/>
      <c r="G53" s="366"/>
      <c r="H53" s="362"/>
      <c r="I53" s="359"/>
      <c r="J53" s="359"/>
      <c r="K53" s="362"/>
      <c r="L53" s="359"/>
      <c r="M53" s="359"/>
      <c r="N53" s="359"/>
      <c r="O53" s="398">
        <v>0.85</v>
      </c>
      <c r="P53" s="398">
        <v>0.85</v>
      </c>
      <c r="Q53" s="398">
        <v>0.85</v>
      </c>
      <c r="R53" s="398">
        <v>0.85</v>
      </c>
      <c r="S53" s="398">
        <v>0.85</v>
      </c>
      <c r="T53" s="398">
        <v>0.85</v>
      </c>
      <c r="U53" s="398">
        <v>0.85</v>
      </c>
      <c r="V53" s="398">
        <v>0.85</v>
      </c>
      <c r="W53" s="398">
        <v>0.85</v>
      </c>
      <c r="X53" s="398">
        <v>0.85</v>
      </c>
      <c r="Y53" s="398">
        <v>0.85</v>
      </c>
      <c r="Z53" s="398">
        <v>0.85</v>
      </c>
      <c r="AA53" s="398">
        <v>0.85</v>
      </c>
      <c r="AB53" s="398">
        <v>0.85</v>
      </c>
      <c r="AC53" s="398">
        <v>0.85</v>
      </c>
      <c r="AD53" s="398">
        <v>0.85</v>
      </c>
      <c r="AE53" s="398">
        <v>0.85</v>
      </c>
      <c r="AF53" s="398">
        <v>0.85</v>
      </c>
      <c r="AG53" s="398">
        <v>0.85</v>
      </c>
      <c r="AH53" s="398">
        <v>0.85</v>
      </c>
      <c r="AI53" s="398">
        <v>0.85</v>
      </c>
      <c r="AJ53" s="398">
        <v>0.85</v>
      </c>
      <c r="AK53" s="398">
        <v>0.85</v>
      </c>
      <c r="AL53" s="398">
        <v>0.85</v>
      </c>
      <c r="AM53" s="398">
        <v>0.85</v>
      </c>
      <c r="AN53" s="398">
        <v>0.85</v>
      </c>
      <c r="AO53" s="398">
        <v>0.85</v>
      </c>
      <c r="AP53" s="398">
        <v>0.85</v>
      </c>
      <c r="AQ53" s="398">
        <v>0.85</v>
      </c>
      <c r="AR53" s="398">
        <v>0.85</v>
      </c>
      <c r="AS53" s="398">
        <v>0.85</v>
      </c>
      <c r="AT53" s="398">
        <v>0.85</v>
      </c>
      <c r="AU53" s="398">
        <v>0.85</v>
      </c>
      <c r="AV53" s="359"/>
      <c r="AW53" s="359"/>
      <c r="AX53" s="359"/>
    </row>
    <row r="54" spans="1:50" s="397" customFormat="1" ht="15.6" x14ac:dyDescent="0.3">
      <c r="A54" s="389"/>
      <c r="B54" s="390" t="s">
        <v>74</v>
      </c>
      <c r="C54" s="520">
        <f ca="1">C55/C56</f>
        <v>4.2857142857142856</v>
      </c>
      <c r="D54" s="520">
        <f t="shared" ref="D54:AU54" si="14">D55/D56</f>
        <v>1</v>
      </c>
      <c r="E54" s="520">
        <f t="shared" si="14"/>
        <v>1</v>
      </c>
      <c r="F54" s="520">
        <f t="shared" si="14"/>
        <v>1</v>
      </c>
      <c r="G54" s="520">
        <f t="shared" si="14"/>
        <v>1</v>
      </c>
      <c r="H54" s="520">
        <f t="shared" si="14"/>
        <v>1</v>
      </c>
      <c r="I54" s="520">
        <f t="shared" si="14"/>
        <v>1</v>
      </c>
      <c r="J54" s="520">
        <f t="shared" si="14"/>
        <v>1</v>
      </c>
      <c r="K54" s="520">
        <f t="shared" si="14"/>
        <v>1</v>
      </c>
      <c r="L54" s="520">
        <f t="shared" si="14"/>
        <v>1</v>
      </c>
      <c r="M54" s="520">
        <f t="shared" si="14"/>
        <v>1</v>
      </c>
      <c r="N54" s="520">
        <f t="shared" si="14"/>
        <v>1</v>
      </c>
      <c r="O54" s="520">
        <f t="shared" si="14"/>
        <v>1</v>
      </c>
      <c r="P54" s="520">
        <f t="shared" si="14"/>
        <v>1</v>
      </c>
      <c r="Q54" s="520">
        <f t="shared" si="14"/>
        <v>1</v>
      </c>
      <c r="R54" s="520" t="e">
        <f t="shared" si="14"/>
        <v>#DIV/0!</v>
      </c>
      <c r="S54" s="520" t="e">
        <f t="shared" si="14"/>
        <v>#DIV/0!</v>
      </c>
      <c r="T54" s="520">
        <f t="shared" si="14"/>
        <v>1</v>
      </c>
      <c r="U54" s="520">
        <f t="shared" si="14"/>
        <v>1</v>
      </c>
      <c r="V54" s="520">
        <f t="shared" si="14"/>
        <v>1</v>
      </c>
      <c r="W54" s="520">
        <f t="shared" si="14"/>
        <v>1</v>
      </c>
      <c r="X54" s="520">
        <f t="shared" si="14"/>
        <v>1</v>
      </c>
      <c r="Y54" s="520">
        <f t="shared" si="14"/>
        <v>1</v>
      </c>
      <c r="Z54" s="520">
        <f t="shared" si="14"/>
        <v>0.7931034482758621</v>
      </c>
      <c r="AA54" s="520">
        <f t="shared" si="14"/>
        <v>1.4482758620689655</v>
      </c>
      <c r="AB54" s="520">
        <f t="shared" si="14"/>
        <v>0.81818181818181823</v>
      </c>
      <c r="AC54" s="520">
        <f t="shared" si="14"/>
        <v>0.97297297297297303</v>
      </c>
      <c r="AD54" s="520">
        <f t="shared" si="14"/>
        <v>0.875</v>
      </c>
      <c r="AE54" s="520">
        <f t="shared" si="14"/>
        <v>0.96</v>
      </c>
      <c r="AF54" s="520">
        <f t="shared" si="14"/>
        <v>0.5</v>
      </c>
      <c r="AG54" s="520">
        <f t="shared" si="14"/>
        <v>0</v>
      </c>
      <c r="AH54" s="520">
        <f t="shared" si="14"/>
        <v>0.97297297297297303</v>
      </c>
      <c r="AI54" s="520">
        <f t="shared" si="14"/>
        <v>0.95652173913043481</v>
      </c>
      <c r="AJ54" s="520">
        <f t="shared" si="14"/>
        <v>1</v>
      </c>
      <c r="AK54" s="520">
        <f t="shared" si="14"/>
        <v>0.90322580645161288</v>
      </c>
      <c r="AL54" s="520">
        <f t="shared" si="14"/>
        <v>1</v>
      </c>
      <c r="AM54" s="520">
        <f t="shared" si="14"/>
        <v>1</v>
      </c>
      <c r="AN54" s="520">
        <f t="shared" si="14"/>
        <v>1</v>
      </c>
      <c r="AO54" s="520">
        <f t="shared" si="14"/>
        <v>1</v>
      </c>
      <c r="AP54" s="520">
        <f t="shared" si="14"/>
        <v>1</v>
      </c>
      <c r="AQ54" s="520" t="e">
        <f t="shared" ca="1" si="14"/>
        <v>#DIV/0!</v>
      </c>
      <c r="AR54" s="520">
        <f t="shared" si="14"/>
        <v>1</v>
      </c>
      <c r="AS54" s="520">
        <f t="shared" si="14"/>
        <v>1</v>
      </c>
      <c r="AT54" s="520">
        <f t="shared" si="14"/>
        <v>0</v>
      </c>
      <c r="AU54" s="520">
        <f t="shared" si="14"/>
        <v>0.9</v>
      </c>
      <c r="AV54" s="396"/>
      <c r="AW54" s="396"/>
      <c r="AX54" s="396"/>
    </row>
    <row r="55" spans="1:50" s="618" customFormat="1" ht="15.75" customHeight="1" x14ac:dyDescent="0.3">
      <c r="A55" s="604"/>
      <c r="B55" s="605" t="s">
        <v>258</v>
      </c>
      <c r="C55" s="606">
        <f ca="1">SUM(O55:AU55)</f>
        <v>510</v>
      </c>
      <c r="D55" s="606">
        <v>119</v>
      </c>
      <c r="E55" s="606">
        <v>119</v>
      </c>
      <c r="F55" s="606">
        <v>119</v>
      </c>
      <c r="G55" s="606">
        <v>119</v>
      </c>
      <c r="H55" s="606">
        <v>119</v>
      </c>
      <c r="I55" s="606">
        <v>119</v>
      </c>
      <c r="J55" s="606">
        <v>119</v>
      </c>
      <c r="K55" s="606">
        <v>119</v>
      </c>
      <c r="L55" s="606">
        <v>119</v>
      </c>
      <c r="M55" s="606">
        <v>119</v>
      </c>
      <c r="N55" s="606">
        <v>119</v>
      </c>
      <c r="O55" s="637">
        <v>14</v>
      </c>
      <c r="P55" s="637">
        <v>16</v>
      </c>
      <c r="Q55" s="637">
        <v>17</v>
      </c>
      <c r="R55" s="637">
        <v>0</v>
      </c>
      <c r="S55" s="637">
        <v>0</v>
      </c>
      <c r="T55" s="637">
        <v>29</v>
      </c>
      <c r="U55" s="637">
        <v>21</v>
      </c>
      <c r="V55" s="637">
        <v>22</v>
      </c>
      <c r="W55" s="637">
        <v>29</v>
      </c>
      <c r="X55" s="637">
        <v>28</v>
      </c>
      <c r="Y55" s="637">
        <v>18</v>
      </c>
      <c r="Z55" s="637">
        <v>23</v>
      </c>
      <c r="AA55" s="637">
        <v>42</v>
      </c>
      <c r="AB55" s="637">
        <v>18</v>
      </c>
      <c r="AC55" s="637">
        <v>36</v>
      </c>
      <c r="AD55" s="637">
        <v>21</v>
      </c>
      <c r="AE55" s="637">
        <v>24</v>
      </c>
      <c r="AF55" s="637">
        <v>3</v>
      </c>
      <c r="AG55" s="637">
        <v>0</v>
      </c>
      <c r="AH55" s="637">
        <v>36</v>
      </c>
      <c r="AI55" s="637">
        <v>22</v>
      </c>
      <c r="AJ55" s="637">
        <v>11</v>
      </c>
      <c r="AK55" s="637">
        <v>28</v>
      </c>
      <c r="AL55" s="637">
        <v>26</v>
      </c>
      <c r="AM55" s="637">
        <v>1</v>
      </c>
      <c r="AN55" s="637">
        <v>2</v>
      </c>
      <c r="AO55" s="637">
        <v>1</v>
      </c>
      <c r="AP55" s="637">
        <v>7</v>
      </c>
      <c r="AQ55" s="637">
        <f ca="1">-AQ55</f>
        <v>0</v>
      </c>
      <c r="AR55" s="637">
        <v>4</v>
      </c>
      <c r="AS55" s="637">
        <v>2</v>
      </c>
      <c r="AT55" s="637">
        <v>0</v>
      </c>
      <c r="AU55" s="637">
        <v>9</v>
      </c>
      <c r="AV55" s="609"/>
      <c r="AW55" s="609"/>
      <c r="AX55" s="609"/>
    </row>
    <row r="56" spans="1:50" s="618" customFormat="1" ht="15.6" x14ac:dyDescent="0.3">
      <c r="A56" s="604"/>
      <c r="B56" s="605" t="s">
        <v>259</v>
      </c>
      <c r="C56" s="606">
        <v>119</v>
      </c>
      <c r="D56" s="606">
        <v>119</v>
      </c>
      <c r="E56" s="606">
        <v>119</v>
      </c>
      <c r="F56" s="606">
        <v>119</v>
      </c>
      <c r="G56" s="606">
        <v>119</v>
      </c>
      <c r="H56" s="606">
        <v>119</v>
      </c>
      <c r="I56" s="606">
        <v>119</v>
      </c>
      <c r="J56" s="606">
        <v>119</v>
      </c>
      <c r="K56" s="606">
        <v>119</v>
      </c>
      <c r="L56" s="606">
        <v>119</v>
      </c>
      <c r="M56" s="606">
        <v>119</v>
      </c>
      <c r="N56" s="606">
        <v>119</v>
      </c>
      <c r="O56" s="637">
        <v>14</v>
      </c>
      <c r="P56" s="637">
        <v>16</v>
      </c>
      <c r="Q56" s="637">
        <v>17</v>
      </c>
      <c r="R56" s="637">
        <v>0</v>
      </c>
      <c r="S56" s="637">
        <v>0</v>
      </c>
      <c r="T56" s="637">
        <v>29</v>
      </c>
      <c r="U56" s="637">
        <v>21</v>
      </c>
      <c r="V56" s="637">
        <v>22</v>
      </c>
      <c r="W56" s="637">
        <v>29</v>
      </c>
      <c r="X56" s="637">
        <v>28</v>
      </c>
      <c r="Y56" s="637">
        <v>18</v>
      </c>
      <c r="Z56" s="637">
        <v>29</v>
      </c>
      <c r="AA56" s="637">
        <v>29</v>
      </c>
      <c r="AB56" s="637">
        <v>22</v>
      </c>
      <c r="AC56" s="637">
        <v>37</v>
      </c>
      <c r="AD56" s="637">
        <v>24</v>
      </c>
      <c r="AE56" s="637">
        <v>25</v>
      </c>
      <c r="AF56" s="637">
        <v>6</v>
      </c>
      <c r="AG56" s="637">
        <v>3</v>
      </c>
      <c r="AH56" s="637">
        <v>37</v>
      </c>
      <c r="AI56" s="637">
        <v>23</v>
      </c>
      <c r="AJ56" s="637">
        <v>11</v>
      </c>
      <c r="AK56" s="637">
        <v>31</v>
      </c>
      <c r="AL56" s="637">
        <v>26</v>
      </c>
      <c r="AM56" s="637">
        <v>1</v>
      </c>
      <c r="AN56" s="637">
        <v>2</v>
      </c>
      <c r="AO56" s="637">
        <v>1</v>
      </c>
      <c r="AP56" s="637">
        <v>7</v>
      </c>
      <c r="AQ56" s="637">
        <v>0</v>
      </c>
      <c r="AR56" s="637">
        <v>4</v>
      </c>
      <c r="AS56" s="637">
        <v>2</v>
      </c>
      <c r="AT56" s="637">
        <v>6</v>
      </c>
      <c r="AU56" s="637">
        <v>10</v>
      </c>
      <c r="AV56" s="609"/>
      <c r="AW56" s="609"/>
      <c r="AX56" s="609"/>
    </row>
    <row r="57" spans="1:50" s="364" customFormat="1" x14ac:dyDescent="0.3">
      <c r="A57" s="347"/>
      <c r="B57" s="362" t="s">
        <v>68</v>
      </c>
      <c r="C57" s="349"/>
      <c r="D57" s="365"/>
      <c r="E57" s="362"/>
      <c r="F57" s="362"/>
      <c r="G57" s="366"/>
      <c r="H57" s="362"/>
      <c r="I57" s="359"/>
      <c r="J57" s="359"/>
      <c r="K57" s="362"/>
      <c r="L57" s="359"/>
      <c r="M57" s="359"/>
      <c r="N57" s="359"/>
      <c r="O57" s="359"/>
      <c r="P57" s="359"/>
      <c r="Q57" s="359"/>
      <c r="R57" s="359"/>
      <c r="S57" s="359"/>
      <c r="T57" s="362"/>
      <c r="U57" s="362"/>
      <c r="V57" s="362"/>
      <c r="W57" s="361"/>
      <c r="X57" s="367"/>
      <c r="Y57" s="367"/>
      <c r="Z57" s="367"/>
      <c r="AA57" s="367"/>
      <c r="AB57" s="367"/>
      <c r="AC57" s="367"/>
      <c r="AD57" s="367"/>
      <c r="AE57" s="367"/>
      <c r="AF57" s="367"/>
      <c r="AG57" s="367"/>
      <c r="AH57" s="367"/>
      <c r="AI57" s="367"/>
      <c r="AJ57" s="368"/>
      <c r="AK57" s="350"/>
      <c r="AL57" s="354"/>
      <c r="AM57" s="355"/>
      <c r="AN57" s="369"/>
      <c r="AO57" s="359"/>
      <c r="AP57" s="359"/>
      <c r="AQ57" s="359"/>
      <c r="AR57" s="359"/>
      <c r="AS57" s="359"/>
      <c r="AT57" s="359"/>
      <c r="AU57" s="359"/>
      <c r="AV57" s="359"/>
      <c r="AW57" s="359"/>
      <c r="AX57" s="359"/>
    </row>
    <row r="58" spans="1:50" s="375" customFormat="1" ht="30" hidden="1" customHeight="1" x14ac:dyDescent="0.3">
      <c r="A58" s="347">
        <v>5</v>
      </c>
      <c r="B58" s="401" t="s">
        <v>440</v>
      </c>
      <c r="C58" s="347"/>
      <c r="D58" s="348"/>
      <c r="E58" s="348"/>
      <c r="F58" s="348"/>
      <c r="G58" s="348"/>
      <c r="H58" s="348"/>
      <c r="I58" s="370"/>
      <c r="J58" s="370"/>
      <c r="K58" s="348"/>
      <c r="L58" s="370"/>
      <c r="M58" s="370"/>
      <c r="N58" s="370"/>
      <c r="O58" s="370"/>
      <c r="P58" s="370"/>
      <c r="Q58" s="370"/>
      <c r="R58" s="370"/>
      <c r="S58" s="370"/>
      <c r="T58" s="348"/>
      <c r="U58" s="348"/>
      <c r="V58" s="348"/>
      <c r="W58" s="371"/>
      <c r="X58" s="372"/>
      <c r="Y58" s="372"/>
      <c r="Z58" s="372"/>
      <c r="AA58" s="372"/>
      <c r="AB58" s="372"/>
      <c r="AC58" s="372"/>
      <c r="AD58" s="372"/>
      <c r="AE58" s="372"/>
      <c r="AF58" s="372"/>
      <c r="AG58" s="372"/>
      <c r="AH58" s="372"/>
      <c r="AI58" s="372"/>
      <c r="AJ58" s="373"/>
      <c r="AK58" s="350"/>
      <c r="AL58" s="350"/>
      <c r="AM58" s="374"/>
      <c r="AN58" s="356"/>
      <c r="AO58" s="370"/>
      <c r="AP58" s="370"/>
      <c r="AQ58" s="370"/>
      <c r="AR58" s="370"/>
      <c r="AS58" s="370"/>
      <c r="AT58" s="370"/>
      <c r="AU58" s="370"/>
      <c r="AV58" s="370"/>
      <c r="AW58" s="370"/>
      <c r="AX58" s="370"/>
    </row>
    <row r="59" spans="1:50" s="375" customFormat="1" ht="30" hidden="1" customHeight="1" x14ac:dyDescent="0.3">
      <c r="A59" s="357" t="s">
        <v>441</v>
      </c>
      <c r="B59" s="358" t="s">
        <v>442</v>
      </c>
      <c r="C59" s="347"/>
      <c r="D59" s="402"/>
      <c r="E59" s="348"/>
      <c r="F59" s="348"/>
      <c r="G59" s="357"/>
      <c r="H59" s="348"/>
      <c r="I59" s="370"/>
      <c r="J59" s="370"/>
      <c r="K59" s="348"/>
      <c r="L59" s="370"/>
      <c r="M59" s="370"/>
      <c r="N59" s="370"/>
      <c r="O59" s="370"/>
      <c r="P59" s="370"/>
      <c r="Q59" s="370"/>
      <c r="R59" s="370"/>
      <c r="S59" s="370"/>
      <c r="T59" s="348"/>
      <c r="U59" s="348"/>
      <c r="V59" s="348"/>
      <c r="W59" s="371"/>
      <c r="X59" s="372"/>
      <c r="Y59" s="372"/>
      <c r="Z59" s="372"/>
      <c r="AA59" s="372"/>
      <c r="AB59" s="372"/>
      <c r="AC59" s="372"/>
      <c r="AD59" s="372"/>
      <c r="AE59" s="372"/>
      <c r="AF59" s="372"/>
      <c r="AG59" s="372"/>
      <c r="AH59" s="372"/>
      <c r="AI59" s="372"/>
      <c r="AJ59" s="373"/>
      <c r="AK59" s="350"/>
      <c r="AL59" s="350"/>
      <c r="AM59" s="374"/>
      <c r="AN59" s="356"/>
      <c r="AO59" s="370"/>
      <c r="AP59" s="370"/>
      <c r="AQ59" s="370"/>
      <c r="AR59" s="370"/>
      <c r="AS59" s="370"/>
      <c r="AT59" s="370"/>
      <c r="AU59" s="370"/>
      <c r="AV59" s="370"/>
      <c r="AW59" s="370"/>
      <c r="AX59" s="370"/>
    </row>
    <row r="60" spans="1:50" s="364" customFormat="1" ht="15.6" hidden="1" x14ac:dyDescent="0.3">
      <c r="A60" s="347"/>
      <c r="B60" s="348" t="s">
        <v>61</v>
      </c>
      <c r="C60" s="403">
        <v>1</v>
      </c>
      <c r="D60" s="365"/>
      <c r="E60" s="362"/>
      <c r="F60" s="362"/>
      <c r="G60" s="366"/>
      <c r="H60" s="362"/>
      <c r="I60" s="359"/>
      <c r="J60" s="359"/>
      <c r="K60" s="362"/>
      <c r="L60" s="359"/>
      <c r="M60" s="359"/>
      <c r="N60" s="359"/>
      <c r="O60" s="403">
        <v>1</v>
      </c>
      <c r="P60" s="403">
        <v>1</v>
      </c>
      <c r="Q60" s="403">
        <v>1</v>
      </c>
      <c r="R60" s="403">
        <v>1</v>
      </c>
      <c r="S60" s="403">
        <v>1</v>
      </c>
      <c r="T60" s="403">
        <v>1</v>
      </c>
      <c r="U60" s="403">
        <v>1</v>
      </c>
      <c r="V60" s="403">
        <v>1</v>
      </c>
      <c r="W60" s="403">
        <v>1</v>
      </c>
      <c r="X60" s="403">
        <v>1</v>
      </c>
      <c r="Y60" s="403">
        <v>1</v>
      </c>
      <c r="Z60" s="403">
        <v>1</v>
      </c>
      <c r="AA60" s="403">
        <v>1</v>
      </c>
      <c r="AB60" s="403">
        <v>1</v>
      </c>
      <c r="AC60" s="403">
        <v>1</v>
      </c>
      <c r="AD60" s="403">
        <v>1</v>
      </c>
      <c r="AE60" s="403">
        <v>1</v>
      </c>
      <c r="AF60" s="403">
        <v>1</v>
      </c>
      <c r="AG60" s="403">
        <v>1</v>
      </c>
      <c r="AH60" s="403">
        <v>1</v>
      </c>
      <c r="AI60" s="403">
        <v>1</v>
      </c>
      <c r="AJ60" s="403">
        <v>1</v>
      </c>
      <c r="AK60" s="403">
        <v>1</v>
      </c>
      <c r="AL60" s="403">
        <v>1</v>
      </c>
      <c r="AM60" s="403">
        <v>1</v>
      </c>
      <c r="AN60" s="403">
        <v>1</v>
      </c>
      <c r="AO60" s="403">
        <v>1</v>
      </c>
      <c r="AP60" s="403">
        <v>1</v>
      </c>
      <c r="AQ60" s="403">
        <v>1</v>
      </c>
      <c r="AR60" s="403">
        <v>1</v>
      </c>
      <c r="AS60" s="403">
        <v>1</v>
      </c>
      <c r="AT60" s="403">
        <v>1</v>
      </c>
      <c r="AU60" s="403">
        <v>1</v>
      </c>
      <c r="AV60" s="359"/>
      <c r="AW60" s="359"/>
      <c r="AX60" s="359"/>
    </row>
    <row r="61" spans="1:50" s="364" customFormat="1" hidden="1" x14ac:dyDescent="0.3">
      <c r="A61" s="347"/>
      <c r="B61" s="348" t="s">
        <v>74</v>
      </c>
      <c r="C61" s="349"/>
      <c r="D61" s="365"/>
      <c r="E61" s="362"/>
      <c r="F61" s="362"/>
      <c r="G61" s="366"/>
      <c r="H61" s="362"/>
      <c r="I61" s="359"/>
      <c r="J61" s="359"/>
      <c r="K61" s="362"/>
      <c r="L61" s="359"/>
      <c r="M61" s="359"/>
      <c r="N61" s="359"/>
      <c r="O61" s="359"/>
      <c r="P61" s="359"/>
      <c r="Q61" s="359"/>
      <c r="R61" s="359"/>
      <c r="S61" s="359"/>
      <c r="T61" s="362"/>
      <c r="U61" s="362"/>
      <c r="V61" s="362"/>
      <c r="W61" s="361"/>
      <c r="X61" s="367"/>
      <c r="Y61" s="367"/>
      <c r="Z61" s="367"/>
      <c r="AA61" s="367"/>
      <c r="AB61" s="367"/>
      <c r="AC61" s="367"/>
      <c r="AD61" s="367"/>
      <c r="AE61" s="367"/>
      <c r="AF61" s="367"/>
      <c r="AG61" s="367"/>
      <c r="AH61" s="367"/>
      <c r="AI61" s="367"/>
      <c r="AJ61" s="368"/>
      <c r="AK61" s="350"/>
      <c r="AL61" s="354"/>
      <c r="AM61" s="355"/>
      <c r="AN61" s="369"/>
      <c r="AO61" s="359"/>
      <c r="AP61" s="359"/>
      <c r="AQ61" s="359"/>
      <c r="AR61" s="359"/>
      <c r="AS61" s="359"/>
      <c r="AT61" s="359"/>
      <c r="AU61" s="359"/>
      <c r="AV61" s="359"/>
      <c r="AW61" s="359"/>
      <c r="AX61" s="359"/>
    </row>
    <row r="62" spans="1:50" s="364" customFormat="1" ht="15.75" hidden="1" customHeight="1" x14ac:dyDescent="0.3">
      <c r="A62" s="347"/>
      <c r="B62" s="362" t="s">
        <v>258</v>
      </c>
      <c r="C62" s="349"/>
      <c r="D62" s="365"/>
      <c r="E62" s="362"/>
      <c r="F62" s="362"/>
      <c r="G62" s="366"/>
      <c r="H62" s="362"/>
      <c r="I62" s="359"/>
      <c r="J62" s="359"/>
      <c r="K62" s="362"/>
      <c r="L62" s="359"/>
      <c r="M62" s="359"/>
      <c r="N62" s="359"/>
      <c r="O62" s="359"/>
      <c r="P62" s="359"/>
      <c r="Q62" s="359"/>
      <c r="R62" s="359"/>
      <c r="S62" s="359"/>
      <c r="T62" s="362"/>
      <c r="U62" s="362"/>
      <c r="V62" s="362"/>
      <c r="W62" s="361"/>
      <c r="X62" s="367"/>
      <c r="Y62" s="367"/>
      <c r="Z62" s="367"/>
      <c r="AA62" s="367"/>
      <c r="AB62" s="367"/>
      <c r="AC62" s="367"/>
      <c r="AD62" s="367"/>
      <c r="AE62" s="367"/>
      <c r="AF62" s="367"/>
      <c r="AG62" s="367"/>
      <c r="AH62" s="367"/>
      <c r="AI62" s="367"/>
      <c r="AJ62" s="368"/>
      <c r="AK62" s="350"/>
      <c r="AL62" s="354"/>
      <c r="AM62" s="355"/>
      <c r="AN62" s="36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</row>
    <row r="63" spans="1:50" s="364" customFormat="1" hidden="1" x14ac:dyDescent="0.3">
      <c r="A63" s="347"/>
      <c r="B63" s="362" t="s">
        <v>259</v>
      </c>
      <c r="C63" s="349"/>
      <c r="D63" s="365"/>
      <c r="E63" s="362"/>
      <c r="F63" s="362"/>
      <c r="G63" s="366"/>
      <c r="H63" s="362"/>
      <c r="I63" s="359"/>
      <c r="J63" s="359"/>
      <c r="K63" s="362"/>
      <c r="L63" s="359"/>
      <c r="M63" s="359"/>
      <c r="N63" s="359"/>
      <c r="O63" s="359"/>
      <c r="P63" s="359"/>
      <c r="Q63" s="359"/>
      <c r="R63" s="359"/>
      <c r="S63" s="359"/>
      <c r="T63" s="362"/>
      <c r="U63" s="362"/>
      <c r="V63" s="362"/>
      <c r="W63" s="361"/>
      <c r="X63" s="367"/>
      <c r="Y63" s="367"/>
      <c r="Z63" s="367"/>
      <c r="AA63" s="367"/>
      <c r="AB63" s="367"/>
      <c r="AC63" s="367"/>
      <c r="AD63" s="367"/>
      <c r="AE63" s="367"/>
      <c r="AF63" s="367"/>
      <c r="AG63" s="367"/>
      <c r="AH63" s="367"/>
      <c r="AI63" s="367"/>
      <c r="AJ63" s="368"/>
      <c r="AK63" s="350"/>
      <c r="AL63" s="354"/>
      <c r="AM63" s="355"/>
      <c r="AN63" s="369"/>
      <c r="AO63" s="359"/>
      <c r="AP63" s="359"/>
      <c r="AQ63" s="359"/>
      <c r="AR63" s="359"/>
      <c r="AS63" s="359"/>
      <c r="AT63" s="359"/>
      <c r="AU63" s="359"/>
      <c r="AV63" s="359"/>
      <c r="AW63" s="359"/>
      <c r="AX63" s="359"/>
    </row>
    <row r="64" spans="1:50" s="364" customFormat="1" hidden="1" x14ac:dyDescent="0.3">
      <c r="A64" s="347"/>
      <c r="B64" s="362" t="s">
        <v>68</v>
      </c>
      <c r="C64" s="349"/>
      <c r="D64" s="365"/>
      <c r="E64" s="362"/>
      <c r="F64" s="362"/>
      <c r="G64" s="366"/>
      <c r="H64" s="362"/>
      <c r="I64" s="359"/>
      <c r="J64" s="359"/>
      <c r="K64" s="362"/>
      <c r="L64" s="359"/>
      <c r="M64" s="359"/>
      <c r="N64" s="359"/>
      <c r="O64" s="359"/>
      <c r="P64" s="359"/>
      <c r="Q64" s="359"/>
      <c r="R64" s="359"/>
      <c r="S64" s="359"/>
      <c r="T64" s="362"/>
      <c r="U64" s="362"/>
      <c r="V64" s="362"/>
      <c r="W64" s="361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8"/>
      <c r="AK64" s="350"/>
      <c r="AL64" s="354"/>
      <c r="AM64" s="355"/>
      <c r="AN64" s="369"/>
      <c r="AO64" s="359"/>
      <c r="AP64" s="359"/>
      <c r="AQ64" s="359"/>
      <c r="AR64" s="359"/>
      <c r="AS64" s="359"/>
      <c r="AT64" s="359"/>
      <c r="AU64" s="359"/>
      <c r="AV64" s="359"/>
      <c r="AW64" s="359"/>
      <c r="AX64" s="359"/>
    </row>
    <row r="65" spans="1:50" s="375" customFormat="1" ht="30" hidden="1" customHeight="1" x14ac:dyDescent="0.3">
      <c r="A65" s="357" t="s">
        <v>443</v>
      </c>
      <c r="B65" s="358" t="s">
        <v>444</v>
      </c>
      <c r="C65" s="347"/>
      <c r="D65" s="402"/>
      <c r="E65" s="348"/>
      <c r="F65" s="348"/>
      <c r="G65" s="357"/>
      <c r="H65" s="348"/>
      <c r="I65" s="370"/>
      <c r="J65" s="370"/>
      <c r="K65" s="348"/>
      <c r="L65" s="370"/>
      <c r="M65" s="370"/>
      <c r="N65" s="370"/>
      <c r="O65" s="370"/>
      <c r="P65" s="370"/>
      <c r="Q65" s="370"/>
      <c r="R65" s="370"/>
      <c r="S65" s="370"/>
      <c r="T65" s="348"/>
      <c r="U65" s="348"/>
      <c r="V65" s="348"/>
      <c r="W65" s="371"/>
      <c r="X65" s="372"/>
      <c r="Y65" s="372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3"/>
      <c r="AK65" s="350"/>
      <c r="AL65" s="350"/>
      <c r="AM65" s="374"/>
      <c r="AN65" s="356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</row>
    <row r="66" spans="1:50" s="364" customFormat="1" ht="15.6" hidden="1" x14ac:dyDescent="0.3">
      <c r="A66" s="347"/>
      <c r="B66" s="348" t="s">
        <v>61</v>
      </c>
      <c r="C66" s="403">
        <v>0.95</v>
      </c>
      <c r="D66" s="365"/>
      <c r="E66" s="362"/>
      <c r="F66" s="362"/>
      <c r="G66" s="366"/>
      <c r="H66" s="362"/>
      <c r="I66" s="359"/>
      <c r="J66" s="359"/>
      <c r="K66" s="362"/>
      <c r="L66" s="359"/>
      <c r="M66" s="359"/>
      <c r="N66" s="359"/>
      <c r="O66" s="403">
        <v>0.95</v>
      </c>
      <c r="P66" s="403">
        <v>0.95</v>
      </c>
      <c r="Q66" s="403">
        <v>0.95</v>
      </c>
      <c r="R66" s="403">
        <v>0.95</v>
      </c>
      <c r="S66" s="403">
        <v>0.95</v>
      </c>
      <c r="T66" s="403">
        <v>0.95</v>
      </c>
      <c r="U66" s="403">
        <v>0.95</v>
      </c>
      <c r="V66" s="403">
        <v>0.95</v>
      </c>
      <c r="W66" s="403">
        <v>0.95</v>
      </c>
      <c r="X66" s="403">
        <v>0.95</v>
      </c>
      <c r="Y66" s="403">
        <v>0.95</v>
      </c>
      <c r="Z66" s="403">
        <v>0.95</v>
      </c>
      <c r="AA66" s="403">
        <v>0.95</v>
      </c>
      <c r="AB66" s="403">
        <v>0.95</v>
      </c>
      <c r="AC66" s="403">
        <v>0.95</v>
      </c>
      <c r="AD66" s="403">
        <v>0.95</v>
      </c>
      <c r="AE66" s="403">
        <v>0.95</v>
      </c>
      <c r="AF66" s="403">
        <v>0.95</v>
      </c>
      <c r="AG66" s="403">
        <v>0.95</v>
      </c>
      <c r="AH66" s="403">
        <v>0.95</v>
      </c>
      <c r="AI66" s="403">
        <v>0.95</v>
      </c>
      <c r="AJ66" s="403">
        <v>0.95</v>
      </c>
      <c r="AK66" s="403">
        <v>0.95</v>
      </c>
      <c r="AL66" s="403">
        <v>0.95</v>
      </c>
      <c r="AM66" s="403">
        <v>0.95</v>
      </c>
      <c r="AN66" s="403">
        <v>0.95</v>
      </c>
      <c r="AO66" s="403">
        <v>0.95</v>
      </c>
      <c r="AP66" s="403">
        <v>0.95</v>
      </c>
      <c r="AQ66" s="403">
        <v>0.95</v>
      </c>
      <c r="AR66" s="403">
        <v>0.95</v>
      </c>
      <c r="AS66" s="403">
        <v>0.95</v>
      </c>
      <c r="AT66" s="403">
        <v>0.95</v>
      </c>
      <c r="AU66" s="403">
        <v>0.95</v>
      </c>
      <c r="AV66" s="359"/>
      <c r="AW66" s="359"/>
      <c r="AX66" s="359"/>
    </row>
    <row r="67" spans="1:50" s="364" customFormat="1" hidden="1" x14ac:dyDescent="0.3">
      <c r="A67" s="347"/>
      <c r="B67" s="348" t="s">
        <v>74</v>
      </c>
      <c r="C67" s="349"/>
      <c r="D67" s="365"/>
      <c r="E67" s="362"/>
      <c r="F67" s="362"/>
      <c r="G67" s="366"/>
      <c r="H67" s="362"/>
      <c r="I67" s="359"/>
      <c r="J67" s="359"/>
      <c r="K67" s="362"/>
      <c r="L67" s="359"/>
      <c r="M67" s="359"/>
      <c r="N67" s="359"/>
      <c r="O67" s="359"/>
      <c r="P67" s="359"/>
      <c r="Q67" s="359"/>
      <c r="R67" s="359"/>
      <c r="S67" s="359"/>
      <c r="T67" s="362"/>
      <c r="U67" s="362"/>
      <c r="V67" s="362"/>
      <c r="W67" s="361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8"/>
      <c r="AK67" s="350"/>
      <c r="AL67" s="354"/>
      <c r="AM67" s="355"/>
      <c r="AN67" s="369"/>
      <c r="AO67" s="359"/>
      <c r="AP67" s="359"/>
      <c r="AQ67" s="359"/>
      <c r="AR67" s="359"/>
      <c r="AS67" s="359"/>
      <c r="AT67" s="359"/>
      <c r="AU67" s="359"/>
      <c r="AV67" s="359"/>
      <c r="AW67" s="359"/>
      <c r="AX67" s="359"/>
    </row>
    <row r="68" spans="1:50" s="364" customFormat="1" ht="15.75" hidden="1" customHeight="1" x14ac:dyDescent="0.3">
      <c r="A68" s="347"/>
      <c r="B68" s="362" t="s">
        <v>258</v>
      </c>
      <c r="C68" s="349"/>
      <c r="D68" s="365"/>
      <c r="E68" s="362"/>
      <c r="F68" s="362"/>
      <c r="G68" s="366"/>
      <c r="H68" s="362"/>
      <c r="I68" s="359"/>
      <c r="J68" s="359"/>
      <c r="K68" s="362"/>
      <c r="L68" s="359"/>
      <c r="M68" s="359"/>
      <c r="N68" s="359"/>
      <c r="O68" s="359"/>
      <c r="P68" s="359"/>
      <c r="Q68" s="359"/>
      <c r="R68" s="359"/>
      <c r="S68" s="359"/>
      <c r="T68" s="362"/>
      <c r="U68" s="362"/>
      <c r="V68" s="362"/>
      <c r="W68" s="361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8"/>
      <c r="AK68" s="350"/>
      <c r="AL68" s="354"/>
      <c r="AM68" s="355"/>
      <c r="AN68" s="369"/>
      <c r="AO68" s="359"/>
      <c r="AP68" s="359"/>
      <c r="AQ68" s="359"/>
      <c r="AR68" s="359"/>
      <c r="AS68" s="359"/>
      <c r="AT68" s="359"/>
      <c r="AU68" s="359"/>
      <c r="AV68" s="359"/>
      <c r="AW68" s="359"/>
      <c r="AX68" s="359"/>
    </row>
    <row r="69" spans="1:50" s="364" customFormat="1" hidden="1" x14ac:dyDescent="0.3">
      <c r="A69" s="347"/>
      <c r="B69" s="362" t="s">
        <v>259</v>
      </c>
      <c r="C69" s="349"/>
      <c r="D69" s="365"/>
      <c r="E69" s="362"/>
      <c r="F69" s="362"/>
      <c r="G69" s="366"/>
      <c r="H69" s="362"/>
      <c r="I69" s="359"/>
      <c r="J69" s="359"/>
      <c r="K69" s="362"/>
      <c r="L69" s="359"/>
      <c r="M69" s="359"/>
      <c r="N69" s="359"/>
      <c r="O69" s="359"/>
      <c r="P69" s="359"/>
      <c r="Q69" s="359"/>
      <c r="R69" s="359"/>
      <c r="S69" s="359"/>
      <c r="T69" s="362"/>
      <c r="U69" s="362"/>
      <c r="V69" s="362"/>
      <c r="W69" s="361"/>
      <c r="X69" s="367"/>
      <c r="Y69" s="367"/>
      <c r="Z69" s="367"/>
      <c r="AA69" s="367"/>
      <c r="AB69" s="367"/>
      <c r="AC69" s="367"/>
      <c r="AD69" s="367"/>
      <c r="AE69" s="367"/>
      <c r="AF69" s="367"/>
      <c r="AG69" s="367"/>
      <c r="AH69" s="367"/>
      <c r="AI69" s="367"/>
      <c r="AJ69" s="368"/>
      <c r="AK69" s="350"/>
      <c r="AL69" s="354"/>
      <c r="AM69" s="355"/>
      <c r="AN69" s="369"/>
      <c r="AO69" s="359"/>
      <c r="AP69" s="359"/>
      <c r="AQ69" s="359"/>
      <c r="AR69" s="359"/>
      <c r="AS69" s="359"/>
      <c r="AT69" s="359"/>
      <c r="AU69" s="359"/>
      <c r="AV69" s="359"/>
      <c r="AW69" s="359"/>
      <c r="AX69" s="359"/>
    </row>
    <row r="70" spans="1:50" s="364" customFormat="1" hidden="1" x14ac:dyDescent="0.3">
      <c r="A70" s="347"/>
      <c r="B70" s="362" t="s">
        <v>68</v>
      </c>
      <c r="C70" s="349"/>
      <c r="D70" s="365"/>
      <c r="E70" s="362"/>
      <c r="F70" s="362"/>
      <c r="G70" s="366"/>
      <c r="H70" s="362"/>
      <c r="I70" s="359"/>
      <c r="J70" s="359"/>
      <c r="K70" s="362"/>
      <c r="L70" s="359"/>
      <c r="M70" s="359"/>
      <c r="N70" s="359"/>
      <c r="O70" s="359"/>
      <c r="P70" s="359"/>
      <c r="Q70" s="359"/>
      <c r="R70" s="359"/>
      <c r="S70" s="359"/>
      <c r="T70" s="362"/>
      <c r="U70" s="362"/>
      <c r="V70" s="362"/>
      <c r="W70" s="361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8"/>
      <c r="AK70" s="350"/>
      <c r="AL70" s="354"/>
      <c r="AM70" s="355"/>
      <c r="AN70" s="369"/>
      <c r="AO70" s="359"/>
      <c r="AP70" s="359"/>
      <c r="AQ70" s="359"/>
      <c r="AR70" s="359"/>
      <c r="AS70" s="359"/>
      <c r="AT70" s="359"/>
      <c r="AU70" s="359"/>
      <c r="AV70" s="359"/>
      <c r="AW70" s="359"/>
      <c r="AX70" s="359"/>
    </row>
    <row r="71" spans="1:50" s="375" customFormat="1" ht="30" hidden="1" customHeight="1" x14ac:dyDescent="0.3">
      <c r="A71" s="357" t="s">
        <v>445</v>
      </c>
      <c r="B71" s="358" t="s">
        <v>446</v>
      </c>
      <c r="C71" s="347"/>
      <c r="D71" s="404"/>
      <c r="E71" s="348"/>
      <c r="F71" s="348"/>
      <c r="G71" s="357"/>
      <c r="H71" s="348"/>
      <c r="I71" s="370"/>
      <c r="J71" s="370"/>
      <c r="K71" s="348"/>
      <c r="L71" s="370"/>
      <c r="M71" s="370"/>
      <c r="N71" s="370"/>
      <c r="O71" s="370"/>
      <c r="P71" s="370"/>
      <c r="Q71" s="370"/>
      <c r="R71" s="370"/>
      <c r="S71" s="370"/>
      <c r="T71" s="348"/>
      <c r="U71" s="348"/>
      <c r="V71" s="348"/>
      <c r="W71" s="371"/>
      <c r="X71" s="372"/>
      <c r="Y71" s="372"/>
      <c r="Z71" s="372"/>
      <c r="AA71" s="372"/>
      <c r="AB71" s="372"/>
      <c r="AC71" s="372"/>
      <c r="AD71" s="372"/>
      <c r="AE71" s="372"/>
      <c r="AF71" s="372"/>
      <c r="AG71" s="372"/>
      <c r="AH71" s="372"/>
      <c r="AI71" s="372"/>
      <c r="AJ71" s="373"/>
      <c r="AK71" s="350"/>
      <c r="AL71" s="350"/>
      <c r="AM71" s="374"/>
      <c r="AN71" s="356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</row>
    <row r="72" spans="1:50" s="364" customFormat="1" ht="15.6" hidden="1" x14ac:dyDescent="0.3">
      <c r="A72" s="347"/>
      <c r="B72" s="348" t="s">
        <v>61</v>
      </c>
      <c r="C72" s="405" t="s">
        <v>447</v>
      </c>
      <c r="D72" s="365"/>
      <c r="E72" s="362"/>
      <c r="F72" s="362"/>
      <c r="G72" s="366"/>
      <c r="H72" s="362"/>
      <c r="I72" s="359"/>
      <c r="J72" s="359"/>
      <c r="K72" s="362"/>
      <c r="L72" s="359"/>
      <c r="M72" s="359"/>
      <c r="N72" s="359"/>
      <c r="O72" s="405" t="s">
        <v>447</v>
      </c>
      <c r="P72" s="405" t="s">
        <v>447</v>
      </c>
      <c r="Q72" s="405" t="s">
        <v>447</v>
      </c>
      <c r="R72" s="405" t="s">
        <v>447</v>
      </c>
      <c r="S72" s="405" t="s">
        <v>447</v>
      </c>
      <c r="T72" s="405" t="s">
        <v>447</v>
      </c>
      <c r="U72" s="405" t="s">
        <v>447</v>
      </c>
      <c r="V72" s="405" t="s">
        <v>447</v>
      </c>
      <c r="W72" s="405" t="s">
        <v>447</v>
      </c>
      <c r="X72" s="405" t="s">
        <v>447</v>
      </c>
      <c r="Y72" s="405" t="s">
        <v>447</v>
      </c>
      <c r="Z72" s="405" t="s">
        <v>447</v>
      </c>
      <c r="AA72" s="405" t="s">
        <v>447</v>
      </c>
      <c r="AB72" s="405" t="s">
        <v>447</v>
      </c>
      <c r="AC72" s="405" t="s">
        <v>447</v>
      </c>
      <c r="AD72" s="405" t="s">
        <v>447</v>
      </c>
      <c r="AE72" s="405" t="s">
        <v>447</v>
      </c>
      <c r="AF72" s="405" t="s">
        <v>447</v>
      </c>
      <c r="AG72" s="405" t="s">
        <v>447</v>
      </c>
      <c r="AH72" s="405" t="s">
        <v>447</v>
      </c>
      <c r="AI72" s="405" t="s">
        <v>447</v>
      </c>
      <c r="AJ72" s="405" t="s">
        <v>447</v>
      </c>
      <c r="AK72" s="405" t="s">
        <v>447</v>
      </c>
      <c r="AL72" s="405" t="s">
        <v>447</v>
      </c>
      <c r="AM72" s="405" t="s">
        <v>447</v>
      </c>
      <c r="AN72" s="405" t="s">
        <v>447</v>
      </c>
      <c r="AO72" s="405" t="s">
        <v>447</v>
      </c>
      <c r="AP72" s="405" t="s">
        <v>447</v>
      </c>
      <c r="AQ72" s="405" t="s">
        <v>447</v>
      </c>
      <c r="AR72" s="405" t="s">
        <v>447</v>
      </c>
      <c r="AS72" s="405" t="s">
        <v>447</v>
      </c>
      <c r="AT72" s="405" t="s">
        <v>447</v>
      </c>
      <c r="AU72" s="405" t="s">
        <v>447</v>
      </c>
      <c r="AV72" s="359"/>
      <c r="AW72" s="359"/>
      <c r="AX72" s="359"/>
    </row>
    <row r="73" spans="1:50" s="364" customFormat="1" hidden="1" x14ac:dyDescent="0.3">
      <c r="A73" s="347"/>
      <c r="B73" s="348" t="s">
        <v>74</v>
      </c>
      <c r="C73" s="349"/>
      <c r="D73" s="365"/>
      <c r="E73" s="362"/>
      <c r="F73" s="362"/>
      <c r="G73" s="366"/>
      <c r="H73" s="362"/>
      <c r="I73" s="359"/>
      <c r="J73" s="359"/>
      <c r="K73" s="362"/>
      <c r="L73" s="359"/>
      <c r="M73" s="359"/>
      <c r="N73" s="359"/>
      <c r="O73" s="359"/>
      <c r="P73" s="359"/>
      <c r="Q73" s="359"/>
      <c r="R73" s="359"/>
      <c r="S73" s="359"/>
      <c r="T73" s="362"/>
      <c r="U73" s="362"/>
      <c r="V73" s="362"/>
      <c r="W73" s="361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8"/>
      <c r="AK73" s="350"/>
      <c r="AL73" s="354"/>
      <c r="AM73" s="355"/>
      <c r="AN73" s="369"/>
      <c r="AO73" s="359"/>
      <c r="AP73" s="359"/>
      <c r="AQ73" s="359"/>
      <c r="AR73" s="359"/>
      <c r="AS73" s="359"/>
      <c r="AT73" s="359"/>
      <c r="AU73" s="359"/>
      <c r="AV73" s="359"/>
      <c r="AW73" s="359"/>
      <c r="AX73" s="359"/>
    </row>
    <row r="74" spans="1:50" s="364" customFormat="1" ht="15.75" hidden="1" customHeight="1" x14ac:dyDescent="0.3">
      <c r="A74" s="347"/>
      <c r="B74" s="362" t="s">
        <v>258</v>
      </c>
      <c r="C74" s="349"/>
      <c r="D74" s="365"/>
      <c r="E74" s="362"/>
      <c r="F74" s="362"/>
      <c r="G74" s="366"/>
      <c r="H74" s="362"/>
      <c r="I74" s="359"/>
      <c r="J74" s="359"/>
      <c r="K74" s="362"/>
      <c r="L74" s="359"/>
      <c r="M74" s="359"/>
      <c r="N74" s="359"/>
      <c r="O74" s="359"/>
      <c r="P74" s="359"/>
      <c r="Q74" s="359"/>
      <c r="R74" s="359"/>
      <c r="S74" s="359"/>
      <c r="T74" s="362"/>
      <c r="U74" s="362"/>
      <c r="V74" s="362"/>
      <c r="W74" s="361"/>
      <c r="X74" s="367"/>
      <c r="Y74" s="367"/>
      <c r="Z74" s="367"/>
      <c r="AA74" s="367"/>
      <c r="AB74" s="367"/>
      <c r="AC74" s="367"/>
      <c r="AD74" s="367"/>
      <c r="AE74" s="367"/>
      <c r="AF74" s="367"/>
      <c r="AG74" s="367"/>
      <c r="AH74" s="367"/>
      <c r="AI74" s="367"/>
      <c r="AJ74" s="368"/>
      <c r="AK74" s="350"/>
      <c r="AL74" s="354"/>
      <c r="AM74" s="355"/>
      <c r="AN74" s="369"/>
      <c r="AO74" s="359"/>
      <c r="AP74" s="359"/>
      <c r="AQ74" s="359"/>
      <c r="AR74" s="359"/>
      <c r="AS74" s="359"/>
      <c r="AT74" s="359"/>
      <c r="AU74" s="359"/>
      <c r="AV74" s="359"/>
      <c r="AW74" s="359"/>
      <c r="AX74" s="359"/>
    </row>
    <row r="75" spans="1:50" s="364" customFormat="1" hidden="1" x14ac:dyDescent="0.3">
      <c r="A75" s="347"/>
      <c r="B75" s="362" t="s">
        <v>259</v>
      </c>
      <c r="C75" s="349"/>
      <c r="D75" s="365"/>
      <c r="E75" s="362"/>
      <c r="F75" s="362"/>
      <c r="G75" s="366"/>
      <c r="H75" s="362"/>
      <c r="I75" s="359"/>
      <c r="J75" s="359"/>
      <c r="K75" s="362"/>
      <c r="L75" s="359"/>
      <c r="M75" s="359"/>
      <c r="N75" s="359"/>
      <c r="O75" s="359"/>
      <c r="P75" s="359"/>
      <c r="Q75" s="359"/>
      <c r="R75" s="359"/>
      <c r="S75" s="359"/>
      <c r="T75" s="362"/>
      <c r="U75" s="362"/>
      <c r="V75" s="362"/>
      <c r="W75" s="361"/>
      <c r="X75" s="367"/>
      <c r="Y75" s="367"/>
      <c r="Z75" s="367"/>
      <c r="AA75" s="367"/>
      <c r="AB75" s="367"/>
      <c r="AC75" s="367"/>
      <c r="AD75" s="367"/>
      <c r="AE75" s="367"/>
      <c r="AF75" s="367"/>
      <c r="AG75" s="367"/>
      <c r="AH75" s="367"/>
      <c r="AI75" s="367"/>
      <c r="AJ75" s="368"/>
      <c r="AK75" s="350"/>
      <c r="AL75" s="354"/>
      <c r="AM75" s="355"/>
      <c r="AN75" s="369"/>
      <c r="AO75" s="359"/>
      <c r="AP75" s="359"/>
      <c r="AQ75" s="359"/>
      <c r="AR75" s="359"/>
      <c r="AS75" s="359"/>
      <c r="AT75" s="359"/>
      <c r="AU75" s="359"/>
      <c r="AV75" s="359"/>
      <c r="AW75" s="359"/>
      <c r="AX75" s="359"/>
    </row>
    <row r="76" spans="1:50" s="364" customFormat="1" hidden="1" x14ac:dyDescent="0.3">
      <c r="A76" s="347"/>
      <c r="B76" s="362" t="s">
        <v>68</v>
      </c>
      <c r="C76" s="349"/>
      <c r="D76" s="365"/>
      <c r="E76" s="362"/>
      <c r="F76" s="362"/>
      <c r="G76" s="366"/>
      <c r="H76" s="362"/>
      <c r="I76" s="359"/>
      <c r="J76" s="359"/>
      <c r="K76" s="362"/>
      <c r="L76" s="359"/>
      <c r="M76" s="359"/>
      <c r="N76" s="359"/>
      <c r="O76" s="359"/>
      <c r="P76" s="359"/>
      <c r="Q76" s="359"/>
      <c r="R76" s="359"/>
      <c r="S76" s="359"/>
      <c r="T76" s="362"/>
      <c r="U76" s="362"/>
      <c r="V76" s="362"/>
      <c r="W76" s="361"/>
      <c r="X76" s="367"/>
      <c r="Y76" s="367"/>
      <c r="Z76" s="367"/>
      <c r="AA76" s="367"/>
      <c r="AB76" s="367"/>
      <c r="AC76" s="367"/>
      <c r="AD76" s="367"/>
      <c r="AE76" s="367"/>
      <c r="AF76" s="367"/>
      <c r="AG76" s="367"/>
      <c r="AH76" s="367"/>
      <c r="AI76" s="367"/>
      <c r="AJ76" s="368"/>
      <c r="AK76" s="350"/>
      <c r="AL76" s="354"/>
      <c r="AM76" s="355"/>
      <c r="AN76" s="369"/>
      <c r="AO76" s="359"/>
      <c r="AP76" s="359"/>
      <c r="AQ76" s="359"/>
      <c r="AR76" s="359"/>
      <c r="AS76" s="359"/>
      <c r="AT76" s="359"/>
      <c r="AU76" s="359"/>
      <c r="AV76" s="359"/>
      <c r="AW76" s="359"/>
      <c r="AX76" s="359"/>
    </row>
    <row r="77" spans="1:50" s="375" customFormat="1" ht="30" hidden="1" customHeight="1" x14ac:dyDescent="0.3">
      <c r="A77" s="347">
        <v>6</v>
      </c>
      <c r="B77" s="406" t="s">
        <v>448</v>
      </c>
      <c r="C77" s="407"/>
      <c r="D77" s="348"/>
      <c r="E77" s="348"/>
      <c r="F77" s="348"/>
      <c r="G77" s="348"/>
      <c r="H77" s="348"/>
      <c r="I77" s="370"/>
      <c r="J77" s="370"/>
      <c r="K77" s="348"/>
      <c r="L77" s="370"/>
      <c r="M77" s="370"/>
      <c r="N77" s="370"/>
      <c r="O77" s="370"/>
      <c r="P77" s="370"/>
      <c r="Q77" s="370"/>
      <c r="R77" s="370"/>
      <c r="S77" s="370"/>
      <c r="T77" s="348"/>
      <c r="U77" s="348"/>
      <c r="V77" s="348"/>
      <c r="W77" s="371"/>
      <c r="X77" s="372"/>
      <c r="Y77" s="372"/>
      <c r="Z77" s="372"/>
      <c r="AA77" s="372"/>
      <c r="AB77" s="372"/>
      <c r="AC77" s="372"/>
      <c r="AD77" s="372"/>
      <c r="AE77" s="372"/>
      <c r="AF77" s="372"/>
      <c r="AG77" s="372"/>
      <c r="AH77" s="372"/>
      <c r="AI77" s="372"/>
      <c r="AJ77" s="373"/>
      <c r="AK77" s="350"/>
      <c r="AL77" s="350"/>
      <c r="AM77" s="374"/>
      <c r="AN77" s="356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</row>
    <row r="78" spans="1:50" s="375" customFormat="1" ht="30" hidden="1" customHeight="1" x14ac:dyDescent="0.3">
      <c r="A78" s="357" t="s">
        <v>449</v>
      </c>
      <c r="B78" s="408" t="s">
        <v>450</v>
      </c>
      <c r="C78" s="347"/>
      <c r="D78" s="409"/>
      <c r="E78" s="348"/>
      <c r="F78" s="348"/>
      <c r="G78" s="357"/>
      <c r="H78" s="348"/>
      <c r="I78" s="370"/>
      <c r="J78" s="370"/>
      <c r="K78" s="348"/>
      <c r="L78" s="370"/>
      <c r="M78" s="370"/>
      <c r="N78" s="370"/>
      <c r="O78" s="370"/>
      <c r="P78" s="370"/>
      <c r="Q78" s="370"/>
      <c r="R78" s="370"/>
      <c r="S78" s="370"/>
      <c r="T78" s="348"/>
      <c r="U78" s="348"/>
      <c r="V78" s="348"/>
      <c r="W78" s="371"/>
      <c r="X78" s="372"/>
      <c r="Y78" s="372"/>
      <c r="Z78" s="372"/>
      <c r="AA78" s="372"/>
      <c r="AB78" s="372"/>
      <c r="AC78" s="372"/>
      <c r="AD78" s="372"/>
      <c r="AE78" s="372"/>
      <c r="AF78" s="372"/>
      <c r="AG78" s="372"/>
      <c r="AH78" s="372"/>
      <c r="AI78" s="372"/>
      <c r="AJ78" s="373"/>
      <c r="AK78" s="350"/>
      <c r="AL78" s="350"/>
      <c r="AM78" s="374"/>
      <c r="AN78" s="356"/>
      <c r="AO78" s="370"/>
      <c r="AP78" s="370"/>
      <c r="AQ78" s="370"/>
      <c r="AR78" s="370"/>
      <c r="AS78" s="370"/>
      <c r="AT78" s="370"/>
      <c r="AU78" s="370"/>
      <c r="AV78" s="370"/>
      <c r="AW78" s="370"/>
      <c r="AX78" s="370"/>
    </row>
    <row r="79" spans="1:50" s="364" customFormat="1" ht="15.6" hidden="1" x14ac:dyDescent="0.3">
      <c r="A79" s="347"/>
      <c r="B79" s="348" t="s">
        <v>61</v>
      </c>
      <c r="C79" s="349" t="s">
        <v>451</v>
      </c>
      <c r="D79" s="365"/>
      <c r="E79" s="362"/>
      <c r="F79" s="362"/>
      <c r="G79" s="366"/>
      <c r="H79" s="362"/>
      <c r="I79" s="359"/>
      <c r="J79" s="359"/>
      <c r="K79" s="362"/>
      <c r="L79" s="359"/>
      <c r="M79" s="359"/>
      <c r="N79" s="359"/>
      <c r="O79" s="349" t="s">
        <v>451</v>
      </c>
      <c r="P79" s="349" t="s">
        <v>451</v>
      </c>
      <c r="Q79" s="349" t="s">
        <v>451</v>
      </c>
      <c r="R79" s="349" t="s">
        <v>451</v>
      </c>
      <c r="S79" s="349" t="s">
        <v>451</v>
      </c>
      <c r="T79" s="349" t="s">
        <v>451</v>
      </c>
      <c r="U79" s="349" t="s">
        <v>451</v>
      </c>
      <c r="V79" s="349" t="s">
        <v>451</v>
      </c>
      <c r="W79" s="349" t="s">
        <v>451</v>
      </c>
      <c r="X79" s="349" t="s">
        <v>451</v>
      </c>
      <c r="Y79" s="349" t="s">
        <v>451</v>
      </c>
      <c r="Z79" s="349" t="s">
        <v>451</v>
      </c>
      <c r="AA79" s="349" t="s">
        <v>451</v>
      </c>
      <c r="AB79" s="349" t="s">
        <v>451</v>
      </c>
      <c r="AC79" s="349" t="s">
        <v>451</v>
      </c>
      <c r="AD79" s="349" t="s">
        <v>451</v>
      </c>
      <c r="AE79" s="349" t="s">
        <v>451</v>
      </c>
      <c r="AF79" s="349" t="s">
        <v>451</v>
      </c>
      <c r="AG79" s="349" t="s">
        <v>451</v>
      </c>
      <c r="AH79" s="349" t="s">
        <v>451</v>
      </c>
      <c r="AI79" s="349" t="s">
        <v>451</v>
      </c>
      <c r="AJ79" s="349" t="s">
        <v>451</v>
      </c>
      <c r="AK79" s="349" t="s">
        <v>451</v>
      </c>
      <c r="AL79" s="349" t="s">
        <v>451</v>
      </c>
      <c r="AM79" s="349" t="s">
        <v>451</v>
      </c>
      <c r="AN79" s="349" t="s">
        <v>451</v>
      </c>
      <c r="AO79" s="349" t="s">
        <v>451</v>
      </c>
      <c r="AP79" s="349" t="s">
        <v>451</v>
      </c>
      <c r="AQ79" s="349" t="s">
        <v>451</v>
      </c>
      <c r="AR79" s="349" t="s">
        <v>451</v>
      </c>
      <c r="AS79" s="349" t="s">
        <v>451</v>
      </c>
      <c r="AT79" s="349" t="s">
        <v>451</v>
      </c>
      <c r="AU79" s="349" t="s">
        <v>451</v>
      </c>
      <c r="AV79" s="359"/>
      <c r="AW79" s="359"/>
      <c r="AX79" s="359"/>
    </row>
    <row r="80" spans="1:50" s="364" customFormat="1" hidden="1" x14ac:dyDescent="0.3">
      <c r="A80" s="347"/>
      <c r="B80" s="348" t="s">
        <v>74</v>
      </c>
      <c r="C80" s="349"/>
      <c r="D80" s="365"/>
      <c r="E80" s="362"/>
      <c r="F80" s="362"/>
      <c r="G80" s="366"/>
      <c r="H80" s="362"/>
      <c r="I80" s="359"/>
      <c r="J80" s="359"/>
      <c r="K80" s="362"/>
      <c r="L80" s="359"/>
      <c r="M80" s="359"/>
      <c r="N80" s="359"/>
      <c r="O80" s="359"/>
      <c r="P80" s="359"/>
      <c r="Q80" s="359"/>
      <c r="R80" s="359"/>
      <c r="S80" s="359"/>
      <c r="T80" s="362"/>
      <c r="U80" s="362"/>
      <c r="V80" s="362"/>
      <c r="W80" s="361"/>
      <c r="X80" s="367"/>
      <c r="Y80" s="367"/>
      <c r="Z80" s="367"/>
      <c r="AA80" s="367"/>
      <c r="AB80" s="367"/>
      <c r="AC80" s="367"/>
      <c r="AD80" s="367"/>
      <c r="AE80" s="367"/>
      <c r="AF80" s="367"/>
      <c r="AG80" s="367"/>
      <c r="AH80" s="367"/>
      <c r="AI80" s="367"/>
      <c r="AJ80" s="368"/>
      <c r="AK80" s="350"/>
      <c r="AL80" s="354"/>
      <c r="AM80" s="355"/>
      <c r="AN80" s="369"/>
      <c r="AO80" s="359"/>
      <c r="AP80" s="359"/>
      <c r="AQ80" s="359"/>
      <c r="AR80" s="359"/>
      <c r="AS80" s="359"/>
      <c r="AT80" s="359"/>
      <c r="AU80" s="359"/>
      <c r="AV80" s="359"/>
      <c r="AW80" s="359"/>
      <c r="AX80" s="359"/>
    </row>
    <row r="81" spans="1:50" s="364" customFormat="1" ht="15.75" hidden="1" customHeight="1" x14ac:dyDescent="0.3">
      <c r="A81" s="347"/>
      <c r="B81" s="362" t="s">
        <v>258</v>
      </c>
      <c r="C81" s="349"/>
      <c r="D81" s="365"/>
      <c r="E81" s="362"/>
      <c r="F81" s="362"/>
      <c r="G81" s="366"/>
      <c r="H81" s="362"/>
      <c r="I81" s="359"/>
      <c r="J81" s="359"/>
      <c r="K81" s="362"/>
      <c r="L81" s="359"/>
      <c r="M81" s="359"/>
      <c r="N81" s="359"/>
      <c r="O81" s="359"/>
      <c r="P81" s="359"/>
      <c r="Q81" s="359"/>
      <c r="R81" s="359"/>
      <c r="S81" s="359"/>
      <c r="T81" s="362"/>
      <c r="U81" s="362"/>
      <c r="V81" s="362"/>
      <c r="W81" s="361"/>
      <c r="X81" s="367"/>
      <c r="Y81" s="367"/>
      <c r="Z81" s="367"/>
      <c r="AA81" s="367"/>
      <c r="AB81" s="367"/>
      <c r="AC81" s="367"/>
      <c r="AD81" s="367"/>
      <c r="AE81" s="367"/>
      <c r="AF81" s="367"/>
      <c r="AG81" s="367"/>
      <c r="AH81" s="367"/>
      <c r="AI81" s="367"/>
      <c r="AJ81" s="368"/>
      <c r="AK81" s="350"/>
      <c r="AL81" s="354"/>
      <c r="AM81" s="355"/>
      <c r="AN81" s="369"/>
      <c r="AO81" s="359"/>
      <c r="AP81" s="359"/>
      <c r="AQ81" s="359"/>
      <c r="AR81" s="359"/>
      <c r="AS81" s="359"/>
      <c r="AT81" s="359"/>
      <c r="AU81" s="359"/>
      <c r="AV81" s="359"/>
      <c r="AW81" s="359"/>
      <c r="AX81" s="359"/>
    </row>
    <row r="82" spans="1:50" s="364" customFormat="1" hidden="1" x14ac:dyDescent="0.3">
      <c r="A82" s="347"/>
      <c r="B82" s="362" t="s">
        <v>259</v>
      </c>
      <c r="C82" s="349"/>
      <c r="D82" s="365"/>
      <c r="E82" s="362"/>
      <c r="F82" s="362"/>
      <c r="G82" s="366"/>
      <c r="H82" s="362"/>
      <c r="I82" s="359"/>
      <c r="J82" s="359"/>
      <c r="K82" s="362"/>
      <c r="L82" s="359"/>
      <c r="M82" s="359"/>
      <c r="N82" s="359"/>
      <c r="O82" s="359"/>
      <c r="P82" s="359"/>
      <c r="Q82" s="359"/>
      <c r="R82" s="359"/>
      <c r="S82" s="359"/>
      <c r="T82" s="362"/>
      <c r="U82" s="362"/>
      <c r="V82" s="362"/>
      <c r="W82" s="361"/>
      <c r="X82" s="367"/>
      <c r="Y82" s="367"/>
      <c r="Z82" s="367"/>
      <c r="AA82" s="367"/>
      <c r="AB82" s="367"/>
      <c r="AC82" s="367"/>
      <c r="AD82" s="367"/>
      <c r="AE82" s="367"/>
      <c r="AF82" s="367"/>
      <c r="AG82" s="367"/>
      <c r="AH82" s="367"/>
      <c r="AI82" s="367"/>
      <c r="AJ82" s="368"/>
      <c r="AK82" s="350"/>
      <c r="AL82" s="354"/>
      <c r="AM82" s="355"/>
      <c r="AN82" s="369"/>
      <c r="AO82" s="359"/>
      <c r="AP82" s="359"/>
      <c r="AQ82" s="359"/>
      <c r="AR82" s="359"/>
      <c r="AS82" s="359"/>
      <c r="AT82" s="359"/>
      <c r="AU82" s="359"/>
      <c r="AV82" s="359"/>
      <c r="AW82" s="359"/>
      <c r="AX82" s="359"/>
    </row>
    <row r="83" spans="1:50" s="364" customFormat="1" hidden="1" x14ac:dyDescent="0.3">
      <c r="A83" s="347"/>
      <c r="B83" s="362" t="s">
        <v>68</v>
      </c>
      <c r="C83" s="349"/>
      <c r="D83" s="365"/>
      <c r="E83" s="362"/>
      <c r="F83" s="362"/>
      <c r="G83" s="366"/>
      <c r="H83" s="362"/>
      <c r="I83" s="359"/>
      <c r="J83" s="359"/>
      <c r="K83" s="362"/>
      <c r="L83" s="359"/>
      <c r="M83" s="359"/>
      <c r="N83" s="359"/>
      <c r="O83" s="359"/>
      <c r="P83" s="359"/>
      <c r="Q83" s="359"/>
      <c r="R83" s="359"/>
      <c r="S83" s="359"/>
      <c r="T83" s="362"/>
      <c r="U83" s="362"/>
      <c r="V83" s="362"/>
      <c r="W83" s="361"/>
      <c r="X83" s="367"/>
      <c r="Y83" s="367"/>
      <c r="Z83" s="367"/>
      <c r="AA83" s="367"/>
      <c r="AB83" s="367"/>
      <c r="AC83" s="367"/>
      <c r="AD83" s="367"/>
      <c r="AE83" s="367"/>
      <c r="AF83" s="367"/>
      <c r="AG83" s="367"/>
      <c r="AH83" s="367"/>
      <c r="AI83" s="367"/>
      <c r="AJ83" s="368"/>
      <c r="AK83" s="350"/>
      <c r="AL83" s="354"/>
      <c r="AM83" s="355"/>
      <c r="AN83" s="369"/>
      <c r="AO83" s="359"/>
      <c r="AP83" s="359"/>
      <c r="AQ83" s="359"/>
      <c r="AR83" s="359"/>
      <c r="AS83" s="359"/>
      <c r="AT83" s="359"/>
      <c r="AU83" s="359"/>
      <c r="AV83" s="359"/>
      <c r="AW83" s="359"/>
      <c r="AX83" s="359"/>
    </row>
    <row r="84" spans="1:50" s="375" customFormat="1" ht="30" hidden="1" customHeight="1" x14ac:dyDescent="0.3">
      <c r="A84" s="357" t="s">
        <v>452</v>
      </c>
      <c r="B84" s="408" t="s">
        <v>453</v>
      </c>
      <c r="C84" s="347"/>
      <c r="D84" s="409"/>
      <c r="E84" s="348"/>
      <c r="F84" s="348"/>
      <c r="G84" s="357"/>
      <c r="H84" s="348"/>
      <c r="I84" s="370"/>
      <c r="J84" s="370"/>
      <c r="K84" s="348"/>
      <c r="L84" s="370"/>
      <c r="M84" s="370"/>
      <c r="N84" s="370"/>
      <c r="O84" s="370"/>
      <c r="P84" s="370"/>
      <c r="Q84" s="370"/>
      <c r="R84" s="370"/>
      <c r="S84" s="370"/>
      <c r="T84" s="348"/>
      <c r="U84" s="348"/>
      <c r="V84" s="348"/>
      <c r="W84" s="371"/>
      <c r="X84" s="372"/>
      <c r="Y84" s="372"/>
      <c r="Z84" s="372"/>
      <c r="AA84" s="372"/>
      <c r="AB84" s="372"/>
      <c r="AC84" s="372"/>
      <c r="AD84" s="372"/>
      <c r="AE84" s="372"/>
      <c r="AF84" s="372"/>
      <c r="AG84" s="372"/>
      <c r="AH84" s="372"/>
      <c r="AI84" s="372"/>
      <c r="AJ84" s="373"/>
      <c r="AK84" s="350"/>
      <c r="AL84" s="350"/>
      <c r="AM84" s="374"/>
      <c r="AN84" s="356"/>
      <c r="AO84" s="370"/>
      <c r="AP84" s="370"/>
      <c r="AQ84" s="370"/>
      <c r="AR84" s="370"/>
      <c r="AS84" s="370"/>
      <c r="AT84" s="370"/>
      <c r="AU84" s="370"/>
      <c r="AV84" s="370"/>
      <c r="AW84" s="370"/>
      <c r="AX84" s="370"/>
    </row>
    <row r="85" spans="1:50" s="364" customFormat="1" ht="15.6" hidden="1" x14ac:dyDescent="0.3">
      <c r="A85" s="347"/>
      <c r="B85" s="348" t="s">
        <v>61</v>
      </c>
      <c r="C85" s="349" t="s">
        <v>451</v>
      </c>
      <c r="D85" s="365"/>
      <c r="E85" s="362"/>
      <c r="F85" s="362"/>
      <c r="G85" s="366"/>
      <c r="H85" s="362"/>
      <c r="I85" s="359"/>
      <c r="J85" s="359"/>
      <c r="K85" s="362"/>
      <c r="L85" s="359"/>
      <c r="M85" s="359"/>
      <c r="N85" s="359"/>
      <c r="O85" s="349" t="s">
        <v>451</v>
      </c>
      <c r="P85" s="349" t="s">
        <v>451</v>
      </c>
      <c r="Q85" s="349" t="s">
        <v>451</v>
      </c>
      <c r="R85" s="349" t="s">
        <v>451</v>
      </c>
      <c r="S85" s="349" t="s">
        <v>451</v>
      </c>
      <c r="T85" s="349" t="s">
        <v>451</v>
      </c>
      <c r="U85" s="349" t="s">
        <v>451</v>
      </c>
      <c r="V85" s="349" t="s">
        <v>451</v>
      </c>
      <c r="W85" s="349" t="s">
        <v>451</v>
      </c>
      <c r="X85" s="349" t="s">
        <v>451</v>
      </c>
      <c r="Y85" s="349" t="s">
        <v>451</v>
      </c>
      <c r="Z85" s="349" t="s">
        <v>451</v>
      </c>
      <c r="AA85" s="349" t="s">
        <v>451</v>
      </c>
      <c r="AB85" s="349" t="s">
        <v>451</v>
      </c>
      <c r="AC85" s="349" t="s">
        <v>451</v>
      </c>
      <c r="AD85" s="349" t="s">
        <v>451</v>
      </c>
      <c r="AE85" s="349" t="s">
        <v>451</v>
      </c>
      <c r="AF85" s="349" t="s">
        <v>451</v>
      </c>
      <c r="AG85" s="349" t="s">
        <v>451</v>
      </c>
      <c r="AH85" s="349" t="s">
        <v>451</v>
      </c>
      <c r="AI85" s="349" t="s">
        <v>451</v>
      </c>
      <c r="AJ85" s="349" t="s">
        <v>451</v>
      </c>
      <c r="AK85" s="349" t="s">
        <v>451</v>
      </c>
      <c r="AL85" s="349" t="s">
        <v>451</v>
      </c>
      <c r="AM85" s="349" t="s">
        <v>451</v>
      </c>
      <c r="AN85" s="349" t="s">
        <v>451</v>
      </c>
      <c r="AO85" s="349" t="s">
        <v>451</v>
      </c>
      <c r="AP85" s="349" t="s">
        <v>451</v>
      </c>
      <c r="AQ85" s="349" t="s">
        <v>451</v>
      </c>
      <c r="AR85" s="349" t="s">
        <v>451</v>
      </c>
      <c r="AS85" s="349" t="s">
        <v>451</v>
      </c>
      <c r="AT85" s="349" t="s">
        <v>451</v>
      </c>
      <c r="AU85" s="349" t="s">
        <v>451</v>
      </c>
      <c r="AV85" s="359"/>
      <c r="AW85" s="359"/>
      <c r="AX85" s="359"/>
    </row>
    <row r="86" spans="1:50" s="364" customFormat="1" hidden="1" x14ac:dyDescent="0.3">
      <c r="A86" s="347"/>
      <c r="B86" s="348" t="s">
        <v>74</v>
      </c>
      <c r="C86" s="349"/>
      <c r="D86" s="365"/>
      <c r="E86" s="362"/>
      <c r="F86" s="362"/>
      <c r="G86" s="366"/>
      <c r="H86" s="362"/>
      <c r="I86" s="359"/>
      <c r="J86" s="359"/>
      <c r="K86" s="362"/>
      <c r="L86" s="359"/>
      <c r="M86" s="359"/>
      <c r="N86" s="359"/>
      <c r="O86" s="359"/>
      <c r="P86" s="359"/>
      <c r="Q86" s="359"/>
      <c r="R86" s="359"/>
      <c r="S86" s="359"/>
      <c r="T86" s="362"/>
      <c r="U86" s="362"/>
      <c r="V86" s="362"/>
      <c r="W86" s="361"/>
      <c r="X86" s="367"/>
      <c r="Y86" s="367"/>
      <c r="Z86" s="367"/>
      <c r="AA86" s="367"/>
      <c r="AB86" s="367"/>
      <c r="AC86" s="367"/>
      <c r="AD86" s="367"/>
      <c r="AE86" s="367"/>
      <c r="AF86" s="367"/>
      <c r="AG86" s="367"/>
      <c r="AH86" s="367"/>
      <c r="AI86" s="367"/>
      <c r="AJ86" s="368"/>
      <c r="AK86" s="350"/>
      <c r="AL86" s="354"/>
      <c r="AM86" s="355"/>
      <c r="AN86" s="369"/>
      <c r="AO86" s="359"/>
      <c r="AP86" s="359"/>
      <c r="AQ86" s="359"/>
      <c r="AR86" s="359"/>
      <c r="AS86" s="359"/>
      <c r="AT86" s="359"/>
      <c r="AU86" s="359"/>
      <c r="AV86" s="359"/>
      <c r="AW86" s="359"/>
      <c r="AX86" s="359"/>
    </row>
    <row r="87" spans="1:50" s="364" customFormat="1" ht="15.75" hidden="1" customHeight="1" x14ac:dyDescent="0.3">
      <c r="A87" s="347"/>
      <c r="B87" s="362" t="s">
        <v>258</v>
      </c>
      <c r="C87" s="349"/>
      <c r="D87" s="365"/>
      <c r="E87" s="362"/>
      <c r="F87" s="362"/>
      <c r="G87" s="366"/>
      <c r="H87" s="362"/>
      <c r="I87" s="359"/>
      <c r="J87" s="359"/>
      <c r="K87" s="362"/>
      <c r="L87" s="359"/>
      <c r="M87" s="359"/>
      <c r="N87" s="359"/>
      <c r="O87" s="359"/>
      <c r="P87" s="359"/>
      <c r="Q87" s="359"/>
      <c r="R87" s="359"/>
      <c r="S87" s="359"/>
      <c r="T87" s="362"/>
      <c r="U87" s="362"/>
      <c r="V87" s="362"/>
      <c r="W87" s="361"/>
      <c r="X87" s="367"/>
      <c r="Y87" s="367"/>
      <c r="Z87" s="367"/>
      <c r="AA87" s="367"/>
      <c r="AB87" s="367"/>
      <c r="AC87" s="367"/>
      <c r="AD87" s="367"/>
      <c r="AE87" s="367"/>
      <c r="AF87" s="367"/>
      <c r="AG87" s="367"/>
      <c r="AH87" s="367"/>
      <c r="AI87" s="367"/>
      <c r="AJ87" s="368"/>
      <c r="AK87" s="350"/>
      <c r="AL87" s="354"/>
      <c r="AM87" s="355"/>
      <c r="AN87" s="369"/>
      <c r="AO87" s="359"/>
      <c r="AP87" s="359"/>
      <c r="AQ87" s="359"/>
      <c r="AR87" s="359"/>
      <c r="AS87" s="359"/>
      <c r="AT87" s="359"/>
      <c r="AU87" s="359"/>
      <c r="AV87" s="359"/>
      <c r="AW87" s="359"/>
      <c r="AX87" s="359"/>
    </row>
    <row r="88" spans="1:50" s="364" customFormat="1" hidden="1" x14ac:dyDescent="0.3">
      <c r="A88" s="347"/>
      <c r="B88" s="362" t="s">
        <v>259</v>
      </c>
      <c r="C88" s="349"/>
      <c r="D88" s="365"/>
      <c r="E88" s="362"/>
      <c r="F88" s="362"/>
      <c r="G88" s="366"/>
      <c r="H88" s="362"/>
      <c r="I88" s="359"/>
      <c r="J88" s="359"/>
      <c r="K88" s="362"/>
      <c r="L88" s="359"/>
      <c r="M88" s="359"/>
      <c r="N88" s="359"/>
      <c r="O88" s="359"/>
      <c r="P88" s="359"/>
      <c r="Q88" s="359"/>
      <c r="R88" s="359"/>
      <c r="S88" s="359"/>
      <c r="T88" s="362"/>
      <c r="U88" s="362"/>
      <c r="V88" s="362"/>
      <c r="W88" s="361"/>
      <c r="X88" s="367"/>
      <c r="Y88" s="367"/>
      <c r="Z88" s="367"/>
      <c r="AA88" s="367"/>
      <c r="AB88" s="367"/>
      <c r="AC88" s="367"/>
      <c r="AD88" s="367"/>
      <c r="AE88" s="367"/>
      <c r="AF88" s="367"/>
      <c r="AG88" s="367"/>
      <c r="AH88" s="367"/>
      <c r="AI88" s="367"/>
      <c r="AJ88" s="368"/>
      <c r="AK88" s="350"/>
      <c r="AL88" s="354"/>
      <c r="AM88" s="355"/>
      <c r="AN88" s="369"/>
      <c r="AO88" s="359"/>
      <c r="AP88" s="359"/>
      <c r="AQ88" s="359"/>
      <c r="AR88" s="359"/>
      <c r="AS88" s="359"/>
      <c r="AT88" s="359"/>
      <c r="AU88" s="359"/>
      <c r="AV88" s="359"/>
      <c r="AW88" s="359"/>
      <c r="AX88" s="359"/>
    </row>
    <row r="89" spans="1:50" s="364" customFormat="1" hidden="1" x14ac:dyDescent="0.3">
      <c r="A89" s="347"/>
      <c r="B89" s="362" t="s">
        <v>68</v>
      </c>
      <c r="C89" s="349"/>
      <c r="D89" s="365"/>
      <c r="E89" s="362"/>
      <c r="F89" s="362"/>
      <c r="G89" s="366"/>
      <c r="H89" s="362"/>
      <c r="I89" s="359"/>
      <c r="J89" s="359"/>
      <c r="K89" s="362"/>
      <c r="L89" s="359"/>
      <c r="M89" s="359"/>
      <c r="N89" s="359"/>
      <c r="O89" s="359"/>
      <c r="P89" s="359"/>
      <c r="Q89" s="359"/>
      <c r="R89" s="359"/>
      <c r="S89" s="359"/>
      <c r="T89" s="362"/>
      <c r="U89" s="362"/>
      <c r="V89" s="362"/>
      <c r="W89" s="361"/>
      <c r="X89" s="367"/>
      <c r="Y89" s="367"/>
      <c r="Z89" s="367"/>
      <c r="AA89" s="367"/>
      <c r="AB89" s="367"/>
      <c r="AC89" s="367"/>
      <c r="AD89" s="367"/>
      <c r="AE89" s="367"/>
      <c r="AF89" s="367"/>
      <c r="AG89" s="367"/>
      <c r="AH89" s="367"/>
      <c r="AI89" s="367"/>
      <c r="AJ89" s="368"/>
      <c r="AK89" s="350"/>
      <c r="AL89" s="354"/>
      <c r="AM89" s="355"/>
      <c r="AN89" s="369"/>
      <c r="AO89" s="359"/>
      <c r="AP89" s="359"/>
      <c r="AQ89" s="359"/>
      <c r="AR89" s="359"/>
      <c r="AS89" s="359"/>
      <c r="AT89" s="359"/>
      <c r="AU89" s="359"/>
      <c r="AV89" s="359"/>
      <c r="AW89" s="359"/>
      <c r="AX89" s="359"/>
    </row>
    <row r="90" spans="1:50" ht="30" hidden="1" customHeight="1" x14ac:dyDescent="0.3">
      <c r="A90" s="357" t="s">
        <v>454</v>
      </c>
      <c r="B90" s="408" t="s">
        <v>455</v>
      </c>
      <c r="C90" s="347"/>
      <c r="D90" s="409"/>
      <c r="E90" s="326"/>
      <c r="F90" s="326"/>
      <c r="G90" s="357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410"/>
      <c r="X90" s="411"/>
      <c r="Y90" s="411"/>
      <c r="Z90" s="411"/>
      <c r="AA90" s="411"/>
      <c r="AB90" s="411"/>
      <c r="AC90" s="411"/>
      <c r="AD90" s="411"/>
      <c r="AE90" s="411"/>
      <c r="AF90" s="412"/>
      <c r="AG90" s="412"/>
      <c r="AH90" s="412"/>
      <c r="AI90" s="412"/>
      <c r="AJ90" s="413"/>
      <c r="AK90" s="326"/>
      <c r="AL90" s="326"/>
      <c r="AM90" s="326"/>
      <c r="AN90" s="414"/>
      <c r="AO90" s="326"/>
      <c r="AP90" s="326"/>
      <c r="AQ90" s="326"/>
      <c r="AR90" s="326"/>
      <c r="AS90" s="326"/>
      <c r="AT90" s="326"/>
      <c r="AU90" s="326"/>
      <c r="AV90" s="326"/>
      <c r="AW90" s="326"/>
      <c r="AX90" s="326"/>
    </row>
    <row r="91" spans="1:50" s="364" customFormat="1" ht="18.75" hidden="1" customHeight="1" x14ac:dyDescent="0.3">
      <c r="A91" s="327"/>
      <c r="B91" s="348" t="s">
        <v>61</v>
      </c>
      <c r="C91" s="349" t="s">
        <v>451</v>
      </c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349" t="s">
        <v>451</v>
      </c>
      <c r="P91" s="349" t="s">
        <v>451</v>
      </c>
      <c r="Q91" s="349" t="s">
        <v>451</v>
      </c>
      <c r="R91" s="349" t="s">
        <v>451</v>
      </c>
      <c r="S91" s="349" t="s">
        <v>451</v>
      </c>
      <c r="T91" s="349" t="s">
        <v>451</v>
      </c>
      <c r="U91" s="349" t="s">
        <v>451</v>
      </c>
      <c r="V91" s="349" t="s">
        <v>451</v>
      </c>
      <c r="W91" s="349" t="s">
        <v>451</v>
      </c>
      <c r="X91" s="349" t="s">
        <v>451</v>
      </c>
      <c r="Y91" s="349" t="s">
        <v>451</v>
      </c>
      <c r="Z91" s="349" t="s">
        <v>451</v>
      </c>
      <c r="AA91" s="349" t="s">
        <v>451</v>
      </c>
      <c r="AB91" s="349" t="s">
        <v>451</v>
      </c>
      <c r="AC91" s="349" t="s">
        <v>451</v>
      </c>
      <c r="AD91" s="349" t="s">
        <v>451</v>
      </c>
      <c r="AE91" s="349" t="s">
        <v>451</v>
      </c>
      <c r="AF91" s="349" t="s">
        <v>451</v>
      </c>
      <c r="AG91" s="349" t="s">
        <v>451</v>
      </c>
      <c r="AH91" s="349" t="s">
        <v>451</v>
      </c>
      <c r="AI91" s="349" t="s">
        <v>451</v>
      </c>
      <c r="AJ91" s="349" t="s">
        <v>451</v>
      </c>
      <c r="AK91" s="349" t="s">
        <v>451</v>
      </c>
      <c r="AL91" s="349" t="s">
        <v>451</v>
      </c>
      <c r="AM91" s="349" t="s">
        <v>451</v>
      </c>
      <c r="AN91" s="349" t="s">
        <v>451</v>
      </c>
      <c r="AO91" s="349" t="s">
        <v>451</v>
      </c>
      <c r="AP91" s="349" t="s">
        <v>451</v>
      </c>
      <c r="AQ91" s="349" t="s">
        <v>451</v>
      </c>
      <c r="AR91" s="349" t="s">
        <v>451</v>
      </c>
      <c r="AS91" s="349" t="s">
        <v>451</v>
      </c>
      <c r="AT91" s="349" t="s">
        <v>451</v>
      </c>
      <c r="AU91" s="349" t="s">
        <v>451</v>
      </c>
      <c r="AV91" s="363"/>
      <c r="AW91" s="227"/>
      <c r="AX91" s="227"/>
    </row>
    <row r="92" spans="1:50" s="364" customFormat="1" hidden="1" x14ac:dyDescent="0.3">
      <c r="A92" s="327"/>
      <c r="B92" s="348" t="s">
        <v>74</v>
      </c>
      <c r="C92" s="416"/>
      <c r="D92" s="359"/>
      <c r="E92" s="359"/>
      <c r="F92" s="368"/>
      <c r="G92" s="359"/>
      <c r="H92" s="359"/>
      <c r="I92" s="359"/>
      <c r="J92" s="359"/>
      <c r="K92" s="359"/>
      <c r="L92" s="359"/>
      <c r="M92" s="359"/>
      <c r="N92" s="359"/>
      <c r="O92" s="368"/>
      <c r="P92" s="368"/>
      <c r="Q92" s="417"/>
      <c r="R92" s="361"/>
      <c r="S92" s="367"/>
      <c r="T92" s="367"/>
      <c r="U92" s="367"/>
      <c r="V92" s="367"/>
      <c r="W92" s="367"/>
      <c r="X92" s="367"/>
      <c r="Y92" s="367"/>
      <c r="Z92" s="367"/>
      <c r="AA92" s="367"/>
      <c r="AB92" s="367"/>
      <c r="AC92" s="367"/>
      <c r="AD92" s="367"/>
      <c r="AE92" s="368"/>
      <c r="AF92" s="418"/>
      <c r="AG92" s="419"/>
      <c r="AH92" s="420"/>
      <c r="AI92" s="369"/>
      <c r="AJ92" s="359"/>
      <c r="AK92" s="359"/>
      <c r="AL92" s="359"/>
      <c r="AM92" s="359"/>
      <c r="AN92" s="359"/>
      <c r="AO92" s="359"/>
      <c r="AP92" s="359"/>
      <c r="AQ92" s="359"/>
      <c r="AR92" s="359"/>
      <c r="AS92" s="421"/>
      <c r="AT92" s="421"/>
      <c r="AU92" s="421"/>
      <c r="AV92" s="368"/>
      <c r="AW92" s="368"/>
      <c r="AX92" s="368"/>
    </row>
    <row r="93" spans="1:50" s="364" customFormat="1" hidden="1" x14ac:dyDescent="0.3">
      <c r="A93" s="327"/>
      <c r="B93" s="362" t="s">
        <v>258</v>
      </c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2"/>
      <c r="N93" s="422"/>
      <c r="O93" s="368"/>
      <c r="P93" s="368"/>
      <c r="Q93" s="417"/>
      <c r="R93" s="361"/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8"/>
      <c r="AF93" s="418"/>
      <c r="AG93" s="419"/>
      <c r="AH93" s="420"/>
      <c r="AI93" s="369"/>
      <c r="AJ93" s="359"/>
      <c r="AK93" s="359"/>
      <c r="AL93" s="359"/>
      <c r="AM93" s="359"/>
      <c r="AN93" s="359"/>
      <c r="AO93" s="359"/>
      <c r="AP93" s="359"/>
      <c r="AQ93" s="359"/>
      <c r="AR93" s="359"/>
      <c r="AS93" s="421"/>
      <c r="AT93" s="421"/>
      <c r="AU93" s="421"/>
      <c r="AV93" s="363"/>
      <c r="AW93" s="227"/>
      <c r="AX93" s="227"/>
    </row>
    <row r="94" spans="1:50" s="364" customFormat="1" hidden="1" x14ac:dyDescent="0.3">
      <c r="A94" s="327"/>
      <c r="B94" s="362" t="s">
        <v>259</v>
      </c>
      <c r="C94" s="416"/>
      <c r="D94" s="359"/>
      <c r="E94" s="359"/>
      <c r="F94" s="368"/>
      <c r="G94" s="359"/>
      <c r="H94" s="359"/>
      <c r="I94" s="359"/>
      <c r="J94" s="359"/>
      <c r="K94" s="359"/>
      <c r="L94" s="359"/>
      <c r="M94" s="359"/>
      <c r="N94" s="359"/>
      <c r="O94" s="368"/>
      <c r="P94" s="368"/>
      <c r="Q94" s="417"/>
      <c r="R94" s="361"/>
      <c r="S94" s="367"/>
      <c r="T94" s="367"/>
      <c r="U94" s="367"/>
      <c r="V94" s="367"/>
      <c r="W94" s="367"/>
      <c r="X94" s="367"/>
      <c r="Y94" s="367"/>
      <c r="Z94" s="367"/>
      <c r="AA94" s="367"/>
      <c r="AB94" s="367"/>
      <c r="AC94" s="367"/>
      <c r="AD94" s="367"/>
      <c r="AE94" s="368"/>
      <c r="AF94" s="418"/>
      <c r="AG94" s="419"/>
      <c r="AH94" s="420"/>
      <c r="AI94" s="369"/>
      <c r="AJ94" s="359"/>
      <c r="AK94" s="359"/>
      <c r="AL94" s="359"/>
      <c r="AM94" s="359"/>
      <c r="AN94" s="359"/>
      <c r="AO94" s="359"/>
      <c r="AP94" s="359"/>
      <c r="AQ94" s="359"/>
      <c r="AR94" s="359"/>
      <c r="AS94" s="421"/>
      <c r="AT94" s="421"/>
      <c r="AU94" s="421"/>
      <c r="AV94" s="363"/>
      <c r="AW94" s="227"/>
      <c r="AX94" s="227"/>
    </row>
    <row r="95" spans="1:50" s="364" customFormat="1" hidden="1" x14ac:dyDescent="0.3">
      <c r="A95" s="327"/>
      <c r="B95" s="362" t="s">
        <v>68</v>
      </c>
      <c r="C95" s="416"/>
      <c r="D95" s="359"/>
      <c r="E95" s="359"/>
      <c r="F95" s="368"/>
      <c r="G95" s="359"/>
      <c r="H95" s="359"/>
      <c r="I95" s="359"/>
      <c r="J95" s="359"/>
      <c r="K95" s="359"/>
      <c r="L95" s="359"/>
      <c r="M95" s="359"/>
      <c r="N95" s="359"/>
      <c r="O95" s="368"/>
      <c r="P95" s="368"/>
      <c r="Q95" s="417"/>
      <c r="R95" s="361"/>
      <c r="S95" s="367"/>
      <c r="T95" s="367"/>
      <c r="U95" s="367"/>
      <c r="V95" s="367"/>
      <c r="W95" s="367"/>
      <c r="X95" s="367"/>
      <c r="Y95" s="367"/>
      <c r="Z95" s="367"/>
      <c r="AA95" s="367"/>
      <c r="AB95" s="367"/>
      <c r="AC95" s="367"/>
      <c r="AD95" s="367"/>
      <c r="AE95" s="368"/>
      <c r="AF95" s="418"/>
      <c r="AG95" s="419"/>
      <c r="AH95" s="420"/>
      <c r="AI95" s="369"/>
      <c r="AJ95" s="359"/>
      <c r="AK95" s="359"/>
      <c r="AL95" s="359"/>
      <c r="AM95" s="359"/>
      <c r="AN95" s="359"/>
      <c r="AO95" s="359"/>
      <c r="AP95" s="359"/>
      <c r="AQ95" s="359"/>
      <c r="AR95" s="359"/>
      <c r="AS95" s="421"/>
      <c r="AT95" s="421"/>
      <c r="AU95" s="421"/>
      <c r="AV95" s="363"/>
      <c r="AW95" s="227"/>
      <c r="AX95" s="227"/>
    </row>
    <row r="96" spans="1:50" x14ac:dyDescent="0.3">
      <c r="V96" s="433"/>
    </row>
    <row r="97" spans="22:22" x14ac:dyDescent="0.3">
      <c r="V97" s="433"/>
    </row>
    <row r="98" spans="22:22" x14ac:dyDescent="0.3">
      <c r="V98" s="433"/>
    </row>
    <row r="99" spans="22:22" x14ac:dyDescent="0.3">
      <c r="V99" s="433"/>
    </row>
    <row r="100" spans="22:22" x14ac:dyDescent="0.3">
      <c r="V100" s="433"/>
    </row>
    <row r="101" spans="22:22" x14ac:dyDescent="0.3">
      <c r="V101" s="433"/>
    </row>
    <row r="102" spans="22:22" x14ac:dyDescent="0.3">
      <c r="V102" s="433"/>
    </row>
    <row r="103" spans="22:22" x14ac:dyDescent="0.3">
      <c r="V103" s="433"/>
    </row>
    <row r="104" spans="22:22" x14ac:dyDescent="0.3">
      <c r="V104" s="433"/>
    </row>
    <row r="105" spans="22:22" x14ac:dyDescent="0.3">
      <c r="V105" s="433"/>
    </row>
    <row r="106" spans="22:22" x14ac:dyDescent="0.3">
      <c r="V106" s="433"/>
    </row>
    <row r="107" spans="22:22" x14ac:dyDescent="0.3">
      <c r="V107" s="433"/>
    </row>
    <row r="108" spans="22:22" x14ac:dyDescent="0.3">
      <c r="V108" s="433"/>
    </row>
    <row r="109" spans="22:22" x14ac:dyDescent="0.3">
      <c r="V109" s="433"/>
    </row>
    <row r="110" spans="22:22" x14ac:dyDescent="0.3">
      <c r="V110" s="433"/>
    </row>
    <row r="111" spans="22:22" x14ac:dyDescent="0.3">
      <c r="V111" s="433"/>
    </row>
    <row r="112" spans="22:22" x14ac:dyDescent="0.3">
      <c r="V112" s="433"/>
    </row>
    <row r="113" spans="22:22" x14ac:dyDescent="0.3">
      <c r="V113" s="433"/>
    </row>
    <row r="114" spans="22:22" x14ac:dyDescent="0.3">
      <c r="V114" s="433"/>
    </row>
    <row r="115" spans="22:22" x14ac:dyDescent="0.3">
      <c r="V115" s="433"/>
    </row>
    <row r="116" spans="22:22" x14ac:dyDescent="0.3">
      <c r="V116" s="433"/>
    </row>
    <row r="117" spans="22:22" x14ac:dyDescent="0.3">
      <c r="V117" s="433"/>
    </row>
    <row r="118" spans="22:22" x14ac:dyDescent="0.3">
      <c r="V118" s="433"/>
    </row>
    <row r="119" spans="22:22" x14ac:dyDescent="0.3">
      <c r="V119" s="433"/>
    </row>
    <row r="120" spans="22:22" x14ac:dyDescent="0.3">
      <c r="V120" s="433"/>
    </row>
    <row r="121" spans="22:22" x14ac:dyDescent="0.3">
      <c r="V121" s="433"/>
    </row>
    <row r="122" spans="22:22" x14ac:dyDescent="0.3">
      <c r="V122" s="433"/>
    </row>
    <row r="123" spans="22:22" x14ac:dyDescent="0.3">
      <c r="V123" s="433"/>
    </row>
    <row r="124" spans="22:22" x14ac:dyDescent="0.3">
      <c r="V124" s="433"/>
    </row>
    <row r="125" spans="22:22" x14ac:dyDescent="0.3">
      <c r="V125" s="433"/>
    </row>
    <row r="126" spans="22:22" x14ac:dyDescent="0.3">
      <c r="V126" s="433"/>
    </row>
    <row r="127" spans="22:22" x14ac:dyDescent="0.3">
      <c r="V127" s="433"/>
    </row>
    <row r="128" spans="22:22" x14ac:dyDescent="0.3">
      <c r="V128" s="433"/>
    </row>
    <row r="129" spans="22:22" x14ac:dyDescent="0.3">
      <c r="V129" s="433"/>
    </row>
    <row r="130" spans="22:22" x14ac:dyDescent="0.3">
      <c r="V130" s="433"/>
    </row>
    <row r="131" spans="22:22" x14ac:dyDescent="0.3">
      <c r="V131" s="433"/>
    </row>
    <row r="132" spans="22:22" x14ac:dyDescent="0.3">
      <c r="V132" s="433"/>
    </row>
    <row r="133" spans="22:22" x14ac:dyDescent="0.3">
      <c r="V133" s="433"/>
    </row>
    <row r="134" spans="22:22" x14ac:dyDescent="0.3">
      <c r="V134" s="433"/>
    </row>
    <row r="135" spans="22:22" x14ac:dyDescent="0.3">
      <c r="V135" s="433"/>
    </row>
    <row r="136" spans="22:22" x14ac:dyDescent="0.3">
      <c r="V136" s="433"/>
    </row>
    <row r="137" spans="22:22" x14ac:dyDescent="0.3">
      <c r="V137" s="433"/>
    </row>
    <row r="138" spans="22:22" x14ac:dyDescent="0.3">
      <c r="V138" s="433"/>
    </row>
    <row r="139" spans="22:22" x14ac:dyDescent="0.3">
      <c r="V139" s="433"/>
    </row>
    <row r="140" spans="22:22" x14ac:dyDescent="0.3">
      <c r="V140" s="433"/>
    </row>
    <row r="141" spans="22:22" x14ac:dyDescent="0.3">
      <c r="V141" s="433"/>
    </row>
    <row r="142" spans="22:22" x14ac:dyDescent="0.3">
      <c r="V142" s="433"/>
    </row>
    <row r="143" spans="22:22" x14ac:dyDescent="0.3">
      <c r="V143" s="433"/>
    </row>
    <row r="144" spans="22:22" x14ac:dyDescent="0.3">
      <c r="V144" s="433"/>
    </row>
    <row r="145" spans="22:22" x14ac:dyDescent="0.3">
      <c r="V145" s="433"/>
    </row>
    <row r="146" spans="22:22" x14ac:dyDescent="0.3">
      <c r="V146" s="433"/>
    </row>
    <row r="147" spans="22:22" x14ac:dyDescent="0.3">
      <c r="V147" s="433"/>
    </row>
    <row r="148" spans="22:22" x14ac:dyDescent="0.3">
      <c r="V148" s="433"/>
    </row>
    <row r="149" spans="22:22" x14ac:dyDescent="0.3">
      <c r="V149" s="433"/>
    </row>
    <row r="150" spans="22:22" x14ac:dyDescent="0.3">
      <c r="V150" s="433"/>
    </row>
    <row r="151" spans="22:22" x14ac:dyDescent="0.3">
      <c r="V151" s="433"/>
    </row>
    <row r="152" spans="22:22" x14ac:dyDescent="0.3">
      <c r="V152" s="433"/>
    </row>
    <row r="153" spans="22:22" x14ac:dyDescent="0.3">
      <c r="V153" s="433"/>
    </row>
    <row r="154" spans="22:22" x14ac:dyDescent="0.3">
      <c r="V154" s="433"/>
    </row>
    <row r="155" spans="22:22" x14ac:dyDescent="0.3">
      <c r="V155" s="433"/>
    </row>
    <row r="156" spans="22:22" x14ac:dyDescent="0.3">
      <c r="V156" s="433"/>
    </row>
    <row r="157" spans="22:22" x14ac:dyDescent="0.3">
      <c r="V157" s="433"/>
    </row>
    <row r="158" spans="22:22" x14ac:dyDescent="0.3">
      <c r="V158" s="433"/>
    </row>
    <row r="159" spans="22:22" x14ac:dyDescent="0.3">
      <c r="V159" s="433"/>
    </row>
    <row r="160" spans="22:22" x14ac:dyDescent="0.3">
      <c r="V160" s="433"/>
    </row>
    <row r="161" spans="1:50" x14ac:dyDescent="0.3">
      <c r="V161" s="433"/>
    </row>
    <row r="162" spans="1:50" x14ac:dyDescent="0.3">
      <c r="V162" s="433"/>
    </row>
    <row r="163" spans="1:50" x14ac:dyDescent="0.3">
      <c r="V163" s="433"/>
    </row>
    <row r="164" spans="1:50" x14ac:dyDescent="0.3">
      <c r="V164" s="433"/>
    </row>
    <row r="165" spans="1:50" x14ac:dyDescent="0.3">
      <c r="V165" s="433"/>
    </row>
    <row r="166" spans="1:50" x14ac:dyDescent="0.3">
      <c r="V166" s="433"/>
    </row>
    <row r="167" spans="1:50" x14ac:dyDescent="0.3">
      <c r="V167" s="433"/>
    </row>
    <row r="168" spans="1:50" x14ac:dyDescent="0.3">
      <c r="V168" s="433"/>
    </row>
    <row r="169" spans="1:50" x14ac:dyDescent="0.3">
      <c r="V169" s="433"/>
    </row>
    <row r="170" spans="1:50" x14ac:dyDescent="0.3">
      <c r="V170" s="433"/>
    </row>
    <row r="171" spans="1:50" s="425" customFormat="1" ht="15" customHeight="1" x14ac:dyDescent="0.3">
      <c r="A171" s="423"/>
      <c r="B171" s="324"/>
      <c r="C171" s="424"/>
      <c r="F171" s="324"/>
      <c r="O171" s="324"/>
      <c r="P171" s="324"/>
      <c r="Q171" s="426"/>
      <c r="R171" s="361" t="s">
        <v>456</v>
      </c>
      <c r="S171" s="427"/>
      <c r="T171" s="427"/>
      <c r="U171" s="427"/>
      <c r="V171" s="427"/>
      <c r="W171" s="427"/>
      <c r="X171" s="427"/>
      <c r="Y171" s="427"/>
      <c r="Z171" s="427"/>
      <c r="AA171" s="427"/>
      <c r="AB171" s="427"/>
      <c r="AC171" s="427"/>
      <c r="AD171" s="427"/>
      <c r="AE171" s="428"/>
      <c r="AI171" s="429"/>
      <c r="AV171" s="324"/>
      <c r="AW171" s="324"/>
      <c r="AX171" s="324"/>
    </row>
    <row r="172" spans="1:50" s="425" customFormat="1" ht="15" customHeight="1" x14ac:dyDescent="0.3">
      <c r="A172" s="423"/>
      <c r="B172" s="426" t="s">
        <v>457</v>
      </c>
      <c r="C172" s="430"/>
      <c r="F172" s="426"/>
      <c r="O172" s="426"/>
      <c r="P172" s="426"/>
      <c r="Q172" s="426"/>
      <c r="R172" s="361" t="s">
        <v>458</v>
      </c>
      <c r="S172" s="427"/>
      <c r="T172" s="427"/>
      <c r="U172" s="427"/>
      <c r="V172" s="427"/>
      <c r="W172" s="427"/>
      <c r="X172" s="427"/>
      <c r="Y172" s="427"/>
      <c r="Z172" s="427"/>
      <c r="AA172" s="427"/>
      <c r="AB172" s="427"/>
      <c r="AC172" s="427"/>
      <c r="AD172" s="427"/>
      <c r="AE172" s="428"/>
      <c r="AI172" s="429"/>
      <c r="AV172" s="429"/>
      <c r="AW172" s="429"/>
      <c r="AX172" s="429"/>
    </row>
    <row r="173" spans="1:50" s="425" customFormat="1" ht="15" customHeight="1" x14ac:dyDescent="0.3">
      <c r="A173" s="423"/>
      <c r="B173" s="426" t="s">
        <v>459</v>
      </c>
      <c r="C173" s="430"/>
      <c r="F173" s="426"/>
      <c r="O173" s="426"/>
      <c r="P173" s="426"/>
      <c r="Q173" s="426"/>
      <c r="R173" s="361" t="s">
        <v>460</v>
      </c>
      <c r="S173" s="427"/>
      <c r="T173" s="427"/>
      <c r="U173" s="427"/>
      <c r="V173" s="427"/>
      <c r="W173" s="427"/>
      <c r="X173" s="427"/>
      <c r="Y173" s="427"/>
      <c r="Z173" s="427"/>
      <c r="AA173" s="427"/>
      <c r="AB173" s="427"/>
      <c r="AC173" s="427"/>
      <c r="AD173" s="427"/>
      <c r="AE173" s="428"/>
      <c r="AI173" s="429"/>
      <c r="AV173" s="429"/>
      <c r="AW173" s="429"/>
      <c r="AX173" s="429"/>
    </row>
    <row r="174" spans="1:50" ht="15" customHeight="1" x14ac:dyDescent="0.3">
      <c r="B174" s="426" t="s">
        <v>461</v>
      </c>
      <c r="C174" s="431"/>
      <c r="F174" s="429"/>
      <c r="O174" s="429"/>
      <c r="P174" s="429"/>
      <c r="V174" s="433"/>
      <c r="AV174" s="429"/>
      <c r="AW174" s="429"/>
      <c r="AX174" s="429"/>
    </row>
    <row r="175" spans="1:50" x14ac:dyDescent="0.3">
      <c r="V175" s="433"/>
    </row>
    <row r="176" spans="1:50" x14ac:dyDescent="0.3">
      <c r="V176" s="433"/>
    </row>
    <row r="177" spans="22:22" x14ac:dyDescent="0.3">
      <c r="V177" s="433"/>
    </row>
    <row r="178" spans="22:22" x14ac:dyDescent="0.3">
      <c r="V178" s="433"/>
    </row>
    <row r="179" spans="22:22" x14ac:dyDescent="0.3">
      <c r="V179" s="433"/>
    </row>
    <row r="180" spans="22:22" x14ac:dyDescent="0.3">
      <c r="V180" s="433"/>
    </row>
    <row r="181" spans="22:22" x14ac:dyDescent="0.3">
      <c r="V181" s="433"/>
    </row>
    <row r="182" spans="22:22" x14ac:dyDescent="0.3">
      <c r="V182" s="433"/>
    </row>
    <row r="183" spans="22:22" x14ac:dyDescent="0.3">
      <c r="V183" s="433"/>
    </row>
    <row r="184" spans="22:22" x14ac:dyDescent="0.3">
      <c r="V184" s="433"/>
    </row>
    <row r="185" spans="22:22" x14ac:dyDescent="0.3">
      <c r="V185" s="433"/>
    </row>
    <row r="186" spans="22:22" x14ac:dyDescent="0.3">
      <c r="V186" s="433"/>
    </row>
    <row r="187" spans="22:22" x14ac:dyDescent="0.3">
      <c r="V187" s="433"/>
    </row>
    <row r="188" spans="22:22" x14ac:dyDescent="0.3">
      <c r="V188" s="433"/>
    </row>
    <row r="189" spans="22:22" x14ac:dyDescent="0.3">
      <c r="V189" s="433"/>
    </row>
    <row r="190" spans="22:22" x14ac:dyDescent="0.3">
      <c r="V190" s="433"/>
    </row>
  </sheetData>
  <mergeCells count="2">
    <mergeCell ref="B1:AD1"/>
    <mergeCell ref="C3:T3"/>
  </mergeCells>
  <conditionalFormatting sqref="C51:X51">
    <cfRule type="containsText" dxfId="1" priority="1" operator="containsText" text="Không đạt">
      <formula>NOT(ISERROR(SEARCH("Không đạt",C51)))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AX190"/>
  <sheetViews>
    <sheetView zoomScale="85" zoomScaleNormal="8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S30" sqref="AS30"/>
    </sheetView>
  </sheetViews>
  <sheetFormatPr defaultColWidth="9.109375" defaultRowHeight="16.2" x14ac:dyDescent="0.3"/>
  <cols>
    <col min="1" max="1" customWidth="true" style="424" width="7.44140625"/>
    <col min="2" max="2" customWidth="true" style="324" width="43.6640625"/>
    <col min="3" max="3" customWidth="true" style="424" width="11.109375"/>
    <col min="4" max="4" customWidth="true" hidden="true" style="324" width="9.6640625"/>
    <col min="5" max="6" customWidth="true" hidden="true" style="324" width="10.0"/>
    <col min="7" max="7" customWidth="true" hidden="true" style="324" width="10.109375"/>
    <col min="8" max="10" customWidth="true" hidden="true" style="324" width="9.5546875"/>
    <col min="11" max="11" customWidth="true" hidden="true" style="324" width="9.44140625"/>
    <col min="12" max="12" customWidth="true" hidden="true" style="324" width="10.44140625"/>
    <col min="13" max="14" customWidth="true" hidden="true" style="324" width="10.0"/>
    <col min="15" max="15" customWidth="true" style="324" width="10.88671875"/>
    <col min="16" max="16" customWidth="true" style="324" width="12.109375"/>
    <col min="17" max="17" customWidth="true" style="325" width="10.6640625"/>
    <col min="18" max="18" customWidth="true" style="432" width="11.6640625"/>
    <col min="19" max="19" customWidth="true" style="433" width="11.88671875"/>
    <col min="20" max="20" customWidth="true" style="433" width="11.6640625"/>
    <col min="21" max="21" customWidth="true" style="433" width="11.44140625"/>
    <col min="22" max="22" customWidth="true" style="434" width="11.0"/>
    <col min="23" max="26" customWidth="true" style="433" width="9.6640625"/>
    <col min="27" max="27" customWidth="true" style="435" width="9.6640625"/>
    <col min="28" max="28" customWidth="true" style="435" width="10.44140625"/>
    <col min="29" max="29" customWidth="true" style="435" width="9.6640625"/>
    <col min="30" max="30" customWidth="true" style="435" width="9.5546875"/>
    <col min="31" max="31" customWidth="true" style="436" width="7.6640625"/>
    <col min="32" max="32" customWidth="true" style="324" width="7.6640625"/>
    <col min="33" max="33" customWidth="true" style="324" width="8.5546875"/>
    <col min="34" max="34" customWidth="true" style="324" width="7.6640625"/>
    <col min="35" max="35" customWidth="true" style="325" width="7.6640625"/>
    <col min="36" max="37" customWidth="true" style="324" width="7.6640625"/>
    <col min="38" max="38" customWidth="true" style="324" width="8.0"/>
    <col min="39" max="39" customWidth="true" style="324" width="8.5546875"/>
    <col min="40" max="40" customWidth="true" style="324" width="7.6640625"/>
    <col min="41" max="41" customWidth="true" style="324" width="9.5546875"/>
    <col min="42" max="43" customWidth="true" style="324" width="7.6640625"/>
    <col min="44" max="44" customWidth="true" style="324" width="9.0"/>
    <col min="45" max="47" customWidth="true" style="324" width="9.88671875"/>
    <col min="48" max="48" customWidth="true" style="324" width="24.33203125"/>
    <col min="49" max="49" customWidth="true" style="324" width="33.5546875"/>
    <col min="50" max="50" customWidth="true" style="324" width="36.5546875"/>
    <col min="51" max="16384" style="324" width="9.109375"/>
  </cols>
  <sheetData>
    <row r="1" spans="1:50" ht="21" customHeight="1" x14ac:dyDescent="0.3">
      <c r="A1" s="321"/>
      <c r="B1" s="1069" t="s">
        <v>223</v>
      </c>
      <c r="C1" s="1070"/>
      <c r="D1" s="1070"/>
      <c r="E1" s="1070"/>
      <c r="F1" s="1070"/>
      <c r="G1" s="1070"/>
      <c r="H1" s="1070"/>
      <c r="I1" s="1070"/>
      <c r="J1" s="1070"/>
      <c r="K1" s="1070"/>
      <c r="L1" s="1070"/>
      <c r="M1" s="1070"/>
      <c r="N1" s="1070"/>
      <c r="O1" s="1070"/>
      <c r="P1" s="1070"/>
      <c r="Q1" s="1070"/>
      <c r="R1" s="1070"/>
      <c r="S1" s="1070"/>
      <c r="T1" s="1070"/>
      <c r="U1" s="1070"/>
      <c r="V1" s="1070"/>
      <c r="W1" s="1070"/>
      <c r="X1" s="1070"/>
      <c r="Y1" s="1070"/>
      <c r="Z1" s="1070"/>
      <c r="AA1" s="1070"/>
      <c r="AB1" s="1070"/>
      <c r="AC1" s="1070"/>
      <c r="AD1" s="1070"/>
      <c r="AE1" s="322"/>
      <c r="AF1" s="322"/>
      <c r="AG1" s="323"/>
      <c r="AV1" s="326"/>
      <c r="AW1" s="326"/>
      <c r="AX1" s="326"/>
    </row>
    <row r="2" spans="1:50" s="508" customFormat="1" ht="21" customHeight="1" x14ac:dyDescent="0.3">
      <c r="A2" s="503"/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  <c r="AD2" s="505"/>
      <c r="AE2" s="506"/>
      <c r="AF2" s="506"/>
      <c r="AG2" s="507"/>
      <c r="AI2" s="509"/>
      <c r="AV2" s="510"/>
      <c r="AW2" s="510"/>
      <c r="AX2" s="510"/>
    </row>
    <row r="3" spans="1:50" s="508" customFormat="1" ht="31.5" customHeight="1" x14ac:dyDescent="0.3">
      <c r="A3" s="503"/>
      <c r="B3" s="504"/>
      <c r="C3" s="1071" t="s">
        <v>462</v>
      </c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505"/>
      <c r="V3" s="505"/>
      <c r="W3" s="505"/>
      <c r="X3" s="505"/>
      <c r="Y3" s="505"/>
      <c r="Z3" s="505"/>
      <c r="AA3" s="505"/>
      <c r="AB3" s="505"/>
      <c r="AC3" s="505"/>
      <c r="AD3" s="505"/>
      <c r="AE3" s="506"/>
      <c r="AF3" s="506"/>
      <c r="AG3" s="507"/>
      <c r="AI3" s="509"/>
      <c r="AV3" s="510"/>
      <c r="AW3" s="510"/>
      <c r="AX3" s="510"/>
    </row>
    <row r="4" spans="1:50" s="335" customFormat="1" ht="15" customHeight="1" x14ac:dyDescent="0.3">
      <c r="A4" s="327"/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9"/>
      <c r="R4" s="330"/>
      <c r="S4" s="331"/>
      <c r="T4" s="331"/>
      <c r="U4" s="331"/>
      <c r="V4" s="331"/>
      <c r="W4" s="331"/>
      <c r="X4" s="331"/>
      <c r="Y4" s="331"/>
      <c r="Z4" s="331"/>
      <c r="AA4" s="332"/>
      <c r="AB4" s="332"/>
      <c r="AC4" s="332"/>
      <c r="AD4" s="332"/>
      <c r="AE4" s="333"/>
      <c r="AF4" s="328"/>
      <c r="AG4" s="328"/>
      <c r="AH4" s="328"/>
      <c r="AI4" s="331"/>
      <c r="AJ4" s="328"/>
      <c r="AK4" s="328"/>
      <c r="AL4" s="328"/>
      <c r="AM4" s="328"/>
      <c r="AN4" s="328"/>
      <c r="AO4" s="328"/>
      <c r="AP4" s="328"/>
      <c r="AQ4" s="328"/>
      <c r="AR4" s="328"/>
      <c r="AS4" s="334"/>
      <c r="AT4" s="334"/>
      <c r="AU4" s="334"/>
      <c r="AV4" s="328"/>
      <c r="AW4" s="328"/>
      <c r="AX4" s="328"/>
    </row>
    <row r="5" spans="1:50" s="335" customFormat="1" ht="15" customHeight="1" x14ac:dyDescent="0.3">
      <c r="A5" s="327"/>
      <c r="B5" s="327" t="s">
        <v>420</v>
      </c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36"/>
      <c r="AF5" s="337"/>
      <c r="AG5" s="338"/>
      <c r="AH5" s="328"/>
      <c r="AI5" s="339"/>
      <c r="AJ5" s="328"/>
      <c r="AK5" s="328"/>
      <c r="AL5" s="328"/>
      <c r="AM5" s="328"/>
      <c r="AN5" s="328"/>
      <c r="AO5" s="328"/>
      <c r="AP5" s="328"/>
      <c r="AQ5" s="328"/>
      <c r="AR5" s="328"/>
      <c r="AS5" s="334"/>
      <c r="AT5" s="334"/>
      <c r="AU5" s="334"/>
      <c r="AV5" s="327" t="s">
        <v>421</v>
      </c>
      <c r="AW5" s="327" t="s">
        <v>422</v>
      </c>
      <c r="AX5" s="327" t="s">
        <v>423</v>
      </c>
    </row>
    <row r="6" spans="1:50" s="346" customFormat="1" ht="30" customHeight="1" x14ac:dyDescent="0.3">
      <c r="A6" s="340"/>
      <c r="B6" s="341"/>
      <c r="C6" s="342" t="s">
        <v>425</v>
      </c>
      <c r="D6" s="342" t="s">
        <v>424</v>
      </c>
      <c r="E6" s="342" t="s">
        <v>425</v>
      </c>
      <c r="F6" s="342" t="s">
        <v>426</v>
      </c>
      <c r="G6" s="342" t="s">
        <v>427</v>
      </c>
      <c r="H6" s="342" t="s">
        <v>428</v>
      </c>
      <c r="I6" s="342" t="s">
        <v>224</v>
      </c>
      <c r="J6" s="342" t="s">
        <v>429</v>
      </c>
      <c r="K6" s="342" t="s">
        <v>430</v>
      </c>
      <c r="L6" s="342" t="s">
        <v>431</v>
      </c>
      <c r="M6" s="342" t="s">
        <v>432</v>
      </c>
      <c r="N6" s="342" t="s">
        <v>433</v>
      </c>
      <c r="O6" s="342" t="s">
        <v>225</v>
      </c>
      <c r="P6" s="342" t="s">
        <v>226</v>
      </c>
      <c r="Q6" s="342" t="s">
        <v>227</v>
      </c>
      <c r="R6" s="342" t="s">
        <v>228</v>
      </c>
      <c r="S6" s="342" t="s">
        <v>229</v>
      </c>
      <c r="T6" s="342" t="s">
        <v>230</v>
      </c>
      <c r="U6" s="342" t="s">
        <v>231</v>
      </c>
      <c r="V6" s="342" t="s">
        <v>232</v>
      </c>
      <c r="W6" s="342" t="s">
        <v>233</v>
      </c>
      <c r="X6" s="342" t="s">
        <v>234</v>
      </c>
      <c r="Y6" s="342" t="s">
        <v>235</v>
      </c>
      <c r="Z6" s="342" t="s">
        <v>236</v>
      </c>
      <c r="AA6" s="342" t="s">
        <v>237</v>
      </c>
      <c r="AB6" s="342" t="s">
        <v>238</v>
      </c>
      <c r="AC6" s="342" t="s">
        <v>239</v>
      </c>
      <c r="AD6" s="342" t="s">
        <v>240</v>
      </c>
      <c r="AE6" s="342" t="s">
        <v>241</v>
      </c>
      <c r="AF6" s="342" t="s">
        <v>242</v>
      </c>
      <c r="AG6" s="342" t="s">
        <v>243</v>
      </c>
      <c r="AH6" s="342" t="s">
        <v>244</v>
      </c>
      <c r="AI6" s="342" t="s">
        <v>245</v>
      </c>
      <c r="AJ6" s="342" t="s">
        <v>246</v>
      </c>
      <c r="AK6" s="342" t="s">
        <v>247</v>
      </c>
      <c r="AL6" s="342" t="s">
        <v>248</v>
      </c>
      <c r="AM6" s="342" t="s">
        <v>249</v>
      </c>
      <c r="AN6" s="342" t="s">
        <v>250</v>
      </c>
      <c r="AO6" s="342" t="s">
        <v>251</v>
      </c>
      <c r="AP6" s="342" t="s">
        <v>252</v>
      </c>
      <c r="AQ6" s="342" t="s">
        <v>253</v>
      </c>
      <c r="AR6" s="342" t="s">
        <v>254</v>
      </c>
      <c r="AS6" s="344" t="s">
        <v>255</v>
      </c>
      <c r="AT6" s="344" t="s">
        <v>434</v>
      </c>
      <c r="AU6" s="344" t="s">
        <v>435</v>
      </c>
      <c r="AV6" s="345"/>
      <c r="AW6" s="345"/>
      <c r="AX6" s="345"/>
    </row>
    <row r="7" spans="1:50" ht="30" customHeight="1" x14ac:dyDescent="0.3">
      <c r="A7" s="347">
        <v>2</v>
      </c>
      <c r="B7" s="348" t="s">
        <v>256</v>
      </c>
      <c r="C7" s="349"/>
      <c r="D7" s="350"/>
      <c r="E7" s="350"/>
      <c r="F7" s="350"/>
      <c r="G7" s="350"/>
      <c r="H7" s="350"/>
      <c r="I7" s="326"/>
      <c r="J7" s="326"/>
      <c r="K7" s="350"/>
      <c r="L7" s="326"/>
      <c r="M7" s="326"/>
      <c r="N7" s="326"/>
      <c r="O7" s="326"/>
      <c r="P7" s="326"/>
      <c r="Q7" s="326"/>
      <c r="R7" s="326"/>
      <c r="S7" s="326"/>
      <c r="T7" s="350"/>
      <c r="U7" s="350"/>
      <c r="V7" s="350"/>
      <c r="W7" s="351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2"/>
      <c r="AI7" s="352"/>
      <c r="AJ7" s="353"/>
      <c r="AK7" s="350"/>
      <c r="AL7" s="354"/>
      <c r="AM7" s="355"/>
      <c r="AN7" s="356"/>
      <c r="AO7" s="326"/>
      <c r="AP7" s="326"/>
      <c r="AQ7" s="326"/>
      <c r="AR7" s="326"/>
      <c r="AS7" s="326"/>
      <c r="AT7" s="326"/>
      <c r="AU7" s="326"/>
      <c r="AV7" s="326"/>
      <c r="AW7" s="326"/>
      <c r="AX7" s="326"/>
    </row>
    <row r="8" spans="1:50" s="397" customFormat="1" ht="30" customHeight="1" x14ac:dyDescent="0.3">
      <c r="A8" s="446" t="s">
        <v>50</v>
      </c>
      <c r="B8" s="495" t="s">
        <v>257</v>
      </c>
      <c r="C8" s="343"/>
      <c r="D8" s="448"/>
      <c r="E8" s="449"/>
      <c r="F8" s="446"/>
      <c r="G8" s="446"/>
      <c r="H8" s="449"/>
      <c r="I8" s="396"/>
      <c r="J8" s="396"/>
      <c r="K8" s="449"/>
      <c r="L8" s="396"/>
      <c r="M8" s="396"/>
      <c r="N8" s="396"/>
      <c r="O8" s="396"/>
      <c r="P8" s="396"/>
      <c r="Q8" s="396"/>
      <c r="R8" s="396"/>
      <c r="S8" s="396"/>
      <c r="T8" s="449"/>
      <c r="U8" s="449"/>
      <c r="V8" s="449"/>
      <c r="W8" s="392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  <c r="AI8" s="360"/>
      <c r="AJ8" s="393"/>
      <c r="AK8" s="450"/>
      <c r="AL8" s="451"/>
      <c r="AM8" s="452"/>
      <c r="AN8" s="453"/>
      <c r="AO8" s="396"/>
      <c r="AP8" s="396"/>
      <c r="AQ8" s="396"/>
      <c r="AR8" s="396"/>
      <c r="AS8" s="396"/>
      <c r="AT8" s="396"/>
      <c r="AU8" s="396"/>
      <c r="AV8" s="396"/>
      <c r="AW8" s="396"/>
      <c r="AX8" s="396"/>
    </row>
    <row r="9" spans="1:50" s="364" customFormat="1" ht="15.6" x14ac:dyDescent="0.3">
      <c r="A9" s="347"/>
      <c r="B9" s="348" t="s">
        <v>61</v>
      </c>
      <c r="C9" s="437">
        <v>0.79210000000000003</v>
      </c>
      <c r="D9" s="438"/>
      <c r="E9" s="439"/>
      <c r="F9" s="439"/>
      <c r="G9" s="440"/>
      <c r="H9" s="439"/>
      <c r="I9" s="441"/>
      <c r="J9" s="441"/>
      <c r="K9" s="439"/>
      <c r="L9" s="441"/>
      <c r="M9" s="441"/>
      <c r="N9" s="441"/>
      <c r="O9" s="437">
        <v>0.79210000000000003</v>
      </c>
      <c r="P9" s="437">
        <v>0.79210000000000003</v>
      </c>
      <c r="Q9" s="437">
        <v>0.79210000000000003</v>
      </c>
      <c r="R9" s="437">
        <v>0.79210000000000003</v>
      </c>
      <c r="S9" s="437">
        <v>0.79210000000000003</v>
      </c>
      <c r="T9" s="437">
        <v>0.79210000000000003</v>
      </c>
      <c r="U9" s="437">
        <v>0.79210000000000003</v>
      </c>
      <c r="V9" s="437">
        <v>0.79210000000000003</v>
      </c>
      <c r="W9" s="437">
        <v>0.79210000000000003</v>
      </c>
      <c r="X9" s="437">
        <v>0.79210000000000003</v>
      </c>
      <c r="Y9" s="437">
        <v>0.79210000000000003</v>
      </c>
      <c r="Z9" s="437">
        <v>0.79210000000000003</v>
      </c>
      <c r="AA9" s="437">
        <v>0.79210000000000003</v>
      </c>
      <c r="AB9" s="437">
        <v>0.79210000000000003</v>
      </c>
      <c r="AC9" s="437">
        <v>0.79210000000000003</v>
      </c>
      <c r="AD9" s="437">
        <v>0.79210000000000003</v>
      </c>
      <c r="AE9" s="437">
        <v>0.79210000000000003</v>
      </c>
      <c r="AF9" s="437">
        <v>0.79210000000000003</v>
      </c>
      <c r="AG9" s="437">
        <v>0.79210000000000003</v>
      </c>
      <c r="AH9" s="437">
        <v>0.79210000000000003</v>
      </c>
      <c r="AI9" s="437">
        <v>0.79210000000000003</v>
      </c>
      <c r="AJ9" s="437">
        <v>0.79210000000000003</v>
      </c>
      <c r="AK9" s="437">
        <v>0.79210000000000003</v>
      </c>
      <c r="AL9" s="437">
        <v>0.79210000000000003</v>
      </c>
      <c r="AM9" s="437">
        <v>0.79210000000000003</v>
      </c>
      <c r="AN9" s="437">
        <v>0.79210000000000003</v>
      </c>
      <c r="AO9" s="437">
        <v>0.79210000000000003</v>
      </c>
      <c r="AP9" s="437">
        <v>0.79210000000000003</v>
      </c>
      <c r="AQ9" s="437">
        <v>0.79210000000000003</v>
      </c>
      <c r="AR9" s="437">
        <v>0.79210000000000003</v>
      </c>
      <c r="AS9" s="437">
        <v>0.79210000000000003</v>
      </c>
      <c r="AT9" s="437">
        <v>0.79210000000000003</v>
      </c>
      <c r="AU9" s="437">
        <v>0.79210000000000003</v>
      </c>
      <c r="AV9" s="359"/>
      <c r="AW9" s="359"/>
      <c r="AX9" s="359"/>
    </row>
    <row r="10" spans="1:50" s="364" customFormat="1" ht="15.6" x14ac:dyDescent="0.3">
      <c r="A10" s="347"/>
      <c r="B10" s="348" t="s">
        <v>74</v>
      </c>
      <c r="C10" s="443">
        <f>+C11/C12</f>
        <v>0.95608947804473898</v>
      </c>
      <c r="D10" s="365"/>
      <c r="E10" s="362"/>
      <c r="F10" s="362"/>
      <c r="G10" s="366"/>
      <c r="H10" s="362"/>
      <c r="I10" s="359"/>
      <c r="J10" s="359"/>
      <c r="K10" s="362"/>
      <c r="L10" s="359"/>
      <c r="M10" s="359"/>
      <c r="N10" s="359"/>
      <c r="O10" s="442">
        <f>+O11/O12</f>
        <v>0.94736842105263153</v>
      </c>
      <c r="P10" s="442">
        <f t="shared" ref="P10:AU10" si="0">+P11/P12</f>
        <v>0.84615384615384615</v>
      </c>
      <c r="Q10" s="442">
        <f t="shared" si="0"/>
        <v>0.96969696969696972</v>
      </c>
      <c r="R10" s="442">
        <f t="shared" si="0"/>
        <v>1</v>
      </c>
      <c r="S10" s="442">
        <f t="shared" si="0"/>
        <v>0.9538461538461539</v>
      </c>
      <c r="T10" s="442">
        <f t="shared" si="0"/>
        <v>0.93181818181818177</v>
      </c>
      <c r="U10" s="442">
        <f t="shared" si="0"/>
        <v>1</v>
      </c>
      <c r="V10" s="442">
        <f t="shared" si="0"/>
        <v>0.94117647058823528</v>
      </c>
      <c r="W10" s="442">
        <f t="shared" si="0"/>
        <v>0.8</v>
      </c>
      <c r="X10" s="442">
        <f t="shared" si="0"/>
        <v>0.8970588235294118</v>
      </c>
      <c r="Y10" s="442">
        <f t="shared" si="0"/>
        <v>1</v>
      </c>
      <c r="Z10" s="442">
        <f t="shared" si="0"/>
        <v>0.95652173913043481</v>
      </c>
      <c r="AA10" s="442">
        <f t="shared" si="0"/>
        <v>1</v>
      </c>
      <c r="AB10" s="442">
        <f t="shared" si="0"/>
        <v>0.92682926829268297</v>
      </c>
      <c r="AC10" s="442">
        <f t="shared" si="0"/>
        <v>0.90909090909090906</v>
      </c>
      <c r="AD10" s="442">
        <f t="shared" si="0"/>
        <v>1</v>
      </c>
      <c r="AE10" s="442">
        <f t="shared" si="0"/>
        <v>0.96491228070175439</v>
      </c>
      <c r="AF10" s="442">
        <f t="shared" si="0"/>
        <v>0.9285714285714286</v>
      </c>
      <c r="AG10" s="442">
        <f t="shared" si="0"/>
        <v>0.97560975609756095</v>
      </c>
      <c r="AH10" s="442">
        <f t="shared" si="0"/>
        <v>0.967741935483871</v>
      </c>
      <c r="AI10" s="442">
        <f t="shared" si="0"/>
        <v>1</v>
      </c>
      <c r="AJ10" s="442">
        <f t="shared" si="0"/>
        <v>1</v>
      </c>
      <c r="AK10" s="442">
        <f t="shared" si="0"/>
        <v>0.9375</v>
      </c>
      <c r="AL10" s="442">
        <f t="shared" si="0"/>
        <v>0.96721311475409832</v>
      </c>
      <c r="AM10" s="442">
        <f t="shared" si="0"/>
        <v>0.93617021276595747</v>
      </c>
      <c r="AN10" s="442">
        <f t="shared" si="0"/>
        <v>0.97826086956521741</v>
      </c>
      <c r="AO10" s="442">
        <f t="shared" si="0"/>
        <v>0.94736842105263153</v>
      </c>
      <c r="AP10" s="442">
        <f t="shared" si="0"/>
        <v>0.98181818181818181</v>
      </c>
      <c r="AQ10" s="442">
        <f t="shared" si="0"/>
        <v>0.90909090909090906</v>
      </c>
      <c r="AR10" s="442">
        <f t="shared" si="0"/>
        <v>1</v>
      </c>
      <c r="AS10" s="442">
        <f t="shared" si="0"/>
        <v>0.91379310344827591</v>
      </c>
      <c r="AT10" s="442" t="e">
        <f t="shared" si="0"/>
        <v>#DIV/0!</v>
      </c>
      <c r="AU10" s="442" t="e">
        <f t="shared" si="0"/>
        <v>#DIV/0!</v>
      </c>
      <c r="AV10" s="359"/>
      <c r="AW10" s="359"/>
      <c r="AX10" s="359"/>
    </row>
    <row r="11" spans="1:50" s="364" customFormat="1" ht="15.75" customHeight="1" x14ac:dyDescent="0.3">
      <c r="A11" s="347"/>
      <c r="B11" s="362" t="s">
        <v>258</v>
      </c>
      <c r="C11" s="349">
        <f>+SUM(O11:AU11)</f>
        <v>1154</v>
      </c>
      <c r="D11" s="365"/>
      <c r="E11" s="362"/>
      <c r="F11" s="362"/>
      <c r="G11" s="366"/>
      <c r="H11" s="362"/>
      <c r="I11" s="359"/>
      <c r="J11" s="359"/>
      <c r="K11" s="362"/>
      <c r="L11" s="359"/>
      <c r="M11" s="359"/>
      <c r="N11" s="359"/>
      <c r="O11" s="359">
        <v>18</v>
      </c>
      <c r="P11" s="359">
        <v>11</v>
      </c>
      <c r="Q11" s="359">
        <v>64</v>
      </c>
      <c r="R11" s="359">
        <v>43</v>
      </c>
      <c r="S11" s="359">
        <v>62</v>
      </c>
      <c r="T11" s="359">
        <v>41</v>
      </c>
      <c r="U11" s="359">
        <v>27</v>
      </c>
      <c r="V11" s="359">
        <v>16</v>
      </c>
      <c r="W11" s="359">
        <v>8</v>
      </c>
      <c r="X11" s="517">
        <v>61</v>
      </c>
      <c r="Y11" s="518">
        <v>35</v>
      </c>
      <c r="Z11" s="518">
        <v>44</v>
      </c>
      <c r="AA11" s="518">
        <v>59</v>
      </c>
      <c r="AB11" s="518">
        <v>38</v>
      </c>
      <c r="AC11" s="518">
        <v>30</v>
      </c>
      <c r="AD11" s="518">
        <v>31</v>
      </c>
      <c r="AE11" s="518">
        <v>55</v>
      </c>
      <c r="AF11" s="516">
        <v>26</v>
      </c>
      <c r="AG11" s="359">
        <v>40</v>
      </c>
      <c r="AH11" s="359">
        <v>30</v>
      </c>
      <c r="AI11" s="359">
        <v>43</v>
      </c>
      <c r="AJ11" s="359">
        <v>7</v>
      </c>
      <c r="AK11" s="359">
        <v>30</v>
      </c>
      <c r="AL11" s="359">
        <v>59</v>
      </c>
      <c r="AM11" s="359">
        <v>44</v>
      </c>
      <c r="AN11" s="359">
        <v>45</v>
      </c>
      <c r="AO11" s="359">
        <v>54</v>
      </c>
      <c r="AP11" s="359">
        <v>54</v>
      </c>
      <c r="AQ11" s="359">
        <v>10</v>
      </c>
      <c r="AR11" s="359">
        <v>16</v>
      </c>
      <c r="AS11" s="359">
        <v>53</v>
      </c>
      <c r="AT11" s="359"/>
      <c r="AU11" s="359"/>
      <c r="AV11" s="359"/>
      <c r="AW11" s="359"/>
      <c r="AX11" s="359"/>
    </row>
    <row r="12" spans="1:50" s="364" customFormat="1" ht="15.6" x14ac:dyDescent="0.3">
      <c r="A12" s="347"/>
      <c r="B12" s="362" t="s">
        <v>259</v>
      </c>
      <c r="C12" s="349">
        <f>+SUM(O12:AU12)</f>
        <v>1207</v>
      </c>
      <c r="D12" s="365"/>
      <c r="E12" s="362"/>
      <c r="F12" s="362"/>
      <c r="G12" s="366"/>
      <c r="H12" s="362"/>
      <c r="I12" s="359"/>
      <c r="J12" s="359"/>
      <c r="K12" s="362"/>
      <c r="L12" s="359"/>
      <c r="M12" s="359"/>
      <c r="N12" s="359"/>
      <c r="O12" s="359">
        <v>19</v>
      </c>
      <c r="P12" s="359">
        <v>13</v>
      </c>
      <c r="Q12" s="359">
        <v>66</v>
      </c>
      <c r="R12" s="359">
        <v>43</v>
      </c>
      <c r="S12" s="359">
        <v>65</v>
      </c>
      <c r="T12" s="359">
        <v>44</v>
      </c>
      <c r="U12" s="359">
        <v>27</v>
      </c>
      <c r="V12" s="359">
        <v>17</v>
      </c>
      <c r="W12" s="359">
        <v>10</v>
      </c>
      <c r="X12" s="517">
        <v>68</v>
      </c>
      <c r="Y12" s="518">
        <v>35</v>
      </c>
      <c r="Z12" s="518">
        <v>46</v>
      </c>
      <c r="AA12" s="518">
        <v>59</v>
      </c>
      <c r="AB12" s="518">
        <v>41</v>
      </c>
      <c r="AC12" s="518">
        <v>33</v>
      </c>
      <c r="AD12" s="518">
        <v>31</v>
      </c>
      <c r="AE12" s="518">
        <v>57</v>
      </c>
      <c r="AF12" s="518">
        <v>28</v>
      </c>
      <c r="AG12" s="359">
        <v>41</v>
      </c>
      <c r="AH12" s="359">
        <v>31</v>
      </c>
      <c r="AI12" s="359">
        <v>43</v>
      </c>
      <c r="AJ12" s="359">
        <v>7</v>
      </c>
      <c r="AK12" s="359">
        <v>32</v>
      </c>
      <c r="AL12" s="359">
        <v>61</v>
      </c>
      <c r="AM12" s="359">
        <v>47</v>
      </c>
      <c r="AN12" s="359">
        <v>46</v>
      </c>
      <c r="AO12" s="359">
        <v>57</v>
      </c>
      <c r="AP12" s="359">
        <v>55</v>
      </c>
      <c r="AQ12" s="359">
        <v>11</v>
      </c>
      <c r="AR12" s="359">
        <v>16</v>
      </c>
      <c r="AS12" s="359">
        <v>58</v>
      </c>
      <c r="AT12" s="359"/>
      <c r="AU12" s="359"/>
      <c r="AV12" s="359"/>
      <c r="AW12" s="359"/>
      <c r="AX12" s="359"/>
    </row>
    <row r="13" spans="1:50" s="364" customFormat="1" x14ac:dyDescent="0.3">
      <c r="A13" s="347"/>
      <c r="B13" s="362" t="s">
        <v>68</v>
      </c>
      <c r="C13" s="445" t="str">
        <f>+IF(C10&gt;=C9,"Đạt","Ko đạt")</f>
        <v>Đạt</v>
      </c>
      <c r="D13" s="365"/>
      <c r="E13" s="362"/>
      <c r="F13" s="362"/>
      <c r="G13" s="366"/>
      <c r="H13" s="362"/>
      <c r="I13" s="359"/>
      <c r="J13" s="359"/>
      <c r="K13" s="362"/>
      <c r="L13" s="359"/>
      <c r="M13" s="359"/>
      <c r="N13" s="359"/>
      <c r="O13" s="444" t="str">
        <f>+IF(O10&gt;=O9,"Đạt","Ko đạt")</f>
        <v>Đạt</v>
      </c>
      <c r="P13" s="444" t="str">
        <f t="shared" ref="P13:AU13" si="1">+IF(P10&gt;=P9,"Đạt","Ko đạt")</f>
        <v>Đạt</v>
      </c>
      <c r="Q13" s="444" t="str">
        <f t="shared" si="1"/>
        <v>Đạt</v>
      </c>
      <c r="R13" s="444" t="str">
        <f t="shared" si="1"/>
        <v>Đạt</v>
      </c>
      <c r="S13" s="444" t="str">
        <f t="shared" si="1"/>
        <v>Đạt</v>
      </c>
      <c r="T13" s="444" t="str">
        <f t="shared" si="1"/>
        <v>Đạt</v>
      </c>
      <c r="U13" s="444" t="str">
        <f t="shared" si="1"/>
        <v>Đạt</v>
      </c>
      <c r="V13" s="444" t="str">
        <f t="shared" si="1"/>
        <v>Đạt</v>
      </c>
      <c r="W13" s="444" t="str">
        <f t="shared" si="1"/>
        <v>Đạt</v>
      </c>
      <c r="X13" s="444" t="str">
        <f t="shared" si="1"/>
        <v>Đạt</v>
      </c>
      <c r="Y13" s="444" t="str">
        <f t="shared" si="1"/>
        <v>Đạt</v>
      </c>
      <c r="Z13" s="444" t="str">
        <f t="shared" si="1"/>
        <v>Đạt</v>
      </c>
      <c r="AA13" s="444" t="str">
        <f t="shared" si="1"/>
        <v>Đạt</v>
      </c>
      <c r="AB13" s="444" t="str">
        <f t="shared" si="1"/>
        <v>Đạt</v>
      </c>
      <c r="AC13" s="444" t="str">
        <f t="shared" si="1"/>
        <v>Đạt</v>
      </c>
      <c r="AD13" s="444" t="str">
        <f t="shared" si="1"/>
        <v>Đạt</v>
      </c>
      <c r="AE13" s="444" t="str">
        <f t="shared" si="1"/>
        <v>Đạt</v>
      </c>
      <c r="AF13" s="444" t="str">
        <f t="shared" si="1"/>
        <v>Đạt</v>
      </c>
      <c r="AG13" s="444" t="str">
        <f t="shared" si="1"/>
        <v>Đạt</v>
      </c>
      <c r="AH13" s="444" t="str">
        <f t="shared" si="1"/>
        <v>Đạt</v>
      </c>
      <c r="AI13" s="444" t="str">
        <f t="shared" si="1"/>
        <v>Đạt</v>
      </c>
      <c r="AJ13" s="444" t="str">
        <f t="shared" si="1"/>
        <v>Đạt</v>
      </c>
      <c r="AK13" s="444" t="str">
        <f t="shared" si="1"/>
        <v>Đạt</v>
      </c>
      <c r="AL13" s="444" t="str">
        <f t="shared" si="1"/>
        <v>Đạt</v>
      </c>
      <c r="AM13" s="444" t="str">
        <f t="shared" si="1"/>
        <v>Đạt</v>
      </c>
      <c r="AN13" s="444" t="str">
        <f t="shared" si="1"/>
        <v>Đạt</v>
      </c>
      <c r="AO13" s="444" t="str">
        <f t="shared" si="1"/>
        <v>Đạt</v>
      </c>
      <c r="AP13" s="444" t="str">
        <f t="shared" si="1"/>
        <v>Đạt</v>
      </c>
      <c r="AQ13" s="444" t="str">
        <f t="shared" si="1"/>
        <v>Đạt</v>
      </c>
      <c r="AR13" s="444" t="str">
        <f t="shared" si="1"/>
        <v>Đạt</v>
      </c>
      <c r="AS13" s="444" t="str">
        <f t="shared" si="1"/>
        <v>Đạt</v>
      </c>
      <c r="AT13" s="444" t="e">
        <f t="shared" si="1"/>
        <v>#DIV/0!</v>
      </c>
      <c r="AU13" s="444" t="e">
        <f t="shared" si="1"/>
        <v>#DIV/0!</v>
      </c>
      <c r="AV13" s="359"/>
      <c r="AW13" s="359"/>
      <c r="AX13" s="359"/>
    </row>
    <row r="14" spans="1:50" s="459" customFormat="1" ht="30" customHeight="1" x14ac:dyDescent="0.3">
      <c r="A14" s="446" t="s">
        <v>52</v>
      </c>
      <c r="B14" s="495" t="s">
        <v>260</v>
      </c>
      <c r="C14" s="343"/>
      <c r="D14" s="448"/>
      <c r="E14" s="390"/>
      <c r="F14" s="446"/>
      <c r="G14" s="446"/>
      <c r="H14" s="390"/>
      <c r="I14" s="454"/>
      <c r="J14" s="454"/>
      <c r="K14" s="390"/>
      <c r="L14" s="454"/>
      <c r="M14" s="454"/>
      <c r="N14" s="454"/>
      <c r="O14" s="454"/>
      <c r="P14" s="454"/>
      <c r="Q14" s="454"/>
      <c r="R14" s="454"/>
      <c r="S14" s="454"/>
      <c r="T14" s="390"/>
      <c r="U14" s="390"/>
      <c r="V14" s="390"/>
      <c r="W14" s="455"/>
      <c r="X14" s="376"/>
      <c r="Y14" s="376"/>
      <c r="Z14" s="376"/>
      <c r="AA14" s="376"/>
      <c r="AB14" s="376"/>
      <c r="AC14" s="376"/>
      <c r="AD14" s="376"/>
      <c r="AE14" s="376"/>
      <c r="AF14" s="376"/>
      <c r="AG14" s="376"/>
      <c r="AH14" s="376"/>
      <c r="AI14" s="376"/>
      <c r="AJ14" s="456"/>
      <c r="AK14" s="394"/>
      <c r="AL14" s="394"/>
      <c r="AM14" s="457"/>
      <c r="AN14" s="458"/>
      <c r="AO14" s="454"/>
      <c r="AP14" s="454"/>
      <c r="AQ14" s="454"/>
      <c r="AR14" s="454"/>
      <c r="AS14" s="454"/>
      <c r="AT14" s="454"/>
      <c r="AU14" s="454"/>
      <c r="AV14" s="454"/>
      <c r="AW14" s="454"/>
      <c r="AX14" s="454"/>
    </row>
    <row r="15" spans="1:50" s="364" customFormat="1" ht="15.6" x14ac:dyDescent="0.3">
      <c r="A15" s="347"/>
      <c r="B15" s="348" t="s">
        <v>61</v>
      </c>
      <c r="C15" s="437">
        <v>0.98209999999999997</v>
      </c>
      <c r="D15" s="438"/>
      <c r="E15" s="439"/>
      <c r="F15" s="439"/>
      <c r="G15" s="440"/>
      <c r="H15" s="439"/>
      <c r="I15" s="441"/>
      <c r="J15" s="441"/>
      <c r="K15" s="439"/>
      <c r="L15" s="441"/>
      <c r="M15" s="441"/>
      <c r="N15" s="441"/>
      <c r="O15" s="437">
        <v>0.98209999999999997</v>
      </c>
      <c r="P15" s="437">
        <v>0.98209999999999997</v>
      </c>
      <c r="Q15" s="437">
        <v>0.98209999999999997</v>
      </c>
      <c r="R15" s="437">
        <v>0.98209999999999997</v>
      </c>
      <c r="S15" s="437">
        <v>0.98209999999999997</v>
      </c>
      <c r="T15" s="437">
        <v>0.98209999999999997</v>
      </c>
      <c r="U15" s="437">
        <v>0.98209999999999997</v>
      </c>
      <c r="V15" s="437">
        <v>0.98209999999999997</v>
      </c>
      <c r="W15" s="437">
        <v>0.98209999999999997</v>
      </c>
      <c r="X15" s="437">
        <v>0.98209999999999997</v>
      </c>
      <c r="Y15" s="437">
        <v>0.98209999999999997</v>
      </c>
      <c r="Z15" s="437">
        <v>0.98209999999999997</v>
      </c>
      <c r="AA15" s="437">
        <v>0.98209999999999997</v>
      </c>
      <c r="AB15" s="437">
        <v>0.98209999999999997</v>
      </c>
      <c r="AC15" s="437">
        <v>0.98209999999999997</v>
      </c>
      <c r="AD15" s="437">
        <v>0.98209999999999997</v>
      </c>
      <c r="AE15" s="437">
        <v>0.98209999999999997</v>
      </c>
      <c r="AF15" s="437">
        <v>0.98209999999999997</v>
      </c>
      <c r="AG15" s="437">
        <v>0.98209999999999997</v>
      </c>
      <c r="AH15" s="437">
        <v>0.98209999999999997</v>
      </c>
      <c r="AI15" s="437">
        <v>0.98209999999999997</v>
      </c>
      <c r="AJ15" s="437">
        <v>0.98209999999999997</v>
      </c>
      <c r="AK15" s="437">
        <v>0.98209999999999997</v>
      </c>
      <c r="AL15" s="437">
        <v>0.98209999999999997</v>
      </c>
      <c r="AM15" s="437">
        <v>0.98209999999999997</v>
      </c>
      <c r="AN15" s="437">
        <v>0.98209999999999997</v>
      </c>
      <c r="AO15" s="437">
        <v>0.98209999999999997</v>
      </c>
      <c r="AP15" s="437">
        <v>0.98209999999999997</v>
      </c>
      <c r="AQ15" s="437">
        <v>0.98209999999999997</v>
      </c>
      <c r="AR15" s="437">
        <v>0.98209999999999997</v>
      </c>
      <c r="AS15" s="437">
        <v>0.98209999999999997</v>
      </c>
      <c r="AT15" s="437">
        <v>0.98209999999999997</v>
      </c>
      <c r="AU15" s="437">
        <v>0.98209999999999997</v>
      </c>
      <c r="AV15" s="359"/>
      <c r="AW15" s="359"/>
      <c r="AX15" s="359"/>
    </row>
    <row r="16" spans="1:50" s="364" customFormat="1" ht="15.6" x14ac:dyDescent="0.3">
      <c r="A16" s="347"/>
      <c r="B16" s="348" t="s">
        <v>74</v>
      </c>
      <c r="C16" s="443">
        <f>+C17/C18</f>
        <v>1</v>
      </c>
      <c r="D16" s="365"/>
      <c r="E16" s="362"/>
      <c r="F16" s="362"/>
      <c r="G16" s="366"/>
      <c r="H16" s="362"/>
      <c r="I16" s="359"/>
      <c r="J16" s="359"/>
      <c r="K16" s="362"/>
      <c r="L16" s="359"/>
      <c r="M16" s="359"/>
      <c r="N16" s="359"/>
      <c r="O16" s="442">
        <f>+O17/O18</f>
        <v>1</v>
      </c>
      <c r="P16" s="442">
        <f t="shared" ref="P16:AU16" si="2">+P17/P18</f>
        <v>1</v>
      </c>
      <c r="Q16" s="442">
        <f t="shared" si="2"/>
        <v>1</v>
      </c>
      <c r="R16" s="442">
        <f t="shared" si="2"/>
        <v>1</v>
      </c>
      <c r="S16" s="442">
        <f t="shared" si="2"/>
        <v>1</v>
      </c>
      <c r="T16" s="442">
        <f t="shared" si="2"/>
        <v>1</v>
      </c>
      <c r="U16" s="442">
        <f t="shared" si="2"/>
        <v>1</v>
      </c>
      <c r="V16" s="442">
        <f t="shared" si="2"/>
        <v>1</v>
      </c>
      <c r="W16" s="442">
        <f t="shared" si="2"/>
        <v>1</v>
      </c>
      <c r="X16" s="515">
        <f t="shared" si="2"/>
        <v>1</v>
      </c>
      <c r="Y16" s="442">
        <f t="shared" si="2"/>
        <v>1</v>
      </c>
      <c r="Z16" s="442">
        <f t="shared" si="2"/>
        <v>1</v>
      </c>
      <c r="AA16" s="442">
        <f t="shared" si="2"/>
        <v>1</v>
      </c>
      <c r="AB16" s="442">
        <f t="shared" si="2"/>
        <v>1</v>
      </c>
      <c r="AC16" s="442">
        <f t="shared" si="2"/>
        <v>1</v>
      </c>
      <c r="AD16" s="442">
        <f t="shared" si="2"/>
        <v>1</v>
      </c>
      <c r="AE16" s="442">
        <f t="shared" si="2"/>
        <v>1</v>
      </c>
      <c r="AF16" s="442">
        <f t="shared" si="2"/>
        <v>1</v>
      </c>
      <c r="AG16" s="442">
        <f t="shared" si="2"/>
        <v>1</v>
      </c>
      <c r="AH16" s="442">
        <f t="shared" si="2"/>
        <v>1</v>
      </c>
      <c r="AI16" s="442">
        <f t="shared" si="2"/>
        <v>1</v>
      </c>
      <c r="AJ16" s="442">
        <f t="shared" si="2"/>
        <v>1</v>
      </c>
      <c r="AK16" s="442">
        <f t="shared" si="2"/>
        <v>1</v>
      </c>
      <c r="AL16" s="442">
        <f t="shared" si="2"/>
        <v>1</v>
      </c>
      <c r="AM16" s="442">
        <f t="shared" si="2"/>
        <v>1</v>
      </c>
      <c r="AN16" s="442">
        <f t="shared" si="2"/>
        <v>1</v>
      </c>
      <c r="AO16" s="442">
        <f t="shared" si="2"/>
        <v>1</v>
      </c>
      <c r="AP16" s="442">
        <f t="shared" si="2"/>
        <v>1</v>
      </c>
      <c r="AQ16" s="442">
        <f t="shared" si="2"/>
        <v>1</v>
      </c>
      <c r="AR16" s="442">
        <f t="shared" si="2"/>
        <v>1</v>
      </c>
      <c r="AS16" s="442">
        <f t="shared" si="2"/>
        <v>1</v>
      </c>
      <c r="AT16" s="442" t="e">
        <f t="shared" si="2"/>
        <v>#DIV/0!</v>
      </c>
      <c r="AU16" s="442" t="e">
        <f t="shared" si="2"/>
        <v>#DIV/0!</v>
      </c>
      <c r="AV16" s="359"/>
      <c r="AW16" s="359"/>
      <c r="AX16" s="359"/>
    </row>
    <row r="17" spans="1:50" s="364" customFormat="1" ht="15.75" customHeight="1" x14ac:dyDescent="0.3">
      <c r="A17" s="347"/>
      <c r="B17" s="362" t="s">
        <v>258</v>
      </c>
      <c r="C17" s="349">
        <f>+SUM(O17:AU17)</f>
        <v>1207</v>
      </c>
      <c r="D17" s="365"/>
      <c r="E17" s="362"/>
      <c r="F17" s="362"/>
      <c r="G17" s="366"/>
      <c r="H17" s="362"/>
      <c r="I17" s="359"/>
      <c r="J17" s="359"/>
      <c r="K17" s="362"/>
      <c r="L17" s="359"/>
      <c r="M17" s="359"/>
      <c r="N17" s="359"/>
      <c r="O17" s="359">
        <v>19</v>
      </c>
      <c r="P17" s="359">
        <v>13</v>
      </c>
      <c r="Q17" s="359">
        <v>66</v>
      </c>
      <c r="R17" s="359">
        <v>43</v>
      </c>
      <c r="S17" s="359">
        <v>65</v>
      </c>
      <c r="T17" s="359">
        <v>44</v>
      </c>
      <c r="U17" s="359">
        <v>27</v>
      </c>
      <c r="V17" s="359">
        <v>17</v>
      </c>
      <c r="W17" s="359">
        <v>10</v>
      </c>
      <c r="X17" s="517">
        <v>68</v>
      </c>
      <c r="Y17" s="518">
        <v>35</v>
      </c>
      <c r="Z17" s="518">
        <v>46</v>
      </c>
      <c r="AA17" s="518">
        <v>59</v>
      </c>
      <c r="AB17" s="518">
        <v>41</v>
      </c>
      <c r="AC17" s="516">
        <v>33</v>
      </c>
      <c r="AD17" s="518">
        <v>31</v>
      </c>
      <c r="AE17" s="518">
        <v>57</v>
      </c>
      <c r="AF17" s="518">
        <v>28</v>
      </c>
      <c r="AG17" s="359">
        <v>41</v>
      </c>
      <c r="AH17" s="359">
        <v>31</v>
      </c>
      <c r="AI17" s="359">
        <v>43</v>
      </c>
      <c r="AJ17" s="359">
        <v>7</v>
      </c>
      <c r="AK17" s="359">
        <v>32</v>
      </c>
      <c r="AL17" s="359">
        <v>61</v>
      </c>
      <c r="AM17" s="359">
        <v>47</v>
      </c>
      <c r="AN17" s="359">
        <v>46</v>
      </c>
      <c r="AO17" s="359">
        <v>57</v>
      </c>
      <c r="AP17" s="359">
        <v>55</v>
      </c>
      <c r="AQ17" s="359">
        <v>11</v>
      </c>
      <c r="AR17" s="359">
        <v>16</v>
      </c>
      <c r="AS17" s="359">
        <v>58</v>
      </c>
      <c r="AT17" s="359"/>
      <c r="AU17" s="359"/>
      <c r="AV17" s="359"/>
      <c r="AW17" s="359"/>
      <c r="AX17" s="359"/>
    </row>
    <row r="18" spans="1:50" s="364" customFormat="1" ht="15.6" x14ac:dyDescent="0.3">
      <c r="A18" s="347"/>
      <c r="B18" s="362" t="s">
        <v>259</v>
      </c>
      <c r="C18" s="349">
        <f>+SUM(O18:AU18)</f>
        <v>1207</v>
      </c>
      <c r="D18" s="365"/>
      <c r="E18" s="362"/>
      <c r="F18" s="362"/>
      <c r="G18" s="366"/>
      <c r="H18" s="362"/>
      <c r="I18" s="359"/>
      <c r="J18" s="359"/>
      <c r="K18" s="362"/>
      <c r="L18" s="359"/>
      <c r="M18" s="359"/>
      <c r="N18" s="359"/>
      <c r="O18" s="359">
        <v>19</v>
      </c>
      <c r="P18" s="359">
        <v>13</v>
      </c>
      <c r="Q18" s="359">
        <v>66</v>
      </c>
      <c r="R18" s="359">
        <v>43</v>
      </c>
      <c r="S18" s="359">
        <v>65</v>
      </c>
      <c r="T18" s="359">
        <v>44</v>
      </c>
      <c r="U18" s="359">
        <v>27</v>
      </c>
      <c r="V18" s="359">
        <v>17</v>
      </c>
      <c r="W18" s="359">
        <v>10</v>
      </c>
      <c r="X18" s="517">
        <v>68</v>
      </c>
      <c r="Y18" s="518">
        <v>35</v>
      </c>
      <c r="Z18" s="518">
        <v>46</v>
      </c>
      <c r="AA18" s="518">
        <v>59</v>
      </c>
      <c r="AB18" s="518">
        <v>41</v>
      </c>
      <c r="AC18" s="518">
        <v>33</v>
      </c>
      <c r="AD18" s="518">
        <v>31</v>
      </c>
      <c r="AE18" s="518">
        <v>57</v>
      </c>
      <c r="AF18" s="518">
        <v>28</v>
      </c>
      <c r="AG18" s="359">
        <v>41</v>
      </c>
      <c r="AH18" s="359">
        <v>31</v>
      </c>
      <c r="AI18" s="359">
        <v>43</v>
      </c>
      <c r="AJ18" s="359">
        <v>7</v>
      </c>
      <c r="AK18" s="359">
        <v>32</v>
      </c>
      <c r="AL18" s="359">
        <v>61</v>
      </c>
      <c r="AM18" s="359">
        <v>47</v>
      </c>
      <c r="AN18" s="359">
        <v>46</v>
      </c>
      <c r="AO18" s="359">
        <v>57</v>
      </c>
      <c r="AP18" s="359">
        <v>55</v>
      </c>
      <c r="AQ18" s="359">
        <v>11</v>
      </c>
      <c r="AR18" s="359">
        <v>16</v>
      </c>
      <c r="AS18" s="359">
        <v>58</v>
      </c>
      <c r="AT18" s="359"/>
      <c r="AU18" s="359"/>
      <c r="AV18" s="359"/>
      <c r="AW18" s="359"/>
      <c r="AX18" s="359"/>
    </row>
    <row r="19" spans="1:50" s="364" customFormat="1" x14ac:dyDescent="0.3">
      <c r="A19" s="347"/>
      <c r="B19" s="362" t="s">
        <v>68</v>
      </c>
      <c r="C19" s="445" t="str">
        <f>+IF(C16&gt;=C15,"Đạt","Ko đạt")</f>
        <v>Đạt</v>
      </c>
      <c r="D19" s="365"/>
      <c r="E19" s="362"/>
      <c r="F19" s="362"/>
      <c r="G19" s="366"/>
      <c r="H19" s="362"/>
      <c r="I19" s="359"/>
      <c r="J19" s="359"/>
      <c r="K19" s="362"/>
      <c r="L19" s="359"/>
      <c r="M19" s="359"/>
      <c r="N19" s="359"/>
      <c r="O19" s="444" t="str">
        <f>+IF(O16&gt;=O15,"Đạt","Ko đạt")</f>
        <v>Đạt</v>
      </c>
      <c r="P19" s="444" t="str">
        <f t="shared" ref="P19:AU19" si="3">+IF(P16&gt;=P15,"Đạt","Ko đạt")</f>
        <v>Đạt</v>
      </c>
      <c r="Q19" s="444" t="str">
        <f t="shared" si="3"/>
        <v>Đạt</v>
      </c>
      <c r="R19" s="444" t="str">
        <f t="shared" si="3"/>
        <v>Đạt</v>
      </c>
      <c r="S19" s="444" t="str">
        <f t="shared" si="3"/>
        <v>Đạt</v>
      </c>
      <c r="T19" s="444" t="str">
        <f t="shared" si="3"/>
        <v>Đạt</v>
      </c>
      <c r="U19" s="444" t="str">
        <f t="shared" si="3"/>
        <v>Đạt</v>
      </c>
      <c r="V19" s="444" t="str">
        <f t="shared" si="3"/>
        <v>Đạt</v>
      </c>
      <c r="W19" s="444" t="str">
        <f t="shared" si="3"/>
        <v>Đạt</v>
      </c>
      <c r="X19" s="444" t="str">
        <f t="shared" si="3"/>
        <v>Đạt</v>
      </c>
      <c r="Y19" s="444" t="str">
        <f t="shared" si="3"/>
        <v>Đạt</v>
      </c>
      <c r="Z19" s="444" t="str">
        <f t="shared" si="3"/>
        <v>Đạt</v>
      </c>
      <c r="AA19" s="444" t="str">
        <f t="shared" si="3"/>
        <v>Đạt</v>
      </c>
      <c r="AB19" s="444" t="str">
        <f t="shared" si="3"/>
        <v>Đạt</v>
      </c>
      <c r="AC19" s="444" t="str">
        <f t="shared" si="3"/>
        <v>Đạt</v>
      </c>
      <c r="AD19" s="444" t="str">
        <f t="shared" si="3"/>
        <v>Đạt</v>
      </c>
      <c r="AE19" s="444" t="str">
        <f t="shared" si="3"/>
        <v>Đạt</v>
      </c>
      <c r="AF19" s="444" t="str">
        <f t="shared" si="3"/>
        <v>Đạt</v>
      </c>
      <c r="AG19" s="444" t="str">
        <f t="shared" si="3"/>
        <v>Đạt</v>
      </c>
      <c r="AH19" s="444" t="str">
        <f t="shared" si="3"/>
        <v>Đạt</v>
      </c>
      <c r="AI19" s="444" t="str">
        <f t="shared" si="3"/>
        <v>Đạt</v>
      </c>
      <c r="AJ19" s="444" t="str">
        <f t="shared" si="3"/>
        <v>Đạt</v>
      </c>
      <c r="AK19" s="444" t="str">
        <f t="shared" si="3"/>
        <v>Đạt</v>
      </c>
      <c r="AL19" s="444" t="str">
        <f t="shared" si="3"/>
        <v>Đạt</v>
      </c>
      <c r="AM19" s="444" t="str">
        <f t="shared" si="3"/>
        <v>Đạt</v>
      </c>
      <c r="AN19" s="444" t="str">
        <f t="shared" si="3"/>
        <v>Đạt</v>
      </c>
      <c r="AO19" s="444" t="str">
        <f t="shared" si="3"/>
        <v>Đạt</v>
      </c>
      <c r="AP19" s="444" t="str">
        <f t="shared" si="3"/>
        <v>Đạt</v>
      </c>
      <c r="AQ19" s="444" t="str">
        <f t="shared" si="3"/>
        <v>Đạt</v>
      </c>
      <c r="AR19" s="444" t="str">
        <f t="shared" si="3"/>
        <v>Đạt</v>
      </c>
      <c r="AS19" s="444" t="str">
        <f t="shared" si="3"/>
        <v>Đạt</v>
      </c>
      <c r="AT19" s="444" t="e">
        <f t="shared" si="3"/>
        <v>#DIV/0!</v>
      </c>
      <c r="AU19" s="444" t="e">
        <f t="shared" si="3"/>
        <v>#DIV/0!</v>
      </c>
      <c r="AV19" s="359"/>
      <c r="AW19" s="359"/>
      <c r="AX19" s="359"/>
    </row>
    <row r="20" spans="1:50" s="459" customFormat="1" ht="30" customHeight="1" x14ac:dyDescent="0.3">
      <c r="A20" s="446" t="s">
        <v>54</v>
      </c>
      <c r="B20" s="495" t="s">
        <v>261</v>
      </c>
      <c r="C20" s="343"/>
      <c r="D20" s="448"/>
      <c r="E20" s="390"/>
      <c r="F20" s="446"/>
      <c r="G20" s="446"/>
      <c r="H20" s="390"/>
      <c r="I20" s="454"/>
      <c r="J20" s="454"/>
      <c r="K20" s="390"/>
      <c r="L20" s="454"/>
      <c r="M20" s="454"/>
      <c r="N20" s="454"/>
      <c r="O20" s="454"/>
      <c r="P20" s="454"/>
      <c r="Q20" s="454"/>
      <c r="R20" s="454"/>
      <c r="S20" s="454"/>
      <c r="T20" s="390"/>
      <c r="U20" s="390"/>
      <c r="V20" s="390"/>
      <c r="W20" s="455"/>
      <c r="X20" s="460"/>
      <c r="Y20" s="460"/>
      <c r="Z20" s="460"/>
      <c r="AA20" s="460"/>
      <c r="AB20" s="460"/>
      <c r="AC20" s="460"/>
      <c r="AD20" s="460"/>
      <c r="AE20" s="460"/>
      <c r="AF20" s="460"/>
      <c r="AG20" s="460"/>
      <c r="AH20" s="460"/>
      <c r="AI20" s="460"/>
      <c r="AJ20" s="456"/>
      <c r="AK20" s="394"/>
      <c r="AL20" s="395"/>
      <c r="AM20" s="457"/>
      <c r="AN20" s="458"/>
      <c r="AO20" s="454"/>
      <c r="AP20" s="454"/>
      <c r="AQ20" s="454"/>
      <c r="AR20" s="454"/>
      <c r="AS20" s="454"/>
      <c r="AT20" s="454"/>
      <c r="AU20" s="454"/>
      <c r="AV20" s="454"/>
      <c r="AW20" s="454"/>
      <c r="AX20" s="454"/>
    </row>
    <row r="21" spans="1:50" s="364" customFormat="1" ht="15.6" x14ac:dyDescent="0.3">
      <c r="A21" s="347"/>
      <c r="B21" s="348" t="s">
        <v>61</v>
      </c>
      <c r="C21" s="437">
        <v>0.999</v>
      </c>
      <c r="D21" s="438"/>
      <c r="E21" s="439"/>
      <c r="F21" s="439"/>
      <c r="G21" s="440"/>
      <c r="H21" s="439"/>
      <c r="I21" s="441"/>
      <c r="J21" s="441"/>
      <c r="K21" s="439"/>
      <c r="L21" s="441"/>
      <c r="M21" s="441"/>
      <c r="N21" s="441"/>
      <c r="O21" s="437">
        <v>0.999</v>
      </c>
      <c r="P21" s="437">
        <v>0.999</v>
      </c>
      <c r="Q21" s="437">
        <v>0.999</v>
      </c>
      <c r="R21" s="437">
        <v>0.999</v>
      </c>
      <c r="S21" s="437">
        <v>0.999</v>
      </c>
      <c r="T21" s="437">
        <v>0.999</v>
      </c>
      <c r="U21" s="437">
        <v>0.999</v>
      </c>
      <c r="V21" s="437">
        <v>0.999</v>
      </c>
      <c r="W21" s="437">
        <v>0.999</v>
      </c>
      <c r="X21" s="437">
        <v>0.999</v>
      </c>
      <c r="Y21" s="437">
        <v>0.999</v>
      </c>
      <c r="Z21" s="437">
        <v>0.999</v>
      </c>
      <c r="AA21" s="437">
        <v>0.999</v>
      </c>
      <c r="AB21" s="437">
        <v>0.999</v>
      </c>
      <c r="AC21" s="437">
        <v>0.999</v>
      </c>
      <c r="AD21" s="437">
        <v>0.999</v>
      </c>
      <c r="AE21" s="437">
        <v>0.999</v>
      </c>
      <c r="AF21" s="437">
        <v>0.999</v>
      </c>
      <c r="AG21" s="437">
        <v>0.999</v>
      </c>
      <c r="AH21" s="437">
        <v>0.999</v>
      </c>
      <c r="AI21" s="437">
        <v>0.999</v>
      </c>
      <c r="AJ21" s="437">
        <v>0.999</v>
      </c>
      <c r="AK21" s="437">
        <v>0.999</v>
      </c>
      <c r="AL21" s="437">
        <v>0.999</v>
      </c>
      <c r="AM21" s="437">
        <v>0.999</v>
      </c>
      <c r="AN21" s="437">
        <v>0.999</v>
      </c>
      <c r="AO21" s="437">
        <v>0.999</v>
      </c>
      <c r="AP21" s="437">
        <v>0.999</v>
      </c>
      <c r="AQ21" s="437">
        <v>0.999</v>
      </c>
      <c r="AR21" s="437">
        <v>0.999</v>
      </c>
      <c r="AS21" s="437">
        <v>0.999</v>
      </c>
      <c r="AT21" s="437">
        <v>0.999</v>
      </c>
      <c r="AU21" s="437">
        <v>0.999</v>
      </c>
      <c r="AV21" s="359"/>
      <c r="AW21" s="359"/>
      <c r="AX21" s="359"/>
    </row>
    <row r="22" spans="1:50" s="364" customFormat="1" ht="15.6" x14ac:dyDescent="0.3">
      <c r="A22" s="347"/>
      <c r="B22" s="348" t="s">
        <v>74</v>
      </c>
      <c r="C22" s="443">
        <f>+C23/C24</f>
        <v>1</v>
      </c>
      <c r="D22" s="365"/>
      <c r="E22" s="362"/>
      <c r="F22" s="362"/>
      <c r="G22" s="366"/>
      <c r="H22" s="362"/>
      <c r="I22" s="359"/>
      <c r="J22" s="359"/>
      <c r="K22" s="362"/>
      <c r="L22" s="359"/>
      <c r="M22" s="359"/>
      <c r="N22" s="359"/>
      <c r="O22" s="442">
        <f>+O23/O24</f>
        <v>1</v>
      </c>
      <c r="P22" s="442">
        <f t="shared" ref="P22:AU22" si="4">+P23/P24</f>
        <v>1</v>
      </c>
      <c r="Q22" s="442">
        <f t="shared" si="4"/>
        <v>1</v>
      </c>
      <c r="R22" s="442">
        <f t="shared" si="4"/>
        <v>1</v>
      </c>
      <c r="S22" s="442">
        <f t="shared" si="4"/>
        <v>1</v>
      </c>
      <c r="T22" s="442">
        <f t="shared" si="4"/>
        <v>1</v>
      </c>
      <c r="U22" s="442">
        <f t="shared" si="4"/>
        <v>1</v>
      </c>
      <c r="V22" s="442">
        <f t="shared" si="4"/>
        <v>1</v>
      </c>
      <c r="W22" s="442">
        <f t="shared" si="4"/>
        <v>1</v>
      </c>
      <c r="X22" s="512">
        <f t="shared" si="4"/>
        <v>1</v>
      </c>
      <c r="Y22" s="442">
        <f t="shared" si="4"/>
        <v>1</v>
      </c>
      <c r="Z22" s="442">
        <f t="shared" si="4"/>
        <v>1</v>
      </c>
      <c r="AA22" s="442">
        <f t="shared" si="4"/>
        <v>1</v>
      </c>
      <c r="AB22" s="442">
        <f t="shared" si="4"/>
        <v>1</v>
      </c>
      <c r="AC22" s="442">
        <f t="shared" si="4"/>
        <v>1</v>
      </c>
      <c r="AD22" s="442">
        <f t="shared" si="4"/>
        <v>1</v>
      </c>
      <c r="AE22" s="442">
        <f t="shared" si="4"/>
        <v>1</v>
      </c>
      <c r="AF22" s="442">
        <f t="shared" si="4"/>
        <v>1</v>
      </c>
      <c r="AG22" s="442">
        <f t="shared" si="4"/>
        <v>1</v>
      </c>
      <c r="AH22" s="442">
        <f t="shared" si="4"/>
        <v>1</v>
      </c>
      <c r="AI22" s="442">
        <f t="shared" si="4"/>
        <v>1</v>
      </c>
      <c r="AJ22" s="442">
        <f t="shared" si="4"/>
        <v>1</v>
      </c>
      <c r="AK22" s="442">
        <f t="shared" si="4"/>
        <v>1</v>
      </c>
      <c r="AL22" s="442">
        <f t="shared" si="4"/>
        <v>1</v>
      </c>
      <c r="AM22" s="442">
        <f t="shared" si="4"/>
        <v>1</v>
      </c>
      <c r="AN22" s="442">
        <f t="shared" si="4"/>
        <v>1</v>
      </c>
      <c r="AO22" s="442">
        <f t="shared" si="4"/>
        <v>1</v>
      </c>
      <c r="AP22" s="442">
        <f t="shared" si="4"/>
        <v>1</v>
      </c>
      <c r="AQ22" s="442">
        <f t="shared" si="4"/>
        <v>1</v>
      </c>
      <c r="AR22" s="442">
        <f t="shared" si="4"/>
        <v>1</v>
      </c>
      <c r="AS22" s="442">
        <f t="shared" si="4"/>
        <v>1</v>
      </c>
      <c r="AT22" s="442" t="e">
        <f t="shared" si="4"/>
        <v>#DIV/0!</v>
      </c>
      <c r="AU22" s="442" t="e">
        <f t="shared" si="4"/>
        <v>#DIV/0!</v>
      </c>
      <c r="AV22" s="359"/>
      <c r="AW22" s="359"/>
      <c r="AX22" s="359"/>
    </row>
    <row r="23" spans="1:50" s="364" customFormat="1" ht="15.75" customHeight="1" x14ac:dyDescent="0.3">
      <c r="A23" s="347"/>
      <c r="B23" s="362" t="s">
        <v>258</v>
      </c>
      <c r="C23" s="349">
        <f>+SUM(O23:AU23)</f>
        <v>1207</v>
      </c>
      <c r="D23" s="365"/>
      <c r="E23" s="362"/>
      <c r="F23" s="362"/>
      <c r="G23" s="366"/>
      <c r="H23" s="362"/>
      <c r="I23" s="359"/>
      <c r="J23" s="359"/>
      <c r="K23" s="362"/>
      <c r="L23" s="359"/>
      <c r="M23" s="359"/>
      <c r="N23" s="359"/>
      <c r="O23" s="359">
        <v>19</v>
      </c>
      <c r="P23" s="359">
        <v>13</v>
      </c>
      <c r="Q23" s="359">
        <v>66</v>
      </c>
      <c r="R23" s="359">
        <v>43</v>
      </c>
      <c r="S23" s="359">
        <v>65</v>
      </c>
      <c r="T23" s="359">
        <v>44</v>
      </c>
      <c r="U23" s="359">
        <v>27</v>
      </c>
      <c r="V23" s="359">
        <v>17</v>
      </c>
      <c r="W23" s="359">
        <v>10</v>
      </c>
      <c r="X23" s="517">
        <v>68</v>
      </c>
      <c r="Y23" s="518">
        <v>35</v>
      </c>
      <c r="Z23" s="518">
        <v>46</v>
      </c>
      <c r="AA23" s="518">
        <v>59</v>
      </c>
      <c r="AB23" s="518">
        <v>41</v>
      </c>
      <c r="AC23" s="516">
        <v>33</v>
      </c>
      <c r="AD23" s="518">
        <v>31</v>
      </c>
      <c r="AE23" s="518">
        <v>57</v>
      </c>
      <c r="AF23" s="518">
        <v>28</v>
      </c>
      <c r="AG23" s="359">
        <v>41</v>
      </c>
      <c r="AH23" s="359">
        <v>31</v>
      </c>
      <c r="AI23" s="359">
        <v>43</v>
      </c>
      <c r="AJ23" s="359">
        <v>7</v>
      </c>
      <c r="AK23" s="359">
        <v>32</v>
      </c>
      <c r="AL23" s="359">
        <v>61</v>
      </c>
      <c r="AM23" s="359">
        <v>47</v>
      </c>
      <c r="AN23" s="359">
        <v>46</v>
      </c>
      <c r="AO23" s="359">
        <v>57</v>
      </c>
      <c r="AP23" s="359">
        <v>55</v>
      </c>
      <c r="AQ23" s="359">
        <v>11</v>
      </c>
      <c r="AR23" s="359">
        <v>16</v>
      </c>
      <c r="AS23" s="359">
        <v>58</v>
      </c>
      <c r="AT23" s="359"/>
      <c r="AU23" s="359"/>
      <c r="AV23" s="359"/>
      <c r="AW23" s="359"/>
      <c r="AX23" s="359"/>
    </row>
    <row r="24" spans="1:50" s="364" customFormat="1" ht="15.6" x14ac:dyDescent="0.3">
      <c r="A24" s="347"/>
      <c r="B24" s="362" t="s">
        <v>259</v>
      </c>
      <c r="C24" s="349">
        <f>+SUM(O24:AU24)</f>
        <v>1207</v>
      </c>
      <c r="D24" s="365"/>
      <c r="E24" s="362"/>
      <c r="F24" s="362"/>
      <c r="G24" s="366"/>
      <c r="H24" s="362"/>
      <c r="I24" s="359"/>
      <c r="J24" s="359"/>
      <c r="K24" s="362"/>
      <c r="L24" s="359"/>
      <c r="M24" s="359"/>
      <c r="N24" s="359"/>
      <c r="O24" s="359">
        <v>19</v>
      </c>
      <c r="P24" s="359">
        <v>13</v>
      </c>
      <c r="Q24" s="359">
        <v>66</v>
      </c>
      <c r="R24" s="359">
        <v>43</v>
      </c>
      <c r="S24" s="359">
        <v>65</v>
      </c>
      <c r="T24" s="359">
        <v>44</v>
      </c>
      <c r="U24" s="359">
        <v>27</v>
      </c>
      <c r="V24" s="359">
        <v>17</v>
      </c>
      <c r="W24" s="359">
        <v>10</v>
      </c>
      <c r="X24" s="517">
        <v>68</v>
      </c>
      <c r="Y24" s="518">
        <v>35</v>
      </c>
      <c r="Z24" s="518">
        <v>46</v>
      </c>
      <c r="AA24" s="518">
        <v>59</v>
      </c>
      <c r="AB24" s="518">
        <v>41</v>
      </c>
      <c r="AC24" s="518">
        <v>33</v>
      </c>
      <c r="AD24" s="518">
        <v>31</v>
      </c>
      <c r="AE24" s="518">
        <v>57</v>
      </c>
      <c r="AF24" s="518">
        <v>28</v>
      </c>
      <c r="AG24" s="359">
        <v>41</v>
      </c>
      <c r="AH24" s="359">
        <v>31</v>
      </c>
      <c r="AI24" s="359">
        <v>43</v>
      </c>
      <c r="AJ24" s="359">
        <v>7</v>
      </c>
      <c r="AK24" s="359">
        <v>32</v>
      </c>
      <c r="AL24" s="359">
        <v>61</v>
      </c>
      <c r="AM24" s="359">
        <v>47</v>
      </c>
      <c r="AN24" s="359">
        <v>46</v>
      </c>
      <c r="AO24" s="359">
        <v>57</v>
      </c>
      <c r="AP24" s="359">
        <v>55</v>
      </c>
      <c r="AQ24" s="359">
        <v>11</v>
      </c>
      <c r="AR24" s="359">
        <v>16</v>
      </c>
      <c r="AS24" s="359">
        <v>58</v>
      </c>
      <c r="AT24" s="359"/>
      <c r="AU24" s="359"/>
      <c r="AV24" s="359"/>
      <c r="AW24" s="359"/>
      <c r="AX24" s="359"/>
    </row>
    <row r="25" spans="1:50" s="364" customFormat="1" x14ac:dyDescent="0.3">
      <c r="A25" s="347"/>
      <c r="B25" s="362" t="s">
        <v>68</v>
      </c>
      <c r="C25" s="445" t="str">
        <f>+IF(C22&gt;=C21,"Đạt","Ko đạt")</f>
        <v>Đạt</v>
      </c>
      <c r="D25" s="365"/>
      <c r="E25" s="362"/>
      <c r="F25" s="362"/>
      <c r="G25" s="366"/>
      <c r="H25" s="362"/>
      <c r="I25" s="359"/>
      <c r="J25" s="359"/>
      <c r="K25" s="362"/>
      <c r="L25" s="359"/>
      <c r="M25" s="359"/>
      <c r="N25" s="359"/>
      <c r="O25" s="444" t="str">
        <f>+IF(O22&gt;=O21,"Đạt","Ko đạt")</f>
        <v>Đạt</v>
      </c>
      <c r="P25" s="444" t="str">
        <f t="shared" ref="P25:AU25" si="5">+IF(P22&gt;=P21,"Đạt","Ko đạt")</f>
        <v>Đạt</v>
      </c>
      <c r="Q25" s="444" t="str">
        <f t="shared" si="5"/>
        <v>Đạt</v>
      </c>
      <c r="R25" s="444" t="str">
        <f t="shared" si="5"/>
        <v>Đạt</v>
      </c>
      <c r="S25" s="444" t="str">
        <f t="shared" si="5"/>
        <v>Đạt</v>
      </c>
      <c r="T25" s="444" t="str">
        <f t="shared" si="5"/>
        <v>Đạt</v>
      </c>
      <c r="U25" s="444" t="str">
        <f t="shared" si="5"/>
        <v>Đạt</v>
      </c>
      <c r="V25" s="444" t="str">
        <f t="shared" si="5"/>
        <v>Đạt</v>
      </c>
      <c r="W25" s="444" t="str">
        <f t="shared" si="5"/>
        <v>Đạt</v>
      </c>
      <c r="X25" s="444" t="str">
        <f t="shared" si="5"/>
        <v>Đạt</v>
      </c>
      <c r="Y25" s="444" t="str">
        <f t="shared" si="5"/>
        <v>Đạt</v>
      </c>
      <c r="Z25" s="444" t="str">
        <f t="shared" si="5"/>
        <v>Đạt</v>
      </c>
      <c r="AA25" s="444" t="str">
        <f t="shared" si="5"/>
        <v>Đạt</v>
      </c>
      <c r="AB25" s="444" t="str">
        <f t="shared" si="5"/>
        <v>Đạt</v>
      </c>
      <c r="AC25" s="444" t="str">
        <f t="shared" si="5"/>
        <v>Đạt</v>
      </c>
      <c r="AD25" s="444" t="str">
        <f t="shared" si="5"/>
        <v>Đạt</v>
      </c>
      <c r="AE25" s="444" t="str">
        <f t="shared" si="5"/>
        <v>Đạt</v>
      </c>
      <c r="AF25" s="444" t="str">
        <f t="shared" si="5"/>
        <v>Đạt</v>
      </c>
      <c r="AG25" s="444" t="str">
        <f t="shared" si="5"/>
        <v>Đạt</v>
      </c>
      <c r="AH25" s="444" t="str">
        <f t="shared" si="5"/>
        <v>Đạt</v>
      </c>
      <c r="AI25" s="444" t="str">
        <f t="shared" si="5"/>
        <v>Đạt</v>
      </c>
      <c r="AJ25" s="444" t="str">
        <f t="shared" si="5"/>
        <v>Đạt</v>
      </c>
      <c r="AK25" s="444" t="str">
        <f t="shared" si="5"/>
        <v>Đạt</v>
      </c>
      <c r="AL25" s="444" t="str">
        <f t="shared" si="5"/>
        <v>Đạt</v>
      </c>
      <c r="AM25" s="444" t="str">
        <f t="shared" si="5"/>
        <v>Đạt</v>
      </c>
      <c r="AN25" s="444" t="str">
        <f t="shared" si="5"/>
        <v>Đạt</v>
      </c>
      <c r="AO25" s="444" t="str">
        <f t="shared" si="5"/>
        <v>Đạt</v>
      </c>
      <c r="AP25" s="444" t="str">
        <f t="shared" si="5"/>
        <v>Đạt</v>
      </c>
      <c r="AQ25" s="444" t="str">
        <f t="shared" si="5"/>
        <v>Đạt</v>
      </c>
      <c r="AR25" s="444" t="str">
        <f t="shared" si="5"/>
        <v>Đạt</v>
      </c>
      <c r="AS25" s="444" t="str">
        <f t="shared" si="5"/>
        <v>Đạt</v>
      </c>
      <c r="AT25" s="444" t="e">
        <f t="shared" si="5"/>
        <v>#DIV/0!</v>
      </c>
      <c r="AU25" s="444" t="e">
        <f t="shared" si="5"/>
        <v>#DIV/0!</v>
      </c>
      <c r="AV25" s="359"/>
      <c r="AW25" s="359"/>
      <c r="AX25" s="359"/>
    </row>
    <row r="26" spans="1:50" s="459" customFormat="1" ht="30" customHeight="1" x14ac:dyDescent="0.3">
      <c r="A26" s="446" t="s">
        <v>56</v>
      </c>
      <c r="B26" s="447" t="s">
        <v>262</v>
      </c>
      <c r="C26" s="343"/>
      <c r="D26" s="448"/>
      <c r="E26" s="390"/>
      <c r="F26" s="446"/>
      <c r="G26" s="446"/>
      <c r="H26" s="390"/>
      <c r="I26" s="454"/>
      <c r="J26" s="454"/>
      <c r="K26" s="390"/>
      <c r="L26" s="454"/>
      <c r="M26" s="454"/>
      <c r="N26" s="454"/>
      <c r="O26" s="454"/>
      <c r="P26" s="454"/>
      <c r="Q26" s="454"/>
      <c r="R26" s="454"/>
      <c r="S26" s="454"/>
      <c r="T26" s="390"/>
      <c r="U26" s="390"/>
      <c r="V26" s="390"/>
      <c r="W26" s="455"/>
      <c r="X26" s="376"/>
      <c r="Y26" s="376"/>
      <c r="Z26" s="376"/>
      <c r="AA26" s="376"/>
      <c r="AB26" s="376"/>
      <c r="AC26" s="376"/>
      <c r="AD26" s="376"/>
      <c r="AE26" s="376"/>
      <c r="AF26" s="376"/>
      <c r="AG26" s="376"/>
      <c r="AH26" s="376"/>
      <c r="AI26" s="376"/>
      <c r="AJ26" s="456"/>
      <c r="AK26" s="394"/>
      <c r="AL26" s="394"/>
      <c r="AM26" s="457"/>
      <c r="AN26" s="458"/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</row>
    <row r="27" spans="1:50" s="364" customFormat="1" ht="15.6" x14ac:dyDescent="0.3">
      <c r="A27" s="347"/>
      <c r="B27" s="348" t="s">
        <v>61</v>
      </c>
      <c r="C27" s="437">
        <v>0.9</v>
      </c>
      <c r="D27" s="438"/>
      <c r="E27" s="439"/>
      <c r="F27" s="439"/>
      <c r="G27" s="440"/>
      <c r="H27" s="439"/>
      <c r="I27" s="441"/>
      <c r="J27" s="441"/>
      <c r="K27" s="439"/>
      <c r="L27" s="441"/>
      <c r="M27" s="441"/>
      <c r="N27" s="441"/>
      <c r="O27" s="437">
        <v>0.9</v>
      </c>
      <c r="P27" s="437">
        <v>0.9</v>
      </c>
      <c r="Q27" s="437">
        <v>0.9</v>
      </c>
      <c r="R27" s="437">
        <v>0.9</v>
      </c>
      <c r="S27" s="437">
        <v>0.9</v>
      </c>
      <c r="T27" s="437">
        <v>0.9</v>
      </c>
      <c r="U27" s="437">
        <v>0.9</v>
      </c>
      <c r="V27" s="437">
        <v>0.9</v>
      </c>
      <c r="W27" s="437">
        <v>0.9</v>
      </c>
      <c r="X27" s="437">
        <v>0.9</v>
      </c>
      <c r="Y27" s="437">
        <v>0.9</v>
      </c>
      <c r="Z27" s="437">
        <v>0.9</v>
      </c>
      <c r="AA27" s="437">
        <v>0.9</v>
      </c>
      <c r="AB27" s="437">
        <v>0.9</v>
      </c>
      <c r="AC27" s="437">
        <v>0.9</v>
      </c>
      <c r="AD27" s="437">
        <v>0.9</v>
      </c>
      <c r="AE27" s="437">
        <v>0.9</v>
      </c>
      <c r="AF27" s="437">
        <v>0.9</v>
      </c>
      <c r="AG27" s="437">
        <v>0.9</v>
      </c>
      <c r="AH27" s="437">
        <v>0.9</v>
      </c>
      <c r="AI27" s="437">
        <v>0.9</v>
      </c>
      <c r="AJ27" s="437">
        <v>0.9</v>
      </c>
      <c r="AK27" s="437">
        <v>0.9</v>
      </c>
      <c r="AL27" s="437">
        <v>0.9</v>
      </c>
      <c r="AM27" s="437">
        <v>0.9</v>
      </c>
      <c r="AN27" s="437">
        <v>0.9</v>
      </c>
      <c r="AO27" s="437">
        <v>0.9</v>
      </c>
      <c r="AP27" s="437">
        <v>0.9</v>
      </c>
      <c r="AQ27" s="437">
        <v>0.9</v>
      </c>
      <c r="AR27" s="437">
        <v>0.9</v>
      </c>
      <c r="AS27" s="437">
        <v>0.9</v>
      </c>
      <c r="AT27" s="437">
        <v>0.9</v>
      </c>
      <c r="AU27" s="437">
        <v>0.9</v>
      </c>
      <c r="AV27" s="359"/>
      <c r="AW27" s="359"/>
      <c r="AX27" s="359"/>
    </row>
    <row r="28" spans="1:50" s="364" customFormat="1" ht="15.6" x14ac:dyDescent="0.3">
      <c r="A28" s="347"/>
      <c r="B28" s="348" t="s">
        <v>74</v>
      </c>
      <c r="C28" s="443">
        <f>C29/C30</f>
        <v>0.99383983572895274</v>
      </c>
      <c r="D28" s="443" t="e">
        <f t="shared" ref="D28:AU28" si="6">D29/D30</f>
        <v>#DIV/0!</v>
      </c>
      <c r="E28" s="443" t="e">
        <f t="shared" si="6"/>
        <v>#DIV/0!</v>
      </c>
      <c r="F28" s="443" t="e">
        <f t="shared" si="6"/>
        <v>#DIV/0!</v>
      </c>
      <c r="G28" s="443" t="e">
        <f t="shared" si="6"/>
        <v>#DIV/0!</v>
      </c>
      <c r="H28" s="443" t="e">
        <f t="shared" si="6"/>
        <v>#DIV/0!</v>
      </c>
      <c r="I28" s="443" t="e">
        <f t="shared" si="6"/>
        <v>#DIV/0!</v>
      </c>
      <c r="J28" s="443" t="e">
        <f t="shared" si="6"/>
        <v>#DIV/0!</v>
      </c>
      <c r="K28" s="443" t="e">
        <f t="shared" si="6"/>
        <v>#DIV/0!</v>
      </c>
      <c r="L28" s="443" t="e">
        <f t="shared" si="6"/>
        <v>#DIV/0!</v>
      </c>
      <c r="M28" s="443" t="e">
        <f t="shared" si="6"/>
        <v>#DIV/0!</v>
      </c>
      <c r="N28" s="443" t="e">
        <f t="shared" si="6"/>
        <v>#DIV/0!</v>
      </c>
      <c r="O28" s="443">
        <f t="shared" si="6"/>
        <v>1</v>
      </c>
      <c r="P28" s="443">
        <f t="shared" si="6"/>
        <v>1</v>
      </c>
      <c r="Q28" s="443">
        <f t="shared" si="6"/>
        <v>1</v>
      </c>
      <c r="R28" s="443">
        <f t="shared" si="6"/>
        <v>1</v>
      </c>
      <c r="S28" s="443">
        <f t="shared" si="6"/>
        <v>1</v>
      </c>
      <c r="T28" s="443">
        <f t="shared" si="6"/>
        <v>1</v>
      </c>
      <c r="U28" s="443">
        <f t="shared" si="6"/>
        <v>1</v>
      </c>
      <c r="V28" s="443">
        <f t="shared" si="6"/>
        <v>1</v>
      </c>
      <c r="W28" s="599">
        <f t="shared" si="6"/>
        <v>1</v>
      </c>
      <c r="X28" s="599">
        <f t="shared" si="6"/>
        <v>1</v>
      </c>
      <c r="Y28" s="599">
        <f t="shared" si="6"/>
        <v>1</v>
      </c>
      <c r="Z28" s="599">
        <f t="shared" si="6"/>
        <v>1</v>
      </c>
      <c r="AA28" s="599">
        <f t="shared" si="6"/>
        <v>1</v>
      </c>
      <c r="AB28" s="599">
        <f t="shared" si="6"/>
        <v>1</v>
      </c>
      <c r="AC28" s="599">
        <f t="shared" si="6"/>
        <v>1</v>
      </c>
      <c r="AD28" s="599">
        <f t="shared" si="6"/>
        <v>0.5</v>
      </c>
      <c r="AE28" s="599">
        <f t="shared" si="6"/>
        <v>1</v>
      </c>
      <c r="AF28" s="599">
        <f t="shared" si="6"/>
        <v>1</v>
      </c>
      <c r="AG28" s="599">
        <f t="shared" si="6"/>
        <v>1</v>
      </c>
      <c r="AH28" s="599">
        <f t="shared" si="6"/>
        <v>1</v>
      </c>
      <c r="AI28" s="599">
        <f t="shared" si="6"/>
        <v>1</v>
      </c>
      <c r="AJ28" s="443">
        <f t="shared" si="6"/>
        <v>1</v>
      </c>
      <c r="AK28" s="443">
        <f t="shared" si="6"/>
        <v>1</v>
      </c>
      <c r="AL28" s="443">
        <f t="shared" si="6"/>
        <v>1</v>
      </c>
      <c r="AM28" s="443">
        <f t="shared" si="6"/>
        <v>1</v>
      </c>
      <c r="AN28" s="443">
        <f t="shared" si="6"/>
        <v>1</v>
      </c>
      <c r="AO28" s="443">
        <f t="shared" si="6"/>
        <v>1</v>
      </c>
      <c r="AP28" s="443">
        <f t="shared" si="6"/>
        <v>1</v>
      </c>
      <c r="AQ28" s="443">
        <f t="shared" si="6"/>
        <v>1</v>
      </c>
      <c r="AR28" s="443">
        <f t="shared" si="6"/>
        <v>1</v>
      </c>
      <c r="AS28" s="443">
        <f t="shared" si="6"/>
        <v>1</v>
      </c>
      <c r="AT28" s="443" t="e">
        <f t="shared" si="6"/>
        <v>#DIV/0!</v>
      </c>
      <c r="AU28" s="443" t="e">
        <f t="shared" si="6"/>
        <v>#DIV/0!</v>
      </c>
      <c r="AV28" s="359"/>
      <c r="AW28" s="359"/>
      <c r="AX28" s="359"/>
    </row>
    <row r="29" spans="1:50" s="618" customFormat="1" ht="15.75" customHeight="1" x14ac:dyDescent="0.3">
      <c r="A29" s="604"/>
      <c r="B29" s="605" t="s">
        <v>258</v>
      </c>
      <c r="C29" s="606">
        <v>968</v>
      </c>
      <c r="D29" s="607"/>
      <c r="E29" s="605"/>
      <c r="F29" s="605"/>
      <c r="G29" s="608"/>
      <c r="H29" s="605"/>
      <c r="I29" s="609"/>
      <c r="J29" s="609"/>
      <c r="K29" s="605"/>
      <c r="L29" s="609"/>
      <c r="M29" s="609"/>
      <c r="N29" s="609"/>
      <c r="O29" s="609">
        <v>10</v>
      </c>
      <c r="P29" s="609">
        <v>1</v>
      </c>
      <c r="Q29" s="609">
        <v>20</v>
      </c>
      <c r="R29" s="609">
        <v>18</v>
      </c>
      <c r="S29" s="359">
        <v>13</v>
      </c>
      <c r="T29" s="532">
        <v>8</v>
      </c>
      <c r="U29" s="609">
        <v>16</v>
      </c>
      <c r="V29" s="609">
        <v>6</v>
      </c>
      <c r="W29" s="610">
        <v>1</v>
      </c>
      <c r="X29" s="611">
        <v>18</v>
      </c>
      <c r="Y29" s="362">
        <v>19</v>
      </c>
      <c r="Z29" s="611">
        <v>12</v>
      </c>
      <c r="AA29" s="362">
        <v>11</v>
      </c>
      <c r="AB29" s="611">
        <v>35</v>
      </c>
      <c r="AC29" s="612">
        <v>5</v>
      </c>
      <c r="AD29" s="612">
        <v>1</v>
      </c>
      <c r="AE29" s="612">
        <v>17</v>
      </c>
      <c r="AF29" s="612">
        <v>20</v>
      </c>
      <c r="AG29" s="612">
        <v>12</v>
      </c>
      <c r="AH29" s="516">
        <v>21</v>
      </c>
      <c r="AI29" s="612">
        <v>26</v>
      </c>
      <c r="AJ29" s="613">
        <v>10</v>
      </c>
      <c r="AK29" s="614">
        <v>2</v>
      </c>
      <c r="AL29" s="516">
        <v>20</v>
      </c>
      <c r="AM29" s="639">
        <v>14</v>
      </c>
      <c r="AN29" s="617">
        <v>13</v>
      </c>
      <c r="AO29" s="516">
        <v>25</v>
      </c>
      <c r="AP29" s="609">
        <v>14</v>
      </c>
      <c r="AQ29" s="609">
        <v>10</v>
      </c>
      <c r="AR29" s="609">
        <v>2</v>
      </c>
      <c r="AS29" s="516">
        <v>27</v>
      </c>
      <c r="AT29" s="609"/>
      <c r="AU29" s="609"/>
      <c r="AV29" s="609"/>
      <c r="AW29" s="609"/>
      <c r="AX29" s="609"/>
    </row>
    <row r="30" spans="1:50" s="618" customFormat="1" ht="15.6" x14ac:dyDescent="0.3">
      <c r="A30" s="604"/>
      <c r="B30" s="605" t="s">
        <v>259</v>
      </c>
      <c r="C30" s="606">
        <v>974</v>
      </c>
      <c r="D30" s="607"/>
      <c r="E30" s="605"/>
      <c r="F30" s="605"/>
      <c r="G30" s="608"/>
      <c r="H30" s="605"/>
      <c r="I30" s="609"/>
      <c r="J30" s="609"/>
      <c r="K30" s="605"/>
      <c r="L30" s="609"/>
      <c r="M30" s="609"/>
      <c r="N30" s="609"/>
      <c r="O30" s="609">
        <v>10</v>
      </c>
      <c r="P30" s="609">
        <v>1</v>
      </c>
      <c r="Q30" s="609">
        <v>20</v>
      </c>
      <c r="R30" s="609">
        <v>18</v>
      </c>
      <c r="S30" s="359">
        <v>13</v>
      </c>
      <c r="T30" s="532">
        <v>8</v>
      </c>
      <c r="U30" s="609">
        <v>16</v>
      </c>
      <c r="V30" s="609">
        <v>6</v>
      </c>
      <c r="W30" s="619">
        <v>1</v>
      </c>
      <c r="X30" s="619">
        <v>18</v>
      </c>
      <c r="Y30" s="362">
        <v>19</v>
      </c>
      <c r="Z30" s="619">
        <v>12</v>
      </c>
      <c r="AA30" s="362">
        <v>11</v>
      </c>
      <c r="AB30" s="619">
        <v>35</v>
      </c>
      <c r="AC30" s="655">
        <v>5</v>
      </c>
      <c r="AD30" s="655">
        <v>2</v>
      </c>
      <c r="AE30" s="609">
        <v>17</v>
      </c>
      <c r="AF30" s="609">
        <v>20</v>
      </c>
      <c r="AG30" s="609">
        <v>12</v>
      </c>
      <c r="AH30" s="516">
        <v>21</v>
      </c>
      <c r="AI30" s="609">
        <v>26</v>
      </c>
      <c r="AJ30" s="609">
        <v>10</v>
      </c>
      <c r="AK30" s="609">
        <v>2</v>
      </c>
      <c r="AL30" s="516">
        <v>20</v>
      </c>
      <c r="AM30" s="639">
        <v>14</v>
      </c>
      <c r="AN30" s="609">
        <v>13</v>
      </c>
      <c r="AO30" s="516">
        <v>25</v>
      </c>
      <c r="AP30" s="609">
        <v>14</v>
      </c>
      <c r="AQ30" s="609">
        <v>10</v>
      </c>
      <c r="AR30" s="609">
        <v>2</v>
      </c>
      <c r="AS30" s="516">
        <v>27</v>
      </c>
      <c r="AT30" s="609"/>
      <c r="AU30" s="609"/>
      <c r="AV30" s="609"/>
      <c r="AW30" s="609"/>
      <c r="AX30" s="609"/>
    </row>
    <row r="31" spans="1:50" s="364" customFormat="1" x14ac:dyDescent="0.3">
      <c r="A31" s="347"/>
      <c r="B31" s="362" t="s">
        <v>68</v>
      </c>
      <c r="C31" s="445" t="s">
        <v>76</v>
      </c>
      <c r="D31" s="365"/>
      <c r="E31" s="362"/>
      <c r="F31" s="362"/>
      <c r="G31" s="366"/>
      <c r="H31" s="362"/>
      <c r="I31" s="359"/>
      <c r="J31" s="359"/>
      <c r="K31" s="362"/>
      <c r="L31" s="359"/>
      <c r="M31" s="359"/>
      <c r="N31" s="359"/>
      <c r="O31" s="444" t="s">
        <v>76</v>
      </c>
      <c r="P31" s="444" t="s">
        <v>76</v>
      </c>
      <c r="Q31" s="444" t="s">
        <v>76</v>
      </c>
      <c r="R31" s="444" t="s">
        <v>76</v>
      </c>
      <c r="S31" s="444" t="s">
        <v>76</v>
      </c>
      <c r="T31" s="444" t="s">
        <v>76</v>
      </c>
      <c r="U31" s="444" t="s">
        <v>76</v>
      </c>
      <c r="V31" s="444" t="s">
        <v>76</v>
      </c>
      <c r="W31" s="444" t="s">
        <v>76</v>
      </c>
      <c r="X31" s="444" t="s">
        <v>76</v>
      </c>
      <c r="Y31" s="444" t="s">
        <v>76</v>
      </c>
      <c r="Z31" s="444" t="s">
        <v>76</v>
      </c>
      <c r="AA31" s="444" t="s">
        <v>76</v>
      </c>
      <c r="AB31" s="444" t="s">
        <v>76</v>
      </c>
      <c r="AC31" s="444" t="str">
        <f t="shared" ref="AC31:AU31" si="7">+IF(AC28&gt;=AC27,"Đạt","Ko đạt")</f>
        <v>Đạt</v>
      </c>
      <c r="AD31" s="444" t="str">
        <f t="shared" si="7"/>
        <v>Ko đạt</v>
      </c>
      <c r="AE31" s="444" t="str">
        <f t="shared" si="7"/>
        <v>Đạt</v>
      </c>
      <c r="AF31" s="444" t="str">
        <f t="shared" si="7"/>
        <v>Đạt</v>
      </c>
      <c r="AG31" s="444" t="str">
        <f t="shared" si="7"/>
        <v>Đạt</v>
      </c>
      <c r="AH31" s="444" t="str">
        <f t="shared" si="7"/>
        <v>Đạt</v>
      </c>
      <c r="AI31" s="444" t="str">
        <f t="shared" si="7"/>
        <v>Đạt</v>
      </c>
      <c r="AJ31" s="444" t="str">
        <f t="shared" si="7"/>
        <v>Đạt</v>
      </c>
      <c r="AK31" s="444" t="str">
        <f t="shared" si="7"/>
        <v>Đạt</v>
      </c>
      <c r="AL31" s="444" t="str">
        <f t="shared" si="7"/>
        <v>Đạt</v>
      </c>
      <c r="AM31" s="444" t="str">
        <f t="shared" si="7"/>
        <v>Đạt</v>
      </c>
      <c r="AN31" s="444" t="str">
        <f t="shared" si="7"/>
        <v>Đạt</v>
      </c>
      <c r="AO31" s="444" t="str">
        <f t="shared" si="7"/>
        <v>Đạt</v>
      </c>
      <c r="AP31" s="444" t="str">
        <f t="shared" si="7"/>
        <v>Đạt</v>
      </c>
      <c r="AQ31" s="444" t="str">
        <f t="shared" si="7"/>
        <v>Đạt</v>
      </c>
      <c r="AR31" s="444" t="str">
        <f t="shared" si="7"/>
        <v>Đạt</v>
      </c>
      <c r="AS31" s="444" t="str">
        <f t="shared" si="7"/>
        <v>Đạt</v>
      </c>
      <c r="AT31" s="444" t="e">
        <f t="shared" si="7"/>
        <v>#DIV/0!</v>
      </c>
      <c r="AU31" s="444" t="e">
        <f t="shared" si="7"/>
        <v>#DIV/0!</v>
      </c>
      <c r="AV31" s="359"/>
      <c r="AW31" s="359"/>
      <c r="AX31" s="359"/>
    </row>
    <row r="32" spans="1:50" s="387" customFormat="1" ht="30" customHeight="1" x14ac:dyDescent="0.3">
      <c r="A32" s="377">
        <v>3</v>
      </c>
      <c r="B32" s="378" t="s">
        <v>263</v>
      </c>
      <c r="C32" s="379"/>
      <c r="D32" s="378"/>
      <c r="E32" s="378"/>
      <c r="F32" s="378"/>
      <c r="G32" s="378"/>
      <c r="H32" s="378"/>
      <c r="I32" s="380"/>
      <c r="J32" s="380"/>
      <c r="K32" s="378"/>
      <c r="L32" s="380"/>
      <c r="M32" s="380"/>
      <c r="N32" s="380"/>
      <c r="O32" s="380"/>
      <c r="P32" s="380"/>
      <c r="Q32" s="380"/>
      <c r="R32" s="380"/>
      <c r="S32" s="380"/>
      <c r="T32" s="378"/>
      <c r="U32" s="378"/>
      <c r="V32" s="378"/>
      <c r="W32" s="382"/>
      <c r="X32" s="381"/>
      <c r="Y32" s="381"/>
      <c r="Z32" s="381"/>
      <c r="AA32" s="381"/>
      <c r="AB32" s="381"/>
      <c r="AC32" s="381"/>
      <c r="AD32" s="381"/>
      <c r="AE32" s="381"/>
      <c r="AF32" s="381"/>
      <c r="AG32" s="381"/>
      <c r="AH32" s="381"/>
      <c r="AI32" s="381"/>
      <c r="AJ32" s="383"/>
      <c r="AK32" s="384"/>
      <c r="AL32" s="384"/>
      <c r="AM32" s="385"/>
      <c r="AN32" s="386"/>
      <c r="AO32" s="380"/>
      <c r="AP32" s="380"/>
      <c r="AQ32" s="380"/>
      <c r="AR32" s="380"/>
      <c r="AS32" s="380"/>
      <c r="AT32" s="380"/>
      <c r="AU32" s="380"/>
      <c r="AV32" s="380"/>
      <c r="AW32" s="380"/>
      <c r="AX32" s="380"/>
    </row>
    <row r="33" spans="1:50" s="375" customFormat="1" ht="30" customHeight="1" x14ac:dyDescent="0.3">
      <c r="A33" s="357" t="s">
        <v>264</v>
      </c>
      <c r="B33" s="358" t="s">
        <v>265</v>
      </c>
      <c r="C33" s="349"/>
      <c r="D33" s="348"/>
      <c r="E33" s="357"/>
      <c r="F33" s="357"/>
      <c r="G33" s="357"/>
      <c r="H33" s="348"/>
      <c r="I33" s="370"/>
      <c r="J33" s="370"/>
      <c r="K33" s="348"/>
      <c r="L33" s="370"/>
      <c r="M33" s="370"/>
      <c r="N33" s="370"/>
      <c r="O33" s="370"/>
      <c r="P33" s="370"/>
      <c r="Q33" s="370"/>
      <c r="R33" s="370"/>
      <c r="S33" s="370"/>
      <c r="T33" s="348"/>
      <c r="U33" s="348"/>
      <c r="V33" s="348"/>
      <c r="W33" s="371"/>
      <c r="X33" s="372"/>
      <c r="Y33" s="372"/>
      <c r="Z33" s="372"/>
      <c r="AA33" s="372"/>
      <c r="AB33" s="372"/>
      <c r="AC33" s="372"/>
      <c r="AD33" s="372"/>
      <c r="AE33" s="372"/>
      <c r="AF33" s="372"/>
      <c r="AG33" s="372"/>
      <c r="AH33" s="372"/>
      <c r="AI33" s="372"/>
      <c r="AJ33" s="373"/>
      <c r="AK33" s="350"/>
      <c r="AL33" s="350"/>
      <c r="AM33" s="374"/>
      <c r="AN33" s="356"/>
      <c r="AO33" s="370"/>
      <c r="AP33" s="370"/>
      <c r="AQ33" s="370"/>
      <c r="AR33" s="370"/>
      <c r="AS33" s="370"/>
      <c r="AT33" s="370"/>
      <c r="AU33" s="370"/>
      <c r="AV33" s="370"/>
      <c r="AW33" s="370"/>
      <c r="AX33" s="370"/>
    </row>
    <row r="34" spans="1:50" s="364" customFormat="1" ht="15.6" x14ac:dyDescent="0.3">
      <c r="A34" s="347"/>
      <c r="B34" s="348" t="s">
        <v>61</v>
      </c>
      <c r="C34" s="388" t="s">
        <v>201</v>
      </c>
      <c r="D34" s="365"/>
      <c r="E34" s="362"/>
      <c r="F34" s="362"/>
      <c r="G34" s="366"/>
      <c r="H34" s="362"/>
      <c r="I34" s="359"/>
      <c r="J34" s="359"/>
      <c r="K34" s="362"/>
      <c r="L34" s="359"/>
      <c r="M34" s="359"/>
      <c r="N34" s="359"/>
      <c r="O34" s="359" t="s">
        <v>201</v>
      </c>
      <c r="P34" s="359" t="s">
        <v>201</v>
      </c>
      <c r="Q34" s="359" t="s">
        <v>201</v>
      </c>
      <c r="R34" s="359" t="s">
        <v>201</v>
      </c>
      <c r="S34" s="359" t="s">
        <v>201</v>
      </c>
      <c r="T34" s="359" t="s">
        <v>201</v>
      </c>
      <c r="U34" s="359" t="s">
        <v>201</v>
      </c>
      <c r="V34" s="359" t="s">
        <v>201</v>
      </c>
      <c r="W34" s="359" t="s">
        <v>201</v>
      </c>
      <c r="X34" s="359" t="s">
        <v>201</v>
      </c>
      <c r="Y34" s="359" t="s">
        <v>201</v>
      </c>
      <c r="Z34" s="359" t="s">
        <v>201</v>
      </c>
      <c r="AA34" s="359" t="s">
        <v>201</v>
      </c>
      <c r="AB34" s="444" t="s">
        <v>201</v>
      </c>
      <c r="AC34" s="444" t="s">
        <v>201</v>
      </c>
      <c r="AD34" s="444" t="s">
        <v>201</v>
      </c>
      <c r="AE34" s="359" t="s">
        <v>201</v>
      </c>
      <c r="AF34" s="359" t="s">
        <v>201</v>
      </c>
      <c r="AG34" s="359" t="s">
        <v>201</v>
      </c>
      <c r="AH34" s="359" t="s">
        <v>201</v>
      </c>
      <c r="AI34" s="359" t="s">
        <v>201</v>
      </c>
      <c r="AJ34" s="359" t="s">
        <v>201</v>
      </c>
      <c r="AK34" s="359" t="s">
        <v>201</v>
      </c>
      <c r="AL34" s="359" t="s">
        <v>201</v>
      </c>
      <c r="AM34" s="359" t="s">
        <v>201</v>
      </c>
      <c r="AN34" s="359" t="s">
        <v>201</v>
      </c>
      <c r="AO34" s="359" t="s">
        <v>201</v>
      </c>
      <c r="AP34" s="359" t="s">
        <v>201</v>
      </c>
      <c r="AQ34" s="359" t="s">
        <v>201</v>
      </c>
      <c r="AR34" s="359" t="s">
        <v>201</v>
      </c>
      <c r="AS34" s="359" t="s">
        <v>201</v>
      </c>
      <c r="AT34" s="359" t="s">
        <v>201</v>
      </c>
      <c r="AU34" s="359" t="s">
        <v>201</v>
      </c>
      <c r="AV34" s="359"/>
      <c r="AW34" s="359"/>
      <c r="AX34" s="359"/>
    </row>
    <row r="35" spans="1:50" s="397" customFormat="1" ht="15.6" x14ac:dyDescent="0.3">
      <c r="A35" s="389"/>
      <c r="B35" s="390" t="s">
        <v>74</v>
      </c>
      <c r="C35" s="391">
        <f xml:space="preserve"> C36/C37</f>
        <v>1.390902837489252</v>
      </c>
      <c r="D35" s="391" t="e">
        <f t="shared" ref="D35:AU35" si="8" xml:space="preserve"> D36/D37</f>
        <v>#DIV/0!</v>
      </c>
      <c r="E35" s="391" t="e">
        <f t="shared" si="8"/>
        <v>#DIV/0!</v>
      </c>
      <c r="F35" s="391" t="e">
        <f t="shared" si="8"/>
        <v>#DIV/0!</v>
      </c>
      <c r="G35" s="391" t="e">
        <f t="shared" si="8"/>
        <v>#DIV/0!</v>
      </c>
      <c r="H35" s="391" t="e">
        <f t="shared" si="8"/>
        <v>#DIV/0!</v>
      </c>
      <c r="I35" s="391" t="e">
        <f t="shared" si="8"/>
        <v>#DIV/0!</v>
      </c>
      <c r="J35" s="391" t="e">
        <f t="shared" si="8"/>
        <v>#DIV/0!</v>
      </c>
      <c r="K35" s="391" t="e">
        <f t="shared" si="8"/>
        <v>#DIV/0!</v>
      </c>
      <c r="L35" s="391" t="e">
        <f t="shared" si="8"/>
        <v>#DIV/0!</v>
      </c>
      <c r="M35" s="391" t="e">
        <f t="shared" si="8"/>
        <v>#DIV/0!</v>
      </c>
      <c r="N35" s="391" t="e">
        <f t="shared" si="8"/>
        <v>#DIV/0!</v>
      </c>
      <c r="O35" s="391">
        <f xml:space="preserve"> O36/O37</f>
        <v>1.3752631578947367</v>
      </c>
      <c r="P35" s="391">
        <f t="shared" si="8"/>
        <v>1.5938461538461537</v>
      </c>
      <c r="Q35" s="391">
        <f t="shared" si="8"/>
        <v>1.4083333333333334</v>
      </c>
      <c r="R35" s="391">
        <f t="shared" si="8"/>
        <v>1.1781395348837209</v>
      </c>
      <c r="S35" s="391">
        <f t="shared" si="8"/>
        <v>1.5576923076923077</v>
      </c>
      <c r="T35" s="391">
        <f t="shared" si="8"/>
        <v>2.3312499999999998</v>
      </c>
      <c r="U35" s="391">
        <f xml:space="preserve"> U36/U37</f>
        <v>1.08</v>
      </c>
      <c r="V35" s="391">
        <f t="shared" si="8"/>
        <v>1.7494117647058822</v>
      </c>
      <c r="W35" s="391">
        <f t="shared" si="8"/>
        <v>2.181</v>
      </c>
      <c r="X35" s="391">
        <f t="shared" si="8"/>
        <v>1.7925</v>
      </c>
      <c r="Y35" s="391">
        <f t="shared" si="8"/>
        <v>1.2451428571428571</v>
      </c>
      <c r="Z35" s="391">
        <f t="shared" si="8"/>
        <v>0.99500000000000011</v>
      </c>
      <c r="AA35" s="391">
        <f t="shared" si="8"/>
        <v>1.0859322033898304</v>
      </c>
      <c r="AB35" s="391">
        <f t="shared" si="8"/>
        <v>1.0578048780487805</v>
      </c>
      <c r="AC35" s="391">
        <f t="shared" si="8"/>
        <v>1.5369696969696969</v>
      </c>
      <c r="AD35" s="391">
        <f t="shared" si="8"/>
        <v>1.4461290322580644</v>
      </c>
      <c r="AE35" s="391">
        <f t="shared" si="8"/>
        <v>1.5038596491228069</v>
      </c>
      <c r="AF35" s="391">
        <f t="shared" si="8"/>
        <v>1.3839285714285714</v>
      </c>
      <c r="AG35" s="391">
        <f t="shared" si="8"/>
        <v>1.3392682926829267</v>
      </c>
      <c r="AH35" s="391">
        <f t="shared" si="8"/>
        <v>1.1212903225806452</v>
      </c>
      <c r="AI35" s="391">
        <f t="shared" si="8"/>
        <v>1.1621621621621621</v>
      </c>
      <c r="AJ35" s="391">
        <f t="shared" si="8"/>
        <v>0.3457142857142857</v>
      </c>
      <c r="AK35" s="391">
        <f t="shared" si="8"/>
        <v>2.0390625</v>
      </c>
      <c r="AL35" s="391">
        <f t="shared" si="8"/>
        <v>1.2363934426229508</v>
      </c>
      <c r="AM35" s="391">
        <f t="shared" si="8"/>
        <v>1.6670212765957446</v>
      </c>
      <c r="AN35" s="391">
        <f t="shared" si="8"/>
        <v>1.3773913043478261</v>
      </c>
      <c r="AO35" s="391">
        <f t="shared" si="8"/>
        <v>1.4801754385964914</v>
      </c>
      <c r="AP35" s="391">
        <f t="shared" si="8"/>
        <v>1.2545454545454546</v>
      </c>
      <c r="AQ35" s="391">
        <f t="shared" si="8"/>
        <v>1.9090909090909092</v>
      </c>
      <c r="AR35" s="391">
        <f t="shared" si="8"/>
        <v>0.72250000000000003</v>
      </c>
      <c r="AS35" s="391">
        <f t="shared" si="8"/>
        <v>1.4932758620689655</v>
      </c>
      <c r="AT35" s="391" t="e">
        <f t="shared" si="8"/>
        <v>#DIV/0!</v>
      </c>
      <c r="AU35" s="391" t="e">
        <f t="shared" si="8"/>
        <v>#DIV/0!</v>
      </c>
      <c r="AV35" s="396"/>
      <c r="AW35" s="396"/>
      <c r="AX35" s="396"/>
    </row>
    <row r="36" spans="1:50" s="529" customFormat="1" ht="15.75" customHeight="1" x14ac:dyDescent="0.25">
      <c r="A36" s="523"/>
      <c r="B36" s="526" t="s">
        <v>258</v>
      </c>
      <c r="C36" s="652">
        <f>SUM(O36:AS36)</f>
        <v>1617.6200000000001</v>
      </c>
      <c r="D36" s="525"/>
      <c r="E36" s="526"/>
      <c r="F36" s="526"/>
      <c r="G36" s="527"/>
      <c r="H36" s="526"/>
      <c r="I36" s="528"/>
      <c r="J36" s="528"/>
      <c r="K36" s="526"/>
      <c r="L36" s="528"/>
      <c r="M36" s="528"/>
      <c r="N36" s="528"/>
      <c r="O36" s="530">
        <v>26.13</v>
      </c>
      <c r="P36" s="530">
        <v>20.72</v>
      </c>
      <c r="Q36" s="530">
        <v>92.95</v>
      </c>
      <c r="R36" s="530">
        <v>50.66</v>
      </c>
      <c r="S36" s="530">
        <v>101.25</v>
      </c>
      <c r="T36" s="531">
        <v>18.649999999999999</v>
      </c>
      <c r="U36" s="531">
        <v>27</v>
      </c>
      <c r="V36" s="653">
        <v>29.74</v>
      </c>
      <c r="W36" s="531">
        <v>21.81</v>
      </c>
      <c r="X36" s="531">
        <v>121.89</v>
      </c>
      <c r="Y36" s="531">
        <v>43.58</v>
      </c>
      <c r="Z36" s="531">
        <v>45.77</v>
      </c>
      <c r="AA36" s="532">
        <v>64.069999999999993</v>
      </c>
      <c r="AB36" s="532">
        <v>43.370000000000005</v>
      </c>
      <c r="AC36" s="531">
        <v>50.72</v>
      </c>
      <c r="AD36" s="532">
        <v>44.83</v>
      </c>
      <c r="AE36" s="532">
        <v>85.72</v>
      </c>
      <c r="AF36" s="532">
        <v>38.75</v>
      </c>
      <c r="AG36" s="532">
        <v>54.91</v>
      </c>
      <c r="AH36" s="532">
        <v>34.76</v>
      </c>
      <c r="AI36" s="532">
        <v>43</v>
      </c>
      <c r="AJ36" s="532">
        <v>2.42</v>
      </c>
      <c r="AK36" s="532">
        <v>65.25</v>
      </c>
      <c r="AL36" s="636">
        <v>75.42</v>
      </c>
      <c r="AM36" s="531">
        <v>78.349999999999994</v>
      </c>
      <c r="AN36" s="640">
        <v>63.36</v>
      </c>
      <c r="AO36" s="531">
        <v>84.37</v>
      </c>
      <c r="AP36" s="531">
        <v>69</v>
      </c>
      <c r="AQ36" s="531">
        <v>21</v>
      </c>
      <c r="AR36" s="531">
        <v>11.56</v>
      </c>
      <c r="AS36" s="531">
        <v>86.61</v>
      </c>
      <c r="AT36" s="531"/>
      <c r="AU36" s="531"/>
      <c r="AV36" s="528"/>
      <c r="AW36" s="528"/>
      <c r="AX36" s="528"/>
    </row>
    <row r="37" spans="1:50" s="529" customFormat="1" ht="15.6" x14ac:dyDescent="0.25">
      <c r="A37" s="523"/>
      <c r="B37" s="526" t="s">
        <v>259</v>
      </c>
      <c r="C37" s="652">
        <f>SUM(O37:AS37)</f>
        <v>1163</v>
      </c>
      <c r="D37" s="525"/>
      <c r="E37" s="526"/>
      <c r="F37" s="526"/>
      <c r="G37" s="527"/>
      <c r="H37" s="526"/>
      <c r="I37" s="528"/>
      <c r="J37" s="528"/>
      <c r="K37" s="526"/>
      <c r="L37" s="528"/>
      <c r="M37" s="528"/>
      <c r="N37" s="528"/>
      <c r="O37" s="533">
        <v>19</v>
      </c>
      <c r="P37" s="533">
        <v>13</v>
      </c>
      <c r="Q37" s="533">
        <v>66</v>
      </c>
      <c r="R37" s="533">
        <v>43</v>
      </c>
      <c r="S37" s="533">
        <v>65</v>
      </c>
      <c r="T37" s="532">
        <v>8</v>
      </c>
      <c r="U37" s="532">
        <v>25</v>
      </c>
      <c r="V37" s="653">
        <v>17</v>
      </c>
      <c r="W37" s="532">
        <v>10</v>
      </c>
      <c r="X37" s="532">
        <v>68</v>
      </c>
      <c r="Y37" s="518">
        <v>35</v>
      </c>
      <c r="Z37" s="532">
        <v>46</v>
      </c>
      <c r="AA37" s="532">
        <v>59</v>
      </c>
      <c r="AB37" s="656">
        <v>41</v>
      </c>
      <c r="AC37" s="532">
        <v>33</v>
      </c>
      <c r="AD37" s="532">
        <v>31</v>
      </c>
      <c r="AE37" s="532">
        <v>57</v>
      </c>
      <c r="AF37" s="532">
        <v>28</v>
      </c>
      <c r="AG37" s="532">
        <v>41</v>
      </c>
      <c r="AH37" s="532">
        <v>31</v>
      </c>
      <c r="AI37" s="532">
        <v>37</v>
      </c>
      <c r="AJ37" s="532">
        <v>7</v>
      </c>
      <c r="AK37" s="532">
        <v>32</v>
      </c>
      <c r="AL37" s="532">
        <v>61</v>
      </c>
      <c r="AM37" s="532">
        <v>47</v>
      </c>
      <c r="AN37" s="359">
        <v>46</v>
      </c>
      <c r="AO37" s="532">
        <v>57</v>
      </c>
      <c r="AP37" s="532">
        <v>55</v>
      </c>
      <c r="AQ37" s="532">
        <v>11</v>
      </c>
      <c r="AR37" s="532">
        <v>16</v>
      </c>
      <c r="AS37" s="532">
        <v>58</v>
      </c>
      <c r="AT37" s="532"/>
      <c r="AU37" s="532"/>
      <c r="AV37" s="528"/>
      <c r="AW37" s="528"/>
      <c r="AX37" s="528"/>
    </row>
    <row r="38" spans="1:50" s="364" customFormat="1" x14ac:dyDescent="0.3">
      <c r="A38" s="347"/>
      <c r="B38" s="362" t="s">
        <v>68</v>
      </c>
      <c r="C38" s="349" t="s">
        <v>277</v>
      </c>
      <c r="D38" s="365"/>
      <c r="E38" s="362"/>
      <c r="F38" s="362"/>
      <c r="G38" s="366"/>
      <c r="H38" s="362"/>
      <c r="I38" s="359"/>
      <c r="J38" s="359"/>
      <c r="K38" s="362"/>
      <c r="L38" s="359"/>
      <c r="M38" s="359"/>
      <c r="N38" s="359"/>
      <c r="O38" s="359"/>
      <c r="P38" s="359"/>
      <c r="Q38" s="359"/>
      <c r="R38" s="359"/>
      <c r="S38" s="359"/>
      <c r="T38" s="362"/>
      <c r="U38" s="362"/>
      <c r="V38" s="362"/>
      <c r="W38" s="361"/>
      <c r="X38" s="367"/>
      <c r="Y38" s="518"/>
      <c r="Z38" s="367"/>
      <c r="AA38" s="367"/>
      <c r="AB38" s="367"/>
      <c r="AC38" s="367"/>
      <c r="AD38" s="367"/>
      <c r="AE38" s="367"/>
      <c r="AF38" s="367"/>
      <c r="AG38" s="367"/>
      <c r="AH38" s="367"/>
      <c r="AI38" s="367"/>
      <c r="AJ38" s="368"/>
      <c r="AK38" s="350"/>
      <c r="AL38" s="354"/>
      <c r="AM38" s="355"/>
      <c r="AN38" s="369"/>
      <c r="AO38" s="359"/>
      <c r="AP38" s="359"/>
      <c r="AQ38" s="359"/>
      <c r="AR38" s="359"/>
      <c r="AS38" s="359"/>
      <c r="AT38" s="359"/>
      <c r="AU38" s="359"/>
      <c r="AV38" s="359"/>
      <c r="AW38" s="359"/>
      <c r="AX38" s="359"/>
    </row>
    <row r="39" spans="1:50" s="375" customFormat="1" ht="30" customHeight="1" x14ac:dyDescent="0.3">
      <c r="A39" s="357" t="s">
        <v>266</v>
      </c>
      <c r="B39" s="358" t="s">
        <v>436</v>
      </c>
      <c r="C39" s="522">
        <f>C40/C41</f>
        <v>6.4457177615571766</v>
      </c>
      <c r="D39" s="522" t="e">
        <f t="shared" ref="D39:AB39" si="9">D40/D41</f>
        <v>#DIV/0!</v>
      </c>
      <c r="E39" s="522" t="e">
        <f t="shared" si="9"/>
        <v>#DIV/0!</v>
      </c>
      <c r="F39" s="522" t="e">
        <f t="shared" si="9"/>
        <v>#DIV/0!</v>
      </c>
      <c r="G39" s="522" t="e">
        <f t="shared" si="9"/>
        <v>#DIV/0!</v>
      </c>
      <c r="H39" s="522" t="e">
        <f t="shared" si="9"/>
        <v>#DIV/0!</v>
      </c>
      <c r="I39" s="522" t="e">
        <f t="shared" si="9"/>
        <v>#DIV/0!</v>
      </c>
      <c r="J39" s="522" t="e">
        <f t="shared" si="9"/>
        <v>#DIV/0!</v>
      </c>
      <c r="K39" s="522" t="e">
        <f t="shared" si="9"/>
        <v>#DIV/0!</v>
      </c>
      <c r="L39" s="522" t="e">
        <f t="shared" si="9"/>
        <v>#DIV/0!</v>
      </c>
      <c r="M39" s="522" t="e">
        <f t="shared" si="9"/>
        <v>#DIV/0!</v>
      </c>
      <c r="N39" s="522" t="e">
        <f t="shared" si="9"/>
        <v>#DIV/0!</v>
      </c>
      <c r="O39" s="522" t="e">
        <f t="shared" si="9"/>
        <v>#DIV/0!</v>
      </c>
      <c r="P39" s="522" t="e">
        <f t="shared" si="9"/>
        <v>#DIV/0!</v>
      </c>
      <c r="Q39" s="522" t="e">
        <f t="shared" si="9"/>
        <v>#DIV/0!</v>
      </c>
      <c r="R39" s="522" t="e">
        <f t="shared" si="9"/>
        <v>#DIV/0!</v>
      </c>
      <c r="S39" s="522" t="e">
        <f t="shared" si="9"/>
        <v>#DIV/0!</v>
      </c>
      <c r="T39" s="522" t="e">
        <f t="shared" si="9"/>
        <v>#DIV/0!</v>
      </c>
      <c r="U39" s="522" t="e">
        <f t="shared" si="9"/>
        <v>#DIV/0!</v>
      </c>
      <c r="V39" s="522" t="e">
        <f t="shared" si="9"/>
        <v>#DIV/0!</v>
      </c>
      <c r="W39" s="522" t="e">
        <f t="shared" si="9"/>
        <v>#DIV/0!</v>
      </c>
      <c r="X39" s="522" t="e">
        <f t="shared" si="9"/>
        <v>#DIV/0!</v>
      </c>
      <c r="Y39" s="522" t="e">
        <f t="shared" si="9"/>
        <v>#DIV/0!</v>
      </c>
      <c r="Z39" s="522" t="e">
        <f t="shared" si="9"/>
        <v>#DIV/0!</v>
      </c>
      <c r="AA39" s="522" t="e">
        <f t="shared" si="9"/>
        <v>#DIV/0!</v>
      </c>
      <c r="AB39" s="657" t="e">
        <f t="shared" si="9"/>
        <v>#DIV/0!</v>
      </c>
      <c r="AC39" s="657" t="e">
        <f>AC40/AC41</f>
        <v>#DIV/0!</v>
      </c>
      <c r="AD39" s="657" t="e">
        <f t="shared" ref="AD39:AU39" si="10">AD40/AD41</f>
        <v>#DIV/0!</v>
      </c>
      <c r="AE39" s="522" t="e">
        <f t="shared" si="10"/>
        <v>#DIV/0!</v>
      </c>
      <c r="AF39" s="522" t="e">
        <f t="shared" si="10"/>
        <v>#DIV/0!</v>
      </c>
      <c r="AG39" s="522" t="e">
        <f t="shared" si="10"/>
        <v>#DIV/0!</v>
      </c>
      <c r="AH39" s="522" t="e">
        <f t="shared" si="10"/>
        <v>#DIV/0!</v>
      </c>
      <c r="AI39" s="522" t="e">
        <f t="shared" si="10"/>
        <v>#DIV/0!</v>
      </c>
      <c r="AJ39" s="522" t="e">
        <f t="shared" si="10"/>
        <v>#DIV/0!</v>
      </c>
      <c r="AK39" s="522" t="e">
        <f t="shared" si="10"/>
        <v>#DIV/0!</v>
      </c>
      <c r="AL39" s="522" t="e">
        <f t="shared" si="10"/>
        <v>#DIV/0!</v>
      </c>
      <c r="AM39" s="522" t="e">
        <f t="shared" si="10"/>
        <v>#DIV/0!</v>
      </c>
      <c r="AN39" s="522" t="e">
        <f t="shared" si="10"/>
        <v>#DIV/0!</v>
      </c>
      <c r="AO39" s="522" t="e">
        <f t="shared" si="10"/>
        <v>#DIV/0!</v>
      </c>
      <c r="AP39" s="522" t="e">
        <f t="shared" si="10"/>
        <v>#DIV/0!</v>
      </c>
      <c r="AQ39" s="522" t="e">
        <f t="shared" si="10"/>
        <v>#DIV/0!</v>
      </c>
      <c r="AR39" s="522" t="e">
        <f t="shared" si="10"/>
        <v>#DIV/0!</v>
      </c>
      <c r="AS39" s="522" t="e">
        <f t="shared" si="10"/>
        <v>#DIV/0!</v>
      </c>
      <c r="AT39" s="522" t="e">
        <f t="shared" si="10"/>
        <v>#DIV/0!</v>
      </c>
      <c r="AU39" s="522" t="e">
        <f t="shared" si="10"/>
        <v>#DIV/0!</v>
      </c>
      <c r="AV39" s="370"/>
      <c r="AW39" s="370"/>
      <c r="AX39" s="370"/>
    </row>
    <row r="40" spans="1:50" s="618" customFormat="1" ht="15.6" x14ac:dyDescent="0.3">
      <c r="A40" s="604"/>
      <c r="B40" s="620" t="s">
        <v>61</v>
      </c>
      <c r="C40" s="606">
        <v>2649.1899999999996</v>
      </c>
      <c r="D40" s="607"/>
      <c r="E40" s="605"/>
      <c r="F40" s="605"/>
      <c r="G40" s="608"/>
      <c r="H40" s="605"/>
      <c r="I40" s="609"/>
      <c r="J40" s="609"/>
      <c r="K40" s="605"/>
      <c r="L40" s="609"/>
      <c r="M40" s="609"/>
      <c r="N40" s="609"/>
      <c r="O40" s="609"/>
      <c r="P40" s="609"/>
      <c r="Q40" s="609"/>
      <c r="R40" s="609"/>
      <c r="S40" s="609"/>
      <c r="T40" s="605"/>
      <c r="U40" s="621"/>
      <c r="V40" s="621"/>
      <c r="W40" s="621"/>
      <c r="X40" s="621"/>
      <c r="Y40" s="621"/>
      <c r="Z40" s="621"/>
      <c r="AA40" s="621"/>
      <c r="AB40" s="622"/>
      <c r="AC40" s="622"/>
      <c r="AD40" s="622"/>
      <c r="AE40" s="622"/>
      <c r="AF40" s="622"/>
      <c r="AG40" s="622"/>
      <c r="AH40" s="623"/>
      <c r="AI40" s="624"/>
      <c r="AJ40" s="632"/>
      <c r="AK40" s="634"/>
      <c r="AL40" s="635"/>
      <c r="AM40" s="635"/>
      <c r="AN40" s="629"/>
      <c r="AO40" s="630"/>
      <c r="AP40" s="630"/>
      <c r="AQ40" s="630"/>
      <c r="AR40" s="630"/>
      <c r="AS40" s="630"/>
      <c r="AT40" s="630"/>
      <c r="AU40" s="630"/>
      <c r="AV40" s="609"/>
      <c r="AW40" s="609"/>
      <c r="AX40" s="609"/>
    </row>
    <row r="41" spans="1:50" s="618" customFormat="1" ht="15.6" x14ac:dyDescent="0.3">
      <c r="A41" s="604"/>
      <c r="B41" s="620" t="s">
        <v>74</v>
      </c>
      <c r="C41" s="606">
        <v>411</v>
      </c>
      <c r="D41" s="607"/>
      <c r="E41" s="605"/>
      <c r="F41" s="605"/>
      <c r="G41" s="608"/>
      <c r="H41" s="605"/>
      <c r="I41" s="609"/>
      <c r="J41" s="609"/>
      <c r="K41" s="605"/>
      <c r="L41" s="609"/>
      <c r="M41" s="609"/>
      <c r="N41" s="609"/>
      <c r="O41" s="609"/>
      <c r="P41" s="609"/>
      <c r="Q41" s="609"/>
      <c r="R41" s="609"/>
      <c r="S41" s="609"/>
      <c r="T41" s="605"/>
      <c r="U41" s="621"/>
      <c r="V41" s="621"/>
      <c r="W41" s="621"/>
      <c r="X41" s="621"/>
      <c r="Y41" s="621"/>
      <c r="Z41" s="621"/>
      <c r="AA41" s="621"/>
      <c r="AB41" s="622"/>
      <c r="AC41" s="622"/>
      <c r="AD41" s="622"/>
      <c r="AE41" s="622"/>
      <c r="AF41" s="622"/>
      <c r="AG41" s="622"/>
      <c r="AH41" s="631"/>
      <c r="AI41" s="622"/>
      <c r="AJ41" s="625"/>
      <c r="AK41" s="626"/>
      <c r="AL41" s="627"/>
      <c r="AM41" s="628"/>
      <c r="AN41" s="628"/>
      <c r="AO41" s="628"/>
      <c r="AP41" s="628"/>
      <c r="AQ41" s="628"/>
      <c r="AR41" s="628"/>
      <c r="AS41" s="628"/>
      <c r="AT41" s="628"/>
      <c r="AU41" s="628"/>
      <c r="AV41" s="609"/>
      <c r="AW41" s="609"/>
      <c r="AX41" s="609"/>
    </row>
    <row r="42" spans="1:50" s="364" customFormat="1" ht="15.75" customHeight="1" x14ac:dyDescent="0.3">
      <c r="A42" s="347"/>
      <c r="B42" s="362" t="s">
        <v>258</v>
      </c>
      <c r="C42" s="349">
        <f>+SUM(O42:AU42)</f>
        <v>1182.1299999999999</v>
      </c>
      <c r="D42" s="365"/>
      <c r="E42" s="362"/>
      <c r="F42" s="362"/>
      <c r="G42" s="366"/>
      <c r="H42" s="362"/>
      <c r="I42" s="359"/>
      <c r="J42" s="359"/>
      <c r="K42" s="362"/>
      <c r="L42" s="359"/>
      <c r="M42" s="359"/>
      <c r="N42" s="359"/>
      <c r="O42" s="359">
        <v>66.09</v>
      </c>
      <c r="P42" s="359">
        <v>2.66</v>
      </c>
      <c r="Q42" s="359">
        <v>105.59</v>
      </c>
      <c r="R42" s="359">
        <v>37.21</v>
      </c>
      <c r="S42" s="359">
        <v>33.409999999999997</v>
      </c>
      <c r="T42" s="362">
        <v>63.04</v>
      </c>
      <c r="U42" s="362">
        <v>60.91</v>
      </c>
      <c r="V42" s="362">
        <v>15.48</v>
      </c>
      <c r="W42" s="362">
        <v>1.36</v>
      </c>
      <c r="X42" s="362">
        <v>44.29</v>
      </c>
      <c r="Y42" s="362">
        <v>67.53</v>
      </c>
      <c r="Z42" s="362">
        <v>32.54</v>
      </c>
      <c r="AA42" s="362">
        <v>52.94</v>
      </c>
      <c r="AB42" s="658">
        <v>56.55</v>
      </c>
      <c r="AC42" s="658">
        <v>8.33</v>
      </c>
      <c r="AD42" s="658">
        <v>19.510000000000002</v>
      </c>
      <c r="AE42" s="362">
        <v>33.79</v>
      </c>
      <c r="AF42" s="362">
        <v>71.05</v>
      </c>
      <c r="AG42" s="640">
        <v>25.06</v>
      </c>
      <c r="AH42" s="641">
        <v>51.26</v>
      </c>
      <c r="AI42" s="641">
        <v>34.99</v>
      </c>
      <c r="AJ42" s="642">
        <v>32.68</v>
      </c>
      <c r="AK42" s="643">
        <v>1.52</v>
      </c>
      <c r="AL42" s="641">
        <v>46.8</v>
      </c>
      <c r="AM42" s="638">
        <v>39.94</v>
      </c>
      <c r="AN42" s="640">
        <v>38.76</v>
      </c>
      <c r="AO42" s="641">
        <v>43.74</v>
      </c>
      <c r="AP42" s="640">
        <v>23.38</v>
      </c>
      <c r="AQ42" s="642">
        <v>26.99</v>
      </c>
      <c r="AR42" s="643">
        <v>1.25</v>
      </c>
      <c r="AS42" s="641">
        <v>43.48</v>
      </c>
      <c r="AT42" s="641"/>
      <c r="AU42" s="641"/>
      <c r="AV42" s="359"/>
      <c r="AW42" s="359"/>
      <c r="AX42" s="359"/>
    </row>
    <row r="43" spans="1:50" s="364" customFormat="1" ht="15.6" x14ac:dyDescent="0.3">
      <c r="A43" s="347"/>
      <c r="B43" s="362" t="s">
        <v>259</v>
      </c>
      <c r="C43" s="349">
        <f>+SUM(O43:AU43)</f>
        <v>464</v>
      </c>
      <c r="D43" s="365"/>
      <c r="E43" s="362"/>
      <c r="F43" s="362"/>
      <c r="G43" s="366"/>
      <c r="H43" s="362"/>
      <c r="I43" s="359"/>
      <c r="J43" s="359"/>
      <c r="K43" s="362"/>
      <c r="L43" s="359"/>
      <c r="M43" s="359"/>
      <c r="N43" s="359"/>
      <c r="O43" s="359">
        <v>10</v>
      </c>
      <c r="P43" s="359">
        <v>1</v>
      </c>
      <c r="Q43" s="359">
        <v>20</v>
      </c>
      <c r="R43" s="359">
        <v>18</v>
      </c>
      <c r="S43" s="359">
        <v>13</v>
      </c>
      <c r="T43" s="362">
        <v>44</v>
      </c>
      <c r="U43" s="362">
        <v>16</v>
      </c>
      <c r="V43" s="362">
        <v>6</v>
      </c>
      <c r="W43" s="362">
        <v>1</v>
      </c>
      <c r="X43" s="362">
        <v>18</v>
      </c>
      <c r="Y43" s="362">
        <v>19</v>
      </c>
      <c r="Z43" s="362">
        <v>12</v>
      </c>
      <c r="AA43" s="362">
        <v>11</v>
      </c>
      <c r="AB43" s="658">
        <v>35</v>
      </c>
      <c r="AC43" s="658">
        <v>5</v>
      </c>
      <c r="AD43" s="658">
        <v>2</v>
      </c>
      <c r="AE43" s="362">
        <v>17</v>
      </c>
      <c r="AF43" s="362">
        <v>20</v>
      </c>
      <c r="AG43" s="362">
        <v>12</v>
      </c>
      <c r="AH43" s="516">
        <v>21</v>
      </c>
      <c r="AI43" s="641">
        <v>26</v>
      </c>
      <c r="AJ43" s="642">
        <v>10</v>
      </c>
      <c r="AK43" s="643">
        <v>2</v>
      </c>
      <c r="AL43" s="516">
        <v>20</v>
      </c>
      <c r="AM43" s="639">
        <v>14</v>
      </c>
      <c r="AN43" s="359">
        <v>13</v>
      </c>
      <c r="AO43" s="516">
        <v>25</v>
      </c>
      <c r="AP43" s="362">
        <v>14</v>
      </c>
      <c r="AQ43" s="362">
        <v>10</v>
      </c>
      <c r="AR43" s="643">
        <v>2</v>
      </c>
      <c r="AS43" s="516">
        <v>27</v>
      </c>
      <c r="AT43" s="516"/>
      <c r="AU43" s="516"/>
      <c r="AV43" s="359"/>
      <c r="AW43" s="359"/>
      <c r="AX43" s="359"/>
    </row>
    <row r="44" spans="1:50" s="364" customFormat="1" x14ac:dyDescent="0.3">
      <c r="A44" s="347"/>
      <c r="B44" s="362" t="s">
        <v>68</v>
      </c>
      <c r="C44" s="349"/>
      <c r="D44" s="365"/>
      <c r="E44" s="362"/>
      <c r="F44" s="362"/>
      <c r="G44" s="366"/>
      <c r="H44" s="362"/>
      <c r="I44" s="359"/>
      <c r="J44" s="359"/>
      <c r="K44" s="362"/>
      <c r="L44" s="359"/>
      <c r="M44" s="359"/>
      <c r="N44" s="359"/>
      <c r="O44" s="359"/>
      <c r="P44" s="359"/>
      <c r="Q44" s="359"/>
      <c r="R44" s="359"/>
      <c r="S44" s="359"/>
      <c r="T44" s="362"/>
      <c r="U44" s="362"/>
      <c r="V44" s="362"/>
      <c r="W44" s="361"/>
      <c r="X44" s="367"/>
      <c r="Y44" s="367"/>
      <c r="Z44" s="367"/>
      <c r="AA44" s="367"/>
      <c r="AB44" s="367"/>
      <c r="AC44" s="367"/>
      <c r="AD44" s="367"/>
      <c r="AE44" s="367"/>
      <c r="AF44" s="367"/>
      <c r="AG44" s="367"/>
      <c r="AH44" s="367"/>
      <c r="AI44" s="367"/>
      <c r="AJ44" s="368"/>
      <c r="AK44" s="350"/>
      <c r="AL44" s="354"/>
      <c r="AM44" s="355"/>
      <c r="AN44" s="369"/>
      <c r="AO44" s="359"/>
      <c r="AP44" s="359"/>
      <c r="AQ44" s="359"/>
      <c r="AR44" s="359"/>
      <c r="AS44" s="359"/>
      <c r="AT44" s="359"/>
      <c r="AU44" s="359"/>
      <c r="AV44" s="359"/>
      <c r="AW44" s="359"/>
      <c r="AX44" s="359"/>
    </row>
    <row r="45" spans="1:50" s="387" customFormat="1" ht="22.5" customHeight="1" x14ac:dyDescent="0.3">
      <c r="A45" s="377">
        <v>4</v>
      </c>
      <c r="B45" s="378" t="s">
        <v>268</v>
      </c>
      <c r="C45" s="379"/>
      <c r="D45" s="378"/>
      <c r="E45" s="378"/>
      <c r="F45" s="378"/>
      <c r="G45" s="378"/>
      <c r="H45" s="378"/>
      <c r="I45" s="380"/>
      <c r="J45" s="380"/>
      <c r="K45" s="378"/>
      <c r="L45" s="380"/>
      <c r="M45" s="380"/>
      <c r="N45" s="380"/>
      <c r="O45" s="380"/>
      <c r="P45" s="380"/>
      <c r="Q45" s="380"/>
      <c r="R45" s="380"/>
      <c r="S45" s="380"/>
      <c r="T45" s="378"/>
      <c r="U45" s="378"/>
      <c r="V45" s="378"/>
      <c r="W45" s="382"/>
      <c r="X45" s="381"/>
      <c r="Y45" s="381"/>
      <c r="Z45" s="381"/>
      <c r="AA45" s="381"/>
      <c r="AB45" s="381"/>
      <c r="AC45" s="381"/>
      <c r="AD45" s="381"/>
      <c r="AE45" s="381"/>
      <c r="AF45" s="381"/>
      <c r="AG45" s="381"/>
      <c r="AH45" s="381"/>
      <c r="AI45" s="381"/>
      <c r="AJ45" s="383"/>
      <c r="AK45" s="384"/>
      <c r="AL45" s="384"/>
      <c r="AM45" s="385"/>
      <c r="AN45" s="386"/>
      <c r="AO45" s="380"/>
      <c r="AP45" s="380"/>
      <c r="AQ45" s="380"/>
      <c r="AR45" s="380"/>
      <c r="AS45" s="380"/>
      <c r="AT45" s="380"/>
      <c r="AU45" s="380"/>
      <c r="AV45" s="380"/>
      <c r="AW45" s="380"/>
      <c r="AX45" s="380"/>
    </row>
    <row r="46" spans="1:50" s="375" customFormat="1" ht="30" hidden="1" customHeight="1" x14ac:dyDescent="0.3">
      <c r="A46" s="357" t="s">
        <v>438</v>
      </c>
      <c r="B46" s="358" t="s">
        <v>439</v>
      </c>
      <c r="C46" s="347"/>
      <c r="D46" s="365"/>
      <c r="E46" s="348"/>
      <c r="F46" s="348"/>
      <c r="G46" s="357"/>
      <c r="H46" s="348"/>
      <c r="I46" s="370"/>
      <c r="J46" s="370"/>
      <c r="K46" s="348"/>
      <c r="L46" s="370"/>
      <c r="M46" s="370"/>
      <c r="N46" s="370"/>
      <c r="O46" s="370"/>
      <c r="P46" s="370"/>
      <c r="Q46" s="370"/>
      <c r="R46" s="370"/>
      <c r="S46" s="370"/>
      <c r="T46" s="348"/>
      <c r="U46" s="348"/>
      <c r="V46" s="348"/>
      <c r="W46" s="371"/>
      <c r="X46" s="372"/>
      <c r="Y46" s="372"/>
      <c r="Z46" s="372"/>
      <c r="AA46" s="372"/>
      <c r="AB46" s="372"/>
      <c r="AC46" s="372"/>
      <c r="AD46" s="372"/>
      <c r="AE46" s="372"/>
      <c r="AF46" s="372"/>
      <c r="AG46" s="372"/>
      <c r="AH46" s="372"/>
      <c r="AI46" s="372"/>
      <c r="AJ46" s="373"/>
      <c r="AK46" s="350"/>
      <c r="AL46" s="350"/>
      <c r="AM46" s="374"/>
      <c r="AN46" s="356"/>
      <c r="AO46" s="370"/>
      <c r="AP46" s="370"/>
      <c r="AQ46" s="370"/>
      <c r="AR46" s="370"/>
      <c r="AS46" s="370"/>
      <c r="AT46" s="370"/>
      <c r="AU46" s="370"/>
      <c r="AV46" s="370"/>
      <c r="AW46" s="370"/>
      <c r="AX46" s="370"/>
    </row>
    <row r="47" spans="1:50" s="364" customFormat="1" hidden="1" x14ac:dyDescent="0.3">
      <c r="A47" s="347"/>
      <c r="B47" s="348" t="s">
        <v>61</v>
      </c>
      <c r="C47" s="398">
        <v>0.85</v>
      </c>
      <c r="D47" s="365"/>
      <c r="E47" s="362"/>
      <c r="F47" s="362"/>
      <c r="G47" s="366"/>
      <c r="H47" s="362"/>
      <c r="I47" s="359"/>
      <c r="J47" s="359"/>
      <c r="K47" s="362"/>
      <c r="L47" s="359"/>
      <c r="M47" s="359"/>
      <c r="N47" s="359"/>
      <c r="O47" s="359"/>
      <c r="P47" s="359"/>
      <c r="Q47" s="359"/>
      <c r="R47" s="359"/>
      <c r="S47" s="359"/>
      <c r="T47" s="362"/>
      <c r="U47" s="362"/>
      <c r="V47" s="362"/>
      <c r="W47" s="361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  <c r="AH47" s="367"/>
      <c r="AI47" s="367"/>
      <c r="AJ47" s="368"/>
      <c r="AK47" s="350"/>
      <c r="AL47" s="354"/>
      <c r="AM47" s="355"/>
      <c r="AN47" s="369"/>
      <c r="AO47" s="359"/>
      <c r="AP47" s="359"/>
      <c r="AQ47" s="359"/>
      <c r="AR47" s="359"/>
      <c r="AS47" s="359"/>
      <c r="AT47" s="359"/>
      <c r="AU47" s="359"/>
      <c r="AV47" s="359"/>
      <c r="AW47" s="359"/>
      <c r="AX47" s="359"/>
    </row>
    <row r="48" spans="1:50" s="364" customFormat="1" hidden="1" x14ac:dyDescent="0.3">
      <c r="A48" s="347"/>
      <c r="B48" s="348" t="s">
        <v>74</v>
      </c>
      <c r="C48" s="399">
        <f>C49/C50</f>
        <v>0.91666666666666663</v>
      </c>
      <c r="D48" s="365"/>
      <c r="E48" s="362"/>
      <c r="F48" s="362"/>
      <c r="G48" s="366"/>
      <c r="H48" s="362"/>
      <c r="I48" s="359"/>
      <c r="J48" s="359"/>
      <c r="K48" s="362"/>
      <c r="L48" s="359"/>
      <c r="M48" s="359"/>
      <c r="N48" s="359"/>
      <c r="O48" s="399">
        <v>1</v>
      </c>
      <c r="P48" s="399">
        <v>0.84615384615384615</v>
      </c>
      <c r="Q48" s="399">
        <v>0.96</v>
      </c>
      <c r="R48" s="399">
        <v>1</v>
      </c>
      <c r="S48" s="399">
        <v>1</v>
      </c>
      <c r="T48" s="399">
        <v>0.86363636363636365</v>
      </c>
      <c r="U48" s="399">
        <v>0.93181818181818177</v>
      </c>
      <c r="V48" s="399"/>
      <c r="W48" s="361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  <c r="AH48" s="367"/>
      <c r="AI48" s="367"/>
      <c r="AJ48" s="368"/>
      <c r="AK48" s="350"/>
      <c r="AL48" s="354"/>
      <c r="AM48" s="355"/>
      <c r="AN48" s="369"/>
      <c r="AO48" s="359"/>
      <c r="AP48" s="359"/>
      <c r="AQ48" s="359"/>
      <c r="AR48" s="359"/>
      <c r="AS48" s="359"/>
      <c r="AT48" s="359"/>
      <c r="AU48" s="359"/>
      <c r="AV48" s="359"/>
      <c r="AW48" s="359"/>
      <c r="AX48" s="359"/>
    </row>
    <row r="49" spans="1:50" s="364" customFormat="1" ht="15.75" hidden="1" customHeight="1" x14ac:dyDescent="0.3">
      <c r="A49" s="347"/>
      <c r="B49" s="362" t="s">
        <v>258</v>
      </c>
      <c r="C49" s="400">
        <f>AVERAGEA(O49:X49)</f>
        <v>22</v>
      </c>
      <c r="D49" s="365"/>
      <c r="E49" s="362"/>
      <c r="F49" s="362"/>
      <c r="G49" s="366"/>
      <c r="H49" s="362"/>
      <c r="I49" s="359"/>
      <c r="J49" s="359"/>
      <c r="K49" s="362"/>
      <c r="L49" s="359"/>
      <c r="M49" s="359"/>
      <c r="N49" s="359"/>
      <c r="O49" s="400">
        <v>10</v>
      </c>
      <c r="P49" s="400">
        <v>22</v>
      </c>
      <c r="Q49" s="400">
        <v>24</v>
      </c>
      <c r="R49" s="400">
        <v>14</v>
      </c>
      <c r="S49" s="400">
        <v>5</v>
      </c>
      <c r="T49" s="400">
        <v>38</v>
      </c>
      <c r="U49" s="400">
        <v>41</v>
      </c>
      <c r="V49" s="400"/>
      <c r="W49" s="361"/>
      <c r="X49" s="367"/>
      <c r="Y49" s="367"/>
      <c r="Z49" s="367"/>
      <c r="AA49" s="367"/>
      <c r="AB49" s="367"/>
      <c r="AC49" s="367"/>
      <c r="AD49" s="367"/>
      <c r="AE49" s="367"/>
      <c r="AF49" s="367"/>
      <c r="AG49" s="367"/>
      <c r="AH49" s="367"/>
      <c r="AI49" s="367"/>
      <c r="AJ49" s="368"/>
      <c r="AK49" s="350"/>
      <c r="AL49" s="354"/>
      <c r="AM49" s="355"/>
      <c r="AN49" s="369"/>
      <c r="AO49" s="359"/>
      <c r="AP49" s="359"/>
      <c r="AQ49" s="359"/>
      <c r="AR49" s="359"/>
      <c r="AS49" s="359"/>
      <c r="AT49" s="359"/>
      <c r="AU49" s="359"/>
      <c r="AV49" s="359"/>
      <c r="AW49" s="359"/>
      <c r="AX49" s="359"/>
    </row>
    <row r="50" spans="1:50" s="364" customFormat="1" hidden="1" x14ac:dyDescent="0.3">
      <c r="A50" s="347"/>
      <c r="B50" s="362" t="s">
        <v>259</v>
      </c>
      <c r="C50" s="400">
        <f>AVERAGEA(O50:AU50)</f>
        <v>24</v>
      </c>
      <c r="D50" s="365"/>
      <c r="E50" s="362"/>
      <c r="F50" s="362"/>
      <c r="G50" s="366"/>
      <c r="H50" s="362"/>
      <c r="I50" s="359"/>
      <c r="J50" s="359"/>
      <c r="K50" s="362"/>
      <c r="L50" s="359"/>
      <c r="M50" s="359"/>
      <c r="N50" s="359"/>
      <c r="O50" s="400">
        <v>10</v>
      </c>
      <c r="P50" s="400">
        <v>26</v>
      </c>
      <c r="Q50" s="400">
        <v>25</v>
      </c>
      <c r="R50" s="400">
        <v>14</v>
      </c>
      <c r="S50" s="400">
        <v>5</v>
      </c>
      <c r="T50" s="400">
        <v>44</v>
      </c>
      <c r="U50" s="400">
        <v>44</v>
      </c>
      <c r="V50" s="400"/>
      <c r="W50" s="361"/>
      <c r="X50" s="367"/>
      <c r="Y50" s="367"/>
      <c r="Z50" s="367"/>
      <c r="AA50" s="367"/>
      <c r="AB50" s="367"/>
      <c r="AC50" s="367"/>
      <c r="AD50" s="367"/>
      <c r="AE50" s="367"/>
      <c r="AF50" s="367"/>
      <c r="AG50" s="367"/>
      <c r="AH50" s="367"/>
      <c r="AI50" s="367"/>
      <c r="AJ50" s="368"/>
      <c r="AK50" s="350"/>
      <c r="AL50" s="354"/>
      <c r="AM50" s="355"/>
      <c r="AN50" s="369"/>
      <c r="AO50" s="359"/>
      <c r="AP50" s="359"/>
      <c r="AQ50" s="359"/>
      <c r="AR50" s="359"/>
      <c r="AS50" s="359"/>
      <c r="AT50" s="359"/>
      <c r="AU50" s="359"/>
      <c r="AV50" s="359"/>
      <c r="AW50" s="359"/>
      <c r="AX50" s="359"/>
    </row>
    <row r="51" spans="1:50" s="364" customFormat="1" hidden="1" x14ac:dyDescent="0.3">
      <c r="A51" s="347"/>
      <c r="B51" s="362" t="s">
        <v>68</v>
      </c>
      <c r="C51" s="327" t="str">
        <f>IF(C48&gt;=$C$48,"Đạt","Không đạt")</f>
        <v>Đạt</v>
      </c>
      <c r="D51" s="365"/>
      <c r="E51" s="362"/>
      <c r="F51" s="362"/>
      <c r="G51" s="366"/>
      <c r="H51" s="362"/>
      <c r="I51" s="359"/>
      <c r="J51" s="359"/>
      <c r="K51" s="362"/>
      <c r="L51" s="359"/>
      <c r="M51" s="359"/>
      <c r="N51" s="359"/>
      <c r="O51" s="327" t="str">
        <f t="shared" ref="O51:U51" si="11">IF(O48&gt;=$C$48,"Đạt","Không đạt")</f>
        <v>Đạt</v>
      </c>
      <c r="P51" s="327" t="str">
        <f t="shared" si="11"/>
        <v>Không đạt</v>
      </c>
      <c r="Q51" s="327" t="str">
        <f t="shared" si="11"/>
        <v>Đạt</v>
      </c>
      <c r="R51" s="327" t="str">
        <f t="shared" si="11"/>
        <v>Đạt</v>
      </c>
      <c r="S51" s="327" t="str">
        <f t="shared" si="11"/>
        <v>Đạt</v>
      </c>
      <c r="T51" s="327" t="str">
        <f t="shared" si="11"/>
        <v>Không đạt</v>
      </c>
      <c r="U51" s="327" t="str">
        <f t="shared" si="11"/>
        <v>Đạt</v>
      </c>
      <c r="V51" s="327"/>
      <c r="W51" s="361"/>
      <c r="X51" s="367"/>
      <c r="Y51" s="367"/>
      <c r="Z51" s="367"/>
      <c r="AA51" s="367"/>
      <c r="AB51" s="367"/>
      <c r="AC51" s="367"/>
      <c r="AD51" s="367"/>
      <c r="AE51" s="367"/>
      <c r="AF51" s="367"/>
      <c r="AG51" s="367"/>
      <c r="AH51" s="367"/>
      <c r="AI51" s="367"/>
      <c r="AJ51" s="368"/>
      <c r="AK51" s="350"/>
      <c r="AL51" s="354"/>
      <c r="AM51" s="355"/>
      <c r="AN51" s="369"/>
      <c r="AO51" s="359"/>
      <c r="AP51" s="359"/>
      <c r="AQ51" s="359"/>
      <c r="AR51" s="359"/>
      <c r="AS51" s="359"/>
      <c r="AT51" s="359"/>
      <c r="AU51" s="359"/>
      <c r="AV51" s="359"/>
      <c r="AW51" s="359"/>
      <c r="AX51" s="359"/>
    </row>
    <row r="52" spans="1:50" s="375" customFormat="1" ht="30" customHeight="1" x14ac:dyDescent="0.3">
      <c r="A52" s="357" t="s">
        <v>269</v>
      </c>
      <c r="B52" s="358" t="s">
        <v>270</v>
      </c>
      <c r="C52" s="349"/>
      <c r="D52" s="365"/>
      <c r="E52" s="348"/>
      <c r="F52" s="348"/>
      <c r="G52" s="357"/>
      <c r="H52" s="348"/>
      <c r="I52" s="370"/>
      <c r="J52" s="370"/>
      <c r="K52" s="348"/>
      <c r="L52" s="370"/>
      <c r="M52" s="370"/>
      <c r="N52" s="370"/>
      <c r="O52" s="370"/>
      <c r="P52" s="370"/>
      <c r="Q52" s="370"/>
      <c r="R52" s="370"/>
      <c r="S52" s="370"/>
      <c r="T52" s="348"/>
      <c r="U52" s="348"/>
      <c r="V52" s="348"/>
      <c r="W52" s="371"/>
      <c r="X52" s="372"/>
      <c r="Y52" s="372"/>
      <c r="Z52" s="372"/>
      <c r="AA52" s="372"/>
      <c r="AB52" s="372"/>
      <c r="AC52" s="372"/>
      <c r="AD52" s="372"/>
      <c r="AE52" s="372"/>
      <c r="AF52" s="372"/>
      <c r="AG52" s="372"/>
      <c r="AH52" s="372"/>
      <c r="AI52" s="372"/>
      <c r="AJ52" s="373"/>
      <c r="AK52" s="350"/>
      <c r="AL52" s="350"/>
      <c r="AM52" s="374"/>
      <c r="AN52" s="356"/>
      <c r="AO52" s="370"/>
      <c r="AP52" s="370"/>
      <c r="AQ52" s="370"/>
      <c r="AR52" s="370"/>
      <c r="AS52" s="370"/>
      <c r="AT52" s="370"/>
      <c r="AU52" s="370"/>
      <c r="AV52" s="370"/>
      <c r="AW52" s="370"/>
      <c r="AX52" s="370"/>
    </row>
    <row r="53" spans="1:50" s="364" customFormat="1" ht="15.6" x14ac:dyDescent="0.3">
      <c r="A53" s="347"/>
      <c r="B53" s="348" t="s">
        <v>61</v>
      </c>
      <c r="C53" s="398">
        <v>0.85</v>
      </c>
      <c r="D53" s="365"/>
      <c r="E53" s="362"/>
      <c r="F53" s="362"/>
      <c r="G53" s="366"/>
      <c r="H53" s="362"/>
      <c r="I53" s="359"/>
      <c r="J53" s="359"/>
      <c r="K53" s="362"/>
      <c r="L53" s="359"/>
      <c r="M53" s="359"/>
      <c r="N53" s="359"/>
      <c r="O53" s="398">
        <v>0.85</v>
      </c>
      <c r="P53" s="398">
        <v>0.85</v>
      </c>
      <c r="Q53" s="398">
        <v>0.85</v>
      </c>
      <c r="R53" s="398">
        <v>0.85</v>
      </c>
      <c r="S53" s="398">
        <v>0.85</v>
      </c>
      <c r="T53" s="398">
        <v>0.85</v>
      </c>
      <c r="U53" s="398">
        <v>0.85</v>
      </c>
      <c r="V53" s="398">
        <v>0.85</v>
      </c>
      <c r="W53" s="398">
        <v>0.85</v>
      </c>
      <c r="X53" s="398">
        <v>0.85</v>
      </c>
      <c r="Y53" s="398">
        <v>0.85</v>
      </c>
      <c r="Z53" s="398">
        <v>0.85</v>
      </c>
      <c r="AA53" s="398">
        <v>0.85</v>
      </c>
      <c r="AB53" s="398">
        <v>0.85</v>
      </c>
      <c r="AC53" s="398">
        <v>0.85</v>
      </c>
      <c r="AD53" s="398">
        <v>0.85</v>
      </c>
      <c r="AE53" s="398">
        <v>0.85</v>
      </c>
      <c r="AF53" s="398">
        <v>0.85</v>
      </c>
      <c r="AG53" s="398">
        <v>0.85</v>
      </c>
      <c r="AH53" s="398">
        <v>0.85</v>
      </c>
      <c r="AI53" s="398">
        <v>0.85</v>
      </c>
      <c r="AJ53" s="398">
        <v>0.85</v>
      </c>
      <c r="AK53" s="398">
        <v>0.85</v>
      </c>
      <c r="AL53" s="398">
        <v>0.85</v>
      </c>
      <c r="AM53" s="398">
        <v>0.85</v>
      </c>
      <c r="AN53" s="398">
        <v>0.85</v>
      </c>
      <c r="AO53" s="398">
        <v>0.85</v>
      </c>
      <c r="AP53" s="398">
        <v>0.85</v>
      </c>
      <c r="AQ53" s="398">
        <v>0.85</v>
      </c>
      <c r="AR53" s="398">
        <v>0.85</v>
      </c>
      <c r="AS53" s="398">
        <v>0.85</v>
      </c>
      <c r="AT53" s="398">
        <v>0.85</v>
      </c>
      <c r="AU53" s="398">
        <v>0.85</v>
      </c>
      <c r="AV53" s="359"/>
      <c r="AW53" s="359"/>
      <c r="AX53" s="359"/>
    </row>
    <row r="54" spans="1:50" s="397" customFormat="1" ht="15.6" x14ac:dyDescent="0.3">
      <c r="A54" s="389"/>
      <c r="B54" s="390" t="s">
        <v>74</v>
      </c>
      <c r="C54" s="520">
        <f>C55/C56</f>
        <v>0.98398576512455516</v>
      </c>
      <c r="D54" s="520">
        <f t="shared" ref="D54:AU54" si="12">D55/D56</f>
        <v>1</v>
      </c>
      <c r="E54" s="520">
        <f t="shared" si="12"/>
        <v>1</v>
      </c>
      <c r="F54" s="520">
        <f t="shared" si="12"/>
        <v>1</v>
      </c>
      <c r="G54" s="520">
        <f t="shared" si="12"/>
        <v>1</v>
      </c>
      <c r="H54" s="520">
        <f t="shared" si="12"/>
        <v>1</v>
      </c>
      <c r="I54" s="520">
        <f t="shared" si="12"/>
        <v>1</v>
      </c>
      <c r="J54" s="520">
        <f t="shared" si="12"/>
        <v>1</v>
      </c>
      <c r="K54" s="520">
        <f t="shared" si="12"/>
        <v>1</v>
      </c>
      <c r="L54" s="520">
        <f t="shared" si="12"/>
        <v>1</v>
      </c>
      <c r="M54" s="520">
        <f t="shared" si="12"/>
        <v>1</v>
      </c>
      <c r="N54" s="520">
        <f t="shared" si="12"/>
        <v>1</v>
      </c>
      <c r="O54" s="520" t="e">
        <f t="shared" si="12"/>
        <v>#DIV/0!</v>
      </c>
      <c r="P54" s="520">
        <f t="shared" si="12"/>
        <v>1</v>
      </c>
      <c r="Q54" s="520">
        <f t="shared" si="12"/>
        <v>0.96</v>
      </c>
      <c r="R54" s="520">
        <f t="shared" si="12"/>
        <v>0.9285714285714286</v>
      </c>
      <c r="S54" s="520">
        <f t="shared" si="12"/>
        <v>1</v>
      </c>
      <c r="T54" s="520">
        <f t="shared" si="12"/>
        <v>1</v>
      </c>
      <c r="U54" s="520" t="e">
        <f t="shared" si="12"/>
        <v>#DIV/0!</v>
      </c>
      <c r="V54" s="520">
        <f t="shared" si="12"/>
        <v>1</v>
      </c>
      <c r="W54" s="520">
        <f t="shared" si="12"/>
        <v>1</v>
      </c>
      <c r="X54" s="520">
        <f t="shared" si="12"/>
        <v>0.96969696969696972</v>
      </c>
      <c r="Y54" s="520">
        <f t="shared" si="12"/>
        <v>1</v>
      </c>
      <c r="Z54" s="520">
        <f t="shared" si="12"/>
        <v>0.967741935483871</v>
      </c>
      <c r="AA54" s="520">
        <f t="shared" si="12"/>
        <v>0.967741935483871</v>
      </c>
      <c r="AB54" s="520">
        <f t="shared" si="12"/>
        <v>1</v>
      </c>
      <c r="AC54" s="520">
        <f t="shared" si="12"/>
        <v>1</v>
      </c>
      <c r="AD54" s="520">
        <f t="shared" si="12"/>
        <v>1</v>
      </c>
      <c r="AE54" s="520">
        <f t="shared" si="12"/>
        <v>0.97368421052631582</v>
      </c>
      <c r="AF54" s="520">
        <f t="shared" si="12"/>
        <v>0.95238095238095233</v>
      </c>
      <c r="AG54" s="520">
        <f t="shared" si="12"/>
        <v>1</v>
      </c>
      <c r="AH54" s="520">
        <f t="shared" si="12"/>
        <v>1</v>
      </c>
      <c r="AI54" s="520">
        <f t="shared" si="12"/>
        <v>1</v>
      </c>
      <c r="AJ54" s="520">
        <f t="shared" si="12"/>
        <v>1</v>
      </c>
      <c r="AK54" s="520">
        <f t="shared" si="12"/>
        <v>1</v>
      </c>
      <c r="AL54" s="520">
        <f t="shared" si="12"/>
        <v>1</v>
      </c>
      <c r="AM54" s="520">
        <f t="shared" si="12"/>
        <v>1</v>
      </c>
      <c r="AN54" s="520">
        <f t="shared" si="12"/>
        <v>1</v>
      </c>
      <c r="AO54" s="520">
        <f t="shared" si="12"/>
        <v>1</v>
      </c>
      <c r="AP54" s="520">
        <f t="shared" si="12"/>
        <v>1</v>
      </c>
      <c r="AQ54" s="520">
        <f t="shared" si="12"/>
        <v>1</v>
      </c>
      <c r="AR54" s="520">
        <f t="shared" si="12"/>
        <v>1</v>
      </c>
      <c r="AS54" s="520">
        <f t="shared" si="12"/>
        <v>0.94594594594594594</v>
      </c>
      <c r="AT54" s="520" t="e">
        <f t="shared" si="12"/>
        <v>#DIV/0!</v>
      </c>
      <c r="AU54" s="520" t="e">
        <f t="shared" si="12"/>
        <v>#DIV/0!</v>
      </c>
      <c r="AV54" s="396"/>
      <c r="AW54" s="396"/>
      <c r="AX54" s="396"/>
    </row>
    <row r="55" spans="1:50" s="618" customFormat="1" ht="15.75" customHeight="1" x14ac:dyDescent="0.3">
      <c r="A55" s="604"/>
      <c r="B55" s="605" t="s">
        <v>258</v>
      </c>
      <c r="C55" s="606">
        <f>SUM(O55:AU55)</f>
        <v>553</v>
      </c>
      <c r="D55" s="606">
        <v>119</v>
      </c>
      <c r="E55" s="606">
        <v>119</v>
      </c>
      <c r="F55" s="606">
        <v>119</v>
      </c>
      <c r="G55" s="606">
        <v>119</v>
      </c>
      <c r="H55" s="606">
        <v>119</v>
      </c>
      <c r="I55" s="606">
        <v>119</v>
      </c>
      <c r="J55" s="606">
        <v>119</v>
      </c>
      <c r="K55" s="606">
        <v>119</v>
      </c>
      <c r="L55" s="606">
        <v>119</v>
      </c>
      <c r="M55" s="606">
        <v>119</v>
      </c>
      <c r="N55" s="606">
        <v>119</v>
      </c>
      <c r="O55" s="637">
        <v>0</v>
      </c>
      <c r="P55" s="637">
        <v>7</v>
      </c>
      <c r="Q55" s="637">
        <v>24</v>
      </c>
      <c r="R55" s="637">
        <v>13</v>
      </c>
      <c r="S55" s="637">
        <v>24</v>
      </c>
      <c r="T55" s="637">
        <v>13</v>
      </c>
      <c r="U55" s="637">
        <v>0</v>
      </c>
      <c r="V55" s="637">
        <v>4</v>
      </c>
      <c r="W55" s="637">
        <v>2</v>
      </c>
      <c r="X55" s="637">
        <v>32</v>
      </c>
      <c r="Y55" s="637">
        <v>17</v>
      </c>
      <c r="Z55" s="637">
        <v>30</v>
      </c>
      <c r="AA55" s="637">
        <v>30</v>
      </c>
      <c r="AB55" s="637">
        <v>9</v>
      </c>
      <c r="AC55" s="637">
        <v>13</v>
      </c>
      <c r="AD55" s="637">
        <v>21</v>
      </c>
      <c r="AE55" s="637">
        <v>37</v>
      </c>
      <c r="AF55" s="637">
        <v>20</v>
      </c>
      <c r="AG55" s="637">
        <v>25</v>
      </c>
      <c r="AH55" s="637">
        <v>23</v>
      </c>
      <c r="AI55" s="637">
        <v>24</v>
      </c>
      <c r="AJ55" s="637">
        <v>2</v>
      </c>
      <c r="AK55" s="637">
        <v>15</v>
      </c>
      <c r="AL55" s="637">
        <v>39</v>
      </c>
      <c r="AM55" s="637">
        <v>27</v>
      </c>
      <c r="AN55" s="637">
        <v>23</v>
      </c>
      <c r="AO55" s="637">
        <v>32</v>
      </c>
      <c r="AP55" s="637">
        <v>1</v>
      </c>
      <c r="AQ55" s="637">
        <v>9</v>
      </c>
      <c r="AR55" s="637">
        <v>2</v>
      </c>
      <c r="AS55" s="637">
        <v>35</v>
      </c>
      <c r="AT55" s="637"/>
      <c r="AU55" s="637"/>
      <c r="AV55" s="609"/>
      <c r="AW55" s="609"/>
      <c r="AX55" s="609"/>
    </row>
    <row r="56" spans="1:50" s="618" customFormat="1" ht="15.6" x14ac:dyDescent="0.3">
      <c r="A56" s="604"/>
      <c r="B56" s="605" t="s">
        <v>259</v>
      </c>
      <c r="C56" s="606">
        <f>SUM(O56:AU56)</f>
        <v>562</v>
      </c>
      <c r="D56" s="606">
        <v>119</v>
      </c>
      <c r="E56" s="606">
        <v>119</v>
      </c>
      <c r="F56" s="606">
        <v>119</v>
      </c>
      <c r="G56" s="606">
        <v>119</v>
      </c>
      <c r="H56" s="606">
        <v>119</v>
      </c>
      <c r="I56" s="606">
        <v>119</v>
      </c>
      <c r="J56" s="606">
        <v>119</v>
      </c>
      <c r="K56" s="606">
        <v>119</v>
      </c>
      <c r="L56" s="606">
        <v>119</v>
      </c>
      <c r="M56" s="606">
        <v>119</v>
      </c>
      <c r="N56" s="606">
        <v>119</v>
      </c>
      <c r="O56" s="637">
        <v>0</v>
      </c>
      <c r="P56" s="637">
        <v>7</v>
      </c>
      <c r="Q56" s="637">
        <v>25</v>
      </c>
      <c r="R56" s="637">
        <v>14</v>
      </c>
      <c r="S56" s="637">
        <v>24</v>
      </c>
      <c r="T56" s="637">
        <v>13</v>
      </c>
      <c r="U56" s="637">
        <v>0</v>
      </c>
      <c r="V56" s="637">
        <v>4</v>
      </c>
      <c r="W56" s="637">
        <v>2</v>
      </c>
      <c r="X56" s="637">
        <v>33</v>
      </c>
      <c r="Y56" s="637">
        <v>17</v>
      </c>
      <c r="Z56" s="637">
        <v>31</v>
      </c>
      <c r="AA56" s="637">
        <v>31</v>
      </c>
      <c r="AB56" s="637">
        <v>9</v>
      </c>
      <c r="AC56" s="637">
        <v>13</v>
      </c>
      <c r="AD56" s="637">
        <v>21</v>
      </c>
      <c r="AE56" s="637">
        <v>38</v>
      </c>
      <c r="AF56" s="637">
        <v>21</v>
      </c>
      <c r="AG56" s="637">
        <v>25</v>
      </c>
      <c r="AH56" s="637">
        <v>23</v>
      </c>
      <c r="AI56" s="637">
        <v>24</v>
      </c>
      <c r="AJ56" s="637">
        <v>2</v>
      </c>
      <c r="AK56" s="637">
        <v>15</v>
      </c>
      <c r="AL56" s="637">
        <v>39</v>
      </c>
      <c r="AM56" s="637">
        <v>27</v>
      </c>
      <c r="AN56" s="637">
        <v>23</v>
      </c>
      <c r="AO56" s="637">
        <v>32</v>
      </c>
      <c r="AP56" s="637">
        <v>1</v>
      </c>
      <c r="AQ56" s="637">
        <v>9</v>
      </c>
      <c r="AR56" s="637">
        <v>2</v>
      </c>
      <c r="AS56" s="637">
        <v>37</v>
      </c>
      <c r="AT56" s="637"/>
      <c r="AU56" s="637"/>
      <c r="AV56" s="609"/>
      <c r="AW56" s="609"/>
      <c r="AX56" s="609"/>
    </row>
    <row r="57" spans="1:50" s="364" customFormat="1" x14ac:dyDescent="0.3">
      <c r="A57" s="347"/>
      <c r="B57" s="362" t="s">
        <v>68</v>
      </c>
      <c r="C57" s="349"/>
      <c r="D57" s="365"/>
      <c r="E57" s="362"/>
      <c r="F57" s="362"/>
      <c r="G57" s="366"/>
      <c r="H57" s="362"/>
      <c r="I57" s="359"/>
      <c r="J57" s="359"/>
      <c r="K57" s="362"/>
      <c r="L57" s="359"/>
      <c r="M57" s="359"/>
      <c r="N57" s="359"/>
      <c r="O57" s="359"/>
      <c r="P57" s="359"/>
      <c r="Q57" s="359"/>
      <c r="R57" s="359"/>
      <c r="S57" s="359"/>
      <c r="T57" s="362"/>
      <c r="U57" s="362"/>
      <c r="V57" s="362"/>
      <c r="W57" s="361"/>
      <c r="X57" s="367"/>
      <c r="Y57" s="367"/>
      <c r="Z57" s="367"/>
      <c r="AA57" s="367"/>
      <c r="AB57" s="367"/>
      <c r="AC57" s="367"/>
      <c r="AD57" s="367"/>
      <c r="AE57" s="367"/>
      <c r="AF57" s="367"/>
      <c r="AG57" s="367"/>
      <c r="AH57" s="367"/>
      <c r="AI57" s="367"/>
      <c r="AJ57" s="368"/>
      <c r="AK57" s="350"/>
      <c r="AL57" s="354"/>
      <c r="AM57" s="355"/>
      <c r="AN57" s="369"/>
      <c r="AO57" s="359"/>
      <c r="AP57" s="359"/>
      <c r="AQ57" s="359"/>
      <c r="AR57" s="359"/>
      <c r="AS57" s="359"/>
      <c r="AT57" s="359"/>
      <c r="AU57" s="359"/>
      <c r="AV57" s="359"/>
      <c r="AW57" s="359"/>
      <c r="AX57" s="359"/>
    </row>
    <row r="58" spans="1:50" s="375" customFormat="1" ht="30" hidden="1" customHeight="1" x14ac:dyDescent="0.3">
      <c r="A58" s="347">
        <v>5</v>
      </c>
      <c r="B58" s="401" t="s">
        <v>440</v>
      </c>
      <c r="C58" s="347"/>
      <c r="D58" s="348"/>
      <c r="E58" s="348"/>
      <c r="F58" s="348"/>
      <c r="G58" s="348"/>
      <c r="H58" s="348"/>
      <c r="I58" s="370"/>
      <c r="J58" s="370"/>
      <c r="K58" s="348"/>
      <c r="L58" s="370"/>
      <c r="M58" s="370"/>
      <c r="N58" s="370"/>
      <c r="O58" s="370"/>
      <c r="P58" s="370"/>
      <c r="Q58" s="370"/>
      <c r="R58" s="370"/>
      <c r="S58" s="370"/>
      <c r="T58" s="348"/>
      <c r="U58" s="348"/>
      <c r="V58" s="348"/>
      <c r="W58" s="371"/>
      <c r="X58" s="372"/>
      <c r="Y58" s="372"/>
      <c r="Z58" s="372"/>
      <c r="AA58" s="372"/>
      <c r="AB58" s="372"/>
      <c r="AC58" s="372"/>
      <c r="AD58" s="372"/>
      <c r="AE58" s="372"/>
      <c r="AF58" s="372"/>
      <c r="AG58" s="372"/>
      <c r="AH58" s="372"/>
      <c r="AI58" s="372"/>
      <c r="AJ58" s="373"/>
      <c r="AK58" s="350"/>
      <c r="AL58" s="350"/>
      <c r="AM58" s="374"/>
      <c r="AN58" s="356"/>
      <c r="AO58" s="370"/>
      <c r="AP58" s="370"/>
      <c r="AQ58" s="370"/>
      <c r="AR58" s="370"/>
      <c r="AS58" s="370"/>
      <c r="AT58" s="370"/>
      <c r="AU58" s="370"/>
      <c r="AV58" s="370"/>
      <c r="AW58" s="370"/>
      <c r="AX58" s="370"/>
    </row>
    <row r="59" spans="1:50" s="375" customFormat="1" ht="30" hidden="1" customHeight="1" x14ac:dyDescent="0.3">
      <c r="A59" s="357" t="s">
        <v>441</v>
      </c>
      <c r="B59" s="358" t="s">
        <v>442</v>
      </c>
      <c r="C59" s="347"/>
      <c r="D59" s="402"/>
      <c r="E59" s="348"/>
      <c r="F59" s="348"/>
      <c r="G59" s="357"/>
      <c r="H59" s="348"/>
      <c r="I59" s="370"/>
      <c r="J59" s="370"/>
      <c r="K59" s="348"/>
      <c r="L59" s="370"/>
      <c r="M59" s="370"/>
      <c r="N59" s="370"/>
      <c r="O59" s="370"/>
      <c r="P59" s="370"/>
      <c r="Q59" s="370"/>
      <c r="R59" s="370"/>
      <c r="S59" s="370"/>
      <c r="T59" s="348"/>
      <c r="U59" s="348"/>
      <c r="V59" s="348"/>
      <c r="W59" s="371"/>
      <c r="X59" s="372"/>
      <c r="Y59" s="372"/>
      <c r="Z59" s="372"/>
      <c r="AA59" s="372"/>
      <c r="AB59" s="372"/>
      <c r="AC59" s="372"/>
      <c r="AD59" s="372"/>
      <c r="AE59" s="372"/>
      <c r="AF59" s="372"/>
      <c r="AG59" s="372"/>
      <c r="AH59" s="372"/>
      <c r="AI59" s="372"/>
      <c r="AJ59" s="373"/>
      <c r="AK59" s="350"/>
      <c r="AL59" s="350"/>
      <c r="AM59" s="374"/>
      <c r="AN59" s="356"/>
      <c r="AO59" s="370"/>
      <c r="AP59" s="370"/>
      <c r="AQ59" s="370"/>
      <c r="AR59" s="370"/>
      <c r="AS59" s="370"/>
      <c r="AT59" s="370"/>
      <c r="AU59" s="370"/>
      <c r="AV59" s="370"/>
      <c r="AW59" s="370"/>
      <c r="AX59" s="370"/>
    </row>
    <row r="60" spans="1:50" s="364" customFormat="1" ht="15.6" hidden="1" x14ac:dyDescent="0.3">
      <c r="A60" s="347"/>
      <c r="B60" s="348" t="s">
        <v>61</v>
      </c>
      <c r="C60" s="403">
        <v>1</v>
      </c>
      <c r="D60" s="365"/>
      <c r="E60" s="362"/>
      <c r="F60" s="362"/>
      <c r="G60" s="366"/>
      <c r="H60" s="362"/>
      <c r="I60" s="359"/>
      <c r="J60" s="359"/>
      <c r="K60" s="362"/>
      <c r="L60" s="359"/>
      <c r="M60" s="359"/>
      <c r="N60" s="359"/>
      <c r="O60" s="403">
        <v>1</v>
      </c>
      <c r="P60" s="403">
        <v>1</v>
      </c>
      <c r="Q60" s="403">
        <v>1</v>
      </c>
      <c r="R60" s="403">
        <v>1</v>
      </c>
      <c r="S60" s="403">
        <v>1</v>
      </c>
      <c r="T60" s="403">
        <v>1</v>
      </c>
      <c r="U60" s="403">
        <v>1</v>
      </c>
      <c r="V60" s="403">
        <v>1</v>
      </c>
      <c r="W60" s="403">
        <v>1</v>
      </c>
      <c r="X60" s="403">
        <v>1</v>
      </c>
      <c r="Y60" s="403">
        <v>1</v>
      </c>
      <c r="Z60" s="403">
        <v>1</v>
      </c>
      <c r="AA60" s="403">
        <v>1</v>
      </c>
      <c r="AB60" s="403">
        <v>1</v>
      </c>
      <c r="AC60" s="403">
        <v>1</v>
      </c>
      <c r="AD60" s="403">
        <v>1</v>
      </c>
      <c r="AE60" s="403">
        <v>1</v>
      </c>
      <c r="AF60" s="403">
        <v>1</v>
      </c>
      <c r="AG60" s="403">
        <v>1</v>
      </c>
      <c r="AH60" s="403">
        <v>1</v>
      </c>
      <c r="AI60" s="403">
        <v>1</v>
      </c>
      <c r="AJ60" s="403">
        <v>1</v>
      </c>
      <c r="AK60" s="403">
        <v>1</v>
      </c>
      <c r="AL60" s="403">
        <v>1</v>
      </c>
      <c r="AM60" s="403">
        <v>1</v>
      </c>
      <c r="AN60" s="403">
        <v>1</v>
      </c>
      <c r="AO60" s="403">
        <v>1</v>
      </c>
      <c r="AP60" s="403">
        <v>1</v>
      </c>
      <c r="AQ60" s="403">
        <v>1</v>
      </c>
      <c r="AR60" s="403">
        <v>1</v>
      </c>
      <c r="AS60" s="403">
        <v>1</v>
      </c>
      <c r="AT60" s="403">
        <v>1</v>
      </c>
      <c r="AU60" s="403">
        <v>1</v>
      </c>
      <c r="AV60" s="359"/>
      <c r="AW60" s="359"/>
      <c r="AX60" s="359"/>
    </row>
    <row r="61" spans="1:50" s="364" customFormat="1" hidden="1" x14ac:dyDescent="0.3">
      <c r="A61" s="347"/>
      <c r="B61" s="348" t="s">
        <v>74</v>
      </c>
      <c r="C61" s="349"/>
      <c r="D61" s="365"/>
      <c r="E61" s="362"/>
      <c r="F61" s="362"/>
      <c r="G61" s="366"/>
      <c r="H61" s="362"/>
      <c r="I61" s="359"/>
      <c r="J61" s="359"/>
      <c r="K61" s="362"/>
      <c r="L61" s="359"/>
      <c r="M61" s="359"/>
      <c r="N61" s="359"/>
      <c r="O61" s="359"/>
      <c r="P61" s="359"/>
      <c r="Q61" s="359"/>
      <c r="R61" s="359"/>
      <c r="S61" s="359"/>
      <c r="T61" s="362"/>
      <c r="U61" s="362"/>
      <c r="V61" s="362"/>
      <c r="W61" s="361"/>
      <c r="X61" s="367"/>
      <c r="Y61" s="367"/>
      <c r="Z61" s="367"/>
      <c r="AA61" s="367"/>
      <c r="AB61" s="367"/>
      <c r="AC61" s="367"/>
      <c r="AD61" s="367"/>
      <c r="AE61" s="367"/>
      <c r="AF61" s="367"/>
      <c r="AG61" s="367"/>
      <c r="AH61" s="367"/>
      <c r="AI61" s="367"/>
      <c r="AJ61" s="368"/>
      <c r="AK61" s="350"/>
      <c r="AL61" s="354"/>
      <c r="AM61" s="355"/>
      <c r="AN61" s="369"/>
      <c r="AO61" s="359"/>
      <c r="AP61" s="359"/>
      <c r="AQ61" s="359"/>
      <c r="AR61" s="359"/>
      <c r="AS61" s="359"/>
      <c r="AT61" s="359"/>
      <c r="AU61" s="359"/>
      <c r="AV61" s="359"/>
      <c r="AW61" s="359"/>
      <c r="AX61" s="359"/>
    </row>
    <row r="62" spans="1:50" s="364" customFormat="1" ht="15.75" hidden="1" customHeight="1" x14ac:dyDescent="0.3">
      <c r="A62" s="347"/>
      <c r="B62" s="362" t="s">
        <v>258</v>
      </c>
      <c r="C62" s="349"/>
      <c r="D62" s="365"/>
      <c r="E62" s="362"/>
      <c r="F62" s="362"/>
      <c r="G62" s="366"/>
      <c r="H62" s="362"/>
      <c r="I62" s="359"/>
      <c r="J62" s="359"/>
      <c r="K62" s="362"/>
      <c r="L62" s="359"/>
      <c r="M62" s="359"/>
      <c r="N62" s="359"/>
      <c r="O62" s="359"/>
      <c r="P62" s="359"/>
      <c r="Q62" s="359"/>
      <c r="R62" s="359"/>
      <c r="S62" s="359"/>
      <c r="T62" s="362"/>
      <c r="U62" s="362"/>
      <c r="V62" s="362"/>
      <c r="W62" s="361"/>
      <c r="X62" s="367"/>
      <c r="Y62" s="367"/>
      <c r="Z62" s="367"/>
      <c r="AA62" s="367"/>
      <c r="AB62" s="367"/>
      <c r="AC62" s="367"/>
      <c r="AD62" s="367"/>
      <c r="AE62" s="367"/>
      <c r="AF62" s="367"/>
      <c r="AG62" s="367"/>
      <c r="AH62" s="367"/>
      <c r="AI62" s="367"/>
      <c r="AJ62" s="368"/>
      <c r="AK62" s="350"/>
      <c r="AL62" s="354"/>
      <c r="AM62" s="355"/>
      <c r="AN62" s="36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</row>
    <row r="63" spans="1:50" s="364" customFormat="1" hidden="1" x14ac:dyDescent="0.3">
      <c r="A63" s="347"/>
      <c r="B63" s="362" t="s">
        <v>259</v>
      </c>
      <c r="C63" s="349"/>
      <c r="D63" s="365"/>
      <c r="E63" s="362"/>
      <c r="F63" s="362"/>
      <c r="G63" s="366"/>
      <c r="H63" s="362"/>
      <c r="I63" s="359"/>
      <c r="J63" s="359"/>
      <c r="K63" s="362"/>
      <c r="L63" s="359"/>
      <c r="M63" s="359"/>
      <c r="N63" s="359"/>
      <c r="O63" s="359"/>
      <c r="P63" s="359"/>
      <c r="Q63" s="359"/>
      <c r="R63" s="359"/>
      <c r="S63" s="359"/>
      <c r="T63" s="362"/>
      <c r="U63" s="362"/>
      <c r="V63" s="362"/>
      <c r="W63" s="361"/>
      <c r="X63" s="367"/>
      <c r="Y63" s="367"/>
      <c r="Z63" s="367"/>
      <c r="AA63" s="367"/>
      <c r="AB63" s="367"/>
      <c r="AC63" s="367"/>
      <c r="AD63" s="367"/>
      <c r="AE63" s="367"/>
      <c r="AF63" s="367"/>
      <c r="AG63" s="367"/>
      <c r="AH63" s="367"/>
      <c r="AI63" s="367"/>
      <c r="AJ63" s="368"/>
      <c r="AK63" s="350"/>
      <c r="AL63" s="354"/>
      <c r="AM63" s="355"/>
      <c r="AN63" s="369"/>
      <c r="AO63" s="359"/>
      <c r="AP63" s="359"/>
      <c r="AQ63" s="359"/>
      <c r="AR63" s="359"/>
      <c r="AS63" s="359"/>
      <c r="AT63" s="359"/>
      <c r="AU63" s="359"/>
      <c r="AV63" s="359"/>
      <c r="AW63" s="359"/>
      <c r="AX63" s="359"/>
    </row>
    <row r="64" spans="1:50" s="364" customFormat="1" hidden="1" x14ac:dyDescent="0.3">
      <c r="A64" s="347"/>
      <c r="B64" s="362" t="s">
        <v>68</v>
      </c>
      <c r="C64" s="349"/>
      <c r="D64" s="365"/>
      <c r="E64" s="362"/>
      <c r="F64" s="362"/>
      <c r="G64" s="366"/>
      <c r="H64" s="362"/>
      <c r="I64" s="359"/>
      <c r="J64" s="359"/>
      <c r="K64" s="362"/>
      <c r="L64" s="359"/>
      <c r="M64" s="359"/>
      <c r="N64" s="359"/>
      <c r="O64" s="359"/>
      <c r="P64" s="359"/>
      <c r="Q64" s="359"/>
      <c r="R64" s="359"/>
      <c r="S64" s="359"/>
      <c r="T64" s="362"/>
      <c r="U64" s="362"/>
      <c r="V64" s="362"/>
      <c r="W64" s="361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8"/>
      <c r="AK64" s="350"/>
      <c r="AL64" s="354"/>
      <c r="AM64" s="355"/>
      <c r="AN64" s="369"/>
      <c r="AO64" s="359"/>
      <c r="AP64" s="359"/>
      <c r="AQ64" s="359"/>
      <c r="AR64" s="359"/>
      <c r="AS64" s="359"/>
      <c r="AT64" s="359"/>
      <c r="AU64" s="359"/>
      <c r="AV64" s="359"/>
      <c r="AW64" s="359"/>
      <c r="AX64" s="359"/>
    </row>
    <row r="65" spans="1:50" s="375" customFormat="1" ht="30" hidden="1" customHeight="1" x14ac:dyDescent="0.3">
      <c r="A65" s="357" t="s">
        <v>443</v>
      </c>
      <c r="B65" s="358" t="s">
        <v>444</v>
      </c>
      <c r="C65" s="347"/>
      <c r="D65" s="402"/>
      <c r="E65" s="348"/>
      <c r="F65" s="348"/>
      <c r="G65" s="357"/>
      <c r="H65" s="348"/>
      <c r="I65" s="370"/>
      <c r="J65" s="370"/>
      <c r="K65" s="348"/>
      <c r="L65" s="370"/>
      <c r="M65" s="370"/>
      <c r="N65" s="370"/>
      <c r="O65" s="370"/>
      <c r="P65" s="370"/>
      <c r="Q65" s="370"/>
      <c r="R65" s="370"/>
      <c r="S65" s="370"/>
      <c r="T65" s="348"/>
      <c r="U65" s="348"/>
      <c r="V65" s="348"/>
      <c r="W65" s="371"/>
      <c r="X65" s="372"/>
      <c r="Y65" s="372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3"/>
      <c r="AK65" s="350"/>
      <c r="AL65" s="350"/>
      <c r="AM65" s="374"/>
      <c r="AN65" s="356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</row>
    <row r="66" spans="1:50" s="364" customFormat="1" ht="15.6" hidden="1" x14ac:dyDescent="0.3">
      <c r="A66" s="347"/>
      <c r="B66" s="348" t="s">
        <v>61</v>
      </c>
      <c r="C66" s="403">
        <v>0.95</v>
      </c>
      <c r="D66" s="365"/>
      <c r="E66" s="362"/>
      <c r="F66" s="362"/>
      <c r="G66" s="366"/>
      <c r="H66" s="362"/>
      <c r="I66" s="359"/>
      <c r="J66" s="359"/>
      <c r="K66" s="362"/>
      <c r="L66" s="359"/>
      <c r="M66" s="359"/>
      <c r="N66" s="359"/>
      <c r="O66" s="403">
        <v>0.95</v>
      </c>
      <c r="P66" s="403">
        <v>0.95</v>
      </c>
      <c r="Q66" s="403">
        <v>0.95</v>
      </c>
      <c r="R66" s="403">
        <v>0.95</v>
      </c>
      <c r="S66" s="403">
        <v>0.95</v>
      </c>
      <c r="T66" s="403">
        <v>0.95</v>
      </c>
      <c r="U66" s="403">
        <v>0.95</v>
      </c>
      <c r="V66" s="403">
        <v>0.95</v>
      </c>
      <c r="W66" s="403">
        <v>0.95</v>
      </c>
      <c r="X66" s="403">
        <v>0.95</v>
      </c>
      <c r="Y66" s="403">
        <v>0.95</v>
      </c>
      <c r="Z66" s="403">
        <v>0.95</v>
      </c>
      <c r="AA66" s="403">
        <v>0.95</v>
      </c>
      <c r="AB66" s="403">
        <v>0.95</v>
      </c>
      <c r="AC66" s="403">
        <v>0.95</v>
      </c>
      <c r="AD66" s="403">
        <v>0.95</v>
      </c>
      <c r="AE66" s="403">
        <v>0.95</v>
      </c>
      <c r="AF66" s="403">
        <v>0.95</v>
      </c>
      <c r="AG66" s="403">
        <v>0.95</v>
      </c>
      <c r="AH66" s="403">
        <v>0.95</v>
      </c>
      <c r="AI66" s="403">
        <v>0.95</v>
      </c>
      <c r="AJ66" s="403">
        <v>0.95</v>
      </c>
      <c r="AK66" s="403">
        <v>0.95</v>
      </c>
      <c r="AL66" s="403">
        <v>0.95</v>
      </c>
      <c r="AM66" s="403">
        <v>0.95</v>
      </c>
      <c r="AN66" s="403">
        <v>0.95</v>
      </c>
      <c r="AO66" s="403">
        <v>0.95</v>
      </c>
      <c r="AP66" s="403">
        <v>0.95</v>
      </c>
      <c r="AQ66" s="403">
        <v>0.95</v>
      </c>
      <c r="AR66" s="403">
        <v>0.95</v>
      </c>
      <c r="AS66" s="403">
        <v>0.95</v>
      </c>
      <c r="AT66" s="403">
        <v>0.95</v>
      </c>
      <c r="AU66" s="403">
        <v>0.95</v>
      </c>
      <c r="AV66" s="359"/>
      <c r="AW66" s="359"/>
      <c r="AX66" s="359"/>
    </row>
    <row r="67" spans="1:50" s="364" customFormat="1" hidden="1" x14ac:dyDescent="0.3">
      <c r="A67" s="347"/>
      <c r="B67" s="348" t="s">
        <v>74</v>
      </c>
      <c r="C67" s="349"/>
      <c r="D67" s="365"/>
      <c r="E67" s="362"/>
      <c r="F67" s="362"/>
      <c r="G67" s="366"/>
      <c r="H67" s="362"/>
      <c r="I67" s="359"/>
      <c r="J67" s="359"/>
      <c r="K67" s="362"/>
      <c r="L67" s="359"/>
      <c r="M67" s="359"/>
      <c r="N67" s="359"/>
      <c r="O67" s="359"/>
      <c r="P67" s="359"/>
      <c r="Q67" s="359"/>
      <c r="R67" s="359"/>
      <c r="S67" s="359"/>
      <c r="T67" s="362"/>
      <c r="U67" s="362"/>
      <c r="V67" s="362"/>
      <c r="W67" s="361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8"/>
      <c r="AK67" s="350"/>
      <c r="AL67" s="354"/>
      <c r="AM67" s="355"/>
      <c r="AN67" s="369"/>
      <c r="AO67" s="359"/>
      <c r="AP67" s="359"/>
      <c r="AQ67" s="359"/>
      <c r="AR67" s="359"/>
      <c r="AS67" s="359"/>
      <c r="AT67" s="359"/>
      <c r="AU67" s="359"/>
      <c r="AV67" s="359"/>
      <c r="AW67" s="359"/>
      <c r="AX67" s="359"/>
    </row>
    <row r="68" spans="1:50" s="364" customFormat="1" ht="15.75" hidden="1" customHeight="1" x14ac:dyDescent="0.3">
      <c r="A68" s="347"/>
      <c r="B68" s="362" t="s">
        <v>258</v>
      </c>
      <c r="C68" s="349"/>
      <c r="D68" s="365"/>
      <c r="E68" s="362"/>
      <c r="F68" s="362"/>
      <c r="G68" s="366"/>
      <c r="H68" s="362"/>
      <c r="I68" s="359"/>
      <c r="J68" s="359"/>
      <c r="K68" s="362"/>
      <c r="L68" s="359"/>
      <c r="M68" s="359"/>
      <c r="N68" s="359"/>
      <c r="O68" s="359"/>
      <c r="P68" s="359"/>
      <c r="Q68" s="359"/>
      <c r="R68" s="359"/>
      <c r="S68" s="359"/>
      <c r="T68" s="362"/>
      <c r="U68" s="362"/>
      <c r="V68" s="362"/>
      <c r="W68" s="361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8"/>
      <c r="AK68" s="350"/>
      <c r="AL68" s="354"/>
      <c r="AM68" s="355"/>
      <c r="AN68" s="369"/>
      <c r="AO68" s="359"/>
      <c r="AP68" s="359"/>
      <c r="AQ68" s="359"/>
      <c r="AR68" s="359"/>
      <c r="AS68" s="359"/>
      <c r="AT68" s="359"/>
      <c r="AU68" s="359"/>
      <c r="AV68" s="359"/>
      <c r="AW68" s="359"/>
      <c r="AX68" s="359"/>
    </row>
    <row r="69" spans="1:50" s="364" customFormat="1" hidden="1" x14ac:dyDescent="0.3">
      <c r="A69" s="347"/>
      <c r="B69" s="362" t="s">
        <v>259</v>
      </c>
      <c r="C69" s="349"/>
      <c r="D69" s="365"/>
      <c r="E69" s="362"/>
      <c r="F69" s="362"/>
      <c r="G69" s="366"/>
      <c r="H69" s="362"/>
      <c r="I69" s="359"/>
      <c r="J69" s="359"/>
      <c r="K69" s="362"/>
      <c r="L69" s="359"/>
      <c r="M69" s="359"/>
      <c r="N69" s="359"/>
      <c r="O69" s="359"/>
      <c r="P69" s="359"/>
      <c r="Q69" s="359"/>
      <c r="R69" s="359"/>
      <c r="S69" s="359"/>
      <c r="T69" s="362"/>
      <c r="U69" s="362"/>
      <c r="V69" s="362"/>
      <c r="W69" s="361"/>
      <c r="X69" s="367"/>
      <c r="Y69" s="367"/>
      <c r="Z69" s="367"/>
      <c r="AA69" s="367"/>
      <c r="AB69" s="367"/>
      <c r="AC69" s="367"/>
      <c r="AD69" s="367"/>
      <c r="AE69" s="367"/>
      <c r="AF69" s="367"/>
      <c r="AG69" s="367"/>
      <c r="AH69" s="367"/>
      <c r="AI69" s="367"/>
      <c r="AJ69" s="368"/>
      <c r="AK69" s="350"/>
      <c r="AL69" s="354"/>
      <c r="AM69" s="355"/>
      <c r="AN69" s="369"/>
      <c r="AO69" s="359"/>
      <c r="AP69" s="359"/>
      <c r="AQ69" s="359"/>
      <c r="AR69" s="359"/>
      <c r="AS69" s="359"/>
      <c r="AT69" s="359"/>
      <c r="AU69" s="359"/>
      <c r="AV69" s="359"/>
      <c r="AW69" s="359"/>
      <c r="AX69" s="359"/>
    </row>
    <row r="70" spans="1:50" s="364" customFormat="1" hidden="1" x14ac:dyDescent="0.3">
      <c r="A70" s="347"/>
      <c r="B70" s="362" t="s">
        <v>68</v>
      </c>
      <c r="C70" s="349"/>
      <c r="D70" s="365"/>
      <c r="E70" s="362"/>
      <c r="F70" s="362"/>
      <c r="G70" s="366"/>
      <c r="H70" s="362"/>
      <c r="I70" s="359"/>
      <c r="J70" s="359"/>
      <c r="K70" s="362"/>
      <c r="L70" s="359"/>
      <c r="M70" s="359"/>
      <c r="N70" s="359"/>
      <c r="O70" s="359"/>
      <c r="P70" s="359"/>
      <c r="Q70" s="359"/>
      <c r="R70" s="359"/>
      <c r="S70" s="359"/>
      <c r="T70" s="362"/>
      <c r="U70" s="362"/>
      <c r="V70" s="362"/>
      <c r="W70" s="361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8"/>
      <c r="AK70" s="350"/>
      <c r="AL70" s="354"/>
      <c r="AM70" s="355"/>
      <c r="AN70" s="369"/>
      <c r="AO70" s="359"/>
      <c r="AP70" s="359"/>
      <c r="AQ70" s="359"/>
      <c r="AR70" s="359"/>
      <c r="AS70" s="359"/>
      <c r="AT70" s="359"/>
      <c r="AU70" s="359"/>
      <c r="AV70" s="359"/>
      <c r="AW70" s="359"/>
      <c r="AX70" s="359"/>
    </row>
    <row r="71" spans="1:50" s="375" customFormat="1" ht="30" hidden="1" customHeight="1" x14ac:dyDescent="0.3">
      <c r="A71" s="357" t="s">
        <v>445</v>
      </c>
      <c r="B71" s="358" t="s">
        <v>446</v>
      </c>
      <c r="C71" s="347"/>
      <c r="D71" s="404"/>
      <c r="E71" s="348"/>
      <c r="F71" s="348"/>
      <c r="G71" s="357"/>
      <c r="H71" s="348"/>
      <c r="I71" s="370"/>
      <c r="J71" s="370"/>
      <c r="K71" s="348"/>
      <c r="L71" s="370"/>
      <c r="M71" s="370"/>
      <c r="N71" s="370"/>
      <c r="O71" s="370"/>
      <c r="P71" s="370"/>
      <c r="Q71" s="370"/>
      <c r="R71" s="370"/>
      <c r="S71" s="370"/>
      <c r="T71" s="348"/>
      <c r="U71" s="348"/>
      <c r="V71" s="348"/>
      <c r="W71" s="371"/>
      <c r="X71" s="372"/>
      <c r="Y71" s="372"/>
      <c r="Z71" s="372"/>
      <c r="AA71" s="372"/>
      <c r="AB71" s="372"/>
      <c r="AC71" s="372"/>
      <c r="AD71" s="372"/>
      <c r="AE71" s="372"/>
      <c r="AF71" s="372"/>
      <c r="AG71" s="372"/>
      <c r="AH71" s="372"/>
      <c r="AI71" s="372"/>
      <c r="AJ71" s="373"/>
      <c r="AK71" s="350"/>
      <c r="AL71" s="350"/>
      <c r="AM71" s="374"/>
      <c r="AN71" s="356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</row>
    <row r="72" spans="1:50" s="364" customFormat="1" ht="15.6" hidden="1" x14ac:dyDescent="0.3">
      <c r="A72" s="347"/>
      <c r="B72" s="348" t="s">
        <v>61</v>
      </c>
      <c r="C72" s="405" t="s">
        <v>447</v>
      </c>
      <c r="D72" s="365"/>
      <c r="E72" s="362"/>
      <c r="F72" s="362"/>
      <c r="G72" s="366"/>
      <c r="H72" s="362"/>
      <c r="I72" s="359"/>
      <c r="J72" s="359"/>
      <c r="K72" s="362"/>
      <c r="L72" s="359"/>
      <c r="M72" s="359"/>
      <c r="N72" s="359"/>
      <c r="O72" s="405" t="s">
        <v>447</v>
      </c>
      <c r="P72" s="405" t="s">
        <v>447</v>
      </c>
      <c r="Q72" s="405" t="s">
        <v>447</v>
      </c>
      <c r="R72" s="405" t="s">
        <v>447</v>
      </c>
      <c r="S72" s="405" t="s">
        <v>447</v>
      </c>
      <c r="T72" s="405" t="s">
        <v>447</v>
      </c>
      <c r="U72" s="405" t="s">
        <v>447</v>
      </c>
      <c r="V72" s="405" t="s">
        <v>447</v>
      </c>
      <c r="W72" s="405" t="s">
        <v>447</v>
      </c>
      <c r="X72" s="405" t="s">
        <v>447</v>
      </c>
      <c r="Y72" s="405" t="s">
        <v>447</v>
      </c>
      <c r="Z72" s="405" t="s">
        <v>447</v>
      </c>
      <c r="AA72" s="405" t="s">
        <v>447</v>
      </c>
      <c r="AB72" s="405" t="s">
        <v>447</v>
      </c>
      <c r="AC72" s="405" t="s">
        <v>447</v>
      </c>
      <c r="AD72" s="405" t="s">
        <v>447</v>
      </c>
      <c r="AE72" s="405" t="s">
        <v>447</v>
      </c>
      <c r="AF72" s="405" t="s">
        <v>447</v>
      </c>
      <c r="AG72" s="405" t="s">
        <v>447</v>
      </c>
      <c r="AH72" s="405" t="s">
        <v>447</v>
      </c>
      <c r="AI72" s="405" t="s">
        <v>447</v>
      </c>
      <c r="AJ72" s="405" t="s">
        <v>447</v>
      </c>
      <c r="AK72" s="405" t="s">
        <v>447</v>
      </c>
      <c r="AL72" s="405" t="s">
        <v>447</v>
      </c>
      <c r="AM72" s="405" t="s">
        <v>447</v>
      </c>
      <c r="AN72" s="405" t="s">
        <v>447</v>
      </c>
      <c r="AO72" s="405" t="s">
        <v>447</v>
      </c>
      <c r="AP72" s="405" t="s">
        <v>447</v>
      </c>
      <c r="AQ72" s="405" t="s">
        <v>447</v>
      </c>
      <c r="AR72" s="405" t="s">
        <v>447</v>
      </c>
      <c r="AS72" s="405" t="s">
        <v>447</v>
      </c>
      <c r="AT72" s="405" t="s">
        <v>447</v>
      </c>
      <c r="AU72" s="405" t="s">
        <v>447</v>
      </c>
      <c r="AV72" s="359"/>
      <c r="AW72" s="359"/>
      <c r="AX72" s="359"/>
    </row>
    <row r="73" spans="1:50" s="364" customFormat="1" hidden="1" x14ac:dyDescent="0.3">
      <c r="A73" s="347"/>
      <c r="B73" s="348" t="s">
        <v>74</v>
      </c>
      <c r="C73" s="349"/>
      <c r="D73" s="365"/>
      <c r="E73" s="362"/>
      <c r="F73" s="362"/>
      <c r="G73" s="366"/>
      <c r="H73" s="362"/>
      <c r="I73" s="359"/>
      <c r="J73" s="359"/>
      <c r="K73" s="362"/>
      <c r="L73" s="359"/>
      <c r="M73" s="359"/>
      <c r="N73" s="359"/>
      <c r="O73" s="359"/>
      <c r="P73" s="359"/>
      <c r="Q73" s="359"/>
      <c r="R73" s="359"/>
      <c r="S73" s="359"/>
      <c r="T73" s="362"/>
      <c r="U73" s="362"/>
      <c r="V73" s="362"/>
      <c r="W73" s="361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8"/>
      <c r="AK73" s="350"/>
      <c r="AL73" s="354"/>
      <c r="AM73" s="355"/>
      <c r="AN73" s="369"/>
      <c r="AO73" s="359"/>
      <c r="AP73" s="359"/>
      <c r="AQ73" s="359"/>
      <c r="AR73" s="359"/>
      <c r="AS73" s="359"/>
      <c r="AT73" s="359"/>
      <c r="AU73" s="359"/>
      <c r="AV73" s="359"/>
      <c r="AW73" s="359"/>
      <c r="AX73" s="359"/>
    </row>
    <row r="74" spans="1:50" s="364" customFormat="1" ht="15.75" hidden="1" customHeight="1" x14ac:dyDescent="0.3">
      <c r="A74" s="347"/>
      <c r="B74" s="362" t="s">
        <v>258</v>
      </c>
      <c r="C74" s="349"/>
      <c r="D74" s="365"/>
      <c r="E74" s="362"/>
      <c r="F74" s="362"/>
      <c r="G74" s="366"/>
      <c r="H74" s="362"/>
      <c r="I74" s="359"/>
      <c r="J74" s="359"/>
      <c r="K74" s="362"/>
      <c r="L74" s="359"/>
      <c r="M74" s="359"/>
      <c r="N74" s="359"/>
      <c r="O74" s="359"/>
      <c r="P74" s="359"/>
      <c r="Q74" s="359"/>
      <c r="R74" s="359"/>
      <c r="S74" s="359"/>
      <c r="T74" s="362"/>
      <c r="U74" s="362"/>
      <c r="V74" s="362"/>
      <c r="W74" s="361"/>
      <c r="X74" s="367"/>
      <c r="Y74" s="367"/>
      <c r="Z74" s="367"/>
      <c r="AA74" s="367"/>
      <c r="AB74" s="367"/>
      <c r="AC74" s="367"/>
      <c r="AD74" s="367"/>
      <c r="AE74" s="367"/>
      <c r="AF74" s="367"/>
      <c r="AG74" s="367"/>
      <c r="AH74" s="367"/>
      <c r="AI74" s="367"/>
      <c r="AJ74" s="368"/>
      <c r="AK74" s="350"/>
      <c r="AL74" s="354"/>
      <c r="AM74" s="355"/>
      <c r="AN74" s="369"/>
      <c r="AO74" s="359"/>
      <c r="AP74" s="359"/>
      <c r="AQ74" s="359"/>
      <c r="AR74" s="359"/>
      <c r="AS74" s="359"/>
      <c r="AT74" s="359"/>
      <c r="AU74" s="359"/>
      <c r="AV74" s="359"/>
      <c r="AW74" s="359"/>
      <c r="AX74" s="359"/>
    </row>
    <row r="75" spans="1:50" s="364" customFormat="1" hidden="1" x14ac:dyDescent="0.3">
      <c r="A75" s="347"/>
      <c r="B75" s="362" t="s">
        <v>259</v>
      </c>
      <c r="C75" s="349"/>
      <c r="D75" s="365"/>
      <c r="E75" s="362"/>
      <c r="F75" s="362"/>
      <c r="G75" s="366"/>
      <c r="H75" s="362"/>
      <c r="I75" s="359"/>
      <c r="J75" s="359"/>
      <c r="K75" s="362"/>
      <c r="L75" s="359"/>
      <c r="M75" s="359"/>
      <c r="N75" s="359"/>
      <c r="O75" s="359"/>
      <c r="P75" s="359"/>
      <c r="Q75" s="359"/>
      <c r="R75" s="359"/>
      <c r="S75" s="359"/>
      <c r="T75" s="362"/>
      <c r="U75" s="362"/>
      <c r="V75" s="362"/>
      <c r="W75" s="361"/>
      <c r="X75" s="367"/>
      <c r="Y75" s="367"/>
      <c r="Z75" s="367"/>
      <c r="AA75" s="367"/>
      <c r="AB75" s="367"/>
      <c r="AC75" s="367"/>
      <c r="AD75" s="367"/>
      <c r="AE75" s="367"/>
      <c r="AF75" s="367"/>
      <c r="AG75" s="367"/>
      <c r="AH75" s="367"/>
      <c r="AI75" s="367"/>
      <c r="AJ75" s="368"/>
      <c r="AK75" s="350"/>
      <c r="AL75" s="354"/>
      <c r="AM75" s="355"/>
      <c r="AN75" s="369"/>
      <c r="AO75" s="359"/>
      <c r="AP75" s="359"/>
      <c r="AQ75" s="359"/>
      <c r="AR75" s="359"/>
      <c r="AS75" s="359"/>
      <c r="AT75" s="359"/>
      <c r="AU75" s="359"/>
      <c r="AV75" s="359"/>
      <c r="AW75" s="359"/>
      <c r="AX75" s="359"/>
    </row>
    <row r="76" spans="1:50" s="364" customFormat="1" hidden="1" x14ac:dyDescent="0.3">
      <c r="A76" s="347"/>
      <c r="B76" s="362" t="s">
        <v>68</v>
      </c>
      <c r="C76" s="349"/>
      <c r="D76" s="365"/>
      <c r="E76" s="362"/>
      <c r="F76" s="362"/>
      <c r="G76" s="366"/>
      <c r="H76" s="362"/>
      <c r="I76" s="359"/>
      <c r="J76" s="359"/>
      <c r="K76" s="362"/>
      <c r="L76" s="359"/>
      <c r="M76" s="359"/>
      <c r="N76" s="359"/>
      <c r="O76" s="359"/>
      <c r="P76" s="359"/>
      <c r="Q76" s="359"/>
      <c r="R76" s="359"/>
      <c r="S76" s="359"/>
      <c r="T76" s="362"/>
      <c r="U76" s="362"/>
      <c r="V76" s="362"/>
      <c r="W76" s="361"/>
      <c r="X76" s="367"/>
      <c r="Y76" s="367"/>
      <c r="Z76" s="367"/>
      <c r="AA76" s="367"/>
      <c r="AB76" s="367"/>
      <c r="AC76" s="367"/>
      <c r="AD76" s="367"/>
      <c r="AE76" s="367"/>
      <c r="AF76" s="367"/>
      <c r="AG76" s="367"/>
      <c r="AH76" s="367"/>
      <c r="AI76" s="367"/>
      <c r="AJ76" s="368"/>
      <c r="AK76" s="350"/>
      <c r="AL76" s="354"/>
      <c r="AM76" s="355"/>
      <c r="AN76" s="369"/>
      <c r="AO76" s="359"/>
      <c r="AP76" s="359"/>
      <c r="AQ76" s="359"/>
      <c r="AR76" s="359"/>
      <c r="AS76" s="359"/>
      <c r="AT76" s="359"/>
      <c r="AU76" s="359"/>
      <c r="AV76" s="359"/>
      <c r="AW76" s="359"/>
      <c r="AX76" s="359"/>
    </row>
    <row r="77" spans="1:50" s="375" customFormat="1" ht="30" hidden="1" customHeight="1" x14ac:dyDescent="0.3">
      <c r="A77" s="347">
        <v>6</v>
      </c>
      <c r="B77" s="406" t="s">
        <v>448</v>
      </c>
      <c r="C77" s="407"/>
      <c r="D77" s="348"/>
      <c r="E77" s="348"/>
      <c r="F77" s="348"/>
      <c r="G77" s="348"/>
      <c r="H77" s="348"/>
      <c r="I77" s="370"/>
      <c r="J77" s="370"/>
      <c r="K77" s="348"/>
      <c r="L77" s="370"/>
      <c r="M77" s="370"/>
      <c r="N77" s="370"/>
      <c r="O77" s="370"/>
      <c r="P77" s="370"/>
      <c r="Q77" s="370"/>
      <c r="R77" s="370"/>
      <c r="S77" s="370"/>
      <c r="T77" s="348"/>
      <c r="U77" s="348"/>
      <c r="V77" s="348"/>
      <c r="W77" s="371"/>
      <c r="X77" s="372"/>
      <c r="Y77" s="372"/>
      <c r="Z77" s="372"/>
      <c r="AA77" s="372"/>
      <c r="AB77" s="372"/>
      <c r="AC77" s="372"/>
      <c r="AD77" s="372"/>
      <c r="AE77" s="372"/>
      <c r="AF77" s="372"/>
      <c r="AG77" s="372"/>
      <c r="AH77" s="372"/>
      <c r="AI77" s="372"/>
      <c r="AJ77" s="373"/>
      <c r="AK77" s="350"/>
      <c r="AL77" s="350"/>
      <c r="AM77" s="374"/>
      <c r="AN77" s="356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</row>
    <row r="78" spans="1:50" s="375" customFormat="1" ht="30" hidden="1" customHeight="1" x14ac:dyDescent="0.3">
      <c r="A78" s="357" t="s">
        <v>449</v>
      </c>
      <c r="B78" s="408" t="s">
        <v>450</v>
      </c>
      <c r="C78" s="347"/>
      <c r="D78" s="409"/>
      <c r="E78" s="348"/>
      <c r="F78" s="348"/>
      <c r="G78" s="357"/>
      <c r="H78" s="348"/>
      <c r="I78" s="370"/>
      <c r="J78" s="370"/>
      <c r="K78" s="348"/>
      <c r="L78" s="370"/>
      <c r="M78" s="370"/>
      <c r="N78" s="370"/>
      <c r="O78" s="370"/>
      <c r="P78" s="370"/>
      <c r="Q78" s="370"/>
      <c r="R78" s="370"/>
      <c r="S78" s="370"/>
      <c r="T78" s="348"/>
      <c r="U78" s="348"/>
      <c r="V78" s="348"/>
      <c r="W78" s="371"/>
      <c r="X78" s="372"/>
      <c r="Y78" s="372"/>
      <c r="Z78" s="372"/>
      <c r="AA78" s="372"/>
      <c r="AB78" s="372"/>
      <c r="AC78" s="372"/>
      <c r="AD78" s="372"/>
      <c r="AE78" s="372"/>
      <c r="AF78" s="372"/>
      <c r="AG78" s="372"/>
      <c r="AH78" s="372"/>
      <c r="AI78" s="372"/>
      <c r="AJ78" s="373"/>
      <c r="AK78" s="350"/>
      <c r="AL78" s="350"/>
      <c r="AM78" s="374"/>
      <c r="AN78" s="356"/>
      <c r="AO78" s="370"/>
      <c r="AP78" s="370"/>
      <c r="AQ78" s="370"/>
      <c r="AR78" s="370"/>
      <c r="AS78" s="370"/>
      <c r="AT78" s="370"/>
      <c r="AU78" s="370"/>
      <c r="AV78" s="370"/>
      <c r="AW78" s="370"/>
      <c r="AX78" s="370"/>
    </row>
    <row r="79" spans="1:50" s="364" customFormat="1" ht="15.6" hidden="1" x14ac:dyDescent="0.3">
      <c r="A79" s="347"/>
      <c r="B79" s="348" t="s">
        <v>61</v>
      </c>
      <c r="C79" s="349" t="s">
        <v>451</v>
      </c>
      <c r="D79" s="365"/>
      <c r="E79" s="362"/>
      <c r="F79" s="362"/>
      <c r="G79" s="366"/>
      <c r="H79" s="362"/>
      <c r="I79" s="359"/>
      <c r="J79" s="359"/>
      <c r="K79" s="362"/>
      <c r="L79" s="359"/>
      <c r="M79" s="359"/>
      <c r="N79" s="359"/>
      <c r="O79" s="349" t="s">
        <v>451</v>
      </c>
      <c r="P79" s="349" t="s">
        <v>451</v>
      </c>
      <c r="Q79" s="349" t="s">
        <v>451</v>
      </c>
      <c r="R79" s="349" t="s">
        <v>451</v>
      </c>
      <c r="S79" s="349" t="s">
        <v>451</v>
      </c>
      <c r="T79" s="349" t="s">
        <v>451</v>
      </c>
      <c r="U79" s="349" t="s">
        <v>451</v>
      </c>
      <c r="V79" s="349" t="s">
        <v>451</v>
      </c>
      <c r="W79" s="349" t="s">
        <v>451</v>
      </c>
      <c r="X79" s="349" t="s">
        <v>451</v>
      </c>
      <c r="Y79" s="349" t="s">
        <v>451</v>
      </c>
      <c r="Z79" s="349" t="s">
        <v>451</v>
      </c>
      <c r="AA79" s="349" t="s">
        <v>451</v>
      </c>
      <c r="AB79" s="349" t="s">
        <v>451</v>
      </c>
      <c r="AC79" s="349" t="s">
        <v>451</v>
      </c>
      <c r="AD79" s="349" t="s">
        <v>451</v>
      </c>
      <c r="AE79" s="349" t="s">
        <v>451</v>
      </c>
      <c r="AF79" s="349" t="s">
        <v>451</v>
      </c>
      <c r="AG79" s="349" t="s">
        <v>451</v>
      </c>
      <c r="AH79" s="349" t="s">
        <v>451</v>
      </c>
      <c r="AI79" s="349" t="s">
        <v>451</v>
      </c>
      <c r="AJ79" s="349" t="s">
        <v>451</v>
      </c>
      <c r="AK79" s="349" t="s">
        <v>451</v>
      </c>
      <c r="AL79" s="349" t="s">
        <v>451</v>
      </c>
      <c r="AM79" s="349" t="s">
        <v>451</v>
      </c>
      <c r="AN79" s="349" t="s">
        <v>451</v>
      </c>
      <c r="AO79" s="349" t="s">
        <v>451</v>
      </c>
      <c r="AP79" s="349" t="s">
        <v>451</v>
      </c>
      <c r="AQ79" s="349" t="s">
        <v>451</v>
      </c>
      <c r="AR79" s="349" t="s">
        <v>451</v>
      </c>
      <c r="AS79" s="349" t="s">
        <v>451</v>
      </c>
      <c r="AT79" s="349" t="s">
        <v>451</v>
      </c>
      <c r="AU79" s="349" t="s">
        <v>451</v>
      </c>
      <c r="AV79" s="359"/>
      <c r="AW79" s="359"/>
      <c r="AX79" s="359"/>
    </row>
    <row r="80" spans="1:50" s="364" customFormat="1" hidden="1" x14ac:dyDescent="0.3">
      <c r="A80" s="347"/>
      <c r="B80" s="348" t="s">
        <v>74</v>
      </c>
      <c r="C80" s="349"/>
      <c r="D80" s="365"/>
      <c r="E80" s="362"/>
      <c r="F80" s="362"/>
      <c r="G80" s="366"/>
      <c r="H80" s="362"/>
      <c r="I80" s="359"/>
      <c r="J80" s="359"/>
      <c r="K80" s="362"/>
      <c r="L80" s="359"/>
      <c r="M80" s="359"/>
      <c r="N80" s="359"/>
      <c r="O80" s="359"/>
      <c r="P80" s="359"/>
      <c r="Q80" s="359"/>
      <c r="R80" s="359"/>
      <c r="S80" s="359"/>
      <c r="T80" s="362"/>
      <c r="U80" s="362"/>
      <c r="V80" s="362"/>
      <c r="W80" s="361"/>
      <c r="X80" s="367"/>
      <c r="Y80" s="367"/>
      <c r="Z80" s="367"/>
      <c r="AA80" s="367"/>
      <c r="AB80" s="367"/>
      <c r="AC80" s="367"/>
      <c r="AD80" s="367"/>
      <c r="AE80" s="367"/>
      <c r="AF80" s="367"/>
      <c r="AG80" s="367"/>
      <c r="AH80" s="367"/>
      <c r="AI80" s="367"/>
      <c r="AJ80" s="368"/>
      <c r="AK80" s="350"/>
      <c r="AL80" s="354"/>
      <c r="AM80" s="355"/>
      <c r="AN80" s="369"/>
      <c r="AO80" s="359"/>
      <c r="AP80" s="359"/>
      <c r="AQ80" s="359"/>
      <c r="AR80" s="359"/>
      <c r="AS80" s="359"/>
      <c r="AT80" s="359"/>
      <c r="AU80" s="359"/>
      <c r="AV80" s="359"/>
      <c r="AW80" s="359"/>
      <c r="AX80" s="359"/>
    </row>
    <row r="81" spans="1:50" s="364" customFormat="1" ht="15.75" hidden="1" customHeight="1" x14ac:dyDescent="0.3">
      <c r="A81" s="347"/>
      <c r="B81" s="362" t="s">
        <v>258</v>
      </c>
      <c r="C81" s="349"/>
      <c r="D81" s="365"/>
      <c r="E81" s="362"/>
      <c r="F81" s="362"/>
      <c r="G81" s="366"/>
      <c r="H81" s="362"/>
      <c r="I81" s="359"/>
      <c r="J81" s="359"/>
      <c r="K81" s="362"/>
      <c r="L81" s="359"/>
      <c r="M81" s="359"/>
      <c r="N81" s="359"/>
      <c r="O81" s="359"/>
      <c r="P81" s="359"/>
      <c r="Q81" s="359"/>
      <c r="R81" s="359"/>
      <c r="S81" s="359"/>
      <c r="T81" s="362"/>
      <c r="U81" s="362"/>
      <c r="V81" s="362"/>
      <c r="W81" s="361"/>
      <c r="X81" s="367"/>
      <c r="Y81" s="367"/>
      <c r="Z81" s="367"/>
      <c r="AA81" s="367"/>
      <c r="AB81" s="367"/>
      <c r="AC81" s="367"/>
      <c r="AD81" s="367"/>
      <c r="AE81" s="367"/>
      <c r="AF81" s="367"/>
      <c r="AG81" s="367"/>
      <c r="AH81" s="367"/>
      <c r="AI81" s="367"/>
      <c r="AJ81" s="368"/>
      <c r="AK81" s="350"/>
      <c r="AL81" s="354"/>
      <c r="AM81" s="355"/>
      <c r="AN81" s="369"/>
      <c r="AO81" s="359"/>
      <c r="AP81" s="359"/>
      <c r="AQ81" s="359"/>
      <c r="AR81" s="359"/>
      <c r="AS81" s="359"/>
      <c r="AT81" s="359"/>
      <c r="AU81" s="359"/>
      <c r="AV81" s="359"/>
      <c r="AW81" s="359"/>
      <c r="AX81" s="359"/>
    </row>
    <row r="82" spans="1:50" s="364" customFormat="1" hidden="1" x14ac:dyDescent="0.3">
      <c r="A82" s="347"/>
      <c r="B82" s="362" t="s">
        <v>259</v>
      </c>
      <c r="C82" s="349"/>
      <c r="D82" s="365"/>
      <c r="E82" s="362"/>
      <c r="F82" s="362"/>
      <c r="G82" s="366"/>
      <c r="H82" s="362"/>
      <c r="I82" s="359"/>
      <c r="J82" s="359"/>
      <c r="K82" s="362"/>
      <c r="L82" s="359"/>
      <c r="M82" s="359"/>
      <c r="N82" s="359"/>
      <c r="O82" s="359"/>
      <c r="P82" s="359"/>
      <c r="Q82" s="359"/>
      <c r="R82" s="359"/>
      <c r="S82" s="359"/>
      <c r="T82" s="362"/>
      <c r="U82" s="362"/>
      <c r="V82" s="362"/>
      <c r="W82" s="361"/>
      <c r="X82" s="367"/>
      <c r="Y82" s="367"/>
      <c r="Z82" s="367"/>
      <c r="AA82" s="367"/>
      <c r="AB82" s="367"/>
      <c r="AC82" s="367"/>
      <c r="AD82" s="367"/>
      <c r="AE82" s="367"/>
      <c r="AF82" s="367"/>
      <c r="AG82" s="367"/>
      <c r="AH82" s="367"/>
      <c r="AI82" s="367"/>
      <c r="AJ82" s="368"/>
      <c r="AK82" s="350"/>
      <c r="AL82" s="354"/>
      <c r="AM82" s="355"/>
      <c r="AN82" s="369"/>
      <c r="AO82" s="359"/>
      <c r="AP82" s="359"/>
      <c r="AQ82" s="359"/>
      <c r="AR82" s="359"/>
      <c r="AS82" s="359"/>
      <c r="AT82" s="359"/>
      <c r="AU82" s="359"/>
      <c r="AV82" s="359"/>
      <c r="AW82" s="359"/>
      <c r="AX82" s="359"/>
    </row>
    <row r="83" spans="1:50" s="364" customFormat="1" hidden="1" x14ac:dyDescent="0.3">
      <c r="A83" s="347"/>
      <c r="B83" s="362" t="s">
        <v>68</v>
      </c>
      <c r="C83" s="349"/>
      <c r="D83" s="365"/>
      <c r="E83" s="362"/>
      <c r="F83" s="362"/>
      <c r="G83" s="366"/>
      <c r="H83" s="362"/>
      <c r="I83" s="359"/>
      <c r="J83" s="359"/>
      <c r="K83" s="362"/>
      <c r="L83" s="359"/>
      <c r="M83" s="359"/>
      <c r="N83" s="359"/>
      <c r="O83" s="359"/>
      <c r="P83" s="359"/>
      <c r="Q83" s="359"/>
      <c r="R83" s="359"/>
      <c r="S83" s="359"/>
      <c r="T83" s="362"/>
      <c r="U83" s="362"/>
      <c r="V83" s="362"/>
      <c r="W83" s="361"/>
      <c r="X83" s="367"/>
      <c r="Y83" s="367"/>
      <c r="Z83" s="367"/>
      <c r="AA83" s="367"/>
      <c r="AB83" s="367"/>
      <c r="AC83" s="367"/>
      <c r="AD83" s="367"/>
      <c r="AE83" s="367"/>
      <c r="AF83" s="367"/>
      <c r="AG83" s="367"/>
      <c r="AH83" s="367"/>
      <c r="AI83" s="367"/>
      <c r="AJ83" s="368"/>
      <c r="AK83" s="350"/>
      <c r="AL83" s="354"/>
      <c r="AM83" s="355"/>
      <c r="AN83" s="369"/>
      <c r="AO83" s="359"/>
      <c r="AP83" s="359"/>
      <c r="AQ83" s="359"/>
      <c r="AR83" s="359"/>
      <c r="AS83" s="359"/>
      <c r="AT83" s="359"/>
      <c r="AU83" s="359"/>
      <c r="AV83" s="359"/>
      <c r="AW83" s="359"/>
      <c r="AX83" s="359"/>
    </row>
    <row r="84" spans="1:50" s="375" customFormat="1" ht="30" hidden="1" customHeight="1" x14ac:dyDescent="0.3">
      <c r="A84" s="357" t="s">
        <v>452</v>
      </c>
      <c r="B84" s="408" t="s">
        <v>453</v>
      </c>
      <c r="C84" s="347"/>
      <c r="D84" s="409"/>
      <c r="E84" s="348"/>
      <c r="F84" s="348"/>
      <c r="G84" s="357"/>
      <c r="H84" s="348"/>
      <c r="I84" s="370"/>
      <c r="J84" s="370"/>
      <c r="K84" s="348"/>
      <c r="L84" s="370"/>
      <c r="M84" s="370"/>
      <c r="N84" s="370"/>
      <c r="O84" s="370"/>
      <c r="P84" s="370"/>
      <c r="Q84" s="370"/>
      <c r="R84" s="370"/>
      <c r="S84" s="370"/>
      <c r="T84" s="348"/>
      <c r="U84" s="348"/>
      <c r="V84" s="348"/>
      <c r="W84" s="371"/>
      <c r="X84" s="372"/>
      <c r="Y84" s="372"/>
      <c r="Z84" s="372"/>
      <c r="AA84" s="372"/>
      <c r="AB84" s="372"/>
      <c r="AC84" s="372"/>
      <c r="AD84" s="372"/>
      <c r="AE84" s="372"/>
      <c r="AF84" s="372"/>
      <c r="AG84" s="372"/>
      <c r="AH84" s="372"/>
      <c r="AI84" s="372"/>
      <c r="AJ84" s="373"/>
      <c r="AK84" s="350"/>
      <c r="AL84" s="350"/>
      <c r="AM84" s="374"/>
      <c r="AN84" s="356"/>
      <c r="AO84" s="370"/>
      <c r="AP84" s="370"/>
      <c r="AQ84" s="370"/>
      <c r="AR84" s="370"/>
      <c r="AS84" s="370"/>
      <c r="AT84" s="370"/>
      <c r="AU84" s="370"/>
      <c r="AV84" s="370"/>
      <c r="AW84" s="370"/>
      <c r="AX84" s="370"/>
    </row>
    <row r="85" spans="1:50" s="364" customFormat="1" ht="15.6" hidden="1" x14ac:dyDescent="0.3">
      <c r="A85" s="347"/>
      <c r="B85" s="348" t="s">
        <v>61</v>
      </c>
      <c r="C85" s="349" t="s">
        <v>451</v>
      </c>
      <c r="D85" s="365"/>
      <c r="E85" s="362"/>
      <c r="F85" s="362"/>
      <c r="G85" s="366"/>
      <c r="H85" s="362"/>
      <c r="I85" s="359"/>
      <c r="J85" s="359"/>
      <c r="K85" s="362"/>
      <c r="L85" s="359"/>
      <c r="M85" s="359"/>
      <c r="N85" s="359"/>
      <c r="O85" s="349" t="s">
        <v>451</v>
      </c>
      <c r="P85" s="349" t="s">
        <v>451</v>
      </c>
      <c r="Q85" s="349" t="s">
        <v>451</v>
      </c>
      <c r="R85" s="349" t="s">
        <v>451</v>
      </c>
      <c r="S85" s="349" t="s">
        <v>451</v>
      </c>
      <c r="T85" s="349" t="s">
        <v>451</v>
      </c>
      <c r="U85" s="349" t="s">
        <v>451</v>
      </c>
      <c r="V85" s="349" t="s">
        <v>451</v>
      </c>
      <c r="W85" s="349" t="s">
        <v>451</v>
      </c>
      <c r="X85" s="349" t="s">
        <v>451</v>
      </c>
      <c r="Y85" s="349" t="s">
        <v>451</v>
      </c>
      <c r="Z85" s="349" t="s">
        <v>451</v>
      </c>
      <c r="AA85" s="349" t="s">
        <v>451</v>
      </c>
      <c r="AB85" s="349" t="s">
        <v>451</v>
      </c>
      <c r="AC85" s="349" t="s">
        <v>451</v>
      </c>
      <c r="AD85" s="349" t="s">
        <v>451</v>
      </c>
      <c r="AE85" s="349" t="s">
        <v>451</v>
      </c>
      <c r="AF85" s="349" t="s">
        <v>451</v>
      </c>
      <c r="AG85" s="349" t="s">
        <v>451</v>
      </c>
      <c r="AH85" s="349" t="s">
        <v>451</v>
      </c>
      <c r="AI85" s="349" t="s">
        <v>451</v>
      </c>
      <c r="AJ85" s="349" t="s">
        <v>451</v>
      </c>
      <c r="AK85" s="349" t="s">
        <v>451</v>
      </c>
      <c r="AL85" s="349" t="s">
        <v>451</v>
      </c>
      <c r="AM85" s="349" t="s">
        <v>451</v>
      </c>
      <c r="AN85" s="349" t="s">
        <v>451</v>
      </c>
      <c r="AO85" s="349" t="s">
        <v>451</v>
      </c>
      <c r="AP85" s="349" t="s">
        <v>451</v>
      </c>
      <c r="AQ85" s="349" t="s">
        <v>451</v>
      </c>
      <c r="AR85" s="349" t="s">
        <v>451</v>
      </c>
      <c r="AS85" s="349" t="s">
        <v>451</v>
      </c>
      <c r="AT85" s="349" t="s">
        <v>451</v>
      </c>
      <c r="AU85" s="349" t="s">
        <v>451</v>
      </c>
      <c r="AV85" s="359"/>
      <c r="AW85" s="359"/>
      <c r="AX85" s="359"/>
    </row>
    <row r="86" spans="1:50" s="364" customFormat="1" hidden="1" x14ac:dyDescent="0.3">
      <c r="A86" s="347"/>
      <c r="B86" s="348" t="s">
        <v>74</v>
      </c>
      <c r="C86" s="349"/>
      <c r="D86" s="365"/>
      <c r="E86" s="362"/>
      <c r="F86" s="362"/>
      <c r="G86" s="366"/>
      <c r="H86" s="362"/>
      <c r="I86" s="359"/>
      <c r="J86" s="359"/>
      <c r="K86" s="362"/>
      <c r="L86" s="359"/>
      <c r="M86" s="359"/>
      <c r="N86" s="359"/>
      <c r="O86" s="359"/>
      <c r="P86" s="359"/>
      <c r="Q86" s="359"/>
      <c r="R86" s="359"/>
      <c r="S86" s="359"/>
      <c r="T86" s="362"/>
      <c r="U86" s="362"/>
      <c r="V86" s="362"/>
      <c r="W86" s="361"/>
      <c r="X86" s="367"/>
      <c r="Y86" s="367"/>
      <c r="Z86" s="367"/>
      <c r="AA86" s="367"/>
      <c r="AB86" s="367"/>
      <c r="AC86" s="367"/>
      <c r="AD86" s="367"/>
      <c r="AE86" s="367"/>
      <c r="AF86" s="367"/>
      <c r="AG86" s="367"/>
      <c r="AH86" s="367"/>
      <c r="AI86" s="367"/>
      <c r="AJ86" s="368"/>
      <c r="AK86" s="350"/>
      <c r="AL86" s="354"/>
      <c r="AM86" s="355"/>
      <c r="AN86" s="369"/>
      <c r="AO86" s="359"/>
      <c r="AP86" s="359"/>
      <c r="AQ86" s="359"/>
      <c r="AR86" s="359"/>
      <c r="AS86" s="359"/>
      <c r="AT86" s="359"/>
      <c r="AU86" s="359"/>
      <c r="AV86" s="359"/>
      <c r="AW86" s="359"/>
      <c r="AX86" s="359"/>
    </row>
    <row r="87" spans="1:50" s="364" customFormat="1" ht="15.75" hidden="1" customHeight="1" x14ac:dyDescent="0.3">
      <c r="A87" s="347"/>
      <c r="B87" s="362" t="s">
        <v>258</v>
      </c>
      <c r="C87" s="349"/>
      <c r="D87" s="365"/>
      <c r="E87" s="362"/>
      <c r="F87" s="362"/>
      <c r="G87" s="366"/>
      <c r="H87" s="362"/>
      <c r="I87" s="359"/>
      <c r="J87" s="359"/>
      <c r="K87" s="362"/>
      <c r="L87" s="359"/>
      <c r="M87" s="359"/>
      <c r="N87" s="359"/>
      <c r="O87" s="359"/>
      <c r="P87" s="359"/>
      <c r="Q87" s="359"/>
      <c r="R87" s="359"/>
      <c r="S87" s="359"/>
      <c r="T87" s="362"/>
      <c r="U87" s="362"/>
      <c r="V87" s="362"/>
      <c r="W87" s="361"/>
      <c r="X87" s="367"/>
      <c r="Y87" s="367"/>
      <c r="Z87" s="367"/>
      <c r="AA87" s="367"/>
      <c r="AB87" s="367"/>
      <c r="AC87" s="367"/>
      <c r="AD87" s="367"/>
      <c r="AE87" s="367"/>
      <c r="AF87" s="367"/>
      <c r="AG87" s="367"/>
      <c r="AH87" s="367"/>
      <c r="AI87" s="367"/>
      <c r="AJ87" s="368"/>
      <c r="AK87" s="350"/>
      <c r="AL87" s="354"/>
      <c r="AM87" s="355"/>
      <c r="AN87" s="369"/>
      <c r="AO87" s="359"/>
      <c r="AP87" s="359"/>
      <c r="AQ87" s="359"/>
      <c r="AR87" s="359"/>
      <c r="AS87" s="359"/>
      <c r="AT87" s="359"/>
      <c r="AU87" s="359"/>
      <c r="AV87" s="359"/>
      <c r="AW87" s="359"/>
      <c r="AX87" s="359"/>
    </row>
    <row r="88" spans="1:50" s="364" customFormat="1" hidden="1" x14ac:dyDescent="0.3">
      <c r="A88" s="347"/>
      <c r="B88" s="362" t="s">
        <v>259</v>
      </c>
      <c r="C88" s="349"/>
      <c r="D88" s="365"/>
      <c r="E88" s="362"/>
      <c r="F88" s="362"/>
      <c r="G88" s="366"/>
      <c r="H88" s="362"/>
      <c r="I88" s="359"/>
      <c r="J88" s="359"/>
      <c r="K88" s="362"/>
      <c r="L88" s="359"/>
      <c r="M88" s="359"/>
      <c r="N88" s="359"/>
      <c r="O88" s="359"/>
      <c r="P88" s="359"/>
      <c r="Q88" s="359"/>
      <c r="R88" s="359"/>
      <c r="S88" s="359"/>
      <c r="T88" s="362"/>
      <c r="U88" s="362"/>
      <c r="V88" s="362"/>
      <c r="W88" s="361"/>
      <c r="X88" s="367"/>
      <c r="Y88" s="367"/>
      <c r="Z88" s="367"/>
      <c r="AA88" s="367"/>
      <c r="AB88" s="367"/>
      <c r="AC88" s="367"/>
      <c r="AD88" s="367"/>
      <c r="AE88" s="367"/>
      <c r="AF88" s="367"/>
      <c r="AG88" s="367"/>
      <c r="AH88" s="367"/>
      <c r="AI88" s="367"/>
      <c r="AJ88" s="368"/>
      <c r="AK88" s="350"/>
      <c r="AL88" s="354"/>
      <c r="AM88" s="355"/>
      <c r="AN88" s="369"/>
      <c r="AO88" s="359"/>
      <c r="AP88" s="359"/>
      <c r="AQ88" s="359"/>
      <c r="AR88" s="359"/>
      <c r="AS88" s="359"/>
      <c r="AT88" s="359"/>
      <c r="AU88" s="359"/>
      <c r="AV88" s="359"/>
      <c r="AW88" s="359"/>
      <c r="AX88" s="359"/>
    </row>
    <row r="89" spans="1:50" s="364" customFormat="1" hidden="1" x14ac:dyDescent="0.3">
      <c r="A89" s="347"/>
      <c r="B89" s="362" t="s">
        <v>68</v>
      </c>
      <c r="C89" s="349"/>
      <c r="D89" s="365"/>
      <c r="E89" s="362"/>
      <c r="F89" s="362"/>
      <c r="G89" s="366"/>
      <c r="H89" s="362"/>
      <c r="I89" s="359"/>
      <c r="J89" s="359"/>
      <c r="K89" s="362"/>
      <c r="L89" s="359"/>
      <c r="M89" s="359"/>
      <c r="N89" s="359"/>
      <c r="O89" s="359"/>
      <c r="P89" s="359"/>
      <c r="Q89" s="359"/>
      <c r="R89" s="359"/>
      <c r="S89" s="359"/>
      <c r="T89" s="362"/>
      <c r="U89" s="362"/>
      <c r="V89" s="362"/>
      <c r="W89" s="361"/>
      <c r="X89" s="367"/>
      <c r="Y89" s="367"/>
      <c r="Z89" s="367"/>
      <c r="AA89" s="367"/>
      <c r="AB89" s="367"/>
      <c r="AC89" s="367"/>
      <c r="AD89" s="367"/>
      <c r="AE89" s="367"/>
      <c r="AF89" s="367"/>
      <c r="AG89" s="367"/>
      <c r="AH89" s="367"/>
      <c r="AI89" s="367"/>
      <c r="AJ89" s="368"/>
      <c r="AK89" s="350"/>
      <c r="AL89" s="354"/>
      <c r="AM89" s="355"/>
      <c r="AN89" s="369"/>
      <c r="AO89" s="359"/>
      <c r="AP89" s="359"/>
      <c r="AQ89" s="359"/>
      <c r="AR89" s="359"/>
      <c r="AS89" s="359"/>
      <c r="AT89" s="359"/>
      <c r="AU89" s="359"/>
      <c r="AV89" s="359"/>
      <c r="AW89" s="359"/>
      <c r="AX89" s="359"/>
    </row>
    <row r="90" spans="1:50" ht="30" hidden="1" customHeight="1" x14ac:dyDescent="0.3">
      <c r="A90" s="357" t="s">
        <v>454</v>
      </c>
      <c r="B90" s="408" t="s">
        <v>455</v>
      </c>
      <c r="C90" s="347"/>
      <c r="D90" s="409"/>
      <c r="E90" s="326"/>
      <c r="F90" s="326"/>
      <c r="G90" s="357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410"/>
      <c r="X90" s="411"/>
      <c r="Y90" s="411"/>
      <c r="Z90" s="411"/>
      <c r="AA90" s="411"/>
      <c r="AB90" s="411"/>
      <c r="AC90" s="411"/>
      <c r="AD90" s="411"/>
      <c r="AE90" s="411"/>
      <c r="AF90" s="412"/>
      <c r="AG90" s="412"/>
      <c r="AH90" s="412"/>
      <c r="AI90" s="412"/>
      <c r="AJ90" s="413"/>
      <c r="AK90" s="326"/>
      <c r="AL90" s="326"/>
      <c r="AM90" s="326"/>
      <c r="AN90" s="414"/>
      <c r="AO90" s="326"/>
      <c r="AP90" s="326"/>
      <c r="AQ90" s="326"/>
      <c r="AR90" s="326"/>
      <c r="AS90" s="326"/>
      <c r="AT90" s="326"/>
      <c r="AU90" s="326"/>
      <c r="AV90" s="326"/>
      <c r="AW90" s="326"/>
      <c r="AX90" s="326"/>
    </row>
    <row r="91" spans="1:50" s="364" customFormat="1" ht="18.75" hidden="1" customHeight="1" x14ac:dyDescent="0.3">
      <c r="A91" s="327"/>
      <c r="B91" s="348" t="s">
        <v>61</v>
      </c>
      <c r="C91" s="349" t="s">
        <v>451</v>
      </c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349" t="s">
        <v>451</v>
      </c>
      <c r="P91" s="349" t="s">
        <v>451</v>
      </c>
      <c r="Q91" s="349" t="s">
        <v>451</v>
      </c>
      <c r="R91" s="349" t="s">
        <v>451</v>
      </c>
      <c r="S91" s="349" t="s">
        <v>451</v>
      </c>
      <c r="T91" s="349" t="s">
        <v>451</v>
      </c>
      <c r="U91" s="349" t="s">
        <v>451</v>
      </c>
      <c r="V91" s="349" t="s">
        <v>451</v>
      </c>
      <c r="W91" s="349" t="s">
        <v>451</v>
      </c>
      <c r="X91" s="349" t="s">
        <v>451</v>
      </c>
      <c r="Y91" s="349" t="s">
        <v>451</v>
      </c>
      <c r="Z91" s="349" t="s">
        <v>451</v>
      </c>
      <c r="AA91" s="349" t="s">
        <v>451</v>
      </c>
      <c r="AB91" s="349" t="s">
        <v>451</v>
      </c>
      <c r="AC91" s="349" t="s">
        <v>451</v>
      </c>
      <c r="AD91" s="349" t="s">
        <v>451</v>
      </c>
      <c r="AE91" s="349" t="s">
        <v>451</v>
      </c>
      <c r="AF91" s="349" t="s">
        <v>451</v>
      </c>
      <c r="AG91" s="349" t="s">
        <v>451</v>
      </c>
      <c r="AH91" s="349" t="s">
        <v>451</v>
      </c>
      <c r="AI91" s="349" t="s">
        <v>451</v>
      </c>
      <c r="AJ91" s="349" t="s">
        <v>451</v>
      </c>
      <c r="AK91" s="349" t="s">
        <v>451</v>
      </c>
      <c r="AL91" s="349" t="s">
        <v>451</v>
      </c>
      <c r="AM91" s="349" t="s">
        <v>451</v>
      </c>
      <c r="AN91" s="349" t="s">
        <v>451</v>
      </c>
      <c r="AO91" s="349" t="s">
        <v>451</v>
      </c>
      <c r="AP91" s="349" t="s">
        <v>451</v>
      </c>
      <c r="AQ91" s="349" t="s">
        <v>451</v>
      </c>
      <c r="AR91" s="349" t="s">
        <v>451</v>
      </c>
      <c r="AS91" s="349" t="s">
        <v>451</v>
      </c>
      <c r="AT91" s="349" t="s">
        <v>451</v>
      </c>
      <c r="AU91" s="349" t="s">
        <v>451</v>
      </c>
      <c r="AV91" s="363"/>
      <c r="AW91" s="227"/>
      <c r="AX91" s="227"/>
    </row>
    <row r="92" spans="1:50" s="364" customFormat="1" hidden="1" x14ac:dyDescent="0.3">
      <c r="A92" s="327"/>
      <c r="B92" s="348" t="s">
        <v>74</v>
      </c>
      <c r="C92" s="416"/>
      <c r="D92" s="359"/>
      <c r="E92" s="359"/>
      <c r="F92" s="368"/>
      <c r="G92" s="359"/>
      <c r="H92" s="359"/>
      <c r="I92" s="359"/>
      <c r="J92" s="359"/>
      <c r="K92" s="359"/>
      <c r="L92" s="359"/>
      <c r="M92" s="359"/>
      <c r="N92" s="359"/>
      <c r="O92" s="368"/>
      <c r="P92" s="368"/>
      <c r="Q92" s="417"/>
      <c r="R92" s="361"/>
      <c r="S92" s="367"/>
      <c r="T92" s="367"/>
      <c r="U92" s="367"/>
      <c r="V92" s="367"/>
      <c r="W92" s="367"/>
      <c r="X92" s="367"/>
      <c r="Y92" s="367"/>
      <c r="Z92" s="367"/>
      <c r="AA92" s="367"/>
      <c r="AB92" s="367"/>
      <c r="AC92" s="367"/>
      <c r="AD92" s="367"/>
      <c r="AE92" s="368"/>
      <c r="AF92" s="418"/>
      <c r="AG92" s="419"/>
      <c r="AH92" s="420"/>
      <c r="AI92" s="369"/>
      <c r="AJ92" s="359"/>
      <c r="AK92" s="359"/>
      <c r="AL92" s="359"/>
      <c r="AM92" s="359"/>
      <c r="AN92" s="359"/>
      <c r="AO92" s="359"/>
      <c r="AP92" s="359"/>
      <c r="AQ92" s="359"/>
      <c r="AR92" s="359"/>
      <c r="AS92" s="421"/>
      <c r="AT92" s="421"/>
      <c r="AU92" s="421"/>
      <c r="AV92" s="368"/>
      <c r="AW92" s="368"/>
      <c r="AX92" s="368"/>
    </row>
    <row r="93" spans="1:50" s="364" customFormat="1" hidden="1" x14ac:dyDescent="0.3">
      <c r="A93" s="327"/>
      <c r="B93" s="362" t="s">
        <v>258</v>
      </c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2"/>
      <c r="N93" s="422"/>
      <c r="O93" s="368"/>
      <c r="P93" s="368"/>
      <c r="Q93" s="417"/>
      <c r="R93" s="361"/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8"/>
      <c r="AF93" s="418"/>
      <c r="AG93" s="419"/>
      <c r="AH93" s="420"/>
      <c r="AI93" s="369"/>
      <c r="AJ93" s="359"/>
      <c r="AK93" s="359"/>
      <c r="AL93" s="359"/>
      <c r="AM93" s="359"/>
      <c r="AN93" s="359"/>
      <c r="AO93" s="359"/>
      <c r="AP93" s="359"/>
      <c r="AQ93" s="359"/>
      <c r="AR93" s="359"/>
      <c r="AS93" s="421"/>
      <c r="AT93" s="421"/>
      <c r="AU93" s="421"/>
      <c r="AV93" s="363"/>
      <c r="AW93" s="227"/>
      <c r="AX93" s="227"/>
    </row>
    <row r="94" spans="1:50" s="364" customFormat="1" hidden="1" x14ac:dyDescent="0.3">
      <c r="A94" s="327"/>
      <c r="B94" s="362" t="s">
        <v>259</v>
      </c>
      <c r="C94" s="416"/>
      <c r="D94" s="359"/>
      <c r="E94" s="359"/>
      <c r="F94" s="368"/>
      <c r="G94" s="359"/>
      <c r="H94" s="359"/>
      <c r="I94" s="359"/>
      <c r="J94" s="359"/>
      <c r="K94" s="359"/>
      <c r="L94" s="359"/>
      <c r="M94" s="359"/>
      <c r="N94" s="359"/>
      <c r="O94" s="368"/>
      <c r="P94" s="368"/>
      <c r="Q94" s="417"/>
      <c r="R94" s="361"/>
      <c r="S94" s="367"/>
      <c r="T94" s="367"/>
      <c r="U94" s="367"/>
      <c r="V94" s="367"/>
      <c r="W94" s="367"/>
      <c r="X94" s="367"/>
      <c r="Y94" s="367"/>
      <c r="Z94" s="367"/>
      <c r="AA94" s="367"/>
      <c r="AB94" s="367"/>
      <c r="AC94" s="367"/>
      <c r="AD94" s="367"/>
      <c r="AE94" s="368"/>
      <c r="AF94" s="418"/>
      <c r="AG94" s="419"/>
      <c r="AH94" s="420"/>
      <c r="AI94" s="369"/>
      <c r="AJ94" s="359"/>
      <c r="AK94" s="359"/>
      <c r="AL94" s="359"/>
      <c r="AM94" s="359"/>
      <c r="AN94" s="359"/>
      <c r="AO94" s="359"/>
      <c r="AP94" s="359"/>
      <c r="AQ94" s="359"/>
      <c r="AR94" s="359"/>
      <c r="AS94" s="421"/>
      <c r="AT94" s="421"/>
      <c r="AU94" s="421"/>
      <c r="AV94" s="363"/>
      <c r="AW94" s="227"/>
      <c r="AX94" s="227"/>
    </row>
    <row r="95" spans="1:50" s="364" customFormat="1" hidden="1" x14ac:dyDescent="0.3">
      <c r="A95" s="327"/>
      <c r="B95" s="362" t="s">
        <v>68</v>
      </c>
      <c r="C95" s="416"/>
      <c r="D95" s="359"/>
      <c r="E95" s="359"/>
      <c r="F95" s="368"/>
      <c r="G95" s="359"/>
      <c r="H95" s="359"/>
      <c r="I95" s="359"/>
      <c r="J95" s="359"/>
      <c r="K95" s="359"/>
      <c r="L95" s="359"/>
      <c r="M95" s="359"/>
      <c r="N95" s="359"/>
      <c r="O95" s="368"/>
      <c r="P95" s="368"/>
      <c r="Q95" s="417"/>
      <c r="R95" s="361"/>
      <c r="S95" s="367"/>
      <c r="T95" s="367"/>
      <c r="U95" s="367"/>
      <c r="V95" s="367"/>
      <c r="W95" s="367"/>
      <c r="X95" s="367"/>
      <c r="Y95" s="367"/>
      <c r="Z95" s="367"/>
      <c r="AA95" s="367"/>
      <c r="AB95" s="367"/>
      <c r="AC95" s="367"/>
      <c r="AD95" s="367"/>
      <c r="AE95" s="368"/>
      <c r="AF95" s="418"/>
      <c r="AG95" s="419"/>
      <c r="AH95" s="420"/>
      <c r="AI95" s="369"/>
      <c r="AJ95" s="359"/>
      <c r="AK95" s="359"/>
      <c r="AL95" s="359"/>
      <c r="AM95" s="359"/>
      <c r="AN95" s="359"/>
      <c r="AO95" s="359"/>
      <c r="AP95" s="359"/>
      <c r="AQ95" s="359"/>
      <c r="AR95" s="359"/>
      <c r="AS95" s="421"/>
      <c r="AT95" s="421"/>
      <c r="AU95" s="421"/>
      <c r="AV95" s="363"/>
      <c r="AW95" s="227"/>
      <c r="AX95" s="227"/>
    </row>
    <row r="96" spans="1:50" x14ac:dyDescent="0.3">
      <c r="V96" s="433"/>
    </row>
    <row r="97" spans="22:22" x14ac:dyDescent="0.3">
      <c r="V97" s="433"/>
    </row>
    <row r="98" spans="22:22" x14ac:dyDescent="0.3">
      <c r="V98" s="433"/>
    </row>
    <row r="99" spans="22:22" x14ac:dyDescent="0.3">
      <c r="V99" s="433"/>
    </row>
    <row r="100" spans="22:22" x14ac:dyDescent="0.3">
      <c r="V100" s="433"/>
    </row>
    <row r="101" spans="22:22" x14ac:dyDescent="0.3">
      <c r="V101" s="433"/>
    </row>
    <row r="102" spans="22:22" x14ac:dyDescent="0.3">
      <c r="V102" s="433"/>
    </row>
    <row r="103" spans="22:22" x14ac:dyDescent="0.3">
      <c r="V103" s="433"/>
    </row>
    <row r="104" spans="22:22" x14ac:dyDescent="0.3">
      <c r="V104" s="433"/>
    </row>
    <row r="105" spans="22:22" x14ac:dyDescent="0.3">
      <c r="V105" s="433"/>
    </row>
    <row r="106" spans="22:22" x14ac:dyDescent="0.3">
      <c r="V106" s="433"/>
    </row>
    <row r="107" spans="22:22" x14ac:dyDescent="0.3">
      <c r="V107" s="433"/>
    </row>
    <row r="108" spans="22:22" x14ac:dyDescent="0.3">
      <c r="V108" s="433"/>
    </row>
    <row r="109" spans="22:22" x14ac:dyDescent="0.3">
      <c r="V109" s="433"/>
    </row>
    <row r="110" spans="22:22" x14ac:dyDescent="0.3">
      <c r="V110" s="433"/>
    </row>
    <row r="111" spans="22:22" x14ac:dyDescent="0.3">
      <c r="V111" s="433"/>
    </row>
    <row r="112" spans="22:22" x14ac:dyDescent="0.3">
      <c r="V112" s="433"/>
    </row>
    <row r="113" spans="22:22" x14ac:dyDescent="0.3">
      <c r="V113" s="433"/>
    </row>
    <row r="114" spans="22:22" x14ac:dyDescent="0.3">
      <c r="V114" s="433"/>
    </row>
    <row r="115" spans="22:22" x14ac:dyDescent="0.3">
      <c r="V115" s="433"/>
    </row>
    <row r="116" spans="22:22" x14ac:dyDescent="0.3">
      <c r="V116" s="433"/>
    </row>
    <row r="117" spans="22:22" x14ac:dyDescent="0.3">
      <c r="V117" s="433"/>
    </row>
    <row r="118" spans="22:22" x14ac:dyDescent="0.3">
      <c r="V118" s="433"/>
    </row>
    <row r="119" spans="22:22" x14ac:dyDescent="0.3">
      <c r="V119" s="433"/>
    </row>
    <row r="120" spans="22:22" x14ac:dyDescent="0.3">
      <c r="V120" s="433"/>
    </row>
    <row r="121" spans="22:22" x14ac:dyDescent="0.3">
      <c r="V121" s="433"/>
    </row>
    <row r="122" spans="22:22" x14ac:dyDescent="0.3">
      <c r="V122" s="433"/>
    </row>
    <row r="123" spans="22:22" x14ac:dyDescent="0.3">
      <c r="V123" s="433"/>
    </row>
    <row r="124" spans="22:22" x14ac:dyDescent="0.3">
      <c r="V124" s="433"/>
    </row>
    <row r="125" spans="22:22" x14ac:dyDescent="0.3">
      <c r="V125" s="433"/>
    </row>
    <row r="126" spans="22:22" x14ac:dyDescent="0.3">
      <c r="V126" s="433"/>
    </row>
    <row r="127" spans="22:22" x14ac:dyDescent="0.3">
      <c r="V127" s="433"/>
    </row>
    <row r="128" spans="22:22" x14ac:dyDescent="0.3">
      <c r="V128" s="433"/>
    </row>
    <row r="129" spans="22:22" x14ac:dyDescent="0.3">
      <c r="V129" s="433"/>
    </row>
    <row r="130" spans="22:22" x14ac:dyDescent="0.3">
      <c r="V130" s="433"/>
    </row>
    <row r="131" spans="22:22" x14ac:dyDescent="0.3">
      <c r="V131" s="433"/>
    </row>
    <row r="132" spans="22:22" x14ac:dyDescent="0.3">
      <c r="V132" s="433"/>
    </row>
    <row r="133" spans="22:22" x14ac:dyDescent="0.3">
      <c r="V133" s="433"/>
    </row>
    <row r="134" spans="22:22" x14ac:dyDescent="0.3">
      <c r="V134" s="433"/>
    </row>
    <row r="135" spans="22:22" x14ac:dyDescent="0.3">
      <c r="V135" s="433"/>
    </row>
    <row r="136" spans="22:22" x14ac:dyDescent="0.3">
      <c r="V136" s="433"/>
    </row>
    <row r="137" spans="22:22" x14ac:dyDescent="0.3">
      <c r="V137" s="433"/>
    </row>
    <row r="138" spans="22:22" x14ac:dyDescent="0.3">
      <c r="V138" s="433"/>
    </row>
    <row r="139" spans="22:22" x14ac:dyDescent="0.3">
      <c r="V139" s="433"/>
    </row>
    <row r="140" spans="22:22" x14ac:dyDescent="0.3">
      <c r="V140" s="433"/>
    </row>
    <row r="141" spans="22:22" x14ac:dyDescent="0.3">
      <c r="V141" s="433"/>
    </row>
    <row r="142" spans="22:22" x14ac:dyDescent="0.3">
      <c r="V142" s="433"/>
    </row>
    <row r="143" spans="22:22" x14ac:dyDescent="0.3">
      <c r="V143" s="433"/>
    </row>
    <row r="144" spans="22:22" x14ac:dyDescent="0.3">
      <c r="V144" s="433"/>
    </row>
    <row r="145" spans="22:22" x14ac:dyDescent="0.3">
      <c r="V145" s="433"/>
    </row>
    <row r="146" spans="22:22" x14ac:dyDescent="0.3">
      <c r="V146" s="433"/>
    </row>
    <row r="147" spans="22:22" x14ac:dyDescent="0.3">
      <c r="V147" s="433"/>
    </row>
    <row r="148" spans="22:22" x14ac:dyDescent="0.3">
      <c r="V148" s="433"/>
    </row>
    <row r="149" spans="22:22" x14ac:dyDescent="0.3">
      <c r="V149" s="433"/>
    </row>
    <row r="150" spans="22:22" x14ac:dyDescent="0.3">
      <c r="V150" s="433"/>
    </row>
    <row r="151" spans="22:22" x14ac:dyDescent="0.3">
      <c r="V151" s="433"/>
    </row>
    <row r="152" spans="22:22" x14ac:dyDescent="0.3">
      <c r="V152" s="433"/>
    </row>
    <row r="153" spans="22:22" x14ac:dyDescent="0.3">
      <c r="V153" s="433"/>
    </row>
    <row r="154" spans="22:22" x14ac:dyDescent="0.3">
      <c r="V154" s="433"/>
    </row>
    <row r="155" spans="22:22" x14ac:dyDescent="0.3">
      <c r="V155" s="433"/>
    </row>
    <row r="156" spans="22:22" x14ac:dyDescent="0.3">
      <c r="V156" s="433"/>
    </row>
    <row r="157" spans="22:22" x14ac:dyDescent="0.3">
      <c r="V157" s="433"/>
    </row>
    <row r="158" spans="22:22" x14ac:dyDescent="0.3">
      <c r="V158" s="433"/>
    </row>
    <row r="159" spans="22:22" x14ac:dyDescent="0.3">
      <c r="V159" s="433"/>
    </row>
    <row r="160" spans="22:22" x14ac:dyDescent="0.3">
      <c r="V160" s="433"/>
    </row>
    <row r="161" spans="1:50" x14ac:dyDescent="0.3">
      <c r="V161" s="433"/>
    </row>
    <row r="162" spans="1:50" x14ac:dyDescent="0.3">
      <c r="V162" s="433"/>
    </row>
    <row r="163" spans="1:50" x14ac:dyDescent="0.3">
      <c r="V163" s="433"/>
    </row>
    <row r="164" spans="1:50" x14ac:dyDescent="0.3">
      <c r="V164" s="433"/>
    </row>
    <row r="165" spans="1:50" x14ac:dyDescent="0.3">
      <c r="V165" s="433"/>
    </row>
    <row r="166" spans="1:50" x14ac:dyDescent="0.3">
      <c r="V166" s="433"/>
    </row>
    <row r="167" spans="1:50" x14ac:dyDescent="0.3">
      <c r="V167" s="433"/>
    </row>
    <row r="168" spans="1:50" x14ac:dyDescent="0.3">
      <c r="V168" s="433"/>
    </row>
    <row r="169" spans="1:50" x14ac:dyDescent="0.3">
      <c r="V169" s="433"/>
    </row>
    <row r="170" spans="1:50" x14ac:dyDescent="0.3">
      <c r="V170" s="433"/>
    </row>
    <row r="171" spans="1:50" s="425" customFormat="1" ht="15" customHeight="1" x14ac:dyDescent="0.3">
      <c r="A171" s="423"/>
      <c r="B171" s="324"/>
      <c r="C171" s="424"/>
      <c r="F171" s="324"/>
      <c r="O171" s="324"/>
      <c r="P171" s="324"/>
      <c r="Q171" s="426"/>
      <c r="R171" s="361" t="s">
        <v>456</v>
      </c>
      <c r="S171" s="427"/>
      <c r="T171" s="427"/>
      <c r="U171" s="427"/>
      <c r="V171" s="427"/>
      <c r="W171" s="427"/>
      <c r="X171" s="427"/>
      <c r="Y171" s="427"/>
      <c r="Z171" s="427"/>
      <c r="AA171" s="427"/>
      <c r="AB171" s="427"/>
      <c r="AC171" s="427"/>
      <c r="AD171" s="427"/>
      <c r="AE171" s="428"/>
      <c r="AI171" s="429"/>
      <c r="AV171" s="324"/>
      <c r="AW171" s="324"/>
      <c r="AX171" s="324"/>
    </row>
    <row r="172" spans="1:50" s="425" customFormat="1" ht="15" customHeight="1" x14ac:dyDescent="0.3">
      <c r="A172" s="423"/>
      <c r="B172" s="426" t="s">
        <v>457</v>
      </c>
      <c r="C172" s="430"/>
      <c r="F172" s="426"/>
      <c r="O172" s="426"/>
      <c r="P172" s="426"/>
      <c r="Q172" s="426"/>
      <c r="R172" s="361" t="s">
        <v>458</v>
      </c>
      <c r="S172" s="427"/>
      <c r="T172" s="427"/>
      <c r="U172" s="427"/>
      <c r="V172" s="427"/>
      <c r="W172" s="427"/>
      <c r="X172" s="427"/>
      <c r="Y172" s="427"/>
      <c r="Z172" s="427"/>
      <c r="AA172" s="427"/>
      <c r="AB172" s="427"/>
      <c r="AC172" s="427"/>
      <c r="AD172" s="427"/>
      <c r="AE172" s="428"/>
      <c r="AI172" s="429"/>
      <c r="AV172" s="429"/>
      <c r="AW172" s="429"/>
      <c r="AX172" s="429"/>
    </row>
    <row r="173" spans="1:50" s="425" customFormat="1" ht="15" customHeight="1" x14ac:dyDescent="0.3">
      <c r="A173" s="423"/>
      <c r="B173" s="426" t="s">
        <v>459</v>
      </c>
      <c r="C173" s="430"/>
      <c r="F173" s="426"/>
      <c r="O173" s="426"/>
      <c r="P173" s="426"/>
      <c r="Q173" s="426"/>
      <c r="R173" s="361" t="s">
        <v>460</v>
      </c>
      <c r="S173" s="427"/>
      <c r="T173" s="427"/>
      <c r="U173" s="427"/>
      <c r="V173" s="427"/>
      <c r="W173" s="427"/>
      <c r="X173" s="427"/>
      <c r="Y173" s="427"/>
      <c r="Z173" s="427"/>
      <c r="AA173" s="427"/>
      <c r="AB173" s="427"/>
      <c r="AC173" s="427"/>
      <c r="AD173" s="427"/>
      <c r="AE173" s="428"/>
      <c r="AI173" s="429"/>
      <c r="AV173" s="429"/>
      <c r="AW173" s="429"/>
      <c r="AX173" s="429"/>
    </row>
    <row r="174" spans="1:50" ht="15" customHeight="1" x14ac:dyDescent="0.3">
      <c r="B174" s="426" t="s">
        <v>461</v>
      </c>
      <c r="C174" s="431"/>
      <c r="F174" s="429"/>
      <c r="O174" s="429"/>
      <c r="P174" s="429"/>
      <c r="V174" s="433"/>
      <c r="AV174" s="429"/>
      <c r="AW174" s="429"/>
      <c r="AX174" s="429"/>
    </row>
    <row r="175" spans="1:50" x14ac:dyDescent="0.3">
      <c r="V175" s="433"/>
    </row>
    <row r="176" spans="1:50" x14ac:dyDescent="0.3">
      <c r="V176" s="433"/>
    </row>
    <row r="177" spans="22:22" x14ac:dyDescent="0.3">
      <c r="V177" s="433"/>
    </row>
    <row r="178" spans="22:22" x14ac:dyDescent="0.3">
      <c r="V178" s="433"/>
    </row>
    <row r="179" spans="22:22" x14ac:dyDescent="0.3">
      <c r="V179" s="433"/>
    </row>
    <row r="180" spans="22:22" x14ac:dyDescent="0.3">
      <c r="V180" s="433"/>
    </row>
    <row r="181" spans="22:22" x14ac:dyDescent="0.3">
      <c r="V181" s="433"/>
    </row>
    <row r="182" spans="22:22" x14ac:dyDescent="0.3">
      <c r="V182" s="433"/>
    </row>
    <row r="183" spans="22:22" x14ac:dyDescent="0.3">
      <c r="V183" s="433"/>
    </row>
    <row r="184" spans="22:22" x14ac:dyDescent="0.3">
      <c r="V184" s="433"/>
    </row>
    <row r="185" spans="22:22" x14ac:dyDescent="0.3">
      <c r="V185" s="433"/>
    </row>
    <row r="186" spans="22:22" x14ac:dyDescent="0.3">
      <c r="V186" s="433"/>
    </row>
    <row r="187" spans="22:22" x14ac:dyDescent="0.3">
      <c r="V187" s="433"/>
    </row>
    <row r="188" spans="22:22" x14ac:dyDescent="0.3">
      <c r="V188" s="433"/>
    </row>
    <row r="189" spans="22:22" x14ac:dyDescent="0.3">
      <c r="V189" s="433"/>
    </row>
    <row r="190" spans="22:22" x14ac:dyDescent="0.3">
      <c r="V190" s="433"/>
    </row>
  </sheetData>
  <mergeCells count="2">
    <mergeCell ref="B1:AD1"/>
    <mergeCell ref="C3:T3"/>
  </mergeCells>
  <conditionalFormatting sqref="C51:X51">
    <cfRule type="containsText" dxfId="0" priority="1" operator="containsText" text="Không đạt">
      <formula>NOT(ISERROR(SEARCH("Không đạt",C51)))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CO151"/>
  <sheetViews>
    <sheetView topLeftCell="A19" zoomScaleNormal="100" workbookViewId="0">
      <selection activeCell="V23" sqref="V23"/>
    </sheetView>
  </sheetViews>
  <sheetFormatPr defaultColWidth="8.88671875" defaultRowHeight="13.8" x14ac:dyDescent="0.3"/>
  <cols>
    <col min="1" max="1" customWidth="true" style="7" width="4.88671875"/>
    <col min="2" max="2" customWidth="true" style="7" width="20.0"/>
    <col min="3" max="5" customWidth="true" style="7" width="7.44140625"/>
    <col min="6" max="15" customWidth="true" hidden="true" style="7" width="7.44140625"/>
    <col min="16" max="16" customWidth="true" hidden="true" style="7" width="6.88671875"/>
    <col min="17" max="17" customWidth="true" style="79" width="7.6640625"/>
    <col min="18" max="29" customWidth="true" style="43" width="6.88671875"/>
    <col min="30" max="30" customWidth="true" style="4" width="7.88671875"/>
    <col min="31" max="31" customWidth="true" style="7" width="5.44140625"/>
    <col min="32" max="44" customWidth="true" hidden="true" style="7" width="5.44140625"/>
    <col min="45" max="47" customWidth="true" style="7" width="5.44140625"/>
    <col min="48" max="56" customWidth="true" hidden="true" style="7" width="5.44140625"/>
    <col min="57" max="61" customWidth="true" style="7" width="5.44140625"/>
    <col min="62" max="62" customWidth="true" style="8" width="5.44140625"/>
    <col min="63" max="93" customWidth="true" style="7" width="5.44140625"/>
    <col min="94" max="16384" style="7" width="8.88671875"/>
  </cols>
  <sheetData>
    <row r="2" spans="1:93" ht="15.6" x14ac:dyDescent="0.3">
      <c r="A2" s="24" t="s">
        <v>179</v>
      </c>
      <c r="D2" s="96"/>
    </row>
    <row r="3" spans="1:93" ht="15.6" x14ac:dyDescent="0.3">
      <c r="A3" s="25" t="s">
        <v>180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80"/>
      <c r="R3" s="75"/>
      <c r="S3" s="75"/>
      <c r="T3" s="75"/>
      <c r="U3" s="75"/>
      <c r="AC3" s="97">
        <f>+AC6-E6</f>
        <v>-3.499639638225438E-2</v>
      </c>
    </row>
    <row r="4" spans="1:93" s="10" customFormat="1" ht="27.6" customHeight="1" x14ac:dyDescent="0.3">
      <c r="A4" s="1081" t="s">
        <v>27</v>
      </c>
      <c r="B4" s="1081" t="s">
        <v>28</v>
      </c>
      <c r="C4" s="1083" t="s">
        <v>463</v>
      </c>
      <c r="D4" s="1083" t="s">
        <v>464</v>
      </c>
      <c r="E4" s="1075" t="s">
        <v>465</v>
      </c>
      <c r="F4" s="1076"/>
      <c r="G4" s="1076"/>
      <c r="H4" s="1076"/>
      <c r="I4" s="1076"/>
      <c r="J4" s="1076"/>
      <c r="K4" s="1076"/>
      <c r="L4" s="1076"/>
      <c r="M4" s="1076"/>
      <c r="N4" s="1076"/>
      <c r="O4" s="1076"/>
      <c r="P4" s="1077"/>
      <c r="Q4" s="1075" t="s">
        <v>466</v>
      </c>
      <c r="R4" s="1076"/>
      <c r="S4" s="1076"/>
      <c r="T4" s="1076"/>
      <c r="U4" s="1076"/>
      <c r="V4" s="1076"/>
      <c r="W4" s="1076"/>
      <c r="X4" s="1076"/>
      <c r="Y4" s="1076"/>
      <c r="Z4" s="1076"/>
      <c r="AA4" s="1076"/>
      <c r="AB4" s="1076"/>
      <c r="AC4" s="1077"/>
      <c r="AD4" s="1078" t="s">
        <v>182</v>
      </c>
      <c r="AE4" s="1079" t="s">
        <v>184</v>
      </c>
      <c r="AF4" s="1079"/>
      <c r="AG4" s="1079"/>
      <c r="AH4" s="1079"/>
      <c r="AI4" s="1079"/>
      <c r="AJ4" s="1079"/>
      <c r="AK4" s="1079"/>
      <c r="AL4" s="1079"/>
      <c r="AM4" s="1079"/>
      <c r="AN4" s="1079"/>
      <c r="AO4" s="1079"/>
      <c r="AP4" s="1079"/>
      <c r="AQ4" s="1079"/>
      <c r="AR4" s="1079"/>
      <c r="AS4" s="1079"/>
      <c r="AT4" s="1079"/>
      <c r="AU4" s="1079"/>
      <c r="AV4" s="1079"/>
      <c r="AW4" s="1079"/>
      <c r="AX4" s="1079"/>
      <c r="AY4" s="1079"/>
      <c r="AZ4" s="1079"/>
      <c r="BA4" s="1079"/>
      <c r="BB4" s="1079"/>
      <c r="BC4" s="1079"/>
      <c r="BD4" s="1079"/>
      <c r="BE4" s="1079"/>
      <c r="BF4" s="1079"/>
      <c r="BG4" s="1079"/>
      <c r="BH4" s="1079"/>
      <c r="BI4" s="1079"/>
      <c r="BJ4" s="1080" t="s">
        <v>182</v>
      </c>
      <c r="BK4" s="1079" t="s">
        <v>184</v>
      </c>
      <c r="BL4" s="1079"/>
      <c r="BM4" s="1079"/>
      <c r="BN4" s="1079"/>
      <c r="BO4" s="1079"/>
      <c r="BP4" s="1079"/>
      <c r="BQ4" s="1079"/>
      <c r="BR4" s="1079"/>
      <c r="BS4" s="1079"/>
      <c r="BT4" s="1079"/>
      <c r="BU4" s="1079"/>
      <c r="BV4" s="1079"/>
      <c r="BW4" s="1079"/>
      <c r="BX4" s="1079"/>
      <c r="BY4" s="1079"/>
      <c r="BZ4" s="1079"/>
      <c r="CA4" s="1079"/>
      <c r="CB4" s="1079"/>
      <c r="CC4" s="1079"/>
      <c r="CD4" s="1079"/>
      <c r="CE4" s="1079"/>
      <c r="CF4" s="1079"/>
      <c r="CG4" s="1079"/>
      <c r="CH4" s="1079"/>
      <c r="CI4" s="1079"/>
      <c r="CJ4" s="1079"/>
      <c r="CK4" s="1079"/>
      <c r="CL4" s="1079"/>
      <c r="CM4" s="1079"/>
      <c r="CN4" s="1079"/>
      <c r="CO4" s="1079"/>
    </row>
    <row r="5" spans="1:93" s="10" customFormat="1" ht="18" customHeight="1" x14ac:dyDescent="0.3">
      <c r="A5" s="1082"/>
      <c r="B5" s="1082"/>
      <c r="C5" s="1084"/>
      <c r="D5" s="1084"/>
      <c r="E5" s="9" t="s">
        <v>467</v>
      </c>
      <c r="F5" s="9" t="s">
        <v>468</v>
      </c>
      <c r="G5" s="9" t="s">
        <v>469</v>
      </c>
      <c r="H5" s="9" t="s">
        <v>470</v>
      </c>
      <c r="I5" s="9" t="s">
        <v>471</v>
      </c>
      <c r="J5" s="9" t="s">
        <v>472</v>
      </c>
      <c r="K5" s="9" t="s">
        <v>473</v>
      </c>
      <c r="L5" s="9" t="s">
        <v>474</v>
      </c>
      <c r="M5" s="9" t="s">
        <v>475</v>
      </c>
      <c r="N5" s="9" t="s">
        <v>476</v>
      </c>
      <c r="O5" s="9" t="s">
        <v>477</v>
      </c>
      <c r="P5" s="9" t="s">
        <v>478</v>
      </c>
      <c r="Q5" s="104" t="s">
        <v>479</v>
      </c>
      <c r="R5" s="9" t="s">
        <v>480</v>
      </c>
      <c r="S5" s="9" t="s">
        <v>468</v>
      </c>
      <c r="T5" s="9" t="s">
        <v>469</v>
      </c>
      <c r="U5" s="9" t="s">
        <v>470</v>
      </c>
      <c r="V5" s="9" t="s">
        <v>471</v>
      </c>
      <c r="W5" s="9" t="s">
        <v>472</v>
      </c>
      <c r="X5" s="9" t="s">
        <v>473</v>
      </c>
      <c r="Y5" s="9" t="s">
        <v>474</v>
      </c>
      <c r="Z5" s="9" t="s">
        <v>475</v>
      </c>
      <c r="AA5" s="9" t="s">
        <v>476</v>
      </c>
      <c r="AB5" s="9" t="s">
        <v>477</v>
      </c>
      <c r="AC5" s="9" t="s">
        <v>478</v>
      </c>
      <c r="AD5" s="1078"/>
      <c r="AE5" s="13" t="s">
        <v>204</v>
      </c>
      <c r="AF5" s="14">
        <f>+AE5+1</f>
        <v>45993</v>
      </c>
      <c r="AG5" s="14">
        <f t="shared" ref="AG5:BI5" si="0">+AF5+1</f>
        <v>45994</v>
      </c>
      <c r="AH5" s="14">
        <f t="shared" si="0"/>
        <v>45995</v>
      </c>
      <c r="AI5" s="14">
        <f t="shared" si="0"/>
        <v>45996</v>
      </c>
      <c r="AJ5" s="14">
        <f t="shared" si="0"/>
        <v>45997</v>
      </c>
      <c r="AK5" s="14">
        <f t="shared" si="0"/>
        <v>45998</v>
      </c>
      <c r="AL5" s="14">
        <f t="shared" si="0"/>
        <v>45999</v>
      </c>
      <c r="AM5" s="14">
        <f t="shared" si="0"/>
        <v>46000</v>
      </c>
      <c r="AN5" s="14">
        <f t="shared" si="0"/>
        <v>46001</v>
      </c>
      <c r="AO5" s="14">
        <f t="shared" si="0"/>
        <v>46002</v>
      </c>
      <c r="AP5" s="14">
        <f t="shared" si="0"/>
        <v>46003</v>
      </c>
      <c r="AQ5" s="14">
        <f t="shared" si="0"/>
        <v>46004</v>
      </c>
      <c r="AR5" s="14">
        <f t="shared" si="0"/>
        <v>46005</v>
      </c>
      <c r="AS5" s="14">
        <f t="shared" si="0"/>
        <v>46006</v>
      </c>
      <c r="AT5" s="14">
        <f t="shared" si="0"/>
        <v>46007</v>
      </c>
      <c r="AU5" s="14">
        <f t="shared" si="0"/>
        <v>46008</v>
      </c>
      <c r="AV5" s="14">
        <f t="shared" si="0"/>
        <v>46009</v>
      </c>
      <c r="AW5" s="14">
        <f t="shared" si="0"/>
        <v>46010</v>
      </c>
      <c r="AX5" s="14">
        <f t="shared" si="0"/>
        <v>46011</v>
      </c>
      <c r="AY5" s="14">
        <f t="shared" si="0"/>
        <v>46012</v>
      </c>
      <c r="AZ5" s="14">
        <f t="shared" si="0"/>
        <v>46013</v>
      </c>
      <c r="BA5" s="14">
        <f t="shared" si="0"/>
        <v>46014</v>
      </c>
      <c r="BB5" s="14">
        <f t="shared" si="0"/>
        <v>46015</v>
      </c>
      <c r="BC5" s="14">
        <f t="shared" si="0"/>
        <v>46016</v>
      </c>
      <c r="BD5" s="14">
        <f t="shared" si="0"/>
        <v>46017</v>
      </c>
      <c r="BE5" s="14">
        <f t="shared" si="0"/>
        <v>46018</v>
      </c>
      <c r="BF5" s="14">
        <f t="shared" si="0"/>
        <v>46019</v>
      </c>
      <c r="BG5" s="14">
        <f t="shared" si="0"/>
        <v>46020</v>
      </c>
      <c r="BH5" s="14">
        <f t="shared" si="0"/>
        <v>46021</v>
      </c>
      <c r="BI5" s="14">
        <f t="shared" si="0"/>
        <v>46022</v>
      </c>
      <c r="BJ5" s="1080"/>
      <c r="BK5" s="13">
        <v>45597</v>
      </c>
      <c r="BL5" s="14">
        <f>+BK5+1</f>
        <v>45598</v>
      </c>
      <c r="BM5" s="14">
        <f t="shared" ref="BM5:CO5" si="1">+BL5+1</f>
        <v>45599</v>
      </c>
      <c r="BN5" s="14">
        <f t="shared" si="1"/>
        <v>45600</v>
      </c>
      <c r="BO5" s="14">
        <f t="shared" si="1"/>
        <v>45601</v>
      </c>
      <c r="BP5" s="14">
        <f t="shared" si="1"/>
        <v>45602</v>
      </c>
      <c r="BQ5" s="14">
        <f t="shared" si="1"/>
        <v>45603</v>
      </c>
      <c r="BR5" s="14">
        <f t="shared" si="1"/>
        <v>45604</v>
      </c>
      <c r="BS5" s="14">
        <f t="shared" si="1"/>
        <v>45605</v>
      </c>
      <c r="BT5" s="14">
        <f t="shared" si="1"/>
        <v>45606</v>
      </c>
      <c r="BU5" s="14">
        <f t="shared" si="1"/>
        <v>45607</v>
      </c>
      <c r="BV5" s="14">
        <f t="shared" si="1"/>
        <v>45608</v>
      </c>
      <c r="BW5" s="14">
        <f t="shared" si="1"/>
        <v>45609</v>
      </c>
      <c r="BX5" s="14">
        <f t="shared" si="1"/>
        <v>45610</v>
      </c>
      <c r="BY5" s="14">
        <f t="shared" si="1"/>
        <v>45611</v>
      </c>
      <c r="BZ5" s="14">
        <f t="shared" si="1"/>
        <v>45612</v>
      </c>
      <c r="CA5" s="14">
        <f t="shared" si="1"/>
        <v>45613</v>
      </c>
      <c r="CB5" s="14">
        <f t="shared" si="1"/>
        <v>45614</v>
      </c>
      <c r="CC5" s="14">
        <f t="shared" si="1"/>
        <v>45615</v>
      </c>
      <c r="CD5" s="14">
        <f t="shared" si="1"/>
        <v>45616</v>
      </c>
      <c r="CE5" s="14">
        <f t="shared" si="1"/>
        <v>45617</v>
      </c>
      <c r="CF5" s="14">
        <f t="shared" si="1"/>
        <v>45618</v>
      </c>
      <c r="CG5" s="14">
        <f t="shared" si="1"/>
        <v>45619</v>
      </c>
      <c r="CH5" s="14">
        <f t="shared" si="1"/>
        <v>45620</v>
      </c>
      <c r="CI5" s="14">
        <f t="shared" si="1"/>
        <v>45621</v>
      </c>
      <c r="CJ5" s="14">
        <f t="shared" si="1"/>
        <v>45622</v>
      </c>
      <c r="CK5" s="14">
        <f t="shared" si="1"/>
        <v>45623</v>
      </c>
      <c r="CL5" s="14">
        <f t="shared" si="1"/>
        <v>45624</v>
      </c>
      <c r="CM5" s="14">
        <f t="shared" si="1"/>
        <v>45625</v>
      </c>
      <c r="CN5" s="14">
        <f t="shared" si="1"/>
        <v>45626</v>
      </c>
      <c r="CO5" s="14">
        <f t="shared" si="1"/>
        <v>45627</v>
      </c>
    </row>
    <row r="6" spans="1:93" s="19" customFormat="1" ht="18.600000000000001" customHeight="1" x14ac:dyDescent="0.3">
      <c r="A6" s="1072" t="s">
        <v>185</v>
      </c>
      <c r="B6" s="1073"/>
      <c r="C6" s="113">
        <f>+AVERAGE(R6:AA6)</f>
        <v>0.94414135598885784</v>
      </c>
      <c r="D6" s="113">
        <v>0.94650000000000001</v>
      </c>
      <c r="E6" s="113">
        <f>C6+(94.65%-94.37%)/12</f>
        <v>0.94437468932219115</v>
      </c>
      <c r="F6" s="74">
        <f>E6+(94.65%-94.37%)/12</f>
        <v>0.94460802265552446</v>
      </c>
      <c r="G6" s="74">
        <f t="shared" ref="G6:P6" si="2">F6+(94.65%-94.37%)/12</f>
        <v>0.94484135598885777</v>
      </c>
      <c r="H6" s="74">
        <f t="shared" si="2"/>
        <v>0.94507468932219107</v>
      </c>
      <c r="I6" s="74">
        <f t="shared" si="2"/>
        <v>0.94530802265552438</v>
      </c>
      <c r="J6" s="74">
        <f t="shared" si="2"/>
        <v>0.94554135598885769</v>
      </c>
      <c r="K6" s="74">
        <f t="shared" si="2"/>
        <v>0.945774689322191</v>
      </c>
      <c r="L6" s="74">
        <f t="shared" si="2"/>
        <v>0.94600802265552431</v>
      </c>
      <c r="M6" s="74">
        <f t="shared" si="2"/>
        <v>0.94624135598885761</v>
      </c>
      <c r="N6" s="74">
        <f t="shared" si="2"/>
        <v>0.94647468932219092</v>
      </c>
      <c r="O6" s="74">
        <f t="shared" si="2"/>
        <v>0.94670802265552423</v>
      </c>
      <c r="P6" s="74">
        <f t="shared" si="2"/>
        <v>0.94694135598885754</v>
      </c>
      <c r="Q6" s="105">
        <f>+AVERAGE(R6:AB6)</f>
        <v>0.94084852516133755</v>
      </c>
      <c r="R6" s="39">
        <f t="shared" ref="R6:AA6" si="3">+R22/R38</f>
        <v>0.97235951185254876</v>
      </c>
      <c r="S6" s="39">
        <f t="shared" si="3"/>
        <v>0.97116694545517257</v>
      </c>
      <c r="T6" s="39">
        <f t="shared" si="3"/>
        <v>0.9729481270837419</v>
      </c>
      <c r="U6" s="39">
        <f t="shared" si="3"/>
        <v>0.96158943017069165</v>
      </c>
      <c r="V6" s="39">
        <f t="shared" si="3"/>
        <v>0.95291568502691271</v>
      </c>
      <c r="W6" s="39">
        <f t="shared" si="3"/>
        <v>0.95282184348646581</v>
      </c>
      <c r="X6" s="39">
        <f t="shared" si="3"/>
        <v>0.93234235146116806</v>
      </c>
      <c r="Y6" s="39">
        <f t="shared" si="3"/>
        <v>0.92802483174037309</v>
      </c>
      <c r="Z6" s="39">
        <f t="shared" si="3"/>
        <v>0.90004695174804972</v>
      </c>
      <c r="AA6" s="39">
        <f t="shared" si="3"/>
        <v>0.89719788186345584</v>
      </c>
      <c r="AB6" s="39">
        <f t="shared" ref="AB6:BJ6" si="4">+AB22/AB38</f>
        <v>0.90792021688613478</v>
      </c>
      <c r="AC6" s="39">
        <f t="shared" si="4"/>
        <v>0.90937829293993677</v>
      </c>
      <c r="AD6" s="47">
        <f t="shared" si="4"/>
        <v>0.92462159434914226</v>
      </c>
      <c r="AE6" s="39">
        <f t="shared" si="4"/>
        <v>0.52745327102803741</v>
      </c>
      <c r="AF6" s="39">
        <f t="shared" si="4"/>
        <v>0.61764705882352944</v>
      </c>
      <c r="AG6" s="39">
        <f t="shared" si="4"/>
        <v>0.61258083480305703</v>
      </c>
      <c r="AH6" s="39">
        <f t="shared" si="4"/>
        <v>0.61485642946317098</v>
      </c>
      <c r="AI6" s="39">
        <f t="shared" si="4"/>
        <v>0.63075832742735649</v>
      </c>
      <c r="AJ6" s="39">
        <f t="shared" si="4"/>
        <v>0.65936254980079678</v>
      </c>
      <c r="AK6" s="39">
        <f t="shared" si="4"/>
        <v>0.63796477495107629</v>
      </c>
      <c r="AL6" s="39">
        <f t="shared" si="4"/>
        <v>0.58355916892502258</v>
      </c>
      <c r="AM6" s="39">
        <f t="shared" si="4"/>
        <v>0.58230683090705482</v>
      </c>
      <c r="AN6" s="39">
        <f t="shared" si="4"/>
        <v>0.64922480620155043</v>
      </c>
      <c r="AO6" s="39">
        <f t="shared" si="4"/>
        <v>0.6423280423280423</v>
      </c>
      <c r="AP6" s="39">
        <f t="shared" si="4"/>
        <v>0.65684210526315789</v>
      </c>
      <c r="AQ6" s="39">
        <f t="shared" si="4"/>
        <v>0.66310160427807485</v>
      </c>
      <c r="AR6" s="39">
        <f t="shared" si="4"/>
        <v>0.714622641509434</v>
      </c>
      <c r="AS6" s="39">
        <f t="shared" si="4"/>
        <v>0.69537815126050417</v>
      </c>
      <c r="AT6" s="39">
        <f t="shared" si="4"/>
        <v>0.64113785557986869</v>
      </c>
      <c r="AU6" s="39" t="e">
        <f t="shared" si="4"/>
        <v>#DIV/0!</v>
      </c>
      <c r="AV6" s="39" t="e">
        <f t="shared" si="4"/>
        <v>#DIV/0!</v>
      </c>
      <c r="AW6" s="39" t="e">
        <f t="shared" si="4"/>
        <v>#DIV/0!</v>
      </c>
      <c r="AX6" s="39" t="e">
        <f t="shared" si="4"/>
        <v>#DIV/0!</v>
      </c>
      <c r="AY6" s="39" t="e">
        <f t="shared" si="4"/>
        <v>#DIV/0!</v>
      </c>
      <c r="AZ6" s="39" t="e">
        <f t="shared" si="4"/>
        <v>#DIV/0!</v>
      </c>
      <c r="BA6" s="39" t="e">
        <f t="shared" si="4"/>
        <v>#DIV/0!</v>
      </c>
      <c r="BB6" s="39" t="e">
        <f t="shared" si="4"/>
        <v>#DIV/0!</v>
      </c>
      <c r="BC6" s="39" t="e">
        <f t="shared" si="4"/>
        <v>#DIV/0!</v>
      </c>
      <c r="BD6" s="39" t="e">
        <f t="shared" si="4"/>
        <v>#DIV/0!</v>
      </c>
      <c r="BE6" s="39" t="e">
        <f t="shared" si="4"/>
        <v>#DIV/0!</v>
      </c>
      <c r="BF6" s="39" t="e">
        <f t="shared" si="4"/>
        <v>#DIV/0!</v>
      </c>
      <c r="BG6" s="39" t="e">
        <f t="shared" si="4"/>
        <v>#DIV/0!</v>
      </c>
      <c r="BH6" s="39" t="e">
        <f t="shared" si="4"/>
        <v>#DIV/0!</v>
      </c>
      <c r="BI6" s="39" t="e">
        <f t="shared" si="4"/>
        <v>#DIV/0!</v>
      </c>
      <c r="BJ6" s="40" t="e">
        <f t="shared" si="4"/>
        <v>#DIV/0!</v>
      </c>
      <c r="BK6" s="39" t="e">
        <f t="shared" ref="BK6:CO14" si="5">+BK22/BK38</f>
        <v>#DIV/0!</v>
      </c>
      <c r="BL6" s="39" t="e">
        <f t="shared" si="5"/>
        <v>#DIV/0!</v>
      </c>
      <c r="BM6" s="39" t="e">
        <f t="shared" si="5"/>
        <v>#DIV/0!</v>
      </c>
      <c r="BN6" s="39" t="e">
        <f t="shared" si="5"/>
        <v>#DIV/0!</v>
      </c>
      <c r="BO6" s="39" t="e">
        <f t="shared" si="5"/>
        <v>#DIV/0!</v>
      </c>
      <c r="BP6" s="39" t="e">
        <f t="shared" si="5"/>
        <v>#DIV/0!</v>
      </c>
      <c r="BQ6" s="39" t="e">
        <f t="shared" si="5"/>
        <v>#DIV/0!</v>
      </c>
      <c r="BR6" s="39" t="e">
        <f t="shared" si="5"/>
        <v>#DIV/0!</v>
      </c>
      <c r="BS6" s="39" t="e">
        <f t="shared" si="5"/>
        <v>#DIV/0!</v>
      </c>
      <c r="BT6" s="39" t="e">
        <f t="shared" si="5"/>
        <v>#DIV/0!</v>
      </c>
      <c r="BU6" s="39" t="e">
        <f t="shared" si="5"/>
        <v>#DIV/0!</v>
      </c>
      <c r="BV6" s="39" t="e">
        <f t="shared" si="5"/>
        <v>#DIV/0!</v>
      </c>
      <c r="BW6" s="39" t="e">
        <f t="shared" si="5"/>
        <v>#DIV/0!</v>
      </c>
      <c r="BX6" s="39" t="e">
        <f t="shared" si="5"/>
        <v>#DIV/0!</v>
      </c>
      <c r="BY6" s="39" t="e">
        <f t="shared" si="5"/>
        <v>#DIV/0!</v>
      </c>
      <c r="BZ6" s="39" t="e">
        <f t="shared" si="5"/>
        <v>#DIV/0!</v>
      </c>
      <c r="CA6" s="39" t="e">
        <f t="shared" si="5"/>
        <v>#DIV/0!</v>
      </c>
      <c r="CB6" s="39" t="e">
        <f t="shared" si="5"/>
        <v>#DIV/0!</v>
      </c>
      <c r="CC6" s="39" t="e">
        <f t="shared" si="5"/>
        <v>#DIV/0!</v>
      </c>
      <c r="CD6" s="39" t="e">
        <f t="shared" si="5"/>
        <v>#DIV/0!</v>
      </c>
      <c r="CE6" s="39" t="e">
        <f t="shared" si="5"/>
        <v>#DIV/0!</v>
      </c>
      <c r="CF6" s="39" t="e">
        <f t="shared" si="5"/>
        <v>#DIV/0!</v>
      </c>
      <c r="CG6" s="39" t="e">
        <f t="shared" si="5"/>
        <v>#DIV/0!</v>
      </c>
      <c r="CH6" s="39" t="e">
        <f t="shared" si="5"/>
        <v>#DIV/0!</v>
      </c>
      <c r="CI6" s="39" t="e">
        <f t="shared" si="5"/>
        <v>#DIV/0!</v>
      </c>
      <c r="CJ6" s="39" t="e">
        <f t="shared" si="5"/>
        <v>#DIV/0!</v>
      </c>
      <c r="CK6" s="39" t="e">
        <f t="shared" si="5"/>
        <v>#DIV/0!</v>
      </c>
      <c r="CL6" s="39" t="e">
        <f t="shared" si="5"/>
        <v>#DIV/0!</v>
      </c>
      <c r="CM6" s="39" t="e">
        <f t="shared" si="5"/>
        <v>#DIV/0!</v>
      </c>
      <c r="CN6" s="39" t="e">
        <f t="shared" si="5"/>
        <v>#DIV/0!</v>
      </c>
      <c r="CO6" s="39" t="e">
        <f t="shared" si="5"/>
        <v>#DIV/0!</v>
      </c>
    </row>
    <row r="7" spans="1:93" s="61" customFormat="1" ht="24" customHeight="1" x14ac:dyDescent="0.3">
      <c r="A7" s="57">
        <v>1</v>
      </c>
      <c r="B7" s="60" t="s">
        <v>188</v>
      </c>
      <c r="C7" s="117">
        <v>0.99864169151541626</v>
      </c>
      <c r="D7" s="114">
        <f>+C7+(100%-C7)/12</f>
        <v>0.99875488388913158</v>
      </c>
      <c r="E7" s="114">
        <f>+D7-(100%-D7)/12</f>
        <v>0.99865112421322588</v>
      </c>
      <c r="F7" s="72">
        <f>+E7+($D7-$C7)/12</f>
        <v>0.9986605569110355</v>
      </c>
      <c r="G7" s="72">
        <f t="shared" ref="G7:P7" si="6">+F7+($D7-$C7)/12</f>
        <v>0.99866998960884512</v>
      </c>
      <c r="H7" s="72">
        <f t="shared" si="6"/>
        <v>0.99867942230665474</v>
      </c>
      <c r="I7" s="72">
        <f t="shared" si="6"/>
        <v>0.99868885500446436</v>
      </c>
      <c r="J7" s="72">
        <f t="shared" si="6"/>
        <v>0.99869828770227398</v>
      </c>
      <c r="K7" s="72">
        <f t="shared" si="6"/>
        <v>0.9987077204000836</v>
      </c>
      <c r="L7" s="72">
        <f t="shared" si="6"/>
        <v>0.99871715309789322</v>
      </c>
      <c r="M7" s="72">
        <f t="shared" si="6"/>
        <v>0.99872658579570284</v>
      </c>
      <c r="N7" s="72">
        <f t="shared" si="6"/>
        <v>0.99873601849351246</v>
      </c>
      <c r="O7" s="72">
        <f t="shared" si="6"/>
        <v>0.99874545119132208</v>
      </c>
      <c r="P7" s="72">
        <f t="shared" si="6"/>
        <v>0.99875488388913169</v>
      </c>
      <c r="Q7" s="106">
        <f>+AVERAGE(R7:AB7)</f>
        <v>0.99858719950273767</v>
      </c>
      <c r="R7" s="108">
        <f t="shared" ref="R7:AA7" si="7">+R23/R39</f>
        <v>0.9993652195512378</v>
      </c>
      <c r="S7" s="108">
        <f t="shared" si="7"/>
        <v>0.99664484720897339</v>
      </c>
      <c r="T7" s="108">
        <f t="shared" si="7"/>
        <v>0.99642101838295105</v>
      </c>
      <c r="U7" s="108">
        <f t="shared" si="7"/>
        <v>0.99871812171097019</v>
      </c>
      <c r="V7" s="108">
        <f t="shared" si="7"/>
        <v>0.99950223992035836</v>
      </c>
      <c r="W7" s="108">
        <f t="shared" si="7"/>
        <v>0.99918058619602901</v>
      </c>
      <c r="X7" s="108">
        <f t="shared" si="7"/>
        <v>0.99936708860759493</v>
      </c>
      <c r="Y7" s="108">
        <f t="shared" si="7"/>
        <v>0.99940350306382519</v>
      </c>
      <c r="Z7" s="108">
        <f t="shared" si="7"/>
        <v>0.99832254972441892</v>
      </c>
      <c r="AA7" s="108">
        <f t="shared" si="7"/>
        <v>0.99913617886178863</v>
      </c>
      <c r="AB7" s="108">
        <f t="shared" ref="AB7:AE9" si="8">+AB23/AB39</f>
        <v>0.99839784130196474</v>
      </c>
      <c r="AC7" s="108">
        <f t="shared" si="8"/>
        <v>0.99952118745511132</v>
      </c>
      <c r="AD7" s="49">
        <f t="shared" si="8"/>
        <v>0.99952118745511132</v>
      </c>
      <c r="AE7" s="62" t="e">
        <f t="shared" si="8"/>
        <v>#DIV/0!</v>
      </c>
      <c r="AF7" s="62" t="e">
        <f t="shared" ref="AF7:BI9" si="9">+AF23/AF39</f>
        <v>#DIV/0!</v>
      </c>
      <c r="AG7" s="62" t="e">
        <f t="shared" si="9"/>
        <v>#DIV/0!</v>
      </c>
      <c r="AH7" s="62" t="e">
        <f t="shared" si="9"/>
        <v>#DIV/0!</v>
      </c>
      <c r="AI7" s="62" t="e">
        <f t="shared" si="9"/>
        <v>#DIV/0!</v>
      </c>
      <c r="AJ7" s="62" t="e">
        <f t="shared" si="9"/>
        <v>#DIV/0!</v>
      </c>
      <c r="AK7" s="62" t="e">
        <f t="shared" si="9"/>
        <v>#DIV/0!</v>
      </c>
      <c r="AL7" s="62" t="e">
        <f t="shared" si="9"/>
        <v>#DIV/0!</v>
      </c>
      <c r="AM7" s="62" t="e">
        <f t="shared" si="9"/>
        <v>#DIV/0!</v>
      </c>
      <c r="AN7" s="62" t="e">
        <f t="shared" si="9"/>
        <v>#DIV/0!</v>
      </c>
      <c r="AO7" s="62" t="e">
        <f t="shared" si="9"/>
        <v>#DIV/0!</v>
      </c>
      <c r="AP7" s="62" t="e">
        <f t="shared" si="9"/>
        <v>#DIV/0!</v>
      </c>
      <c r="AQ7" s="62" t="e">
        <f t="shared" si="9"/>
        <v>#DIV/0!</v>
      </c>
      <c r="AR7" s="62" t="e">
        <f t="shared" si="9"/>
        <v>#DIV/0!</v>
      </c>
      <c r="AS7" s="62" t="e">
        <f t="shared" si="9"/>
        <v>#DIV/0!</v>
      </c>
      <c r="AT7" s="62" t="e">
        <f t="shared" si="9"/>
        <v>#DIV/0!</v>
      </c>
      <c r="AU7" s="62" t="e">
        <f t="shared" si="9"/>
        <v>#DIV/0!</v>
      </c>
      <c r="AV7" s="62" t="e">
        <f t="shared" si="9"/>
        <v>#DIV/0!</v>
      </c>
      <c r="AW7" s="62" t="e">
        <f t="shared" si="9"/>
        <v>#DIV/0!</v>
      </c>
      <c r="AX7" s="62" t="e">
        <f t="shared" si="9"/>
        <v>#DIV/0!</v>
      </c>
      <c r="AY7" s="62" t="e">
        <f t="shared" si="9"/>
        <v>#DIV/0!</v>
      </c>
      <c r="AZ7" s="62" t="e">
        <f t="shared" si="9"/>
        <v>#DIV/0!</v>
      </c>
      <c r="BA7" s="62" t="e">
        <f t="shared" si="9"/>
        <v>#DIV/0!</v>
      </c>
      <c r="BB7" s="62" t="e">
        <f t="shared" si="9"/>
        <v>#DIV/0!</v>
      </c>
      <c r="BC7" s="62" t="e">
        <f t="shared" si="9"/>
        <v>#DIV/0!</v>
      </c>
      <c r="BD7" s="62" t="e">
        <f t="shared" si="9"/>
        <v>#DIV/0!</v>
      </c>
      <c r="BE7" s="62" t="e">
        <f t="shared" si="9"/>
        <v>#DIV/0!</v>
      </c>
      <c r="BF7" s="62" t="e">
        <f t="shared" si="9"/>
        <v>#DIV/0!</v>
      </c>
      <c r="BG7" s="62" t="e">
        <f t="shared" si="9"/>
        <v>#DIV/0!</v>
      </c>
      <c r="BH7" s="62" t="e">
        <f t="shared" si="9"/>
        <v>#DIV/0!</v>
      </c>
      <c r="BI7" s="62" t="e">
        <f t="shared" si="9"/>
        <v>#DIV/0!</v>
      </c>
      <c r="BJ7" s="46">
        <f>+BJ23/BJ39</f>
        <v>0.99952118745511132</v>
      </c>
      <c r="BK7" s="62" t="e">
        <f t="shared" si="5"/>
        <v>#DIV/0!</v>
      </c>
      <c r="BL7" s="62" t="e">
        <f t="shared" si="5"/>
        <v>#DIV/0!</v>
      </c>
      <c r="BM7" s="62" t="e">
        <f t="shared" si="5"/>
        <v>#DIV/0!</v>
      </c>
      <c r="BN7" s="62" t="e">
        <f t="shared" si="5"/>
        <v>#DIV/0!</v>
      </c>
      <c r="BO7" s="62" t="e">
        <f t="shared" si="5"/>
        <v>#DIV/0!</v>
      </c>
      <c r="BP7" s="62" t="e">
        <f t="shared" si="5"/>
        <v>#DIV/0!</v>
      </c>
      <c r="BQ7" s="62" t="e">
        <f t="shared" si="5"/>
        <v>#DIV/0!</v>
      </c>
      <c r="BR7" s="62" t="e">
        <f t="shared" si="5"/>
        <v>#DIV/0!</v>
      </c>
      <c r="BS7" s="62" t="e">
        <f t="shared" si="5"/>
        <v>#DIV/0!</v>
      </c>
      <c r="BT7" s="62" t="e">
        <f t="shared" si="5"/>
        <v>#DIV/0!</v>
      </c>
      <c r="BU7" s="62" t="e">
        <f t="shared" si="5"/>
        <v>#DIV/0!</v>
      </c>
      <c r="BV7" s="62" t="e">
        <f t="shared" si="5"/>
        <v>#DIV/0!</v>
      </c>
      <c r="BW7" s="62" t="e">
        <f t="shared" si="5"/>
        <v>#DIV/0!</v>
      </c>
      <c r="BX7" s="62" t="e">
        <f t="shared" si="5"/>
        <v>#DIV/0!</v>
      </c>
      <c r="BY7" s="62" t="e">
        <f t="shared" si="5"/>
        <v>#DIV/0!</v>
      </c>
      <c r="BZ7" s="62" t="e">
        <f t="shared" si="5"/>
        <v>#DIV/0!</v>
      </c>
      <c r="CA7" s="62" t="e">
        <f t="shared" si="5"/>
        <v>#DIV/0!</v>
      </c>
      <c r="CB7" s="62" t="e">
        <f t="shared" si="5"/>
        <v>#DIV/0!</v>
      </c>
      <c r="CC7" s="62" t="e">
        <f t="shared" si="5"/>
        <v>#DIV/0!</v>
      </c>
      <c r="CD7" s="62" t="e">
        <f t="shared" si="5"/>
        <v>#DIV/0!</v>
      </c>
      <c r="CE7" s="62" t="e">
        <f t="shared" si="5"/>
        <v>#DIV/0!</v>
      </c>
      <c r="CF7" s="62" t="e">
        <f t="shared" si="5"/>
        <v>#DIV/0!</v>
      </c>
      <c r="CG7" s="62" t="e">
        <f t="shared" si="5"/>
        <v>#DIV/0!</v>
      </c>
      <c r="CH7" s="62" t="e">
        <f t="shared" si="5"/>
        <v>#DIV/0!</v>
      </c>
      <c r="CI7" s="62" t="e">
        <f t="shared" si="5"/>
        <v>#DIV/0!</v>
      </c>
      <c r="CJ7" s="62" t="e">
        <f t="shared" si="5"/>
        <v>#DIV/0!</v>
      </c>
      <c r="CK7" s="62" t="e">
        <f t="shared" si="5"/>
        <v>#DIV/0!</v>
      </c>
      <c r="CL7" s="62" t="e">
        <f t="shared" si="5"/>
        <v>#DIV/0!</v>
      </c>
      <c r="CM7" s="62" t="e">
        <f t="shared" si="5"/>
        <v>#DIV/0!</v>
      </c>
      <c r="CN7" s="62" t="e">
        <f t="shared" si="5"/>
        <v>#DIV/0!</v>
      </c>
      <c r="CO7" s="62" t="e">
        <f t="shared" si="5"/>
        <v>#DIV/0!</v>
      </c>
    </row>
    <row r="8" spans="1:93" s="61" customFormat="1" x14ac:dyDescent="0.3">
      <c r="A8" s="57">
        <v>2</v>
      </c>
      <c r="B8" s="60" t="s">
        <v>189</v>
      </c>
      <c r="C8" s="117">
        <f t="shared" ref="C8:C13" si="10">+AVERAGE(R8:AA8)</f>
        <v>0.74253156718924673</v>
      </c>
      <c r="D8" s="114">
        <f t="shared" ref="D8:D13" si="11">+C8+(100%-C8)/12</f>
        <v>0.76398726992347621</v>
      </c>
      <c r="E8" s="114">
        <f t="shared" ref="E8:E13" si="12">+D8-(100%-D8)/12</f>
        <v>0.74431954241709919</v>
      </c>
      <c r="F8" s="72">
        <f t="shared" ref="F8:P13" si="13">+E8+($D8-$C8)/12</f>
        <v>0.74610751764495165</v>
      </c>
      <c r="G8" s="72">
        <f t="shared" si="13"/>
        <v>0.7478954928728041</v>
      </c>
      <c r="H8" s="72">
        <f t="shared" si="13"/>
        <v>0.74968346810065656</v>
      </c>
      <c r="I8" s="72">
        <f t="shared" si="13"/>
        <v>0.75147144332850901</v>
      </c>
      <c r="J8" s="72">
        <f t="shared" si="13"/>
        <v>0.75325941855636147</v>
      </c>
      <c r="K8" s="72">
        <f t="shared" si="13"/>
        <v>0.75504739378421393</v>
      </c>
      <c r="L8" s="72">
        <f t="shared" si="13"/>
        <v>0.75683536901206638</v>
      </c>
      <c r="M8" s="72">
        <f t="shared" si="13"/>
        <v>0.75862334423991884</v>
      </c>
      <c r="N8" s="72">
        <f t="shared" si="13"/>
        <v>0.7604113194677713</v>
      </c>
      <c r="O8" s="72">
        <f t="shared" si="13"/>
        <v>0.76219929469562375</v>
      </c>
      <c r="P8" s="72">
        <f t="shared" si="13"/>
        <v>0.76398726992347621</v>
      </c>
      <c r="Q8" s="106">
        <f>+AVERAGE(R8:AB8)</f>
        <v>0.75125293597907961</v>
      </c>
      <c r="R8" s="108"/>
      <c r="S8" s="108"/>
      <c r="T8" s="108"/>
      <c r="U8" s="108"/>
      <c r="V8" s="108"/>
      <c r="W8" s="108"/>
      <c r="X8" s="108">
        <f>+X24/X40</f>
        <v>0.76825633383010428</v>
      </c>
      <c r="Y8" s="108">
        <f>+Y24/Y40</f>
        <v>0.79251839738348329</v>
      </c>
      <c r="Z8" s="108">
        <f>+Z24/Z40</f>
        <v>0.69145501506672402</v>
      </c>
      <c r="AA8" s="108">
        <f>+AA24/AA40</f>
        <v>0.71789652247667513</v>
      </c>
      <c r="AB8" s="108">
        <f t="shared" si="8"/>
        <v>0.7861384111384111</v>
      </c>
      <c r="AC8" s="108">
        <f t="shared" si="8"/>
        <v>0.81628621597892892</v>
      </c>
      <c r="AD8" s="82">
        <f t="shared" si="8"/>
        <v>0.81628621597892892</v>
      </c>
      <c r="AE8" s="62" t="e">
        <f t="shared" si="8"/>
        <v>#DIV/0!</v>
      </c>
      <c r="AF8" s="62" t="e">
        <f t="shared" ref="AF8:AH9" si="14">+AF24/AF40</f>
        <v>#DIV/0!</v>
      </c>
      <c r="AG8" s="62" t="e">
        <f t="shared" si="14"/>
        <v>#DIV/0!</v>
      </c>
      <c r="AH8" s="62" t="e">
        <f t="shared" si="14"/>
        <v>#DIV/0!</v>
      </c>
      <c r="AI8" s="62" t="e">
        <f t="shared" si="9"/>
        <v>#DIV/0!</v>
      </c>
      <c r="AJ8" s="62" t="e">
        <f t="shared" si="9"/>
        <v>#DIV/0!</v>
      </c>
      <c r="AK8" s="62" t="e">
        <f t="shared" si="9"/>
        <v>#DIV/0!</v>
      </c>
      <c r="AL8" s="62" t="e">
        <f t="shared" si="9"/>
        <v>#DIV/0!</v>
      </c>
      <c r="AM8" s="62" t="e">
        <f t="shared" si="9"/>
        <v>#DIV/0!</v>
      </c>
      <c r="AN8" s="62" t="e">
        <f t="shared" si="9"/>
        <v>#DIV/0!</v>
      </c>
      <c r="AO8" s="62" t="e">
        <f t="shared" si="9"/>
        <v>#DIV/0!</v>
      </c>
      <c r="AP8" s="62" t="e">
        <f t="shared" si="9"/>
        <v>#DIV/0!</v>
      </c>
      <c r="AQ8" s="62" t="e">
        <f t="shared" si="9"/>
        <v>#DIV/0!</v>
      </c>
      <c r="AR8" s="62" t="e">
        <f t="shared" si="9"/>
        <v>#DIV/0!</v>
      </c>
      <c r="AS8" s="62" t="e">
        <f t="shared" si="9"/>
        <v>#DIV/0!</v>
      </c>
      <c r="AT8" s="62" t="e">
        <f t="shared" si="9"/>
        <v>#DIV/0!</v>
      </c>
      <c r="AU8" s="62" t="e">
        <f t="shared" si="9"/>
        <v>#DIV/0!</v>
      </c>
      <c r="AV8" s="62" t="e">
        <f t="shared" si="9"/>
        <v>#DIV/0!</v>
      </c>
      <c r="AW8" s="62" t="e">
        <f t="shared" si="9"/>
        <v>#DIV/0!</v>
      </c>
      <c r="AX8" s="62" t="e">
        <f t="shared" si="9"/>
        <v>#DIV/0!</v>
      </c>
      <c r="AY8" s="62" t="e">
        <f t="shared" si="9"/>
        <v>#DIV/0!</v>
      </c>
      <c r="AZ8" s="62" t="e">
        <f t="shared" si="9"/>
        <v>#DIV/0!</v>
      </c>
      <c r="BA8" s="62" t="e">
        <f t="shared" si="9"/>
        <v>#DIV/0!</v>
      </c>
      <c r="BB8" s="62" t="e">
        <f t="shared" si="9"/>
        <v>#DIV/0!</v>
      </c>
      <c r="BC8" s="62" t="e">
        <f t="shared" si="9"/>
        <v>#DIV/0!</v>
      </c>
      <c r="BD8" s="62" t="e">
        <f t="shared" si="9"/>
        <v>#DIV/0!</v>
      </c>
      <c r="BE8" s="62" t="e">
        <f t="shared" si="9"/>
        <v>#DIV/0!</v>
      </c>
      <c r="BF8" s="62" t="e">
        <f t="shared" si="9"/>
        <v>#DIV/0!</v>
      </c>
      <c r="BG8" s="62" t="e">
        <f t="shared" si="9"/>
        <v>#DIV/0!</v>
      </c>
      <c r="BH8" s="62" t="e">
        <f t="shared" si="9"/>
        <v>#DIV/0!</v>
      </c>
      <c r="BI8" s="62" t="e">
        <f t="shared" si="9"/>
        <v>#DIV/0!</v>
      </c>
      <c r="BJ8" s="46">
        <f>+BJ24/BJ40</f>
        <v>0.72103766879886277</v>
      </c>
      <c r="BK8" s="62">
        <f t="shared" si="5"/>
        <v>0.8666666666666667</v>
      </c>
      <c r="BL8" s="62">
        <f t="shared" si="5"/>
        <v>0.52797202797202802</v>
      </c>
      <c r="BM8" s="62">
        <f t="shared" si="5"/>
        <v>0.56901408450704227</v>
      </c>
      <c r="BN8" s="62">
        <f t="shared" si="5"/>
        <v>0.64241164241164239</v>
      </c>
      <c r="BO8" s="62">
        <f t="shared" si="5"/>
        <v>0.60902255639097747</v>
      </c>
      <c r="BP8" s="62">
        <f t="shared" si="5"/>
        <v>0.58531746031746035</v>
      </c>
      <c r="BQ8" s="62">
        <f t="shared" si="5"/>
        <v>0.72491349480968859</v>
      </c>
      <c r="BR8" s="62">
        <f t="shared" si="5"/>
        <v>0.74670184696569919</v>
      </c>
      <c r="BS8" s="62">
        <f t="shared" si="5"/>
        <v>0.77060931899641572</v>
      </c>
      <c r="BT8" s="62">
        <f t="shared" si="5"/>
        <v>0.70431893687707636</v>
      </c>
      <c r="BU8" s="62">
        <f t="shared" si="5"/>
        <v>0.68689320388349517</v>
      </c>
      <c r="BV8" s="62">
        <f t="shared" si="5"/>
        <v>0.839622641509434</v>
      </c>
      <c r="BW8" s="62">
        <f t="shared" si="5"/>
        <v>0.86419753086419748</v>
      </c>
      <c r="BX8" s="62">
        <f t="shared" si="5"/>
        <v>0.86238532110091748</v>
      </c>
      <c r="BY8" s="62">
        <f t="shared" si="5"/>
        <v>0.90845070422535212</v>
      </c>
      <c r="BZ8" s="62">
        <f t="shared" si="5"/>
        <v>0.9152542372881356</v>
      </c>
      <c r="CA8" s="62">
        <f t="shared" si="5"/>
        <v>0.93145161290322576</v>
      </c>
      <c r="CB8" s="62">
        <f t="shared" si="5"/>
        <v>0.82295081967213113</v>
      </c>
      <c r="CC8" s="62">
        <f t="shared" si="5"/>
        <v>0.8623188405797102</v>
      </c>
      <c r="CD8" s="62">
        <f t="shared" si="5"/>
        <v>0.88172043010752688</v>
      </c>
      <c r="CE8" s="62">
        <f t="shared" si="5"/>
        <v>0.84189723320158105</v>
      </c>
      <c r="CF8" s="62">
        <f t="shared" si="5"/>
        <v>0.92657342657342656</v>
      </c>
      <c r="CG8" s="62">
        <f t="shared" si="5"/>
        <v>0.86776859504132231</v>
      </c>
      <c r="CH8" s="62">
        <f t="shared" si="5"/>
        <v>0.89316239316239321</v>
      </c>
      <c r="CI8" s="62">
        <f t="shared" si="5"/>
        <v>0.84457478005865105</v>
      </c>
      <c r="CJ8" s="62">
        <f t="shared" si="5"/>
        <v>0.90579710144927539</v>
      </c>
      <c r="CK8" s="62">
        <f t="shared" si="5"/>
        <v>0.88054607508532423</v>
      </c>
      <c r="CL8" s="62">
        <f t="shared" si="5"/>
        <v>0.87786259541984735</v>
      </c>
      <c r="CM8" s="62">
        <f t="shared" si="5"/>
        <v>0.90526315789473688</v>
      </c>
      <c r="CN8" s="62">
        <f t="shared" si="5"/>
        <v>0.90350877192982459</v>
      </c>
      <c r="CO8" s="62" t="e">
        <f t="shared" si="5"/>
        <v>#DIV/0!</v>
      </c>
    </row>
    <row r="9" spans="1:93" s="61" customFormat="1" x14ac:dyDescent="0.3">
      <c r="A9" s="57">
        <v>3</v>
      </c>
      <c r="B9" s="60" t="s">
        <v>190</v>
      </c>
      <c r="C9" s="117">
        <f t="shared" si="10"/>
        <v>0.62207907918243477</v>
      </c>
      <c r="D9" s="114">
        <f t="shared" si="11"/>
        <v>0.65357248925056521</v>
      </c>
      <c r="E9" s="114">
        <f t="shared" si="12"/>
        <v>0.62470353002144563</v>
      </c>
      <c r="F9" s="72">
        <f t="shared" si="13"/>
        <v>0.62732798086045649</v>
      </c>
      <c r="G9" s="72">
        <f t="shared" si="13"/>
        <v>0.62995243169946735</v>
      </c>
      <c r="H9" s="72">
        <f t="shared" si="13"/>
        <v>0.63257688253847821</v>
      </c>
      <c r="I9" s="72">
        <f t="shared" si="13"/>
        <v>0.63520133337748907</v>
      </c>
      <c r="J9" s="72">
        <f t="shared" si="13"/>
        <v>0.63782578421649994</v>
      </c>
      <c r="K9" s="72">
        <f t="shared" si="13"/>
        <v>0.6404502350555108</v>
      </c>
      <c r="L9" s="72">
        <f t="shared" si="13"/>
        <v>0.64307468589452166</v>
      </c>
      <c r="M9" s="72">
        <f t="shared" si="13"/>
        <v>0.64569913673353252</v>
      </c>
      <c r="N9" s="72">
        <f t="shared" si="13"/>
        <v>0.64832358757254338</v>
      </c>
      <c r="O9" s="72">
        <f t="shared" si="13"/>
        <v>0.65094803841155424</v>
      </c>
      <c r="P9" s="72">
        <f t="shared" si="13"/>
        <v>0.6535724892505651</v>
      </c>
      <c r="Q9" s="106">
        <f t="shared" ref="Q9:Q18" si="15">+AVERAGE(R9:AB9)</f>
        <v>0.62451278080430472</v>
      </c>
      <c r="R9" s="108">
        <f t="shared" ref="R9:AD15" si="16">+R25/R41</f>
        <v>0.73644859813084107</v>
      </c>
      <c r="S9" s="108">
        <f t="shared" si="16"/>
        <v>0.74539544962080173</v>
      </c>
      <c r="T9" s="108">
        <f t="shared" si="16"/>
        <v>0.63693764798737174</v>
      </c>
      <c r="U9" s="108">
        <f t="shared" si="16"/>
        <v>0.69710272168568921</v>
      </c>
      <c r="V9" s="108">
        <f t="shared" si="16"/>
        <v>0.65589225589225586</v>
      </c>
      <c r="W9" s="108">
        <f t="shared" si="16"/>
        <v>0.62169141381536475</v>
      </c>
      <c r="X9" s="108">
        <f t="shared" si="16"/>
        <v>0.56606136505948657</v>
      </c>
      <c r="Y9" s="108">
        <f t="shared" si="16"/>
        <v>0.51430348258706471</v>
      </c>
      <c r="Z9" s="108">
        <f t="shared" si="16"/>
        <v>0.46119733924611972</v>
      </c>
      <c r="AA9" s="108">
        <f t="shared" si="16"/>
        <v>0.58576051779935279</v>
      </c>
      <c r="AB9" s="108">
        <f t="shared" si="8"/>
        <v>0.64884979702300405</v>
      </c>
      <c r="AC9" s="108">
        <f t="shared" si="8"/>
        <v>0.66888888888888887</v>
      </c>
      <c r="AD9" s="82">
        <f t="shared" si="8"/>
        <v>0.66888888888888887</v>
      </c>
      <c r="AE9" s="62" t="e">
        <f t="shared" si="8"/>
        <v>#DIV/0!</v>
      </c>
      <c r="AF9" s="62" t="e">
        <f t="shared" si="14"/>
        <v>#DIV/0!</v>
      </c>
      <c r="AG9" s="62" t="e">
        <f t="shared" si="14"/>
        <v>#DIV/0!</v>
      </c>
      <c r="AH9" s="62" t="e">
        <f t="shared" si="14"/>
        <v>#DIV/0!</v>
      </c>
      <c r="AI9" s="62" t="e">
        <f t="shared" si="9"/>
        <v>#DIV/0!</v>
      </c>
      <c r="AJ9" s="62" t="e">
        <f t="shared" si="9"/>
        <v>#DIV/0!</v>
      </c>
      <c r="AK9" s="62" t="e">
        <f t="shared" si="9"/>
        <v>#DIV/0!</v>
      </c>
      <c r="AL9" s="62" t="e">
        <f t="shared" si="9"/>
        <v>#DIV/0!</v>
      </c>
      <c r="AM9" s="62" t="e">
        <f t="shared" si="9"/>
        <v>#DIV/0!</v>
      </c>
      <c r="AN9" s="62" t="e">
        <f t="shared" si="9"/>
        <v>#DIV/0!</v>
      </c>
      <c r="AO9" s="62" t="e">
        <f t="shared" si="9"/>
        <v>#DIV/0!</v>
      </c>
      <c r="AP9" s="62" t="e">
        <f t="shared" si="9"/>
        <v>#DIV/0!</v>
      </c>
      <c r="AQ9" s="62" t="e">
        <f t="shared" si="9"/>
        <v>#DIV/0!</v>
      </c>
      <c r="AR9" s="62" t="e">
        <f t="shared" si="9"/>
        <v>#DIV/0!</v>
      </c>
      <c r="AS9" s="62" t="e">
        <f t="shared" si="9"/>
        <v>#DIV/0!</v>
      </c>
      <c r="AT9" s="62" t="e">
        <f t="shared" si="9"/>
        <v>#DIV/0!</v>
      </c>
      <c r="AU9" s="62" t="e">
        <f t="shared" si="9"/>
        <v>#DIV/0!</v>
      </c>
      <c r="AV9" s="62" t="e">
        <f t="shared" si="9"/>
        <v>#DIV/0!</v>
      </c>
      <c r="AW9" s="62" t="e">
        <f t="shared" si="9"/>
        <v>#DIV/0!</v>
      </c>
      <c r="AX9" s="62" t="e">
        <f t="shared" si="9"/>
        <v>#DIV/0!</v>
      </c>
      <c r="AY9" s="62" t="e">
        <f t="shared" si="9"/>
        <v>#DIV/0!</v>
      </c>
      <c r="AZ9" s="62" t="e">
        <f t="shared" si="9"/>
        <v>#DIV/0!</v>
      </c>
      <c r="BA9" s="62" t="e">
        <f t="shared" si="9"/>
        <v>#DIV/0!</v>
      </c>
      <c r="BB9" s="62" t="e">
        <f t="shared" si="9"/>
        <v>#DIV/0!</v>
      </c>
      <c r="BC9" s="62" t="e">
        <f t="shared" si="9"/>
        <v>#DIV/0!</v>
      </c>
      <c r="BD9" s="62" t="e">
        <f t="shared" si="9"/>
        <v>#DIV/0!</v>
      </c>
      <c r="BE9" s="62" t="e">
        <f t="shared" si="9"/>
        <v>#DIV/0!</v>
      </c>
      <c r="BF9" s="62" t="e">
        <f t="shared" si="9"/>
        <v>#DIV/0!</v>
      </c>
      <c r="BG9" s="62" t="e">
        <f t="shared" si="9"/>
        <v>#DIV/0!</v>
      </c>
      <c r="BH9" s="62" t="e">
        <f t="shared" si="9"/>
        <v>#DIV/0!</v>
      </c>
      <c r="BI9" s="62" t="e">
        <f t="shared" si="9"/>
        <v>#DIV/0!</v>
      </c>
      <c r="BJ9" s="46" t="e">
        <f>+BJ25/BJ41</f>
        <v>#DIV/0!</v>
      </c>
      <c r="BK9" s="62" t="e">
        <f t="shared" si="5"/>
        <v>#DIV/0!</v>
      </c>
      <c r="BL9" s="62" t="e">
        <f t="shared" si="5"/>
        <v>#DIV/0!</v>
      </c>
      <c r="BM9" s="62" t="e">
        <f t="shared" si="5"/>
        <v>#DIV/0!</v>
      </c>
      <c r="BN9" s="62" t="e">
        <f t="shared" si="5"/>
        <v>#DIV/0!</v>
      </c>
      <c r="BO9" s="62" t="e">
        <f t="shared" si="5"/>
        <v>#DIV/0!</v>
      </c>
      <c r="BP9" s="62" t="e">
        <f t="shared" si="5"/>
        <v>#DIV/0!</v>
      </c>
      <c r="BQ9" s="62" t="e">
        <f t="shared" si="5"/>
        <v>#DIV/0!</v>
      </c>
      <c r="BR9" s="62" t="e">
        <f t="shared" si="5"/>
        <v>#DIV/0!</v>
      </c>
      <c r="BS9" s="62" t="e">
        <f t="shared" si="5"/>
        <v>#DIV/0!</v>
      </c>
      <c r="BT9" s="62" t="e">
        <f t="shared" si="5"/>
        <v>#DIV/0!</v>
      </c>
      <c r="BU9" s="62" t="e">
        <f t="shared" si="5"/>
        <v>#DIV/0!</v>
      </c>
      <c r="BV9" s="62" t="e">
        <f t="shared" si="5"/>
        <v>#DIV/0!</v>
      </c>
      <c r="BW9" s="62" t="e">
        <f t="shared" si="5"/>
        <v>#DIV/0!</v>
      </c>
      <c r="BX9" s="62" t="e">
        <f t="shared" si="5"/>
        <v>#DIV/0!</v>
      </c>
      <c r="BY9" s="62" t="e">
        <f t="shared" si="5"/>
        <v>#DIV/0!</v>
      </c>
      <c r="BZ9" s="62" t="e">
        <f t="shared" si="5"/>
        <v>#DIV/0!</v>
      </c>
      <c r="CA9" s="62" t="e">
        <f t="shared" si="5"/>
        <v>#DIV/0!</v>
      </c>
      <c r="CB9" s="62" t="e">
        <f t="shared" si="5"/>
        <v>#DIV/0!</v>
      </c>
      <c r="CC9" s="62" t="e">
        <f t="shared" si="5"/>
        <v>#DIV/0!</v>
      </c>
      <c r="CD9" s="62" t="e">
        <f t="shared" si="5"/>
        <v>#DIV/0!</v>
      </c>
      <c r="CE9" s="62" t="e">
        <f t="shared" si="5"/>
        <v>#DIV/0!</v>
      </c>
      <c r="CF9" s="62" t="e">
        <f t="shared" si="5"/>
        <v>#DIV/0!</v>
      </c>
      <c r="CG9" s="62" t="e">
        <f t="shared" si="5"/>
        <v>#DIV/0!</v>
      </c>
      <c r="CH9" s="62" t="e">
        <f t="shared" si="5"/>
        <v>#DIV/0!</v>
      </c>
      <c r="CI9" s="62" t="e">
        <f t="shared" si="5"/>
        <v>#DIV/0!</v>
      </c>
      <c r="CJ9" s="62" t="e">
        <f t="shared" si="5"/>
        <v>#DIV/0!</v>
      </c>
      <c r="CK9" s="62" t="e">
        <f t="shared" si="5"/>
        <v>#DIV/0!</v>
      </c>
      <c r="CL9" s="62" t="e">
        <f t="shared" si="5"/>
        <v>#DIV/0!</v>
      </c>
      <c r="CM9" s="62" t="e">
        <f t="shared" si="5"/>
        <v>#DIV/0!</v>
      </c>
      <c r="CN9" s="62" t="e">
        <f t="shared" si="5"/>
        <v>#DIV/0!</v>
      </c>
      <c r="CO9" s="62" t="e">
        <f t="shared" si="5"/>
        <v>#DIV/0!</v>
      </c>
    </row>
    <row r="10" spans="1:93" s="61" customFormat="1" x14ac:dyDescent="0.3">
      <c r="A10" s="57">
        <v>4</v>
      </c>
      <c r="B10" s="60" t="s">
        <v>191</v>
      </c>
      <c r="C10" s="117">
        <f t="shared" si="10"/>
        <v>0.50434669378350072</v>
      </c>
      <c r="D10" s="114">
        <f t="shared" si="11"/>
        <v>0.54565113596820902</v>
      </c>
      <c r="E10" s="114">
        <f t="shared" si="12"/>
        <v>0.5077887306322264</v>
      </c>
      <c r="F10" s="72">
        <f t="shared" si="13"/>
        <v>0.51123076748095209</v>
      </c>
      <c r="G10" s="72">
        <f t="shared" si="13"/>
        <v>0.51467280432967777</v>
      </c>
      <c r="H10" s="72">
        <f t="shared" si="13"/>
        <v>0.51811484117840345</v>
      </c>
      <c r="I10" s="72">
        <f t="shared" si="13"/>
        <v>0.52155687802712913</v>
      </c>
      <c r="J10" s="72">
        <f t="shared" si="13"/>
        <v>0.52499891487585482</v>
      </c>
      <c r="K10" s="72">
        <f t="shared" si="13"/>
        <v>0.5284409517245805</v>
      </c>
      <c r="L10" s="72">
        <f t="shared" si="13"/>
        <v>0.53188298857330618</v>
      </c>
      <c r="M10" s="72">
        <f t="shared" si="13"/>
        <v>0.53532502542203186</v>
      </c>
      <c r="N10" s="72">
        <f t="shared" si="13"/>
        <v>0.53876706227075755</v>
      </c>
      <c r="O10" s="72">
        <f t="shared" si="13"/>
        <v>0.54220909911948323</v>
      </c>
      <c r="P10" s="72">
        <f t="shared" si="13"/>
        <v>0.54565113596820891</v>
      </c>
      <c r="Q10" s="106">
        <f t="shared" si="15"/>
        <v>0.51606658650622517</v>
      </c>
      <c r="R10" s="108">
        <f t="shared" si="16"/>
        <v>0.52617801047120416</v>
      </c>
      <c r="S10" s="108">
        <f t="shared" si="16"/>
        <v>0.52224824355971899</v>
      </c>
      <c r="T10" s="108">
        <f t="shared" si="16"/>
        <v>0.50154798761609909</v>
      </c>
      <c r="U10" s="108">
        <f t="shared" si="16"/>
        <v>0.48618784530386738</v>
      </c>
      <c r="V10" s="108">
        <f t="shared" si="16"/>
        <v>0.32425742574257427</v>
      </c>
      <c r="W10" s="108">
        <f t="shared" si="16"/>
        <v>0.4050632911392405</v>
      </c>
      <c r="X10" s="108">
        <f t="shared" si="16"/>
        <v>0.53333333333333333</v>
      </c>
      <c r="Y10" s="108">
        <f t="shared" si="16"/>
        <v>0.60846205507051709</v>
      </c>
      <c r="Z10" s="108">
        <f t="shared" si="16"/>
        <v>0.56926713947990548</v>
      </c>
      <c r="AA10" s="108">
        <f t="shared" si="16"/>
        <v>0.56692160611854681</v>
      </c>
      <c r="AB10" s="109">
        <f>+AB26/AB42</f>
        <v>0.63326551373346895</v>
      </c>
      <c r="AC10" s="108">
        <f>+AC26/AC42</f>
        <v>0.63512361466325662</v>
      </c>
      <c r="AD10" s="82">
        <f>+AD26/AD42</f>
        <v>0.63512361466325662</v>
      </c>
      <c r="AE10" s="62" t="e">
        <f t="shared" ref="AE10:BJ10" si="17">+AE26/AE42</f>
        <v>#DIV/0!</v>
      </c>
      <c r="AF10" s="62" t="e">
        <f t="shared" si="17"/>
        <v>#DIV/0!</v>
      </c>
      <c r="AG10" s="62" t="e">
        <f t="shared" si="17"/>
        <v>#DIV/0!</v>
      </c>
      <c r="AH10" s="62" t="e">
        <f t="shared" si="17"/>
        <v>#DIV/0!</v>
      </c>
      <c r="AI10" s="62" t="e">
        <f t="shared" si="17"/>
        <v>#DIV/0!</v>
      </c>
      <c r="AJ10" s="62" t="e">
        <f t="shared" si="17"/>
        <v>#DIV/0!</v>
      </c>
      <c r="AK10" s="62" t="e">
        <f t="shared" si="17"/>
        <v>#DIV/0!</v>
      </c>
      <c r="AL10" s="62" t="e">
        <f t="shared" si="17"/>
        <v>#DIV/0!</v>
      </c>
      <c r="AM10" s="62" t="e">
        <f t="shared" si="17"/>
        <v>#DIV/0!</v>
      </c>
      <c r="AN10" s="62" t="e">
        <f t="shared" si="17"/>
        <v>#DIV/0!</v>
      </c>
      <c r="AO10" s="62" t="e">
        <f t="shared" si="17"/>
        <v>#DIV/0!</v>
      </c>
      <c r="AP10" s="62" t="e">
        <f t="shared" si="17"/>
        <v>#DIV/0!</v>
      </c>
      <c r="AQ10" s="62" t="e">
        <f t="shared" si="17"/>
        <v>#DIV/0!</v>
      </c>
      <c r="AR10" s="62" t="e">
        <f t="shared" si="17"/>
        <v>#DIV/0!</v>
      </c>
      <c r="AS10" s="62" t="e">
        <f t="shared" si="17"/>
        <v>#DIV/0!</v>
      </c>
      <c r="AT10" s="62" t="e">
        <f t="shared" si="17"/>
        <v>#DIV/0!</v>
      </c>
      <c r="AU10" s="62" t="e">
        <f t="shared" si="17"/>
        <v>#DIV/0!</v>
      </c>
      <c r="AV10" s="62" t="e">
        <f t="shared" si="17"/>
        <v>#DIV/0!</v>
      </c>
      <c r="AW10" s="62" t="e">
        <f t="shared" si="17"/>
        <v>#DIV/0!</v>
      </c>
      <c r="AX10" s="62" t="e">
        <f t="shared" si="17"/>
        <v>#DIV/0!</v>
      </c>
      <c r="AY10" s="62" t="e">
        <f t="shared" si="17"/>
        <v>#DIV/0!</v>
      </c>
      <c r="AZ10" s="62" t="e">
        <f t="shared" si="17"/>
        <v>#DIV/0!</v>
      </c>
      <c r="BA10" s="62" t="e">
        <f t="shared" si="17"/>
        <v>#DIV/0!</v>
      </c>
      <c r="BB10" s="62" t="e">
        <f t="shared" si="17"/>
        <v>#DIV/0!</v>
      </c>
      <c r="BC10" s="62" t="e">
        <f t="shared" si="17"/>
        <v>#DIV/0!</v>
      </c>
      <c r="BD10" s="62" t="e">
        <f t="shared" si="17"/>
        <v>#DIV/0!</v>
      </c>
      <c r="BE10" s="62" t="e">
        <f t="shared" si="17"/>
        <v>#DIV/0!</v>
      </c>
      <c r="BF10" s="62" t="e">
        <f t="shared" si="17"/>
        <v>#DIV/0!</v>
      </c>
      <c r="BG10" s="62" t="e">
        <f t="shared" si="17"/>
        <v>#DIV/0!</v>
      </c>
      <c r="BH10" s="62" t="e">
        <f t="shared" si="17"/>
        <v>#DIV/0!</v>
      </c>
      <c r="BI10" s="62" t="e">
        <f t="shared" si="17"/>
        <v>#DIV/0!</v>
      </c>
      <c r="BJ10" s="46" t="e">
        <f t="shared" si="17"/>
        <v>#DIV/0!</v>
      </c>
      <c r="BK10" s="62" t="e">
        <f t="shared" si="5"/>
        <v>#DIV/0!</v>
      </c>
      <c r="BL10" s="62" t="e">
        <f t="shared" si="5"/>
        <v>#DIV/0!</v>
      </c>
      <c r="BM10" s="62" t="e">
        <f t="shared" si="5"/>
        <v>#DIV/0!</v>
      </c>
      <c r="BN10" s="62" t="e">
        <f t="shared" si="5"/>
        <v>#DIV/0!</v>
      </c>
      <c r="BO10" s="62" t="e">
        <f t="shared" si="5"/>
        <v>#DIV/0!</v>
      </c>
      <c r="BP10" s="62" t="e">
        <f t="shared" si="5"/>
        <v>#DIV/0!</v>
      </c>
      <c r="BQ10" s="62" t="e">
        <f t="shared" si="5"/>
        <v>#DIV/0!</v>
      </c>
      <c r="BR10" s="62" t="e">
        <f t="shared" si="5"/>
        <v>#DIV/0!</v>
      </c>
      <c r="BS10" s="62" t="e">
        <f t="shared" si="5"/>
        <v>#DIV/0!</v>
      </c>
      <c r="BT10" s="62" t="e">
        <f t="shared" si="5"/>
        <v>#DIV/0!</v>
      </c>
      <c r="BU10" s="62" t="e">
        <f t="shared" si="5"/>
        <v>#DIV/0!</v>
      </c>
      <c r="BV10" s="62" t="e">
        <f t="shared" si="5"/>
        <v>#DIV/0!</v>
      </c>
      <c r="BW10" s="62" t="e">
        <f t="shared" si="5"/>
        <v>#DIV/0!</v>
      </c>
      <c r="BX10" s="62" t="e">
        <f t="shared" si="5"/>
        <v>#DIV/0!</v>
      </c>
      <c r="BY10" s="62" t="e">
        <f t="shared" si="5"/>
        <v>#DIV/0!</v>
      </c>
      <c r="BZ10" s="62" t="e">
        <f t="shared" si="5"/>
        <v>#DIV/0!</v>
      </c>
      <c r="CA10" s="62" t="e">
        <f t="shared" si="5"/>
        <v>#DIV/0!</v>
      </c>
      <c r="CB10" s="62" t="e">
        <f t="shared" si="5"/>
        <v>#DIV/0!</v>
      </c>
      <c r="CC10" s="62" t="e">
        <f t="shared" si="5"/>
        <v>#DIV/0!</v>
      </c>
      <c r="CD10" s="62" t="e">
        <f t="shared" si="5"/>
        <v>#DIV/0!</v>
      </c>
      <c r="CE10" s="62" t="e">
        <f t="shared" si="5"/>
        <v>#DIV/0!</v>
      </c>
      <c r="CF10" s="62" t="e">
        <f t="shared" si="5"/>
        <v>#DIV/0!</v>
      </c>
      <c r="CG10" s="62" t="e">
        <f t="shared" si="5"/>
        <v>#DIV/0!</v>
      </c>
      <c r="CH10" s="62" t="e">
        <f t="shared" si="5"/>
        <v>#DIV/0!</v>
      </c>
      <c r="CI10" s="62" t="e">
        <f t="shared" si="5"/>
        <v>#DIV/0!</v>
      </c>
      <c r="CJ10" s="62" t="e">
        <f t="shared" si="5"/>
        <v>#DIV/0!</v>
      </c>
      <c r="CK10" s="62" t="e">
        <f t="shared" si="5"/>
        <v>#DIV/0!</v>
      </c>
      <c r="CL10" s="62" t="e">
        <f t="shared" si="5"/>
        <v>#DIV/0!</v>
      </c>
      <c r="CM10" s="62" t="e">
        <f t="shared" si="5"/>
        <v>#DIV/0!</v>
      </c>
      <c r="CN10" s="62" t="e">
        <f t="shared" si="5"/>
        <v>#DIV/0!</v>
      </c>
      <c r="CO10" s="62" t="e">
        <f t="shared" si="5"/>
        <v>#DIV/0!</v>
      </c>
    </row>
    <row r="11" spans="1:93" s="61" customFormat="1" x14ac:dyDescent="0.3">
      <c r="A11" s="57">
        <v>5</v>
      </c>
      <c r="B11" s="60" t="s">
        <v>192</v>
      </c>
      <c r="C11" s="117">
        <f t="shared" si="10"/>
        <v>0.95418602596547841</v>
      </c>
      <c r="D11" s="114">
        <f t="shared" si="11"/>
        <v>0.9580038571350219</v>
      </c>
      <c r="E11" s="114">
        <f t="shared" si="12"/>
        <v>0.95450417856294034</v>
      </c>
      <c r="F11" s="72">
        <f t="shared" si="13"/>
        <v>0.95482233116040227</v>
      </c>
      <c r="G11" s="72">
        <f t="shared" si="13"/>
        <v>0.9551404837578642</v>
      </c>
      <c r="H11" s="72">
        <f t="shared" si="13"/>
        <v>0.95545863635532613</v>
      </c>
      <c r="I11" s="72">
        <f t="shared" si="13"/>
        <v>0.95577678895278806</v>
      </c>
      <c r="J11" s="72">
        <f t="shared" si="13"/>
        <v>0.95609494155024999</v>
      </c>
      <c r="K11" s="72">
        <f t="shared" si="13"/>
        <v>0.95641309414771192</v>
      </c>
      <c r="L11" s="72">
        <f t="shared" si="13"/>
        <v>0.95673124674517385</v>
      </c>
      <c r="M11" s="72">
        <f t="shared" si="13"/>
        <v>0.95704939934263578</v>
      </c>
      <c r="N11" s="72">
        <f t="shared" si="13"/>
        <v>0.95736755194009771</v>
      </c>
      <c r="O11" s="72">
        <f t="shared" si="13"/>
        <v>0.95768570453755963</v>
      </c>
      <c r="P11" s="72">
        <f t="shared" si="13"/>
        <v>0.95800385713502156</v>
      </c>
      <c r="Q11" s="106">
        <f t="shared" si="15"/>
        <v>0.95394372046439857</v>
      </c>
      <c r="R11" s="108">
        <f t="shared" si="16"/>
        <v>0.95095309488113089</v>
      </c>
      <c r="S11" s="108">
        <f t="shared" si="16"/>
        <v>0.95431893687707636</v>
      </c>
      <c r="T11" s="108">
        <f t="shared" si="16"/>
        <v>0.96417103261788073</v>
      </c>
      <c r="U11" s="108">
        <f t="shared" si="16"/>
        <v>0.95892544286548564</v>
      </c>
      <c r="V11" s="108">
        <f t="shared" si="16"/>
        <v>0.95472933924099401</v>
      </c>
      <c r="W11" s="108">
        <f t="shared" si="16"/>
        <v>0.95737704918032784</v>
      </c>
      <c r="X11" s="108">
        <f t="shared" si="16"/>
        <v>0.96001501783367749</v>
      </c>
      <c r="Y11" s="108">
        <f t="shared" si="16"/>
        <v>0.95532718120805371</v>
      </c>
      <c r="Z11" s="108">
        <f t="shared" si="16"/>
        <v>0.95813771517996871</v>
      </c>
      <c r="AA11" s="108">
        <f t="shared" si="16"/>
        <v>0.9279054497701904</v>
      </c>
      <c r="AB11" s="109">
        <f t="shared" si="16"/>
        <v>0.95152066545360026</v>
      </c>
      <c r="AC11" s="108">
        <f t="shared" ref="AC11:AH13" si="18">+AC27/AC43</f>
        <v>0.96373892022562446</v>
      </c>
      <c r="AD11" s="82">
        <f t="shared" si="18"/>
        <v>0.96373892022562446</v>
      </c>
      <c r="AE11" s="62">
        <f t="shared" si="18"/>
        <v>0.97407407407407409</v>
      </c>
      <c r="AF11" s="62">
        <f t="shared" si="18"/>
        <v>0.98100172711571676</v>
      </c>
      <c r="AG11" s="62">
        <f t="shared" si="18"/>
        <v>0.92142857142857137</v>
      </c>
      <c r="AH11" s="62">
        <f t="shared" si="18"/>
        <v>0.96961325966850831</v>
      </c>
      <c r="AI11" s="62">
        <f t="shared" ref="AI11:BI15" si="19">+AI27/AI43</f>
        <v>0.94696969696969702</v>
      </c>
      <c r="AJ11" s="62">
        <f t="shared" si="19"/>
        <v>0.94230769230769229</v>
      </c>
      <c r="AK11" s="62">
        <f t="shared" si="19"/>
        <v>0.95161290322580649</v>
      </c>
      <c r="AL11" s="62">
        <f t="shared" si="19"/>
        <v>0.90594059405940597</v>
      </c>
      <c r="AM11" s="62">
        <f t="shared" si="19"/>
        <v>0.97507788161993769</v>
      </c>
      <c r="AN11" s="62">
        <f t="shared" si="19"/>
        <v>0.97090909090909094</v>
      </c>
      <c r="AO11" s="62">
        <f t="shared" si="19"/>
        <v>0.98455598455598459</v>
      </c>
      <c r="AP11" s="62">
        <f t="shared" si="19"/>
        <v>0.99261992619926198</v>
      </c>
      <c r="AQ11" s="62">
        <f t="shared" si="19"/>
        <v>0.95815899581589958</v>
      </c>
      <c r="AR11" s="62">
        <f t="shared" si="19"/>
        <v>0.98327759197324416</v>
      </c>
      <c r="AS11" s="62">
        <f t="shared" si="19"/>
        <v>0.98412698412698407</v>
      </c>
      <c r="AT11" s="62">
        <f t="shared" si="19"/>
        <v>0.98076923076923073</v>
      </c>
      <c r="AU11" s="62" t="e">
        <f t="shared" si="19"/>
        <v>#DIV/0!</v>
      </c>
      <c r="AV11" s="62" t="e">
        <f t="shared" si="19"/>
        <v>#DIV/0!</v>
      </c>
      <c r="AW11" s="62" t="e">
        <f t="shared" si="19"/>
        <v>#DIV/0!</v>
      </c>
      <c r="AX11" s="62" t="e">
        <f t="shared" si="19"/>
        <v>#DIV/0!</v>
      </c>
      <c r="AY11" s="62" t="e">
        <f t="shared" si="19"/>
        <v>#DIV/0!</v>
      </c>
      <c r="AZ11" s="62" t="e">
        <f t="shared" si="19"/>
        <v>#DIV/0!</v>
      </c>
      <c r="BA11" s="62" t="e">
        <f t="shared" si="19"/>
        <v>#DIV/0!</v>
      </c>
      <c r="BB11" s="62" t="e">
        <f t="shared" si="19"/>
        <v>#DIV/0!</v>
      </c>
      <c r="BC11" s="62" t="e">
        <f t="shared" si="19"/>
        <v>#DIV/0!</v>
      </c>
      <c r="BD11" s="62" t="e">
        <f t="shared" si="19"/>
        <v>#DIV/0!</v>
      </c>
      <c r="BE11" s="62" t="e">
        <f t="shared" si="19"/>
        <v>#DIV/0!</v>
      </c>
      <c r="BF11" s="62" t="e">
        <f t="shared" si="19"/>
        <v>#DIV/0!</v>
      </c>
      <c r="BG11" s="62" t="e">
        <f t="shared" si="19"/>
        <v>#DIV/0!</v>
      </c>
      <c r="BH11" s="62" t="e">
        <f t="shared" si="19"/>
        <v>#DIV/0!</v>
      </c>
      <c r="BI11" s="62" t="e">
        <f t="shared" si="19"/>
        <v>#DIV/0!</v>
      </c>
      <c r="BJ11" s="46" t="e">
        <f t="shared" ref="BJ11:BJ18" si="20">+BJ27/BJ43</f>
        <v>#DIV/0!</v>
      </c>
      <c r="BK11" s="62" t="e">
        <f t="shared" si="5"/>
        <v>#DIV/0!</v>
      </c>
      <c r="BL11" s="62" t="e">
        <f t="shared" si="5"/>
        <v>#DIV/0!</v>
      </c>
      <c r="BM11" s="62" t="e">
        <f t="shared" si="5"/>
        <v>#DIV/0!</v>
      </c>
      <c r="BN11" s="62" t="e">
        <f t="shared" si="5"/>
        <v>#DIV/0!</v>
      </c>
      <c r="BO11" s="62" t="e">
        <f t="shared" si="5"/>
        <v>#DIV/0!</v>
      </c>
      <c r="BP11" s="62" t="e">
        <f t="shared" si="5"/>
        <v>#DIV/0!</v>
      </c>
      <c r="BQ11" s="62" t="e">
        <f t="shared" si="5"/>
        <v>#DIV/0!</v>
      </c>
      <c r="BR11" s="62" t="e">
        <f t="shared" si="5"/>
        <v>#DIV/0!</v>
      </c>
      <c r="BS11" s="62" t="e">
        <f t="shared" si="5"/>
        <v>#DIV/0!</v>
      </c>
      <c r="BT11" s="62" t="e">
        <f t="shared" si="5"/>
        <v>#DIV/0!</v>
      </c>
      <c r="BU11" s="62" t="e">
        <f t="shared" si="5"/>
        <v>#DIV/0!</v>
      </c>
      <c r="BV11" s="62" t="e">
        <f t="shared" si="5"/>
        <v>#DIV/0!</v>
      </c>
      <c r="BW11" s="62" t="e">
        <f t="shared" si="5"/>
        <v>#DIV/0!</v>
      </c>
      <c r="BX11" s="62" t="e">
        <f t="shared" si="5"/>
        <v>#DIV/0!</v>
      </c>
      <c r="BY11" s="62" t="e">
        <f t="shared" si="5"/>
        <v>#DIV/0!</v>
      </c>
      <c r="BZ11" s="62" t="e">
        <f t="shared" si="5"/>
        <v>#DIV/0!</v>
      </c>
      <c r="CA11" s="62" t="e">
        <f t="shared" si="5"/>
        <v>#DIV/0!</v>
      </c>
      <c r="CB11" s="62" t="e">
        <f t="shared" si="5"/>
        <v>#DIV/0!</v>
      </c>
      <c r="CC11" s="62" t="e">
        <f t="shared" si="5"/>
        <v>#DIV/0!</v>
      </c>
      <c r="CD11" s="62" t="e">
        <f t="shared" si="5"/>
        <v>#DIV/0!</v>
      </c>
      <c r="CE11" s="62" t="e">
        <f t="shared" si="5"/>
        <v>#DIV/0!</v>
      </c>
      <c r="CF11" s="62" t="e">
        <f t="shared" si="5"/>
        <v>#DIV/0!</v>
      </c>
      <c r="CG11" s="62" t="e">
        <f t="shared" si="5"/>
        <v>#DIV/0!</v>
      </c>
      <c r="CH11" s="62" t="e">
        <f t="shared" si="5"/>
        <v>#DIV/0!</v>
      </c>
      <c r="CI11" s="62" t="e">
        <f t="shared" si="5"/>
        <v>#DIV/0!</v>
      </c>
      <c r="CJ11" s="62" t="e">
        <f t="shared" si="5"/>
        <v>#DIV/0!</v>
      </c>
      <c r="CK11" s="62" t="e">
        <f t="shared" si="5"/>
        <v>#DIV/0!</v>
      </c>
      <c r="CL11" s="62" t="e">
        <f t="shared" si="5"/>
        <v>#DIV/0!</v>
      </c>
      <c r="CM11" s="62" t="e">
        <f t="shared" si="5"/>
        <v>#DIV/0!</v>
      </c>
      <c r="CN11" s="62" t="e">
        <f t="shared" si="5"/>
        <v>#DIV/0!</v>
      </c>
      <c r="CO11" s="62" t="e">
        <f t="shared" si="5"/>
        <v>#DIV/0!</v>
      </c>
    </row>
    <row r="12" spans="1:93" s="61" customFormat="1" x14ac:dyDescent="0.3">
      <c r="A12" s="57">
        <v>6</v>
      </c>
      <c r="B12" s="60" t="s">
        <v>193</v>
      </c>
      <c r="C12" s="117">
        <f t="shared" si="10"/>
        <v>0.95718739659050112</v>
      </c>
      <c r="D12" s="114">
        <f t="shared" si="11"/>
        <v>0.96075511354129273</v>
      </c>
      <c r="E12" s="115">
        <f t="shared" si="12"/>
        <v>0.95748470633640048</v>
      </c>
      <c r="F12" s="72">
        <f t="shared" si="13"/>
        <v>0.95778201608229974</v>
      </c>
      <c r="G12" s="72">
        <f t="shared" si="13"/>
        <v>0.95807932582819899</v>
      </c>
      <c r="H12" s="72">
        <f t="shared" si="13"/>
        <v>0.95837663557409825</v>
      </c>
      <c r="I12" s="72">
        <f t="shared" si="13"/>
        <v>0.9586739453199975</v>
      </c>
      <c r="J12" s="72">
        <f t="shared" si="13"/>
        <v>0.95897125506589675</v>
      </c>
      <c r="K12" s="72">
        <f t="shared" si="13"/>
        <v>0.95926856481179601</v>
      </c>
      <c r="L12" s="72">
        <f t="shared" si="13"/>
        <v>0.95956587455769526</v>
      </c>
      <c r="M12" s="72">
        <f t="shared" si="13"/>
        <v>0.95986318430359452</v>
      </c>
      <c r="N12" s="72">
        <f t="shared" si="13"/>
        <v>0.96016049404949377</v>
      </c>
      <c r="O12" s="72">
        <f t="shared" si="13"/>
        <v>0.96045780379539303</v>
      </c>
      <c r="P12" s="72">
        <f t="shared" si="13"/>
        <v>0.96075511354129228</v>
      </c>
      <c r="Q12" s="106">
        <f t="shared" si="15"/>
        <v>0.95654658818728511</v>
      </c>
      <c r="R12" s="108">
        <f t="shared" si="16"/>
        <v>0.9517241379310345</v>
      </c>
      <c r="S12" s="108">
        <f t="shared" si="16"/>
        <v>0.95370370370370372</v>
      </c>
      <c r="T12" s="108">
        <f t="shared" si="16"/>
        <v>0.96376811594202894</v>
      </c>
      <c r="U12" s="108">
        <f t="shared" si="16"/>
        <v>0.9642857142857143</v>
      </c>
      <c r="V12" s="108">
        <f t="shared" si="16"/>
        <v>0.95454545454545459</v>
      </c>
      <c r="W12" s="108">
        <f t="shared" si="16"/>
        <v>0.96031746031746035</v>
      </c>
      <c r="X12" s="108">
        <f t="shared" si="16"/>
        <v>0.96478873239436624</v>
      </c>
      <c r="Y12" s="108">
        <f t="shared" si="16"/>
        <v>0.95808383233532934</v>
      </c>
      <c r="Z12" s="108">
        <f t="shared" si="16"/>
        <v>0.95238095238095233</v>
      </c>
      <c r="AA12" s="108">
        <f t="shared" si="16"/>
        <v>0.94827586206896552</v>
      </c>
      <c r="AB12" s="109">
        <f t="shared" si="16"/>
        <v>0.95013850415512469</v>
      </c>
      <c r="AC12" s="110">
        <f t="shared" si="18"/>
        <v>0.95067264573991028</v>
      </c>
      <c r="AD12" s="82">
        <f t="shared" si="18"/>
        <v>0.95067264573991028</v>
      </c>
      <c r="AE12" s="62">
        <f t="shared" si="18"/>
        <v>0.88235294117647056</v>
      </c>
      <c r="AF12" s="62">
        <f t="shared" si="18"/>
        <v>1</v>
      </c>
      <c r="AG12" s="62">
        <f t="shared" si="18"/>
        <v>1</v>
      </c>
      <c r="AH12" s="62">
        <f t="shared" si="18"/>
        <v>0.9285714285714286</v>
      </c>
      <c r="AI12" s="62">
        <f t="shared" si="19"/>
        <v>1</v>
      </c>
      <c r="AJ12" s="62">
        <f t="shared" si="19"/>
        <v>1</v>
      </c>
      <c r="AK12" s="62">
        <f t="shared" si="19"/>
        <v>0.83333333333333337</v>
      </c>
      <c r="AL12" s="62">
        <f t="shared" si="19"/>
        <v>1</v>
      </c>
      <c r="AM12" s="62">
        <f t="shared" si="19"/>
        <v>0.81818181818181823</v>
      </c>
      <c r="AN12" s="62">
        <f t="shared" si="19"/>
        <v>0.875</v>
      </c>
      <c r="AO12" s="62">
        <f t="shared" si="19"/>
        <v>1</v>
      </c>
      <c r="AP12" s="62">
        <f t="shared" si="19"/>
        <v>1</v>
      </c>
      <c r="AQ12" s="62">
        <f t="shared" si="19"/>
        <v>1</v>
      </c>
      <c r="AR12" s="62">
        <f t="shared" si="19"/>
        <v>0.9375</v>
      </c>
      <c r="AS12" s="62">
        <f t="shared" si="19"/>
        <v>0.9</v>
      </c>
      <c r="AT12" s="62">
        <f t="shared" si="19"/>
        <v>0.875</v>
      </c>
      <c r="AU12" s="62" t="e">
        <f t="shared" si="19"/>
        <v>#DIV/0!</v>
      </c>
      <c r="AV12" s="62" t="e">
        <f t="shared" si="19"/>
        <v>#DIV/0!</v>
      </c>
      <c r="AW12" s="62" t="e">
        <f t="shared" si="19"/>
        <v>#DIV/0!</v>
      </c>
      <c r="AX12" s="62" t="e">
        <f t="shared" si="19"/>
        <v>#DIV/0!</v>
      </c>
      <c r="AY12" s="62" t="e">
        <f t="shared" si="19"/>
        <v>#DIV/0!</v>
      </c>
      <c r="AZ12" s="62" t="e">
        <f t="shared" si="19"/>
        <v>#DIV/0!</v>
      </c>
      <c r="BA12" s="62" t="e">
        <f t="shared" si="19"/>
        <v>#DIV/0!</v>
      </c>
      <c r="BB12" s="62" t="e">
        <f t="shared" si="19"/>
        <v>#DIV/0!</v>
      </c>
      <c r="BC12" s="62" t="e">
        <f t="shared" si="19"/>
        <v>#DIV/0!</v>
      </c>
      <c r="BD12" s="62" t="e">
        <f t="shared" si="19"/>
        <v>#DIV/0!</v>
      </c>
      <c r="BE12" s="62" t="e">
        <f t="shared" si="19"/>
        <v>#DIV/0!</v>
      </c>
      <c r="BF12" s="62" t="e">
        <f t="shared" si="19"/>
        <v>#DIV/0!</v>
      </c>
      <c r="BG12" s="62" t="e">
        <f t="shared" si="19"/>
        <v>#DIV/0!</v>
      </c>
      <c r="BH12" s="62" t="e">
        <f t="shared" si="19"/>
        <v>#DIV/0!</v>
      </c>
      <c r="BI12" s="62" t="e">
        <f t="shared" si="19"/>
        <v>#DIV/0!</v>
      </c>
      <c r="BJ12" s="46" t="e">
        <f t="shared" si="20"/>
        <v>#DIV/0!</v>
      </c>
      <c r="BK12" s="62" t="e">
        <f t="shared" si="5"/>
        <v>#DIV/0!</v>
      </c>
      <c r="BL12" s="62" t="e">
        <f t="shared" si="5"/>
        <v>#DIV/0!</v>
      </c>
      <c r="BM12" s="62" t="e">
        <f t="shared" si="5"/>
        <v>#DIV/0!</v>
      </c>
      <c r="BN12" s="62" t="e">
        <f t="shared" si="5"/>
        <v>#DIV/0!</v>
      </c>
      <c r="BO12" s="62" t="e">
        <f t="shared" si="5"/>
        <v>#DIV/0!</v>
      </c>
      <c r="BP12" s="62" t="e">
        <f t="shared" si="5"/>
        <v>#DIV/0!</v>
      </c>
      <c r="BQ12" s="62" t="e">
        <f t="shared" si="5"/>
        <v>#DIV/0!</v>
      </c>
      <c r="BR12" s="62" t="e">
        <f t="shared" si="5"/>
        <v>#DIV/0!</v>
      </c>
      <c r="BS12" s="62" t="e">
        <f t="shared" si="5"/>
        <v>#DIV/0!</v>
      </c>
      <c r="BT12" s="62" t="e">
        <f t="shared" si="5"/>
        <v>#DIV/0!</v>
      </c>
      <c r="BU12" s="62" t="e">
        <f t="shared" si="5"/>
        <v>#DIV/0!</v>
      </c>
      <c r="BV12" s="62" t="e">
        <f t="shared" si="5"/>
        <v>#DIV/0!</v>
      </c>
      <c r="BW12" s="62" t="e">
        <f t="shared" si="5"/>
        <v>#DIV/0!</v>
      </c>
      <c r="BX12" s="62" t="e">
        <f t="shared" si="5"/>
        <v>#DIV/0!</v>
      </c>
      <c r="BY12" s="62" t="e">
        <f t="shared" si="5"/>
        <v>#DIV/0!</v>
      </c>
      <c r="BZ12" s="62" t="e">
        <f t="shared" si="5"/>
        <v>#DIV/0!</v>
      </c>
      <c r="CA12" s="62" t="e">
        <f t="shared" si="5"/>
        <v>#DIV/0!</v>
      </c>
      <c r="CB12" s="62" t="e">
        <f t="shared" si="5"/>
        <v>#DIV/0!</v>
      </c>
      <c r="CC12" s="62" t="e">
        <f t="shared" si="5"/>
        <v>#DIV/0!</v>
      </c>
      <c r="CD12" s="62" t="e">
        <f t="shared" si="5"/>
        <v>#DIV/0!</v>
      </c>
      <c r="CE12" s="62" t="e">
        <f t="shared" si="5"/>
        <v>#DIV/0!</v>
      </c>
      <c r="CF12" s="62" t="e">
        <f t="shared" si="5"/>
        <v>#DIV/0!</v>
      </c>
      <c r="CG12" s="62" t="e">
        <f t="shared" si="5"/>
        <v>#DIV/0!</v>
      </c>
      <c r="CH12" s="62" t="e">
        <f t="shared" si="5"/>
        <v>#DIV/0!</v>
      </c>
      <c r="CI12" s="62" t="e">
        <f t="shared" si="5"/>
        <v>#DIV/0!</v>
      </c>
      <c r="CJ12" s="62" t="e">
        <f t="shared" si="5"/>
        <v>#DIV/0!</v>
      </c>
      <c r="CK12" s="62" t="e">
        <f t="shared" si="5"/>
        <v>#DIV/0!</v>
      </c>
      <c r="CL12" s="62" t="e">
        <f t="shared" si="5"/>
        <v>#DIV/0!</v>
      </c>
      <c r="CM12" s="62" t="e">
        <f t="shared" si="5"/>
        <v>#DIV/0!</v>
      </c>
      <c r="CN12" s="62" t="e">
        <f t="shared" si="5"/>
        <v>#DIV/0!</v>
      </c>
      <c r="CO12" s="62" t="e">
        <f t="shared" si="5"/>
        <v>#DIV/0!</v>
      </c>
    </row>
    <row r="13" spans="1:93" s="61" customFormat="1" ht="19.95" customHeight="1" x14ac:dyDescent="0.3">
      <c r="A13" s="57">
        <v>7</v>
      </c>
      <c r="B13" s="60" t="s">
        <v>195</v>
      </c>
      <c r="C13" s="117">
        <f t="shared" si="10"/>
        <v>0.96605320346841261</v>
      </c>
      <c r="D13" s="114">
        <f t="shared" si="11"/>
        <v>0.96888210317937817</v>
      </c>
      <c r="E13" s="115">
        <f t="shared" si="12"/>
        <v>0.96628894511099306</v>
      </c>
      <c r="F13" s="72">
        <f t="shared" si="13"/>
        <v>0.9665246867535735</v>
      </c>
      <c r="G13" s="72">
        <f t="shared" si="13"/>
        <v>0.96676042839615395</v>
      </c>
      <c r="H13" s="72">
        <f t="shared" si="13"/>
        <v>0.96699617003873439</v>
      </c>
      <c r="I13" s="72">
        <f t="shared" si="13"/>
        <v>0.96723191168131484</v>
      </c>
      <c r="J13" s="72">
        <f t="shared" si="13"/>
        <v>0.96746765332389528</v>
      </c>
      <c r="K13" s="72">
        <f t="shared" si="13"/>
        <v>0.96770339496647573</v>
      </c>
      <c r="L13" s="72">
        <f t="shared" si="13"/>
        <v>0.96793913660905617</v>
      </c>
      <c r="M13" s="72">
        <f t="shared" si="13"/>
        <v>0.96817487825163662</v>
      </c>
      <c r="N13" s="72">
        <f t="shared" si="13"/>
        <v>0.96841061989421706</v>
      </c>
      <c r="O13" s="72">
        <f t="shared" si="13"/>
        <v>0.96864636153679751</v>
      </c>
      <c r="P13" s="72">
        <f t="shared" si="13"/>
        <v>0.96888210317937795</v>
      </c>
      <c r="Q13" s="106">
        <f t="shared" si="15"/>
        <v>0.96463597049859229</v>
      </c>
      <c r="R13" s="108">
        <f t="shared" si="16"/>
        <v>0.96903963715243546</v>
      </c>
      <c r="S13" s="108">
        <f t="shared" si="16"/>
        <v>0.95969080476122726</v>
      </c>
      <c r="T13" s="108">
        <f t="shared" si="16"/>
        <v>0.97409010369767912</v>
      </c>
      <c r="U13" s="108">
        <f t="shared" si="16"/>
        <v>0.96582952815829526</v>
      </c>
      <c r="V13" s="108">
        <f t="shared" si="16"/>
        <v>0.96989932544659507</v>
      </c>
      <c r="W13" s="108">
        <f t="shared" si="16"/>
        <v>0.96537192382618375</v>
      </c>
      <c r="X13" s="108">
        <f t="shared" si="16"/>
        <v>0.97104480538579696</v>
      </c>
      <c r="Y13" s="108">
        <f t="shared" si="16"/>
        <v>0.96707743240757771</v>
      </c>
      <c r="Z13" s="108">
        <f t="shared" si="16"/>
        <v>0.96715194197719034</v>
      </c>
      <c r="AA13" s="108">
        <f>+AA29/AA45</f>
        <v>0.95133653187114464</v>
      </c>
      <c r="AB13" s="109">
        <f t="shared" si="16"/>
        <v>0.95046364080039047</v>
      </c>
      <c r="AC13" s="110">
        <f t="shared" si="18"/>
        <v>0.95038067734313469</v>
      </c>
      <c r="AD13" s="49">
        <f t="shared" si="18"/>
        <v>0.96978065330598073</v>
      </c>
      <c r="AE13" s="62">
        <f t="shared" si="18"/>
        <v>0.96188630490956073</v>
      </c>
      <c r="AF13" s="62">
        <f t="shared" si="18"/>
        <v>0.9334862385321101</v>
      </c>
      <c r="AG13" s="62">
        <f t="shared" si="18"/>
        <v>0.94932432432432434</v>
      </c>
      <c r="AH13" s="62">
        <f t="shared" si="18"/>
        <v>0.9289520426287744</v>
      </c>
      <c r="AI13" s="62">
        <f t="shared" si="19"/>
        <v>0.93088552915766742</v>
      </c>
      <c r="AJ13" s="62">
        <f t="shared" si="19"/>
        <v>0.94983277591973247</v>
      </c>
      <c r="AK13" s="62">
        <f t="shared" si="19"/>
        <v>0.9553571428571429</v>
      </c>
      <c r="AL13" s="62">
        <f t="shared" si="19"/>
        <v>0.98390804597701154</v>
      </c>
      <c r="AM13" s="62">
        <f t="shared" si="19"/>
        <v>0.95513748191027492</v>
      </c>
      <c r="AN13" s="62">
        <f t="shared" si="19"/>
        <v>0.97674418604651159</v>
      </c>
      <c r="AO13" s="62">
        <f t="shared" si="19"/>
        <v>0.91447368421052633</v>
      </c>
      <c r="AP13" s="62">
        <f t="shared" si="19"/>
        <v>0.95016611295681064</v>
      </c>
      <c r="AQ13" s="62">
        <f t="shared" si="19"/>
        <v>0.93119266055045868</v>
      </c>
      <c r="AR13" s="62">
        <f t="shared" si="19"/>
        <v>0.96943231441048039</v>
      </c>
      <c r="AS13" s="62">
        <f t="shared" si="19"/>
        <v>0.93939393939393945</v>
      </c>
      <c r="AT13" s="62">
        <f t="shared" si="19"/>
        <v>0.95876288659793818</v>
      </c>
      <c r="AU13" s="62" t="e">
        <f t="shared" si="19"/>
        <v>#DIV/0!</v>
      </c>
      <c r="AV13" s="62" t="e">
        <f t="shared" si="19"/>
        <v>#DIV/0!</v>
      </c>
      <c r="AW13" s="62" t="e">
        <f t="shared" si="19"/>
        <v>#DIV/0!</v>
      </c>
      <c r="AX13" s="62" t="e">
        <f t="shared" si="19"/>
        <v>#DIV/0!</v>
      </c>
      <c r="AY13" s="62" t="e">
        <f t="shared" si="19"/>
        <v>#DIV/0!</v>
      </c>
      <c r="AZ13" s="62" t="e">
        <f t="shared" si="19"/>
        <v>#DIV/0!</v>
      </c>
      <c r="BA13" s="62" t="e">
        <f t="shared" si="19"/>
        <v>#DIV/0!</v>
      </c>
      <c r="BB13" s="62" t="e">
        <f t="shared" si="19"/>
        <v>#DIV/0!</v>
      </c>
      <c r="BC13" s="62" t="e">
        <f t="shared" si="19"/>
        <v>#DIV/0!</v>
      </c>
      <c r="BD13" s="62" t="e">
        <f t="shared" si="19"/>
        <v>#DIV/0!</v>
      </c>
      <c r="BE13" s="62" t="e">
        <f t="shared" si="19"/>
        <v>#DIV/0!</v>
      </c>
      <c r="BF13" s="62" t="e">
        <f t="shared" si="19"/>
        <v>#DIV/0!</v>
      </c>
      <c r="BG13" s="62" t="e">
        <f t="shared" si="19"/>
        <v>#DIV/0!</v>
      </c>
      <c r="BH13" s="62" t="e">
        <f t="shared" si="19"/>
        <v>#DIV/0!</v>
      </c>
      <c r="BI13" s="62" t="e">
        <f t="shared" si="19"/>
        <v>#DIV/0!</v>
      </c>
      <c r="BJ13" s="46" t="e">
        <f t="shared" si="20"/>
        <v>#DIV/0!</v>
      </c>
      <c r="BK13" s="62" t="e">
        <f t="shared" si="5"/>
        <v>#DIV/0!</v>
      </c>
      <c r="BL13" s="62" t="e">
        <f t="shared" si="5"/>
        <v>#DIV/0!</v>
      </c>
      <c r="BM13" s="62" t="e">
        <f t="shared" si="5"/>
        <v>#DIV/0!</v>
      </c>
      <c r="BN13" s="62" t="e">
        <f t="shared" si="5"/>
        <v>#DIV/0!</v>
      </c>
      <c r="BO13" s="62" t="e">
        <f t="shared" si="5"/>
        <v>#DIV/0!</v>
      </c>
      <c r="BP13" s="62" t="e">
        <f t="shared" si="5"/>
        <v>#DIV/0!</v>
      </c>
      <c r="BQ13" s="62" t="e">
        <f t="shared" si="5"/>
        <v>#DIV/0!</v>
      </c>
      <c r="BR13" s="62" t="e">
        <f t="shared" si="5"/>
        <v>#DIV/0!</v>
      </c>
      <c r="BS13" s="62" t="e">
        <f t="shared" si="5"/>
        <v>#DIV/0!</v>
      </c>
      <c r="BT13" s="62" t="e">
        <f t="shared" si="5"/>
        <v>#DIV/0!</v>
      </c>
      <c r="BU13" s="62" t="e">
        <f t="shared" si="5"/>
        <v>#DIV/0!</v>
      </c>
      <c r="BV13" s="62" t="e">
        <f t="shared" si="5"/>
        <v>#DIV/0!</v>
      </c>
      <c r="BW13" s="62" t="e">
        <f t="shared" si="5"/>
        <v>#DIV/0!</v>
      </c>
      <c r="BX13" s="62" t="e">
        <f t="shared" si="5"/>
        <v>#DIV/0!</v>
      </c>
      <c r="BY13" s="62" t="e">
        <f t="shared" si="5"/>
        <v>#DIV/0!</v>
      </c>
      <c r="BZ13" s="62" t="e">
        <f t="shared" si="5"/>
        <v>#DIV/0!</v>
      </c>
      <c r="CA13" s="62" t="e">
        <f t="shared" si="5"/>
        <v>#DIV/0!</v>
      </c>
      <c r="CB13" s="62" t="e">
        <f t="shared" si="5"/>
        <v>#DIV/0!</v>
      </c>
      <c r="CC13" s="62" t="e">
        <f t="shared" si="5"/>
        <v>#DIV/0!</v>
      </c>
      <c r="CD13" s="62" t="e">
        <f t="shared" si="5"/>
        <v>#DIV/0!</v>
      </c>
      <c r="CE13" s="62" t="e">
        <f t="shared" si="5"/>
        <v>#DIV/0!</v>
      </c>
      <c r="CF13" s="62" t="e">
        <f t="shared" si="5"/>
        <v>#DIV/0!</v>
      </c>
      <c r="CG13" s="62" t="e">
        <f t="shared" si="5"/>
        <v>#DIV/0!</v>
      </c>
      <c r="CH13" s="62" t="e">
        <f t="shared" si="5"/>
        <v>#DIV/0!</v>
      </c>
      <c r="CI13" s="62" t="e">
        <f t="shared" si="5"/>
        <v>#DIV/0!</v>
      </c>
      <c r="CJ13" s="62" t="e">
        <f t="shared" si="5"/>
        <v>#DIV/0!</v>
      </c>
      <c r="CK13" s="62" t="e">
        <f t="shared" si="5"/>
        <v>#DIV/0!</v>
      </c>
      <c r="CL13" s="62" t="e">
        <f t="shared" si="5"/>
        <v>#DIV/0!</v>
      </c>
      <c r="CM13" s="62" t="e">
        <f t="shared" si="5"/>
        <v>#DIV/0!</v>
      </c>
      <c r="CN13" s="62" t="e">
        <f t="shared" si="5"/>
        <v>#DIV/0!</v>
      </c>
      <c r="CO13" s="62" t="e">
        <f t="shared" si="5"/>
        <v>#DIV/0!</v>
      </c>
    </row>
    <row r="14" spans="1:93" s="112" customFormat="1" ht="10.199999999999999" x14ac:dyDescent="0.3">
      <c r="A14" s="88"/>
      <c r="B14" s="111" t="s">
        <v>195</v>
      </c>
      <c r="C14" s="116"/>
      <c r="D14" s="116"/>
      <c r="E14" s="116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07" t="e">
        <f t="shared" si="15"/>
        <v>#DIV/0!</v>
      </c>
      <c r="R14" s="91" t="e">
        <f t="shared" si="16"/>
        <v>#DIV/0!</v>
      </c>
      <c r="S14" s="91" t="e">
        <f t="shared" si="16"/>
        <v>#DIV/0!</v>
      </c>
      <c r="T14" s="91" t="e">
        <f t="shared" si="16"/>
        <v>#DIV/0!</v>
      </c>
      <c r="U14" s="91" t="e">
        <f t="shared" si="16"/>
        <v>#DIV/0!</v>
      </c>
      <c r="V14" s="91" t="e">
        <f t="shared" si="16"/>
        <v>#DIV/0!</v>
      </c>
      <c r="W14" s="91" t="e">
        <f t="shared" si="16"/>
        <v>#DIV/0!</v>
      </c>
      <c r="X14" s="91" t="e">
        <f t="shared" si="16"/>
        <v>#DIV/0!</v>
      </c>
      <c r="Y14" s="91" t="e">
        <f t="shared" si="16"/>
        <v>#DIV/0!</v>
      </c>
      <c r="Z14" s="91" t="e">
        <f t="shared" si="16"/>
        <v>#DIV/0!</v>
      </c>
      <c r="AA14" s="91" t="e">
        <f t="shared" si="16"/>
        <v>#DIV/0!</v>
      </c>
      <c r="AB14" s="103" t="e">
        <f t="shared" si="16"/>
        <v>#DIV/0!</v>
      </c>
      <c r="AC14" s="91" t="e">
        <f t="shared" si="16"/>
        <v>#DIV/0!</v>
      </c>
      <c r="AD14" s="90">
        <f t="shared" si="16"/>
        <v>0.95038067734313469</v>
      </c>
      <c r="AE14" s="91">
        <f t="shared" ref="AE14:AH15" si="21">+AE30/AE46</f>
        <v>0.96188630490956073</v>
      </c>
      <c r="AF14" s="91">
        <f t="shared" si="21"/>
        <v>0.9334862385321101</v>
      </c>
      <c r="AG14" s="91">
        <f t="shared" si="21"/>
        <v>0.94932432432432434</v>
      </c>
      <c r="AH14" s="91">
        <f t="shared" si="21"/>
        <v>0.9289520426287744</v>
      </c>
      <c r="AI14" s="91">
        <f t="shared" si="19"/>
        <v>0.93088552915766742</v>
      </c>
      <c r="AJ14" s="91">
        <f t="shared" si="19"/>
        <v>0.94983277591973247</v>
      </c>
      <c r="AK14" s="91">
        <f t="shared" si="19"/>
        <v>0.9553571428571429</v>
      </c>
      <c r="AL14" s="91">
        <f t="shared" si="19"/>
        <v>0.98390804597701154</v>
      </c>
      <c r="AM14" s="91">
        <f t="shared" si="19"/>
        <v>0.95513748191027492</v>
      </c>
      <c r="AN14" s="91">
        <f t="shared" si="19"/>
        <v>0.97674418604651159</v>
      </c>
      <c r="AO14" s="91">
        <f t="shared" si="19"/>
        <v>0.91447368421052633</v>
      </c>
      <c r="AP14" s="91">
        <f t="shared" si="19"/>
        <v>0.95016611295681064</v>
      </c>
      <c r="AQ14" s="91">
        <f t="shared" si="19"/>
        <v>0.93119266055045868</v>
      </c>
      <c r="AR14" s="91">
        <f t="shared" si="19"/>
        <v>0.96943231441048039</v>
      </c>
      <c r="AS14" s="91">
        <f t="shared" si="19"/>
        <v>0.93939393939393945</v>
      </c>
      <c r="AT14" s="91">
        <f t="shared" si="19"/>
        <v>0.95876288659793818</v>
      </c>
      <c r="AU14" s="91" t="e">
        <f t="shared" si="19"/>
        <v>#DIV/0!</v>
      </c>
      <c r="AV14" s="91" t="e">
        <f t="shared" si="19"/>
        <v>#DIV/0!</v>
      </c>
      <c r="AW14" s="91" t="e">
        <f t="shared" si="19"/>
        <v>#DIV/0!</v>
      </c>
      <c r="AX14" s="91" t="e">
        <f t="shared" si="19"/>
        <v>#DIV/0!</v>
      </c>
      <c r="AY14" s="91" t="e">
        <f t="shared" si="19"/>
        <v>#DIV/0!</v>
      </c>
      <c r="AZ14" s="91" t="e">
        <f t="shared" si="19"/>
        <v>#DIV/0!</v>
      </c>
      <c r="BA14" s="91" t="e">
        <f t="shared" si="19"/>
        <v>#DIV/0!</v>
      </c>
      <c r="BB14" s="91" t="e">
        <f t="shared" si="19"/>
        <v>#DIV/0!</v>
      </c>
      <c r="BC14" s="91" t="e">
        <f t="shared" si="19"/>
        <v>#DIV/0!</v>
      </c>
      <c r="BD14" s="91" t="e">
        <f t="shared" si="19"/>
        <v>#DIV/0!</v>
      </c>
      <c r="BE14" s="91" t="e">
        <f t="shared" si="19"/>
        <v>#DIV/0!</v>
      </c>
      <c r="BF14" s="91" t="e">
        <f t="shared" si="19"/>
        <v>#DIV/0!</v>
      </c>
      <c r="BG14" s="91" t="e">
        <f t="shared" si="19"/>
        <v>#DIV/0!</v>
      </c>
      <c r="BH14" s="91" t="e">
        <f t="shared" si="19"/>
        <v>#DIV/0!</v>
      </c>
      <c r="BI14" s="91" t="e">
        <f t="shared" si="19"/>
        <v>#DIV/0!</v>
      </c>
      <c r="BJ14" s="90" t="e">
        <f t="shared" si="20"/>
        <v>#DIV/0!</v>
      </c>
      <c r="BK14" s="91" t="e">
        <f t="shared" si="5"/>
        <v>#DIV/0!</v>
      </c>
      <c r="BL14" s="91" t="e">
        <f t="shared" si="5"/>
        <v>#DIV/0!</v>
      </c>
      <c r="BM14" s="91" t="e">
        <f t="shared" si="5"/>
        <v>#DIV/0!</v>
      </c>
      <c r="BN14" s="91" t="e">
        <f t="shared" si="5"/>
        <v>#DIV/0!</v>
      </c>
      <c r="BO14" s="91" t="e">
        <f t="shared" si="5"/>
        <v>#DIV/0!</v>
      </c>
      <c r="BP14" s="91" t="e">
        <f t="shared" si="5"/>
        <v>#DIV/0!</v>
      </c>
      <c r="BQ14" s="91" t="e">
        <f t="shared" si="5"/>
        <v>#DIV/0!</v>
      </c>
      <c r="BR14" s="91" t="e">
        <f t="shared" ref="BR14:CO14" si="22">+BR30/BR46</f>
        <v>#DIV/0!</v>
      </c>
      <c r="BS14" s="91" t="e">
        <f t="shared" si="22"/>
        <v>#DIV/0!</v>
      </c>
      <c r="BT14" s="91" t="e">
        <f t="shared" si="22"/>
        <v>#DIV/0!</v>
      </c>
      <c r="BU14" s="91" t="e">
        <f t="shared" si="22"/>
        <v>#DIV/0!</v>
      </c>
      <c r="BV14" s="91" t="e">
        <f t="shared" si="22"/>
        <v>#DIV/0!</v>
      </c>
      <c r="BW14" s="91" t="e">
        <f t="shared" si="22"/>
        <v>#DIV/0!</v>
      </c>
      <c r="BX14" s="91" t="e">
        <f t="shared" si="22"/>
        <v>#DIV/0!</v>
      </c>
      <c r="BY14" s="91" t="e">
        <f t="shared" si="22"/>
        <v>#DIV/0!</v>
      </c>
      <c r="BZ14" s="91" t="e">
        <f t="shared" si="22"/>
        <v>#DIV/0!</v>
      </c>
      <c r="CA14" s="91" t="e">
        <f t="shared" si="22"/>
        <v>#DIV/0!</v>
      </c>
      <c r="CB14" s="91" t="e">
        <f t="shared" si="22"/>
        <v>#DIV/0!</v>
      </c>
      <c r="CC14" s="91" t="e">
        <f t="shared" si="22"/>
        <v>#DIV/0!</v>
      </c>
      <c r="CD14" s="91" t="e">
        <f t="shared" si="22"/>
        <v>#DIV/0!</v>
      </c>
      <c r="CE14" s="91" t="e">
        <f t="shared" si="22"/>
        <v>#DIV/0!</v>
      </c>
      <c r="CF14" s="91" t="e">
        <f t="shared" si="22"/>
        <v>#DIV/0!</v>
      </c>
      <c r="CG14" s="91" t="e">
        <f t="shared" si="22"/>
        <v>#DIV/0!</v>
      </c>
      <c r="CH14" s="91" t="e">
        <f t="shared" si="22"/>
        <v>#DIV/0!</v>
      </c>
      <c r="CI14" s="91" t="e">
        <f t="shared" si="22"/>
        <v>#DIV/0!</v>
      </c>
      <c r="CJ14" s="91" t="e">
        <f t="shared" si="22"/>
        <v>#DIV/0!</v>
      </c>
      <c r="CK14" s="91" t="e">
        <f t="shared" si="22"/>
        <v>#DIV/0!</v>
      </c>
      <c r="CL14" s="91" t="e">
        <f t="shared" si="22"/>
        <v>#DIV/0!</v>
      </c>
      <c r="CM14" s="91" t="e">
        <f t="shared" si="22"/>
        <v>#DIV/0!</v>
      </c>
      <c r="CN14" s="91" t="e">
        <f t="shared" si="22"/>
        <v>#DIV/0!</v>
      </c>
      <c r="CO14" s="91" t="e">
        <f t="shared" si="22"/>
        <v>#DIV/0!</v>
      </c>
    </row>
    <row r="15" spans="1:93" s="112" customFormat="1" ht="10.199999999999999" x14ac:dyDescent="0.3">
      <c r="A15" s="88"/>
      <c r="B15" s="111" t="s">
        <v>197</v>
      </c>
      <c r="C15" s="116"/>
      <c r="D15" s="116"/>
      <c r="E15" s="116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07" t="e">
        <f t="shared" si="15"/>
        <v>#DIV/0!</v>
      </c>
      <c r="R15" s="91" t="e">
        <f t="shared" ref="R15:AC15" si="23">+R31/R47</f>
        <v>#DIV/0!</v>
      </c>
      <c r="S15" s="91" t="e">
        <f t="shared" si="23"/>
        <v>#DIV/0!</v>
      </c>
      <c r="T15" s="91" t="e">
        <f t="shared" si="23"/>
        <v>#DIV/0!</v>
      </c>
      <c r="U15" s="91" t="e">
        <f t="shared" si="23"/>
        <v>#DIV/0!</v>
      </c>
      <c r="V15" s="91" t="e">
        <f t="shared" si="23"/>
        <v>#DIV/0!</v>
      </c>
      <c r="W15" s="91" t="e">
        <f t="shared" si="23"/>
        <v>#DIV/0!</v>
      </c>
      <c r="X15" s="91" t="e">
        <f t="shared" si="23"/>
        <v>#DIV/0!</v>
      </c>
      <c r="Y15" s="91" t="e">
        <f t="shared" si="23"/>
        <v>#DIV/0!</v>
      </c>
      <c r="Z15" s="91" t="e">
        <f t="shared" si="23"/>
        <v>#DIV/0!</v>
      </c>
      <c r="AA15" s="91" t="e">
        <f t="shared" si="23"/>
        <v>#DIV/0!</v>
      </c>
      <c r="AB15" s="103" t="e">
        <f t="shared" si="23"/>
        <v>#DIV/0!</v>
      </c>
      <c r="AC15" s="91" t="e">
        <f t="shared" si="23"/>
        <v>#DIV/0!</v>
      </c>
      <c r="AD15" s="90">
        <f t="shared" si="16"/>
        <v>0.99901107594936711</v>
      </c>
      <c r="AE15" s="91" t="e">
        <f t="shared" si="21"/>
        <v>#DIV/0!</v>
      </c>
      <c r="AF15" s="91" t="e">
        <f t="shared" si="21"/>
        <v>#DIV/0!</v>
      </c>
      <c r="AG15" s="91" t="e">
        <f t="shared" si="21"/>
        <v>#DIV/0!</v>
      </c>
      <c r="AH15" s="91" t="e">
        <f t="shared" si="21"/>
        <v>#DIV/0!</v>
      </c>
      <c r="AI15" s="91" t="e">
        <f t="shared" si="19"/>
        <v>#DIV/0!</v>
      </c>
      <c r="AJ15" s="91" t="e">
        <f t="shared" si="19"/>
        <v>#DIV/0!</v>
      </c>
      <c r="AK15" s="91" t="e">
        <f t="shared" si="19"/>
        <v>#DIV/0!</v>
      </c>
      <c r="AL15" s="91" t="e">
        <f t="shared" si="19"/>
        <v>#DIV/0!</v>
      </c>
      <c r="AM15" s="91" t="e">
        <f t="shared" si="19"/>
        <v>#DIV/0!</v>
      </c>
      <c r="AN15" s="91" t="e">
        <f t="shared" si="19"/>
        <v>#DIV/0!</v>
      </c>
      <c r="AO15" s="91" t="e">
        <f t="shared" si="19"/>
        <v>#DIV/0!</v>
      </c>
      <c r="AP15" s="91" t="e">
        <f t="shared" si="19"/>
        <v>#DIV/0!</v>
      </c>
      <c r="AQ15" s="91" t="e">
        <f t="shared" si="19"/>
        <v>#DIV/0!</v>
      </c>
      <c r="AR15" s="91" t="e">
        <f t="shared" si="19"/>
        <v>#DIV/0!</v>
      </c>
      <c r="AS15" s="91" t="e">
        <f t="shared" si="19"/>
        <v>#DIV/0!</v>
      </c>
      <c r="AT15" s="91" t="e">
        <f t="shared" si="19"/>
        <v>#DIV/0!</v>
      </c>
      <c r="AU15" s="91" t="e">
        <f t="shared" si="19"/>
        <v>#DIV/0!</v>
      </c>
      <c r="AV15" s="91" t="e">
        <f t="shared" si="19"/>
        <v>#DIV/0!</v>
      </c>
      <c r="AW15" s="91" t="e">
        <f t="shared" si="19"/>
        <v>#DIV/0!</v>
      </c>
      <c r="AX15" s="91" t="e">
        <f t="shared" si="19"/>
        <v>#DIV/0!</v>
      </c>
      <c r="AY15" s="91" t="e">
        <f t="shared" si="19"/>
        <v>#DIV/0!</v>
      </c>
      <c r="AZ15" s="91" t="e">
        <f t="shared" si="19"/>
        <v>#DIV/0!</v>
      </c>
      <c r="BA15" s="91" t="e">
        <f t="shared" si="19"/>
        <v>#DIV/0!</v>
      </c>
      <c r="BB15" s="91" t="e">
        <f t="shared" si="19"/>
        <v>#DIV/0!</v>
      </c>
      <c r="BC15" s="91" t="e">
        <f t="shared" si="19"/>
        <v>#DIV/0!</v>
      </c>
      <c r="BD15" s="91" t="e">
        <f t="shared" si="19"/>
        <v>#DIV/0!</v>
      </c>
      <c r="BE15" s="91" t="e">
        <f t="shared" si="19"/>
        <v>#DIV/0!</v>
      </c>
      <c r="BF15" s="91" t="e">
        <f t="shared" si="19"/>
        <v>#DIV/0!</v>
      </c>
      <c r="BG15" s="91" t="e">
        <f t="shared" si="19"/>
        <v>#DIV/0!</v>
      </c>
      <c r="BH15" s="91" t="e">
        <f t="shared" si="19"/>
        <v>#DIV/0!</v>
      </c>
      <c r="BI15" s="91" t="e">
        <f t="shared" si="19"/>
        <v>#DIV/0!</v>
      </c>
      <c r="BJ15" s="90" t="e">
        <f t="shared" si="20"/>
        <v>#DIV/0!</v>
      </c>
      <c r="BK15" s="91" t="e">
        <f t="shared" ref="BK15:CO15" si="24">+BK31/BK47</f>
        <v>#DIV/0!</v>
      </c>
      <c r="BL15" s="91" t="e">
        <f t="shared" si="24"/>
        <v>#DIV/0!</v>
      </c>
      <c r="BM15" s="91" t="e">
        <f t="shared" si="24"/>
        <v>#DIV/0!</v>
      </c>
      <c r="BN15" s="91" t="e">
        <f t="shared" si="24"/>
        <v>#DIV/0!</v>
      </c>
      <c r="BO15" s="91" t="e">
        <f t="shared" si="24"/>
        <v>#DIV/0!</v>
      </c>
      <c r="BP15" s="91" t="e">
        <f t="shared" si="24"/>
        <v>#DIV/0!</v>
      </c>
      <c r="BQ15" s="91" t="e">
        <f t="shared" si="24"/>
        <v>#DIV/0!</v>
      </c>
      <c r="BR15" s="91" t="e">
        <f t="shared" si="24"/>
        <v>#DIV/0!</v>
      </c>
      <c r="BS15" s="91" t="e">
        <f t="shared" si="24"/>
        <v>#DIV/0!</v>
      </c>
      <c r="BT15" s="91" t="e">
        <f t="shared" si="24"/>
        <v>#DIV/0!</v>
      </c>
      <c r="BU15" s="91" t="e">
        <f t="shared" si="24"/>
        <v>#DIV/0!</v>
      </c>
      <c r="BV15" s="91" t="e">
        <f t="shared" si="24"/>
        <v>#DIV/0!</v>
      </c>
      <c r="BW15" s="91" t="e">
        <f t="shared" si="24"/>
        <v>#DIV/0!</v>
      </c>
      <c r="BX15" s="91" t="e">
        <f t="shared" si="24"/>
        <v>#DIV/0!</v>
      </c>
      <c r="BY15" s="91" t="e">
        <f t="shared" si="24"/>
        <v>#DIV/0!</v>
      </c>
      <c r="BZ15" s="91" t="e">
        <f t="shared" si="24"/>
        <v>#DIV/0!</v>
      </c>
      <c r="CA15" s="91" t="e">
        <f t="shared" si="24"/>
        <v>#DIV/0!</v>
      </c>
      <c r="CB15" s="91" t="e">
        <f t="shared" si="24"/>
        <v>#DIV/0!</v>
      </c>
      <c r="CC15" s="91" t="e">
        <f t="shared" si="24"/>
        <v>#DIV/0!</v>
      </c>
      <c r="CD15" s="91" t="e">
        <f t="shared" si="24"/>
        <v>#DIV/0!</v>
      </c>
      <c r="CE15" s="91" t="e">
        <f t="shared" si="24"/>
        <v>#DIV/0!</v>
      </c>
      <c r="CF15" s="91" t="e">
        <f t="shared" si="24"/>
        <v>#DIV/0!</v>
      </c>
      <c r="CG15" s="91" t="e">
        <f t="shared" si="24"/>
        <v>#DIV/0!</v>
      </c>
      <c r="CH15" s="91" t="e">
        <f t="shared" si="24"/>
        <v>#DIV/0!</v>
      </c>
      <c r="CI15" s="91" t="e">
        <f t="shared" si="24"/>
        <v>#DIV/0!</v>
      </c>
      <c r="CJ15" s="91" t="e">
        <f t="shared" si="24"/>
        <v>#DIV/0!</v>
      </c>
      <c r="CK15" s="91" t="e">
        <f t="shared" si="24"/>
        <v>#DIV/0!</v>
      </c>
      <c r="CL15" s="91" t="e">
        <f t="shared" si="24"/>
        <v>#DIV/0!</v>
      </c>
      <c r="CM15" s="91" t="e">
        <f t="shared" si="24"/>
        <v>#DIV/0!</v>
      </c>
      <c r="CN15" s="91" t="e">
        <f t="shared" si="24"/>
        <v>#DIV/0!</v>
      </c>
      <c r="CO15" s="91" t="e">
        <f t="shared" si="24"/>
        <v>#DIV/0!</v>
      </c>
    </row>
    <row r="16" spans="1:93" s="61" customFormat="1" ht="21.6" customHeight="1" x14ac:dyDescent="0.3">
      <c r="A16" s="57">
        <v>8</v>
      </c>
      <c r="B16" s="60" t="s">
        <v>198</v>
      </c>
      <c r="C16" s="117">
        <f>+AVERAGE(R16:AA16)</f>
        <v>0.9122115619932597</v>
      </c>
      <c r="D16" s="114">
        <f>+C16+(100%-C16)/12</f>
        <v>0.91952726516048811</v>
      </c>
      <c r="E16" s="115">
        <f>+D16-(100%-D16)/12</f>
        <v>0.91282120392386212</v>
      </c>
      <c r="F16" s="72">
        <f t="shared" ref="F16:P16" si="25">+E16+($D16-$C16)/12</f>
        <v>0.91343084585446443</v>
      </c>
      <c r="G16" s="72">
        <f t="shared" si="25"/>
        <v>0.91404048778506675</v>
      </c>
      <c r="H16" s="72">
        <f t="shared" si="25"/>
        <v>0.91465012971566906</v>
      </c>
      <c r="I16" s="72">
        <f t="shared" si="25"/>
        <v>0.91525977164627137</v>
      </c>
      <c r="J16" s="72">
        <f t="shared" si="25"/>
        <v>0.91586941357687368</v>
      </c>
      <c r="K16" s="72">
        <f t="shared" si="25"/>
        <v>0.91647905550747599</v>
      </c>
      <c r="L16" s="72">
        <f t="shared" si="25"/>
        <v>0.9170886974380783</v>
      </c>
      <c r="M16" s="72">
        <f t="shared" si="25"/>
        <v>0.91769833936868062</v>
      </c>
      <c r="N16" s="72">
        <f t="shared" si="25"/>
        <v>0.91830798129928293</v>
      </c>
      <c r="O16" s="72">
        <f t="shared" si="25"/>
        <v>0.91891762322988524</v>
      </c>
      <c r="P16" s="72">
        <f t="shared" si="25"/>
        <v>0.91952726516048755</v>
      </c>
      <c r="Q16" s="106">
        <f t="shared" si="15"/>
        <v>0.91145271808315365</v>
      </c>
      <c r="R16" s="108">
        <f t="shared" ref="R16:AC16" si="26">+R32/R48</f>
        <v>0.88852913968547642</v>
      </c>
      <c r="S16" s="108">
        <f t="shared" si="26"/>
        <v>0.92243186582809222</v>
      </c>
      <c r="T16" s="108">
        <f t="shared" si="26"/>
        <v>0.92024273948851321</v>
      </c>
      <c r="U16" s="108">
        <f t="shared" si="26"/>
        <v>0.92594075260208164</v>
      </c>
      <c r="V16" s="108">
        <f t="shared" si="26"/>
        <v>0.89407610827775597</v>
      </c>
      <c r="W16" s="108">
        <f t="shared" si="26"/>
        <v>0.91766158913132978</v>
      </c>
      <c r="X16" s="108">
        <f t="shared" si="26"/>
        <v>0.9194194194194194</v>
      </c>
      <c r="Y16" s="108">
        <f t="shared" si="26"/>
        <v>0.89975550122249393</v>
      </c>
      <c r="Z16" s="108">
        <f t="shared" si="26"/>
        <v>0.90714285714285714</v>
      </c>
      <c r="AA16" s="108">
        <f t="shared" si="26"/>
        <v>0.92691564713457819</v>
      </c>
      <c r="AB16" s="108">
        <f t="shared" si="26"/>
        <v>0.90386427898209232</v>
      </c>
      <c r="AC16" s="110">
        <f t="shared" si="26"/>
        <v>0.90404515522107243</v>
      </c>
      <c r="AD16" s="50">
        <f t="shared" ref="AD16:BI16" si="27">+AD32/AD48</f>
        <v>0.90404515522107243</v>
      </c>
      <c r="AE16" s="63">
        <f t="shared" si="27"/>
        <v>0.95121951219512191</v>
      </c>
      <c r="AF16" s="63">
        <f t="shared" si="27"/>
        <v>0.84558823529411764</v>
      </c>
      <c r="AG16" s="63">
        <f t="shared" si="27"/>
        <v>0.95238095238095233</v>
      </c>
      <c r="AH16" s="63">
        <f t="shared" si="27"/>
        <v>0.98</v>
      </c>
      <c r="AI16" s="63">
        <f t="shared" si="27"/>
        <v>0.92537313432835822</v>
      </c>
      <c r="AJ16" s="63">
        <f t="shared" si="27"/>
        <v>0.88636363636363635</v>
      </c>
      <c r="AK16" s="63">
        <f t="shared" si="27"/>
        <v>0.91176470588235292</v>
      </c>
      <c r="AL16" s="63">
        <f t="shared" si="27"/>
        <v>1</v>
      </c>
      <c r="AM16" s="63">
        <f t="shared" si="27"/>
        <v>0.80555555555555558</v>
      </c>
      <c r="AN16" s="63">
        <f t="shared" si="27"/>
        <v>1</v>
      </c>
      <c r="AO16" s="63">
        <f t="shared" si="27"/>
        <v>0.94444444444444442</v>
      </c>
      <c r="AP16" s="63">
        <f t="shared" si="27"/>
        <v>0.88405797101449279</v>
      </c>
      <c r="AQ16" s="63">
        <f t="shared" si="27"/>
        <v>0.86567164179104472</v>
      </c>
      <c r="AR16" s="63">
        <f t="shared" si="27"/>
        <v>1</v>
      </c>
      <c r="AS16" s="63">
        <f t="shared" si="27"/>
        <v>0.92307692307692313</v>
      </c>
      <c r="AT16" s="63">
        <f t="shared" si="27"/>
        <v>0.703125</v>
      </c>
      <c r="AU16" s="63" t="e">
        <f t="shared" si="27"/>
        <v>#DIV/0!</v>
      </c>
      <c r="AV16" s="63" t="e">
        <f t="shared" si="27"/>
        <v>#DIV/0!</v>
      </c>
      <c r="AW16" s="63" t="e">
        <f t="shared" si="27"/>
        <v>#DIV/0!</v>
      </c>
      <c r="AX16" s="63" t="e">
        <f t="shared" si="27"/>
        <v>#DIV/0!</v>
      </c>
      <c r="AY16" s="63" t="e">
        <f t="shared" si="27"/>
        <v>#DIV/0!</v>
      </c>
      <c r="AZ16" s="63" t="e">
        <f t="shared" si="27"/>
        <v>#DIV/0!</v>
      </c>
      <c r="BA16" s="63" t="e">
        <f t="shared" si="27"/>
        <v>#DIV/0!</v>
      </c>
      <c r="BB16" s="63" t="e">
        <f t="shared" si="27"/>
        <v>#DIV/0!</v>
      </c>
      <c r="BC16" s="63" t="e">
        <f t="shared" si="27"/>
        <v>#DIV/0!</v>
      </c>
      <c r="BD16" s="63" t="e">
        <f t="shared" si="27"/>
        <v>#DIV/0!</v>
      </c>
      <c r="BE16" s="63" t="e">
        <f t="shared" si="27"/>
        <v>#DIV/0!</v>
      </c>
      <c r="BF16" s="63" t="e">
        <f t="shared" si="27"/>
        <v>#DIV/0!</v>
      </c>
      <c r="BG16" s="63" t="e">
        <f t="shared" si="27"/>
        <v>#DIV/0!</v>
      </c>
      <c r="BH16" s="63" t="e">
        <f t="shared" si="27"/>
        <v>#DIV/0!</v>
      </c>
      <c r="BI16" s="63" t="e">
        <f t="shared" si="27"/>
        <v>#DIV/0!</v>
      </c>
      <c r="BJ16" s="45" t="e">
        <f t="shared" si="20"/>
        <v>#DIV/0!</v>
      </c>
      <c r="BK16" s="63" t="e">
        <f t="shared" ref="BK16:CO16" si="28">+BK32/BK48</f>
        <v>#DIV/0!</v>
      </c>
      <c r="BL16" s="63" t="e">
        <f t="shared" si="28"/>
        <v>#DIV/0!</v>
      </c>
      <c r="BM16" s="63" t="e">
        <f t="shared" si="28"/>
        <v>#DIV/0!</v>
      </c>
      <c r="BN16" s="63" t="e">
        <f t="shared" si="28"/>
        <v>#DIV/0!</v>
      </c>
      <c r="BO16" s="63" t="e">
        <f t="shared" si="28"/>
        <v>#DIV/0!</v>
      </c>
      <c r="BP16" s="63" t="e">
        <f t="shared" si="28"/>
        <v>#DIV/0!</v>
      </c>
      <c r="BQ16" s="63" t="e">
        <f t="shared" si="28"/>
        <v>#DIV/0!</v>
      </c>
      <c r="BR16" s="63" t="e">
        <f t="shared" si="28"/>
        <v>#DIV/0!</v>
      </c>
      <c r="BS16" s="63" t="e">
        <f t="shared" si="28"/>
        <v>#DIV/0!</v>
      </c>
      <c r="BT16" s="63" t="e">
        <f t="shared" si="28"/>
        <v>#DIV/0!</v>
      </c>
      <c r="BU16" s="63" t="e">
        <f t="shared" si="28"/>
        <v>#DIV/0!</v>
      </c>
      <c r="BV16" s="63" t="e">
        <f t="shared" si="28"/>
        <v>#DIV/0!</v>
      </c>
      <c r="BW16" s="63" t="e">
        <f t="shared" si="28"/>
        <v>#DIV/0!</v>
      </c>
      <c r="BX16" s="63" t="e">
        <f t="shared" si="28"/>
        <v>#DIV/0!</v>
      </c>
      <c r="BY16" s="63" t="e">
        <f t="shared" si="28"/>
        <v>#DIV/0!</v>
      </c>
      <c r="BZ16" s="63" t="e">
        <f t="shared" si="28"/>
        <v>#DIV/0!</v>
      </c>
      <c r="CA16" s="63" t="e">
        <f t="shared" si="28"/>
        <v>#DIV/0!</v>
      </c>
      <c r="CB16" s="63" t="e">
        <f t="shared" si="28"/>
        <v>#DIV/0!</v>
      </c>
      <c r="CC16" s="63" t="e">
        <f t="shared" si="28"/>
        <v>#DIV/0!</v>
      </c>
      <c r="CD16" s="63" t="e">
        <f t="shared" si="28"/>
        <v>#DIV/0!</v>
      </c>
      <c r="CE16" s="63" t="e">
        <f t="shared" si="28"/>
        <v>#DIV/0!</v>
      </c>
      <c r="CF16" s="63" t="e">
        <f t="shared" si="28"/>
        <v>#DIV/0!</v>
      </c>
      <c r="CG16" s="63" t="e">
        <f t="shared" si="28"/>
        <v>#DIV/0!</v>
      </c>
      <c r="CH16" s="63" t="e">
        <f t="shared" si="28"/>
        <v>#DIV/0!</v>
      </c>
      <c r="CI16" s="63" t="e">
        <f t="shared" si="28"/>
        <v>#DIV/0!</v>
      </c>
      <c r="CJ16" s="63" t="e">
        <f t="shared" si="28"/>
        <v>#DIV/0!</v>
      </c>
      <c r="CK16" s="63" t="e">
        <f t="shared" si="28"/>
        <v>#DIV/0!</v>
      </c>
      <c r="CL16" s="63" t="e">
        <f t="shared" si="28"/>
        <v>#DIV/0!</v>
      </c>
      <c r="CM16" s="63" t="e">
        <f t="shared" si="28"/>
        <v>#DIV/0!</v>
      </c>
      <c r="CN16" s="63" t="e">
        <f t="shared" si="28"/>
        <v>#DIV/0!</v>
      </c>
      <c r="CO16" s="63" t="e">
        <f t="shared" si="28"/>
        <v>#DIV/0!</v>
      </c>
    </row>
    <row r="17" spans="1:93" s="94" customFormat="1" ht="10.199999999999999" hidden="1" x14ac:dyDescent="0.2">
      <c r="A17" s="95" t="s">
        <v>134</v>
      </c>
      <c r="B17" s="89" t="s">
        <v>199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90">
        <f t="shared" si="15"/>
        <v>0.91145271808315365</v>
      </c>
      <c r="R17" s="91">
        <f t="shared" ref="R17:AC17" si="29">+R33/R49</f>
        <v>0.88852913968547642</v>
      </c>
      <c r="S17" s="91">
        <f t="shared" si="29"/>
        <v>0.92243186582809222</v>
      </c>
      <c r="T17" s="91">
        <f t="shared" si="29"/>
        <v>0.92024273948851321</v>
      </c>
      <c r="U17" s="91">
        <f t="shared" si="29"/>
        <v>0.92594075260208164</v>
      </c>
      <c r="V17" s="91">
        <f t="shared" si="29"/>
        <v>0.89407610827775597</v>
      </c>
      <c r="W17" s="91">
        <f t="shared" si="29"/>
        <v>0.91766158913132978</v>
      </c>
      <c r="X17" s="91">
        <f t="shared" si="29"/>
        <v>0.9194194194194194</v>
      </c>
      <c r="Y17" s="91">
        <f t="shared" si="29"/>
        <v>0.89975550122249393</v>
      </c>
      <c r="Z17" s="91">
        <f t="shared" si="29"/>
        <v>0.90714285714285714</v>
      </c>
      <c r="AA17" s="91">
        <f t="shared" si="29"/>
        <v>0.92691564713457819</v>
      </c>
      <c r="AB17" s="91">
        <f t="shared" si="29"/>
        <v>0.90386427898209232</v>
      </c>
      <c r="AC17" s="91" t="e">
        <f t="shared" si="29"/>
        <v>#DIV/0!</v>
      </c>
      <c r="AD17" s="92">
        <f t="shared" ref="AD17:BI17" si="30">+AD33/AD49</f>
        <v>0.90404515522107243</v>
      </c>
      <c r="AE17" s="93">
        <f t="shared" si="30"/>
        <v>0.95121951219512191</v>
      </c>
      <c r="AF17" s="93">
        <f t="shared" si="30"/>
        <v>0.84558823529411764</v>
      </c>
      <c r="AG17" s="93">
        <f t="shared" si="30"/>
        <v>0.95238095238095233</v>
      </c>
      <c r="AH17" s="93">
        <f t="shared" si="30"/>
        <v>0.98</v>
      </c>
      <c r="AI17" s="93">
        <f t="shared" si="30"/>
        <v>0.92537313432835822</v>
      </c>
      <c r="AJ17" s="93">
        <f t="shared" si="30"/>
        <v>0.88636363636363635</v>
      </c>
      <c r="AK17" s="93">
        <f t="shared" si="30"/>
        <v>0.91176470588235292</v>
      </c>
      <c r="AL17" s="93">
        <f t="shared" si="30"/>
        <v>1</v>
      </c>
      <c r="AM17" s="93">
        <f t="shared" si="30"/>
        <v>0.80555555555555558</v>
      </c>
      <c r="AN17" s="93">
        <f t="shared" si="30"/>
        <v>1</v>
      </c>
      <c r="AO17" s="93">
        <f t="shared" si="30"/>
        <v>0.94444444444444442</v>
      </c>
      <c r="AP17" s="93">
        <f t="shared" si="30"/>
        <v>0.88405797101449279</v>
      </c>
      <c r="AQ17" s="93">
        <f t="shared" si="30"/>
        <v>0.86567164179104472</v>
      </c>
      <c r="AR17" s="93">
        <f t="shared" si="30"/>
        <v>1</v>
      </c>
      <c r="AS17" s="93">
        <f t="shared" si="30"/>
        <v>0.92307692307692313</v>
      </c>
      <c r="AT17" s="93">
        <f t="shared" si="30"/>
        <v>0.703125</v>
      </c>
      <c r="AU17" s="93" t="e">
        <f t="shared" si="30"/>
        <v>#DIV/0!</v>
      </c>
      <c r="AV17" s="93" t="e">
        <f t="shared" si="30"/>
        <v>#DIV/0!</v>
      </c>
      <c r="AW17" s="93" t="e">
        <f t="shared" si="30"/>
        <v>#DIV/0!</v>
      </c>
      <c r="AX17" s="93" t="e">
        <f t="shared" si="30"/>
        <v>#DIV/0!</v>
      </c>
      <c r="AY17" s="93" t="e">
        <f t="shared" si="30"/>
        <v>#DIV/0!</v>
      </c>
      <c r="AZ17" s="93" t="e">
        <f t="shared" si="30"/>
        <v>#DIV/0!</v>
      </c>
      <c r="BA17" s="93" t="e">
        <f t="shared" si="30"/>
        <v>#DIV/0!</v>
      </c>
      <c r="BB17" s="93" t="e">
        <f t="shared" si="30"/>
        <v>#DIV/0!</v>
      </c>
      <c r="BC17" s="93" t="e">
        <f t="shared" si="30"/>
        <v>#DIV/0!</v>
      </c>
      <c r="BD17" s="93" t="e">
        <f t="shared" si="30"/>
        <v>#DIV/0!</v>
      </c>
      <c r="BE17" s="93" t="e">
        <f t="shared" si="30"/>
        <v>#DIV/0!</v>
      </c>
      <c r="BF17" s="93" t="e">
        <f t="shared" si="30"/>
        <v>#DIV/0!</v>
      </c>
      <c r="BG17" s="93" t="e">
        <f t="shared" si="30"/>
        <v>#DIV/0!</v>
      </c>
      <c r="BH17" s="93" t="e">
        <f t="shared" si="30"/>
        <v>#DIV/0!</v>
      </c>
      <c r="BI17" s="93" t="e">
        <f t="shared" si="30"/>
        <v>#DIV/0!</v>
      </c>
      <c r="BJ17" s="92">
        <f t="shared" si="20"/>
        <v>0.87826086956521743</v>
      </c>
      <c r="BK17" s="93">
        <f t="shared" ref="BK17:CO17" si="31">+BK33/BK49</f>
        <v>1</v>
      </c>
      <c r="BL17" s="93">
        <f t="shared" si="31"/>
        <v>1</v>
      </c>
      <c r="BM17" s="93">
        <f t="shared" si="31"/>
        <v>1</v>
      </c>
      <c r="BN17" s="93">
        <f t="shared" si="31"/>
        <v>0.93661971830985913</v>
      </c>
      <c r="BO17" s="93">
        <f t="shared" si="31"/>
        <v>0.56034482758620685</v>
      </c>
      <c r="BP17" s="93">
        <f t="shared" si="31"/>
        <v>0.72413793103448276</v>
      </c>
      <c r="BQ17" s="93">
        <f t="shared" si="31"/>
        <v>0.81538461538461537</v>
      </c>
      <c r="BR17" s="93">
        <f t="shared" si="31"/>
        <v>0.8771929824561403</v>
      </c>
      <c r="BS17" s="93">
        <f t="shared" si="31"/>
        <v>1</v>
      </c>
      <c r="BT17" s="93">
        <f t="shared" si="31"/>
        <v>0.97058823529411764</v>
      </c>
      <c r="BU17" s="93">
        <f t="shared" si="31"/>
        <v>0.89655172413793105</v>
      </c>
      <c r="BV17" s="93">
        <f t="shared" si="31"/>
        <v>0.9145299145299145</v>
      </c>
      <c r="BW17" s="93">
        <f t="shared" si="31"/>
        <v>0.98360655737704916</v>
      </c>
      <c r="BX17" s="93">
        <f t="shared" si="31"/>
        <v>0.92105263157894735</v>
      </c>
      <c r="BY17" s="93">
        <f t="shared" si="31"/>
        <v>0.89855072463768115</v>
      </c>
      <c r="BZ17" s="93">
        <f t="shared" si="31"/>
        <v>1</v>
      </c>
      <c r="CA17" s="93">
        <f t="shared" si="31"/>
        <v>1</v>
      </c>
      <c r="CB17" s="93">
        <f t="shared" si="31"/>
        <v>0.80246913580246915</v>
      </c>
      <c r="CC17" s="93">
        <f t="shared" si="31"/>
        <v>0.9452054794520548</v>
      </c>
      <c r="CD17" s="93">
        <f t="shared" si="31"/>
        <v>0.9821428571428571</v>
      </c>
      <c r="CE17" s="93">
        <f t="shared" si="31"/>
        <v>0.88785046728971961</v>
      </c>
      <c r="CF17" s="93">
        <f t="shared" si="31"/>
        <v>0.98333333333333328</v>
      </c>
      <c r="CG17" s="93">
        <f t="shared" si="31"/>
        <v>0.97499999999999998</v>
      </c>
      <c r="CH17" s="93">
        <f t="shared" si="31"/>
        <v>1</v>
      </c>
      <c r="CI17" s="93">
        <f t="shared" si="31"/>
        <v>0.7384615384615385</v>
      </c>
      <c r="CJ17" s="93">
        <f t="shared" si="31"/>
        <v>0.984375</v>
      </c>
      <c r="CK17" s="93">
        <f t="shared" si="31"/>
        <v>0.95454545454545459</v>
      </c>
      <c r="CL17" s="93">
        <f t="shared" si="31"/>
        <v>0.98333333333333328</v>
      </c>
      <c r="CM17" s="93">
        <f t="shared" si="31"/>
        <v>0.98058252427184467</v>
      </c>
      <c r="CN17" s="93">
        <f t="shared" si="31"/>
        <v>0.8666666666666667</v>
      </c>
      <c r="CO17" s="93" t="e">
        <f t="shared" si="31"/>
        <v>#DIV/0!</v>
      </c>
    </row>
    <row r="18" spans="1:93" s="94" customFormat="1" ht="10.199999999999999" hidden="1" x14ac:dyDescent="0.2">
      <c r="A18" s="95" t="s">
        <v>134</v>
      </c>
      <c r="B18" s="89" t="s">
        <v>200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 t="e">
        <f t="shared" si="15"/>
        <v>#DIV/0!</v>
      </c>
      <c r="R18" s="91" t="e">
        <f t="shared" ref="R18:AC18" si="32">+R34/R50</f>
        <v>#DIV/0!</v>
      </c>
      <c r="S18" s="91" t="e">
        <f t="shared" si="32"/>
        <v>#DIV/0!</v>
      </c>
      <c r="T18" s="91" t="e">
        <f t="shared" si="32"/>
        <v>#DIV/0!</v>
      </c>
      <c r="U18" s="91" t="e">
        <f t="shared" si="32"/>
        <v>#DIV/0!</v>
      </c>
      <c r="V18" s="91" t="e">
        <f t="shared" si="32"/>
        <v>#DIV/0!</v>
      </c>
      <c r="W18" s="91" t="e">
        <f t="shared" si="32"/>
        <v>#DIV/0!</v>
      </c>
      <c r="X18" s="91" t="e">
        <f t="shared" si="32"/>
        <v>#DIV/0!</v>
      </c>
      <c r="Y18" s="91" t="e">
        <f t="shared" si="32"/>
        <v>#DIV/0!</v>
      </c>
      <c r="Z18" s="91" t="e">
        <f t="shared" si="32"/>
        <v>#DIV/0!</v>
      </c>
      <c r="AA18" s="91" t="e">
        <f t="shared" si="32"/>
        <v>#DIV/0!</v>
      </c>
      <c r="AB18" s="91" t="e">
        <f t="shared" si="32"/>
        <v>#DIV/0!</v>
      </c>
      <c r="AC18" s="91" t="e">
        <f t="shared" si="32"/>
        <v>#DIV/0!</v>
      </c>
      <c r="AD18" s="92" t="e">
        <f t="shared" ref="AD18:BI18" si="33">+AD34/AD50</f>
        <v>#DIV/0!</v>
      </c>
      <c r="AE18" s="93" t="e">
        <f t="shared" si="33"/>
        <v>#DIV/0!</v>
      </c>
      <c r="AF18" s="93" t="e">
        <f t="shared" si="33"/>
        <v>#DIV/0!</v>
      </c>
      <c r="AG18" s="93" t="e">
        <f t="shared" si="33"/>
        <v>#DIV/0!</v>
      </c>
      <c r="AH18" s="93" t="e">
        <f t="shared" si="33"/>
        <v>#DIV/0!</v>
      </c>
      <c r="AI18" s="93" t="e">
        <f t="shared" si="33"/>
        <v>#DIV/0!</v>
      </c>
      <c r="AJ18" s="93" t="e">
        <f t="shared" si="33"/>
        <v>#DIV/0!</v>
      </c>
      <c r="AK18" s="93" t="e">
        <f t="shared" si="33"/>
        <v>#DIV/0!</v>
      </c>
      <c r="AL18" s="93" t="e">
        <f t="shared" si="33"/>
        <v>#DIV/0!</v>
      </c>
      <c r="AM18" s="93" t="e">
        <f t="shared" si="33"/>
        <v>#DIV/0!</v>
      </c>
      <c r="AN18" s="93" t="e">
        <f t="shared" si="33"/>
        <v>#DIV/0!</v>
      </c>
      <c r="AO18" s="93" t="e">
        <f t="shared" si="33"/>
        <v>#DIV/0!</v>
      </c>
      <c r="AP18" s="93" t="e">
        <f t="shared" si="33"/>
        <v>#DIV/0!</v>
      </c>
      <c r="AQ18" s="93" t="e">
        <f t="shared" si="33"/>
        <v>#DIV/0!</v>
      </c>
      <c r="AR18" s="93" t="e">
        <f t="shared" si="33"/>
        <v>#DIV/0!</v>
      </c>
      <c r="AS18" s="93" t="e">
        <f t="shared" si="33"/>
        <v>#DIV/0!</v>
      </c>
      <c r="AT18" s="93" t="e">
        <f t="shared" si="33"/>
        <v>#DIV/0!</v>
      </c>
      <c r="AU18" s="93" t="e">
        <f t="shared" si="33"/>
        <v>#DIV/0!</v>
      </c>
      <c r="AV18" s="93" t="e">
        <f t="shared" si="33"/>
        <v>#DIV/0!</v>
      </c>
      <c r="AW18" s="93" t="e">
        <f t="shared" si="33"/>
        <v>#DIV/0!</v>
      </c>
      <c r="AX18" s="93" t="e">
        <f t="shared" si="33"/>
        <v>#DIV/0!</v>
      </c>
      <c r="AY18" s="93" t="e">
        <f t="shared" si="33"/>
        <v>#DIV/0!</v>
      </c>
      <c r="AZ18" s="93" t="e">
        <f t="shared" si="33"/>
        <v>#DIV/0!</v>
      </c>
      <c r="BA18" s="93" t="e">
        <f t="shared" si="33"/>
        <v>#DIV/0!</v>
      </c>
      <c r="BB18" s="93" t="e">
        <f t="shared" si="33"/>
        <v>#DIV/0!</v>
      </c>
      <c r="BC18" s="93" t="e">
        <f t="shared" si="33"/>
        <v>#DIV/0!</v>
      </c>
      <c r="BD18" s="93" t="e">
        <f t="shared" si="33"/>
        <v>#DIV/0!</v>
      </c>
      <c r="BE18" s="93" t="e">
        <f t="shared" si="33"/>
        <v>#DIV/0!</v>
      </c>
      <c r="BF18" s="93" t="e">
        <f t="shared" si="33"/>
        <v>#DIV/0!</v>
      </c>
      <c r="BG18" s="93" t="e">
        <f t="shared" si="33"/>
        <v>#DIV/0!</v>
      </c>
      <c r="BH18" s="93" t="e">
        <f t="shared" si="33"/>
        <v>#DIV/0!</v>
      </c>
      <c r="BI18" s="93" t="e">
        <f t="shared" si="33"/>
        <v>#DIV/0!</v>
      </c>
      <c r="BJ18" s="92" t="e">
        <f t="shared" si="20"/>
        <v>#DIV/0!</v>
      </c>
      <c r="BK18" s="93" t="e">
        <f t="shared" ref="BK18:CO18" si="34">+BK34/BK50</f>
        <v>#DIV/0!</v>
      </c>
      <c r="BL18" s="93" t="e">
        <f t="shared" si="34"/>
        <v>#DIV/0!</v>
      </c>
      <c r="BM18" s="93" t="e">
        <f t="shared" si="34"/>
        <v>#DIV/0!</v>
      </c>
      <c r="BN18" s="93" t="e">
        <f t="shared" si="34"/>
        <v>#DIV/0!</v>
      </c>
      <c r="BO18" s="93" t="e">
        <f t="shared" si="34"/>
        <v>#DIV/0!</v>
      </c>
      <c r="BP18" s="93" t="e">
        <f t="shared" si="34"/>
        <v>#DIV/0!</v>
      </c>
      <c r="BQ18" s="93" t="e">
        <f t="shared" si="34"/>
        <v>#DIV/0!</v>
      </c>
      <c r="BR18" s="93" t="e">
        <f t="shared" si="34"/>
        <v>#DIV/0!</v>
      </c>
      <c r="BS18" s="93" t="e">
        <f t="shared" si="34"/>
        <v>#DIV/0!</v>
      </c>
      <c r="BT18" s="93" t="e">
        <f t="shared" si="34"/>
        <v>#DIV/0!</v>
      </c>
      <c r="BU18" s="93" t="e">
        <f t="shared" si="34"/>
        <v>#DIV/0!</v>
      </c>
      <c r="BV18" s="93" t="e">
        <f t="shared" si="34"/>
        <v>#DIV/0!</v>
      </c>
      <c r="BW18" s="93" t="e">
        <f t="shared" si="34"/>
        <v>#DIV/0!</v>
      </c>
      <c r="BX18" s="93" t="e">
        <f t="shared" si="34"/>
        <v>#DIV/0!</v>
      </c>
      <c r="BY18" s="93" t="e">
        <f t="shared" si="34"/>
        <v>#DIV/0!</v>
      </c>
      <c r="BZ18" s="93" t="e">
        <f t="shared" si="34"/>
        <v>#DIV/0!</v>
      </c>
      <c r="CA18" s="93" t="e">
        <f t="shared" si="34"/>
        <v>#DIV/0!</v>
      </c>
      <c r="CB18" s="93" t="e">
        <f t="shared" si="34"/>
        <v>#DIV/0!</v>
      </c>
      <c r="CC18" s="93" t="e">
        <f t="shared" si="34"/>
        <v>#DIV/0!</v>
      </c>
      <c r="CD18" s="93" t="e">
        <f t="shared" si="34"/>
        <v>#DIV/0!</v>
      </c>
      <c r="CE18" s="93" t="e">
        <f t="shared" si="34"/>
        <v>#DIV/0!</v>
      </c>
      <c r="CF18" s="93" t="e">
        <f t="shared" si="34"/>
        <v>#DIV/0!</v>
      </c>
      <c r="CG18" s="93" t="e">
        <f t="shared" si="34"/>
        <v>#DIV/0!</v>
      </c>
      <c r="CH18" s="93" t="e">
        <f t="shared" si="34"/>
        <v>#DIV/0!</v>
      </c>
      <c r="CI18" s="93" t="e">
        <f t="shared" si="34"/>
        <v>#DIV/0!</v>
      </c>
      <c r="CJ18" s="93" t="e">
        <f t="shared" si="34"/>
        <v>#DIV/0!</v>
      </c>
      <c r="CK18" s="93" t="e">
        <f t="shared" si="34"/>
        <v>#DIV/0!</v>
      </c>
      <c r="CL18" s="93" t="e">
        <f t="shared" si="34"/>
        <v>#DIV/0!</v>
      </c>
      <c r="CM18" s="93" t="e">
        <f t="shared" si="34"/>
        <v>#DIV/0!</v>
      </c>
      <c r="CN18" s="93" t="e">
        <f t="shared" si="34"/>
        <v>#DIV/0!</v>
      </c>
      <c r="CO18" s="93" t="e">
        <f t="shared" si="34"/>
        <v>#DIV/0!</v>
      </c>
    </row>
    <row r="19" spans="1:93" ht="12" x14ac:dyDescent="0.25">
      <c r="A19" s="1074"/>
      <c r="B19" s="1074"/>
      <c r="C19" s="1074"/>
      <c r="D19" s="1074"/>
      <c r="E19" s="1074"/>
      <c r="F19" s="1074"/>
      <c r="G19" s="1074"/>
      <c r="H19" s="1074"/>
      <c r="I19" s="1074"/>
      <c r="J19" s="1074"/>
      <c r="K19" s="1074"/>
      <c r="L19" s="1074"/>
      <c r="M19" s="1074"/>
      <c r="N19" s="1074"/>
      <c r="O19" s="1074"/>
      <c r="P19" s="1074"/>
      <c r="Q19" s="1074"/>
      <c r="R19" s="1074"/>
      <c r="S19" s="1074"/>
      <c r="T19" s="1074"/>
      <c r="U19" s="1074"/>
      <c r="V19" s="1074"/>
      <c r="W19" s="1074"/>
      <c r="X19" s="1074"/>
      <c r="Y19" s="1074"/>
      <c r="Z19" s="1074"/>
      <c r="AA19" s="1074"/>
      <c r="AB19" s="1074"/>
      <c r="AC19" s="1074"/>
      <c r="AD19" s="1074"/>
      <c r="AE19" s="1074"/>
      <c r="AF19" s="1074"/>
      <c r="AG19" s="1074"/>
      <c r="AH19" s="1074"/>
      <c r="AI19" s="1074"/>
      <c r="AJ19" s="1074"/>
      <c r="AK19" s="1074"/>
      <c r="AL19" s="1074"/>
      <c r="AM19" s="1074"/>
      <c r="AN19" s="1074"/>
      <c r="AO19" s="1074"/>
      <c r="AP19" s="1074"/>
      <c r="AQ19" s="1074"/>
      <c r="AR19" s="1074"/>
      <c r="AS19" s="1074"/>
      <c r="AT19" s="1074"/>
      <c r="AU19" s="1074"/>
      <c r="AV19" s="1074"/>
      <c r="AW19" s="1074"/>
      <c r="AX19" s="1074"/>
      <c r="AY19" s="1074"/>
      <c r="AZ19" s="1074"/>
      <c r="BA19" s="1074"/>
      <c r="BB19" s="1074"/>
      <c r="BC19" s="1074"/>
      <c r="BD19" s="1074"/>
      <c r="BE19" s="1074"/>
      <c r="BF19" s="1074"/>
      <c r="BG19" s="1074"/>
      <c r="BH19" s="1074"/>
      <c r="BI19" s="1074"/>
      <c r="BJ19" s="7"/>
    </row>
    <row r="20" spans="1:93" s="10" customFormat="1" ht="13.95" customHeight="1" x14ac:dyDescent="0.3">
      <c r="A20" s="9" t="s">
        <v>27</v>
      </c>
      <c r="B20" s="9" t="s">
        <v>28</v>
      </c>
      <c r="C20" s="9"/>
      <c r="D20" s="9"/>
      <c r="E20" s="1081" t="s">
        <v>481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1075" t="s">
        <v>466</v>
      </c>
      <c r="R20" s="1076"/>
      <c r="S20" s="1076"/>
      <c r="T20" s="1076"/>
      <c r="U20" s="1076"/>
      <c r="V20" s="1076"/>
      <c r="W20" s="1076"/>
      <c r="X20" s="1076"/>
      <c r="Y20" s="1076"/>
      <c r="Z20" s="1076"/>
      <c r="AA20" s="1076"/>
      <c r="AB20" s="1076"/>
      <c r="AC20" s="1077"/>
      <c r="AD20" s="1078" t="s">
        <v>182</v>
      </c>
      <c r="AE20" s="1079" t="s">
        <v>184</v>
      </c>
      <c r="AF20" s="1079"/>
      <c r="AG20" s="1079"/>
      <c r="AH20" s="1079"/>
      <c r="AI20" s="1079"/>
      <c r="AJ20" s="1079"/>
      <c r="AK20" s="1079"/>
      <c r="AL20" s="1079"/>
      <c r="AM20" s="1079"/>
      <c r="AN20" s="1079"/>
      <c r="AO20" s="1079"/>
      <c r="AP20" s="1079"/>
      <c r="AQ20" s="1079"/>
      <c r="AR20" s="1079"/>
      <c r="AS20" s="1079"/>
      <c r="AT20" s="1079"/>
      <c r="AU20" s="1079"/>
      <c r="AV20" s="1079"/>
      <c r="AW20" s="1079"/>
      <c r="AX20" s="1079"/>
      <c r="AY20" s="1079"/>
      <c r="AZ20" s="1079"/>
      <c r="BA20" s="1079"/>
      <c r="BB20" s="1079"/>
      <c r="BC20" s="1079"/>
      <c r="BD20" s="1079"/>
      <c r="BE20" s="1079"/>
      <c r="BF20" s="1079"/>
      <c r="BG20" s="1079"/>
      <c r="BH20" s="1079"/>
      <c r="BI20" s="1079"/>
      <c r="BJ20" s="1080" t="s">
        <v>182</v>
      </c>
      <c r="BK20" s="1079" t="s">
        <v>184</v>
      </c>
      <c r="BL20" s="1079"/>
      <c r="BM20" s="1079"/>
      <c r="BN20" s="1079"/>
      <c r="BO20" s="1079"/>
      <c r="BP20" s="1079"/>
      <c r="BQ20" s="1079"/>
      <c r="BR20" s="1079"/>
      <c r="BS20" s="1079"/>
      <c r="BT20" s="1079"/>
      <c r="BU20" s="1079"/>
      <c r="BV20" s="1079"/>
      <c r="BW20" s="1079"/>
      <c r="BX20" s="1079"/>
      <c r="BY20" s="1079"/>
      <c r="BZ20" s="1079"/>
      <c r="CA20" s="1079"/>
      <c r="CB20" s="1079"/>
      <c r="CC20" s="1079"/>
      <c r="CD20" s="1079"/>
      <c r="CE20" s="1079"/>
      <c r="CF20" s="1079"/>
      <c r="CG20" s="1079"/>
      <c r="CH20" s="1079"/>
      <c r="CI20" s="1079"/>
      <c r="CJ20" s="1079"/>
      <c r="CK20" s="1079"/>
      <c r="CL20" s="1079"/>
      <c r="CM20" s="1079"/>
      <c r="CN20" s="1079"/>
      <c r="CO20" s="1079"/>
    </row>
    <row r="21" spans="1:93" s="10" customFormat="1" ht="18" customHeight="1" x14ac:dyDescent="0.3">
      <c r="A21" s="11"/>
      <c r="B21" s="12"/>
      <c r="C21" s="12"/>
      <c r="D21" s="12"/>
      <c r="E21" s="108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2" t="s">
        <v>479</v>
      </c>
      <c r="R21" s="9" t="s">
        <v>480</v>
      </c>
      <c r="S21" s="9" t="s">
        <v>468</v>
      </c>
      <c r="T21" s="9" t="s">
        <v>469</v>
      </c>
      <c r="U21" s="9" t="s">
        <v>470</v>
      </c>
      <c r="V21" s="9" t="s">
        <v>471</v>
      </c>
      <c r="W21" s="9" t="s">
        <v>472</v>
      </c>
      <c r="X21" s="9" t="s">
        <v>473</v>
      </c>
      <c r="Y21" s="9" t="s">
        <v>474</v>
      </c>
      <c r="Z21" s="9" t="s">
        <v>475</v>
      </c>
      <c r="AA21" s="9" t="s">
        <v>476</v>
      </c>
      <c r="AB21" s="9" t="s">
        <v>477</v>
      </c>
      <c r="AC21" s="9" t="s">
        <v>478</v>
      </c>
      <c r="AD21" s="1078"/>
      <c r="AE21" s="13" t="s">
        <v>204</v>
      </c>
      <c r="AF21" s="14">
        <f>+AE21+1</f>
        <v>45993</v>
      </c>
      <c r="AG21" s="14">
        <f t="shared" ref="AG21:BI21" si="35">+AF21+1</f>
        <v>45994</v>
      </c>
      <c r="AH21" s="14">
        <f t="shared" si="35"/>
        <v>45995</v>
      </c>
      <c r="AI21" s="14">
        <f t="shared" si="35"/>
        <v>45996</v>
      </c>
      <c r="AJ21" s="14">
        <f t="shared" si="35"/>
        <v>45997</v>
      </c>
      <c r="AK21" s="14">
        <f t="shared" si="35"/>
        <v>45998</v>
      </c>
      <c r="AL21" s="14">
        <f t="shared" si="35"/>
        <v>45999</v>
      </c>
      <c r="AM21" s="14">
        <f t="shared" si="35"/>
        <v>46000</v>
      </c>
      <c r="AN21" s="14">
        <f t="shared" si="35"/>
        <v>46001</v>
      </c>
      <c r="AO21" s="14">
        <f t="shared" si="35"/>
        <v>46002</v>
      </c>
      <c r="AP21" s="14">
        <f t="shared" si="35"/>
        <v>46003</v>
      </c>
      <c r="AQ21" s="14">
        <f t="shared" si="35"/>
        <v>46004</v>
      </c>
      <c r="AR21" s="14">
        <f t="shared" si="35"/>
        <v>46005</v>
      </c>
      <c r="AS21" s="14">
        <f t="shared" si="35"/>
        <v>46006</v>
      </c>
      <c r="AT21" s="14">
        <f t="shared" si="35"/>
        <v>46007</v>
      </c>
      <c r="AU21" s="14">
        <f t="shared" si="35"/>
        <v>46008</v>
      </c>
      <c r="AV21" s="14">
        <f t="shared" si="35"/>
        <v>46009</v>
      </c>
      <c r="AW21" s="14">
        <f t="shared" si="35"/>
        <v>46010</v>
      </c>
      <c r="AX21" s="14">
        <f t="shared" si="35"/>
        <v>46011</v>
      </c>
      <c r="AY21" s="14">
        <f t="shared" si="35"/>
        <v>46012</v>
      </c>
      <c r="AZ21" s="14">
        <f t="shared" si="35"/>
        <v>46013</v>
      </c>
      <c r="BA21" s="14">
        <f t="shared" si="35"/>
        <v>46014</v>
      </c>
      <c r="BB21" s="14">
        <f t="shared" si="35"/>
        <v>46015</v>
      </c>
      <c r="BC21" s="14">
        <f t="shared" si="35"/>
        <v>46016</v>
      </c>
      <c r="BD21" s="14">
        <f t="shared" si="35"/>
        <v>46017</v>
      </c>
      <c r="BE21" s="14">
        <f t="shared" si="35"/>
        <v>46018</v>
      </c>
      <c r="BF21" s="14">
        <f t="shared" si="35"/>
        <v>46019</v>
      </c>
      <c r="BG21" s="14">
        <f t="shared" si="35"/>
        <v>46020</v>
      </c>
      <c r="BH21" s="14">
        <f t="shared" si="35"/>
        <v>46021</v>
      </c>
      <c r="BI21" s="14">
        <f t="shared" si="35"/>
        <v>46022</v>
      </c>
      <c r="BJ21" s="1080"/>
      <c r="BK21" s="13">
        <f>+BK5</f>
        <v>45597</v>
      </c>
      <c r="BL21" s="14">
        <f>+BK21+1</f>
        <v>45598</v>
      </c>
      <c r="BM21" s="14">
        <f t="shared" ref="BM21:CO21" si="36">+BL21+1</f>
        <v>45599</v>
      </c>
      <c r="BN21" s="14">
        <f t="shared" si="36"/>
        <v>45600</v>
      </c>
      <c r="BO21" s="14">
        <f t="shared" si="36"/>
        <v>45601</v>
      </c>
      <c r="BP21" s="14">
        <f t="shared" si="36"/>
        <v>45602</v>
      </c>
      <c r="BQ21" s="14">
        <f t="shared" si="36"/>
        <v>45603</v>
      </c>
      <c r="BR21" s="14">
        <f t="shared" si="36"/>
        <v>45604</v>
      </c>
      <c r="BS21" s="14">
        <f t="shared" si="36"/>
        <v>45605</v>
      </c>
      <c r="BT21" s="14">
        <f t="shared" si="36"/>
        <v>45606</v>
      </c>
      <c r="BU21" s="14">
        <f t="shared" si="36"/>
        <v>45607</v>
      </c>
      <c r="BV21" s="14">
        <f t="shared" si="36"/>
        <v>45608</v>
      </c>
      <c r="BW21" s="14">
        <f t="shared" si="36"/>
        <v>45609</v>
      </c>
      <c r="BX21" s="14">
        <f t="shared" si="36"/>
        <v>45610</v>
      </c>
      <c r="BY21" s="14">
        <f t="shared" si="36"/>
        <v>45611</v>
      </c>
      <c r="BZ21" s="14">
        <f t="shared" si="36"/>
        <v>45612</v>
      </c>
      <c r="CA21" s="14">
        <f t="shared" si="36"/>
        <v>45613</v>
      </c>
      <c r="CB21" s="14">
        <f t="shared" si="36"/>
        <v>45614</v>
      </c>
      <c r="CC21" s="14">
        <f t="shared" si="36"/>
        <v>45615</v>
      </c>
      <c r="CD21" s="14">
        <f t="shared" si="36"/>
        <v>45616</v>
      </c>
      <c r="CE21" s="14">
        <f t="shared" si="36"/>
        <v>45617</v>
      </c>
      <c r="CF21" s="14">
        <f t="shared" si="36"/>
        <v>45618</v>
      </c>
      <c r="CG21" s="14">
        <f t="shared" si="36"/>
        <v>45619</v>
      </c>
      <c r="CH21" s="14">
        <f t="shared" si="36"/>
        <v>45620</v>
      </c>
      <c r="CI21" s="14">
        <f t="shared" si="36"/>
        <v>45621</v>
      </c>
      <c r="CJ21" s="14">
        <f t="shared" si="36"/>
        <v>45622</v>
      </c>
      <c r="CK21" s="14">
        <f t="shared" si="36"/>
        <v>45623</v>
      </c>
      <c r="CL21" s="14">
        <f t="shared" si="36"/>
        <v>45624</v>
      </c>
      <c r="CM21" s="14">
        <f t="shared" si="36"/>
        <v>45625</v>
      </c>
      <c r="CN21" s="14">
        <f t="shared" si="36"/>
        <v>45626</v>
      </c>
      <c r="CO21" s="14">
        <f t="shared" si="36"/>
        <v>45627</v>
      </c>
    </row>
    <row r="22" spans="1:93" s="19" customFormat="1" ht="19.95" customHeight="1" x14ac:dyDescent="0.3">
      <c r="A22" s="1072" t="s">
        <v>482</v>
      </c>
      <c r="B22" s="1073"/>
      <c r="C22" s="15"/>
      <c r="D22" s="15"/>
      <c r="E22" s="73">
        <f>+Q22/$Q$22</f>
        <v>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83">
        <f>+SUM(Q23:Q29)+Q32</f>
        <v>63801</v>
      </c>
      <c r="R22" s="17">
        <f>+SUM(R23:R29)+R32</f>
        <v>73383</v>
      </c>
      <c r="S22" s="17">
        <f t="shared" ref="S22:AA22" si="37">+SUM(S23:S29)+S32</f>
        <v>56317</v>
      </c>
      <c r="T22" s="17">
        <f t="shared" si="37"/>
        <v>79377</v>
      </c>
      <c r="U22" s="17">
        <f t="shared" si="37"/>
        <v>48617</v>
      </c>
      <c r="V22" s="17">
        <f t="shared" si="37"/>
        <v>55413</v>
      </c>
      <c r="W22" s="17">
        <f t="shared" si="37"/>
        <v>48471</v>
      </c>
      <c r="X22" s="17">
        <f t="shared" si="37"/>
        <v>64478</v>
      </c>
      <c r="Y22" s="17">
        <f t="shared" si="37"/>
        <v>60394</v>
      </c>
      <c r="Z22" s="17">
        <f t="shared" si="37"/>
        <v>49841</v>
      </c>
      <c r="AA22" s="17">
        <f t="shared" si="37"/>
        <v>56929</v>
      </c>
      <c r="AB22" s="17">
        <f>+SUM(AB23:AB29)+AB32</f>
        <v>46885</v>
      </c>
      <c r="AC22" s="17">
        <f>+SUM(AC23:AC29)+AC32</f>
        <v>22438</v>
      </c>
      <c r="AD22" s="51">
        <f>+SUM(AD23:AD29)+AD32</f>
        <v>27489</v>
      </c>
      <c r="AE22" s="17">
        <f>+SUM(AE23:AE29)+AE32</f>
        <v>1806</v>
      </c>
      <c r="AF22" s="17">
        <f t="shared" ref="AF22:AT22" si="38">+SUM(AF23:AF29)+AF32</f>
        <v>1554</v>
      </c>
      <c r="AG22" s="17">
        <f t="shared" si="38"/>
        <v>1042</v>
      </c>
      <c r="AH22" s="17">
        <f t="shared" si="38"/>
        <v>985</v>
      </c>
      <c r="AI22" s="17">
        <f t="shared" si="38"/>
        <v>890</v>
      </c>
      <c r="AJ22" s="17">
        <f t="shared" si="38"/>
        <v>662</v>
      </c>
      <c r="AK22" s="17">
        <f t="shared" si="38"/>
        <v>652</v>
      </c>
      <c r="AL22" s="17">
        <f t="shared" si="38"/>
        <v>646</v>
      </c>
      <c r="AM22" s="17">
        <f t="shared" si="38"/>
        <v>1040</v>
      </c>
      <c r="AN22" s="17">
        <f t="shared" si="38"/>
        <v>670</v>
      </c>
      <c r="AO22" s="17">
        <f t="shared" si="38"/>
        <v>607</v>
      </c>
      <c r="AP22" s="17">
        <f t="shared" si="38"/>
        <v>624</v>
      </c>
      <c r="AQ22" s="17">
        <f t="shared" si="38"/>
        <v>496</v>
      </c>
      <c r="AR22" s="17">
        <f t="shared" si="38"/>
        <v>606</v>
      </c>
      <c r="AS22" s="17">
        <f t="shared" si="38"/>
        <v>331</v>
      </c>
      <c r="AT22" s="17">
        <f t="shared" si="38"/>
        <v>586</v>
      </c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8">
        <f>+SUM(BK22:CO22)</f>
        <v>0</v>
      </c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 s="61" customFormat="1" ht="24" customHeight="1" x14ac:dyDescent="0.3">
      <c r="A23" s="57">
        <v>1</v>
      </c>
      <c r="B23" s="60" t="s">
        <v>188</v>
      </c>
      <c r="C23" s="60"/>
      <c r="D23" s="60"/>
      <c r="E23" s="100">
        <f>+Q23/$Q$22</f>
        <v>0.35374210435573106</v>
      </c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3">
        <f t="shared" ref="Q23:Q33" si="39">+AVERAGE(R23:AA23)</f>
        <v>22569.1</v>
      </c>
      <c r="R23" s="60">
        <v>36210</v>
      </c>
      <c r="S23" s="60">
        <v>30299</v>
      </c>
      <c r="T23" s="60">
        <v>36750</v>
      </c>
      <c r="U23" s="60">
        <v>14803</v>
      </c>
      <c r="V23" s="60">
        <v>18072</v>
      </c>
      <c r="W23" s="60">
        <v>15852</v>
      </c>
      <c r="X23" s="60">
        <v>18948</v>
      </c>
      <c r="Y23" s="60">
        <v>18430</v>
      </c>
      <c r="Z23" s="60">
        <v>16664</v>
      </c>
      <c r="AA23" s="60">
        <v>19663</v>
      </c>
      <c r="AB23" s="60">
        <v>11840</v>
      </c>
      <c r="AC23" s="60">
        <f t="shared" ref="AC23:AC28" si="40">+AD23</f>
        <v>4175</v>
      </c>
      <c r="AD23" s="53">
        <v>4175</v>
      </c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42">
        <v>4175</v>
      </c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</row>
    <row r="24" spans="1:93" s="61" customFormat="1" ht="13.95" customHeight="1" x14ac:dyDescent="0.25">
      <c r="A24" s="57">
        <v>2</v>
      </c>
      <c r="B24" s="58" t="s">
        <v>189</v>
      </c>
      <c r="C24" s="60"/>
      <c r="D24" s="60"/>
      <c r="E24" s="101">
        <f t="shared" ref="E24:E32" si="41">+Q24/$Q$22</f>
        <v>0.11700443566715256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3">
        <f>+AVERAGE(R24:AA24)</f>
        <v>7465</v>
      </c>
      <c r="R24" s="60"/>
      <c r="S24" s="60"/>
      <c r="T24" s="60"/>
      <c r="U24" s="60"/>
      <c r="V24" s="60"/>
      <c r="W24" s="60"/>
      <c r="X24" s="60">
        <v>7217</v>
      </c>
      <c r="Y24" s="60">
        <v>7754</v>
      </c>
      <c r="Z24" s="60">
        <v>6425</v>
      </c>
      <c r="AA24" s="60">
        <v>8464</v>
      </c>
      <c r="AB24" s="60">
        <v>7679</v>
      </c>
      <c r="AC24" s="60">
        <f t="shared" si="40"/>
        <v>3719</v>
      </c>
      <c r="AD24" s="53">
        <v>3719</v>
      </c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42">
        <f t="shared" ref="BJ24:BJ31" si="42">+SUM(BK24:BZ24)</f>
        <v>4058</v>
      </c>
      <c r="BK24" s="60">
        <v>143</v>
      </c>
      <c r="BL24" s="60">
        <v>151</v>
      </c>
      <c r="BM24" s="60">
        <v>202</v>
      </c>
      <c r="BN24" s="60">
        <v>309</v>
      </c>
      <c r="BO24" s="60">
        <v>243</v>
      </c>
      <c r="BP24" s="60">
        <v>295</v>
      </c>
      <c r="BQ24" s="60">
        <v>419</v>
      </c>
      <c r="BR24" s="60">
        <v>283</v>
      </c>
      <c r="BS24" s="60">
        <v>215</v>
      </c>
      <c r="BT24" s="60">
        <v>212</v>
      </c>
      <c r="BU24" s="60">
        <v>283</v>
      </c>
      <c r="BV24" s="60">
        <v>267</v>
      </c>
      <c r="BW24" s="60">
        <v>280</v>
      </c>
      <c r="BX24" s="60">
        <v>282</v>
      </c>
      <c r="BY24" s="60">
        <v>258</v>
      </c>
      <c r="BZ24" s="60">
        <v>216</v>
      </c>
      <c r="CA24" s="60">
        <v>231</v>
      </c>
      <c r="CB24" s="60">
        <v>251</v>
      </c>
      <c r="CC24" s="60">
        <v>238</v>
      </c>
      <c r="CD24" s="60">
        <v>410</v>
      </c>
      <c r="CE24" s="60">
        <v>213</v>
      </c>
      <c r="CF24" s="60">
        <v>265</v>
      </c>
      <c r="CG24" s="60">
        <v>210</v>
      </c>
      <c r="CH24" s="60">
        <v>209</v>
      </c>
      <c r="CI24" s="60">
        <v>288</v>
      </c>
      <c r="CJ24" s="60">
        <v>250</v>
      </c>
      <c r="CK24" s="60">
        <v>258</v>
      </c>
      <c r="CL24" s="60">
        <v>230</v>
      </c>
      <c r="CM24" s="60">
        <v>258</v>
      </c>
      <c r="CN24" s="60">
        <v>206</v>
      </c>
      <c r="CO24" s="60"/>
    </row>
    <row r="25" spans="1:93" s="61" customFormat="1" x14ac:dyDescent="0.25">
      <c r="A25" s="57">
        <v>3</v>
      </c>
      <c r="B25" s="58" t="s">
        <v>190</v>
      </c>
      <c r="C25" s="60"/>
      <c r="D25" s="60"/>
      <c r="E25" s="101">
        <f t="shared" si="41"/>
        <v>1.2968448770395448E-2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3">
        <f t="shared" si="39"/>
        <v>827.4</v>
      </c>
      <c r="R25" s="60">
        <v>788</v>
      </c>
      <c r="S25" s="60">
        <v>688</v>
      </c>
      <c r="T25" s="60">
        <v>807</v>
      </c>
      <c r="U25" s="60">
        <v>794</v>
      </c>
      <c r="V25" s="60">
        <v>974</v>
      </c>
      <c r="W25" s="60">
        <v>963</v>
      </c>
      <c r="X25" s="60">
        <v>904</v>
      </c>
      <c r="Y25" s="60">
        <v>827</v>
      </c>
      <c r="Z25" s="60">
        <v>624</v>
      </c>
      <c r="AA25" s="60">
        <v>905</v>
      </c>
      <c r="AB25" s="60">
        <v>959</v>
      </c>
      <c r="AC25" s="60">
        <f t="shared" si="40"/>
        <v>602</v>
      </c>
      <c r="AD25" s="53">
        <v>602</v>
      </c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42">
        <f t="shared" si="42"/>
        <v>0</v>
      </c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</row>
    <row r="26" spans="1:93" s="61" customFormat="1" x14ac:dyDescent="0.25">
      <c r="A26" s="57">
        <v>4</v>
      </c>
      <c r="B26" s="58" t="s">
        <v>191</v>
      </c>
      <c r="C26" s="60"/>
      <c r="D26" s="60"/>
      <c r="E26" s="101">
        <f t="shared" si="41"/>
        <v>9.1879437626369506E-3</v>
      </c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3">
        <f t="shared" si="39"/>
        <v>586.20000000000005</v>
      </c>
      <c r="R26" s="60">
        <v>402</v>
      </c>
      <c r="S26" s="60">
        <v>223</v>
      </c>
      <c r="T26" s="60">
        <v>324</v>
      </c>
      <c r="U26" s="60">
        <v>264</v>
      </c>
      <c r="V26" s="60">
        <v>393</v>
      </c>
      <c r="W26" s="60">
        <v>352</v>
      </c>
      <c r="X26" s="60">
        <v>608</v>
      </c>
      <c r="Y26" s="60">
        <v>906</v>
      </c>
      <c r="Z26" s="60">
        <v>1204</v>
      </c>
      <c r="AA26" s="60">
        <v>1186</v>
      </c>
      <c r="AB26" s="60">
        <v>1245</v>
      </c>
      <c r="AC26" s="60">
        <f t="shared" si="40"/>
        <v>745</v>
      </c>
      <c r="AD26" s="53">
        <v>745</v>
      </c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42">
        <f t="shared" si="42"/>
        <v>0</v>
      </c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</row>
    <row r="27" spans="1:93" s="61" customFormat="1" x14ac:dyDescent="0.25">
      <c r="A27" s="57">
        <v>5</v>
      </c>
      <c r="B27" s="58" t="s">
        <v>192</v>
      </c>
      <c r="C27" s="60"/>
      <c r="D27" s="60"/>
      <c r="E27" s="101">
        <f t="shared" si="41"/>
        <v>7.8022288051911401E-2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3">
        <f t="shared" si="39"/>
        <v>4977.8999999999996</v>
      </c>
      <c r="R27" s="60">
        <v>4440</v>
      </c>
      <c r="S27" s="60">
        <v>3447</v>
      </c>
      <c r="T27" s="60">
        <v>5705</v>
      </c>
      <c r="U27" s="60">
        <v>4926</v>
      </c>
      <c r="V27" s="60">
        <v>4956</v>
      </c>
      <c r="W27" s="60">
        <v>4672</v>
      </c>
      <c r="X27" s="60">
        <v>5114</v>
      </c>
      <c r="Y27" s="60">
        <v>4555</v>
      </c>
      <c r="Z27" s="60">
        <v>4898</v>
      </c>
      <c r="AA27" s="60">
        <v>7066</v>
      </c>
      <c r="AB27" s="60">
        <v>7321</v>
      </c>
      <c r="AC27" s="60">
        <f t="shared" si="40"/>
        <v>4784</v>
      </c>
      <c r="AD27" s="53">
        <f t="shared" ref="AD27:AD33" si="43">+SUM(AE27:BI27)</f>
        <v>4784</v>
      </c>
      <c r="AE27" s="60">
        <v>263</v>
      </c>
      <c r="AF27" s="60">
        <v>568</v>
      </c>
      <c r="AG27" s="60">
        <v>387</v>
      </c>
      <c r="AH27" s="60">
        <v>351</v>
      </c>
      <c r="AI27" s="60">
        <v>375</v>
      </c>
      <c r="AJ27" s="60">
        <v>294</v>
      </c>
      <c r="AK27" s="60">
        <v>295</v>
      </c>
      <c r="AL27" s="60">
        <v>183</v>
      </c>
      <c r="AM27" s="60">
        <v>313</v>
      </c>
      <c r="AN27" s="60">
        <v>267</v>
      </c>
      <c r="AO27" s="60">
        <v>255</v>
      </c>
      <c r="AP27" s="60">
        <v>269</v>
      </c>
      <c r="AQ27" s="60">
        <v>229</v>
      </c>
      <c r="AR27" s="60">
        <v>294</v>
      </c>
      <c r="AS27" s="60">
        <v>186</v>
      </c>
      <c r="AT27" s="60">
        <v>255</v>
      </c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42">
        <f t="shared" si="42"/>
        <v>0</v>
      </c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</row>
    <row r="28" spans="1:93" s="61" customFormat="1" x14ac:dyDescent="0.25">
      <c r="A28" s="57">
        <v>6</v>
      </c>
      <c r="B28" s="58" t="s">
        <v>193</v>
      </c>
      <c r="C28" s="60"/>
      <c r="D28" s="60"/>
      <c r="E28" s="101">
        <f t="shared" si="41"/>
        <v>1.9795927963511544E-3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3">
        <f t="shared" si="39"/>
        <v>126.3</v>
      </c>
      <c r="R28" s="60">
        <v>138</v>
      </c>
      <c r="S28" s="60">
        <v>103</v>
      </c>
      <c r="T28" s="60">
        <v>133</v>
      </c>
      <c r="U28" s="60">
        <v>135</v>
      </c>
      <c r="V28" s="60">
        <v>126</v>
      </c>
      <c r="W28" s="60">
        <v>121</v>
      </c>
      <c r="X28" s="60">
        <v>137</v>
      </c>
      <c r="Y28" s="60">
        <v>160</v>
      </c>
      <c r="Z28" s="60">
        <v>100</v>
      </c>
      <c r="AA28" s="60">
        <v>110</v>
      </c>
      <c r="AB28" s="60">
        <v>343</v>
      </c>
      <c r="AC28" s="60">
        <f t="shared" si="40"/>
        <v>212</v>
      </c>
      <c r="AD28" s="53">
        <f t="shared" si="43"/>
        <v>212</v>
      </c>
      <c r="AE28" s="60">
        <v>15</v>
      </c>
      <c r="AF28" s="60">
        <v>57</v>
      </c>
      <c r="AG28" s="60">
        <v>13</v>
      </c>
      <c r="AH28" s="60">
        <v>13</v>
      </c>
      <c r="AI28" s="60">
        <v>22</v>
      </c>
      <c r="AJ28" s="60">
        <v>6</v>
      </c>
      <c r="AK28" s="60">
        <v>5</v>
      </c>
      <c r="AL28" s="60">
        <v>7</v>
      </c>
      <c r="AM28" s="60">
        <v>9</v>
      </c>
      <c r="AN28" s="60">
        <v>14</v>
      </c>
      <c r="AO28" s="60">
        <v>6</v>
      </c>
      <c r="AP28" s="60">
        <v>8</v>
      </c>
      <c r="AQ28" s="60">
        <v>6</v>
      </c>
      <c r="AR28" s="60">
        <v>15</v>
      </c>
      <c r="AS28" s="60">
        <v>9</v>
      </c>
      <c r="AT28" s="60">
        <v>7</v>
      </c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42">
        <f t="shared" si="42"/>
        <v>0</v>
      </c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</row>
    <row r="29" spans="1:93" s="61" customFormat="1" ht="19.95" customHeight="1" x14ac:dyDescent="0.3">
      <c r="A29" s="57">
        <v>7</v>
      </c>
      <c r="B29" s="60" t="s">
        <v>195</v>
      </c>
      <c r="C29" s="60"/>
      <c r="D29" s="60"/>
      <c r="E29" s="101">
        <f t="shared" si="41"/>
        <v>0.39590915502891805</v>
      </c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3">
        <f t="shared" si="39"/>
        <v>25259.4</v>
      </c>
      <c r="R29" s="60">
        <v>29484</v>
      </c>
      <c r="S29" s="60">
        <v>20237</v>
      </c>
      <c r="T29" s="60">
        <v>33535</v>
      </c>
      <c r="U29" s="60">
        <v>25382</v>
      </c>
      <c r="V29" s="60">
        <v>28613</v>
      </c>
      <c r="W29" s="60">
        <v>24282</v>
      </c>
      <c r="X29" s="60">
        <v>29713</v>
      </c>
      <c r="Y29" s="60">
        <v>26290</v>
      </c>
      <c r="Z29" s="60">
        <v>18402</v>
      </c>
      <c r="AA29" s="60">
        <v>16656</v>
      </c>
      <c r="AB29" s="60">
        <v>15580</v>
      </c>
      <c r="AC29" s="60">
        <v>7240</v>
      </c>
      <c r="AD29" s="53">
        <f>+SUM(AD30:AD31)</f>
        <v>12291</v>
      </c>
      <c r="AE29" s="60">
        <f>+SUM(AE30:AE31)</f>
        <v>1489</v>
      </c>
      <c r="AF29" s="60">
        <f t="shared" ref="AF29:AT29" si="44">+SUM(AF30:AF31)</f>
        <v>814</v>
      </c>
      <c r="AG29" s="60">
        <f t="shared" si="44"/>
        <v>562</v>
      </c>
      <c r="AH29" s="60">
        <f t="shared" si="44"/>
        <v>523</v>
      </c>
      <c r="AI29" s="60">
        <f t="shared" si="44"/>
        <v>431</v>
      </c>
      <c r="AJ29" s="60">
        <f t="shared" si="44"/>
        <v>284</v>
      </c>
      <c r="AK29" s="60">
        <f t="shared" si="44"/>
        <v>321</v>
      </c>
      <c r="AL29" s="60">
        <f t="shared" si="44"/>
        <v>428</v>
      </c>
      <c r="AM29" s="60">
        <f t="shared" si="44"/>
        <v>660</v>
      </c>
      <c r="AN29" s="60">
        <f t="shared" si="44"/>
        <v>336</v>
      </c>
      <c r="AO29" s="60">
        <f t="shared" si="44"/>
        <v>278</v>
      </c>
      <c r="AP29" s="60">
        <f t="shared" si="44"/>
        <v>286</v>
      </c>
      <c r="AQ29" s="60">
        <f t="shared" si="44"/>
        <v>203</v>
      </c>
      <c r="AR29" s="60">
        <f t="shared" si="44"/>
        <v>222</v>
      </c>
      <c r="AS29" s="60">
        <f t="shared" si="44"/>
        <v>124</v>
      </c>
      <c r="AT29" s="60">
        <f t="shared" si="44"/>
        <v>279</v>
      </c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42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</row>
    <row r="30" spans="1:93" s="71" customFormat="1" hidden="1" x14ac:dyDescent="0.3">
      <c r="A30" s="98"/>
      <c r="B30" s="99" t="s">
        <v>195</v>
      </c>
      <c r="C30" s="67"/>
      <c r="D30" s="67"/>
      <c r="E30" s="102">
        <f t="shared" si="41"/>
        <v>0</v>
      </c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84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9">
        <f t="shared" si="43"/>
        <v>7240</v>
      </c>
      <c r="AE30" s="67">
        <v>1489</v>
      </c>
      <c r="AF30" s="67">
        <v>814</v>
      </c>
      <c r="AG30" s="67">
        <v>562</v>
      </c>
      <c r="AH30" s="67">
        <v>523</v>
      </c>
      <c r="AI30" s="67">
        <v>431</v>
      </c>
      <c r="AJ30" s="67">
        <v>284</v>
      </c>
      <c r="AK30" s="67">
        <v>321</v>
      </c>
      <c r="AL30" s="67">
        <v>428</v>
      </c>
      <c r="AM30" s="67">
        <v>660</v>
      </c>
      <c r="AN30" s="67">
        <v>336</v>
      </c>
      <c r="AO30" s="67">
        <v>278</v>
      </c>
      <c r="AP30" s="67">
        <v>286</v>
      </c>
      <c r="AQ30" s="67">
        <v>203</v>
      </c>
      <c r="AR30" s="67">
        <v>222</v>
      </c>
      <c r="AS30" s="67">
        <v>124</v>
      </c>
      <c r="AT30" s="67">
        <v>279</v>
      </c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70">
        <f t="shared" si="42"/>
        <v>0</v>
      </c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</row>
    <row r="31" spans="1:93" s="71" customFormat="1" hidden="1" x14ac:dyDescent="0.3">
      <c r="A31" s="98"/>
      <c r="B31" s="99" t="s">
        <v>197</v>
      </c>
      <c r="C31" s="67"/>
      <c r="D31" s="67"/>
      <c r="E31" s="102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84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9">
        <v>5051</v>
      </c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70">
        <f t="shared" si="42"/>
        <v>0</v>
      </c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</row>
    <row r="32" spans="1:93" s="61" customFormat="1" ht="19.95" customHeight="1" x14ac:dyDescent="0.3">
      <c r="A32" s="57">
        <v>8</v>
      </c>
      <c r="B32" s="60" t="s">
        <v>198</v>
      </c>
      <c r="C32" s="60"/>
      <c r="D32" s="60"/>
      <c r="E32" s="101">
        <f t="shared" si="41"/>
        <v>3.118603156690334E-2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3">
        <f t="shared" si="39"/>
        <v>1989.7</v>
      </c>
      <c r="R32" s="60">
        <f>+SUM(R33:R34)</f>
        <v>1921</v>
      </c>
      <c r="S32" s="60">
        <f t="shared" ref="S32:AB32" si="45">+SUM(S33:S34)</f>
        <v>1320</v>
      </c>
      <c r="T32" s="60">
        <f t="shared" si="45"/>
        <v>2123</v>
      </c>
      <c r="U32" s="60">
        <f t="shared" si="45"/>
        <v>2313</v>
      </c>
      <c r="V32" s="60">
        <f t="shared" si="45"/>
        <v>2279</v>
      </c>
      <c r="W32" s="60">
        <f t="shared" si="45"/>
        <v>2229</v>
      </c>
      <c r="X32" s="60">
        <f t="shared" si="45"/>
        <v>1837</v>
      </c>
      <c r="Y32" s="60">
        <f t="shared" si="45"/>
        <v>1472</v>
      </c>
      <c r="Z32" s="60">
        <f t="shared" si="45"/>
        <v>1524</v>
      </c>
      <c r="AA32" s="60">
        <f t="shared" si="45"/>
        <v>2879</v>
      </c>
      <c r="AB32" s="60">
        <f t="shared" si="45"/>
        <v>1918</v>
      </c>
      <c r="AC32" s="60">
        <f>+AD32</f>
        <v>961</v>
      </c>
      <c r="AD32" s="53">
        <f>+SUM(AE32:BI32)</f>
        <v>961</v>
      </c>
      <c r="AE32" s="60">
        <f>+SUM(AE33:AE34)</f>
        <v>39</v>
      </c>
      <c r="AF32" s="60">
        <f t="shared" ref="AF32:AT32" si="46">+SUM(AF33:AF34)</f>
        <v>115</v>
      </c>
      <c r="AG32" s="60">
        <f t="shared" si="46"/>
        <v>80</v>
      </c>
      <c r="AH32" s="60">
        <f t="shared" si="46"/>
        <v>98</v>
      </c>
      <c r="AI32" s="60">
        <f t="shared" si="46"/>
        <v>62</v>
      </c>
      <c r="AJ32" s="60">
        <f t="shared" si="46"/>
        <v>78</v>
      </c>
      <c r="AK32" s="60">
        <f t="shared" si="46"/>
        <v>31</v>
      </c>
      <c r="AL32" s="60">
        <f t="shared" si="46"/>
        <v>28</v>
      </c>
      <c r="AM32" s="60">
        <f t="shared" si="46"/>
        <v>58</v>
      </c>
      <c r="AN32" s="60">
        <f t="shared" si="46"/>
        <v>53</v>
      </c>
      <c r="AO32" s="60">
        <f t="shared" si="46"/>
        <v>68</v>
      </c>
      <c r="AP32" s="60">
        <f t="shared" si="46"/>
        <v>61</v>
      </c>
      <c r="AQ32" s="60">
        <f t="shared" si="46"/>
        <v>58</v>
      </c>
      <c r="AR32" s="60">
        <f t="shared" si="46"/>
        <v>75</v>
      </c>
      <c r="AS32" s="60">
        <f t="shared" si="46"/>
        <v>12</v>
      </c>
      <c r="AT32" s="60">
        <f t="shared" si="46"/>
        <v>45</v>
      </c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42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</row>
    <row r="33" spans="1:93" s="71" customFormat="1" hidden="1" x14ac:dyDescent="0.3">
      <c r="A33" s="66" t="s">
        <v>134</v>
      </c>
      <c r="B33" s="67" t="s">
        <v>199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84">
        <f t="shared" si="39"/>
        <v>1989.7</v>
      </c>
      <c r="R33" s="68">
        <v>1921</v>
      </c>
      <c r="S33" s="68">
        <v>1320</v>
      </c>
      <c r="T33" s="68">
        <v>2123</v>
      </c>
      <c r="U33" s="68">
        <v>2313</v>
      </c>
      <c r="V33" s="68">
        <v>2279</v>
      </c>
      <c r="W33" s="68">
        <v>2229</v>
      </c>
      <c r="X33" s="68">
        <v>1837</v>
      </c>
      <c r="Y33" s="68">
        <v>1472</v>
      </c>
      <c r="Z33" s="68">
        <v>1524</v>
      </c>
      <c r="AA33" s="68">
        <v>2879</v>
      </c>
      <c r="AB33" s="68">
        <v>1918</v>
      </c>
      <c r="AC33" s="68"/>
      <c r="AD33" s="69">
        <f t="shared" si="43"/>
        <v>961</v>
      </c>
      <c r="AE33" s="67">
        <v>39</v>
      </c>
      <c r="AF33" s="67">
        <v>115</v>
      </c>
      <c r="AG33" s="67">
        <v>80</v>
      </c>
      <c r="AH33" s="67">
        <v>98</v>
      </c>
      <c r="AI33" s="67">
        <v>62</v>
      </c>
      <c r="AJ33" s="67">
        <v>78</v>
      </c>
      <c r="AK33" s="67">
        <v>31</v>
      </c>
      <c r="AL33" s="67">
        <v>28</v>
      </c>
      <c r="AM33" s="67">
        <v>58</v>
      </c>
      <c r="AN33" s="67">
        <v>53</v>
      </c>
      <c r="AO33" s="67">
        <v>68</v>
      </c>
      <c r="AP33" s="67">
        <v>61</v>
      </c>
      <c r="AQ33" s="67">
        <v>58</v>
      </c>
      <c r="AR33" s="67">
        <v>75</v>
      </c>
      <c r="AS33" s="67">
        <v>12</v>
      </c>
      <c r="AT33" s="67">
        <v>45</v>
      </c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70">
        <f>+SUM(BK33:BZ33)</f>
        <v>909</v>
      </c>
      <c r="BK33" s="67">
        <v>63</v>
      </c>
      <c r="BL33" s="67">
        <v>37</v>
      </c>
      <c r="BM33" s="67">
        <v>22</v>
      </c>
      <c r="BN33" s="67">
        <v>133</v>
      </c>
      <c r="BO33" s="67">
        <v>65</v>
      </c>
      <c r="BP33" s="67">
        <v>42</v>
      </c>
      <c r="BQ33" s="67">
        <v>53</v>
      </c>
      <c r="BR33" s="67">
        <v>50</v>
      </c>
      <c r="BS33" s="67">
        <v>30</v>
      </c>
      <c r="BT33" s="67">
        <v>33</v>
      </c>
      <c r="BU33" s="67">
        <v>52</v>
      </c>
      <c r="BV33" s="67">
        <v>107</v>
      </c>
      <c r="BW33" s="67">
        <v>60</v>
      </c>
      <c r="BX33" s="67">
        <v>70</v>
      </c>
      <c r="BY33" s="67">
        <v>62</v>
      </c>
      <c r="BZ33" s="67">
        <v>30</v>
      </c>
      <c r="CA33" s="67">
        <v>30</v>
      </c>
      <c r="CB33" s="67">
        <v>65</v>
      </c>
      <c r="CC33" s="67">
        <v>69</v>
      </c>
      <c r="CD33" s="67">
        <v>55</v>
      </c>
      <c r="CE33" s="67">
        <v>95</v>
      </c>
      <c r="CF33" s="67">
        <v>118</v>
      </c>
      <c r="CG33" s="67">
        <v>39</v>
      </c>
      <c r="CH33" s="67">
        <v>29</v>
      </c>
      <c r="CI33" s="67">
        <v>48</v>
      </c>
      <c r="CJ33" s="67">
        <v>63</v>
      </c>
      <c r="CK33" s="67">
        <v>147</v>
      </c>
      <c r="CL33" s="67">
        <v>59</v>
      </c>
      <c r="CM33" s="67">
        <v>101</v>
      </c>
      <c r="CN33" s="67">
        <v>91</v>
      </c>
      <c r="CO33" s="67"/>
    </row>
    <row r="34" spans="1:93" s="71" customFormat="1" hidden="1" x14ac:dyDescent="0.3">
      <c r="A34" s="66" t="s">
        <v>134</v>
      </c>
      <c r="B34" s="67" t="s">
        <v>200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84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9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70">
        <f>+SUM(BK34:BZ34)</f>
        <v>0</v>
      </c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</row>
    <row r="35" spans="1:93" ht="12" x14ac:dyDescent="0.25">
      <c r="A35" s="1074"/>
      <c r="B35" s="1074"/>
      <c r="C35" s="1074"/>
      <c r="D35" s="1074"/>
      <c r="E35" s="1074"/>
      <c r="F35" s="1074"/>
      <c r="G35" s="1074"/>
      <c r="H35" s="1074"/>
      <c r="I35" s="1074"/>
      <c r="J35" s="1074"/>
      <c r="K35" s="1074"/>
      <c r="L35" s="1074"/>
      <c r="M35" s="1074"/>
      <c r="N35" s="1074"/>
      <c r="O35" s="1074"/>
      <c r="P35" s="1074"/>
      <c r="Q35" s="1074"/>
      <c r="R35" s="1074"/>
      <c r="S35" s="1074"/>
      <c r="T35" s="1074"/>
      <c r="U35" s="1074"/>
      <c r="V35" s="1074"/>
      <c r="W35" s="1074"/>
      <c r="X35" s="1074"/>
      <c r="Y35" s="1074"/>
      <c r="Z35" s="1074"/>
      <c r="AA35" s="1074"/>
      <c r="AB35" s="1074"/>
      <c r="AC35" s="1074"/>
      <c r="AD35" s="1074"/>
      <c r="AE35" s="1074"/>
      <c r="AF35" s="1074"/>
      <c r="AG35" s="1074"/>
      <c r="AH35" s="1074"/>
      <c r="AI35" s="1074"/>
      <c r="AJ35" s="1074"/>
      <c r="AK35" s="1074"/>
      <c r="AL35" s="1074"/>
      <c r="AM35" s="1074"/>
      <c r="AN35" s="1074"/>
      <c r="AO35" s="1074"/>
      <c r="AP35" s="1074"/>
      <c r="AQ35" s="1074"/>
      <c r="AR35" s="1074"/>
      <c r="AS35" s="1074"/>
      <c r="AT35" s="1074"/>
      <c r="AU35" s="1074"/>
      <c r="AV35" s="1074"/>
      <c r="AW35" s="1074"/>
      <c r="AX35" s="1074"/>
      <c r="AY35" s="1074"/>
      <c r="AZ35" s="1074"/>
      <c r="BA35" s="1074"/>
      <c r="BB35" s="1074"/>
      <c r="BC35" s="1074"/>
      <c r="BD35" s="1074"/>
      <c r="BE35" s="1074"/>
      <c r="BF35" s="1074"/>
      <c r="BG35" s="1074"/>
      <c r="BH35" s="1074"/>
      <c r="BI35" s="1074"/>
      <c r="BJ35" s="7"/>
    </row>
    <row r="36" spans="1:93" s="10" customFormat="1" ht="13.95" customHeight="1" x14ac:dyDescent="0.3">
      <c r="A36" s="9" t="s">
        <v>27</v>
      </c>
      <c r="B36" s="9" t="s">
        <v>28</v>
      </c>
      <c r="C36" s="9"/>
      <c r="D36" s="9"/>
      <c r="E36" s="1081" t="s">
        <v>481</v>
      </c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1075" t="s">
        <v>466</v>
      </c>
      <c r="R36" s="1076"/>
      <c r="S36" s="1076"/>
      <c r="T36" s="1076"/>
      <c r="U36" s="1076"/>
      <c r="V36" s="1076"/>
      <c r="W36" s="1076"/>
      <c r="X36" s="1076"/>
      <c r="Y36" s="1076"/>
      <c r="Z36" s="1076"/>
      <c r="AA36" s="1076"/>
      <c r="AB36" s="1076"/>
      <c r="AC36" s="1077"/>
      <c r="AD36" s="1078" t="s">
        <v>182</v>
      </c>
      <c r="AE36" s="1079" t="s">
        <v>184</v>
      </c>
      <c r="AF36" s="1079"/>
      <c r="AG36" s="1079"/>
      <c r="AH36" s="1079"/>
      <c r="AI36" s="1079"/>
      <c r="AJ36" s="1079"/>
      <c r="AK36" s="1079"/>
      <c r="AL36" s="1079"/>
      <c r="AM36" s="1079"/>
      <c r="AN36" s="1079"/>
      <c r="AO36" s="1079"/>
      <c r="AP36" s="1079"/>
      <c r="AQ36" s="1079"/>
      <c r="AR36" s="1079"/>
      <c r="AS36" s="1079"/>
      <c r="AT36" s="1079"/>
      <c r="AU36" s="1079"/>
      <c r="AV36" s="1079"/>
      <c r="AW36" s="1079"/>
      <c r="AX36" s="1079"/>
      <c r="AY36" s="1079"/>
      <c r="AZ36" s="1079"/>
      <c r="BA36" s="1079"/>
      <c r="BB36" s="1079"/>
      <c r="BC36" s="1079"/>
      <c r="BD36" s="1079"/>
      <c r="BE36" s="1079"/>
      <c r="BF36" s="1079"/>
      <c r="BG36" s="1079"/>
      <c r="BH36" s="1079"/>
      <c r="BI36" s="1079"/>
      <c r="BJ36" s="1080" t="s">
        <v>182</v>
      </c>
      <c r="BK36" s="1079" t="s">
        <v>184</v>
      </c>
      <c r="BL36" s="1079"/>
      <c r="BM36" s="1079"/>
      <c r="BN36" s="1079"/>
      <c r="BO36" s="1079"/>
      <c r="BP36" s="1079"/>
      <c r="BQ36" s="1079"/>
      <c r="BR36" s="1079"/>
      <c r="BS36" s="1079"/>
      <c r="BT36" s="1079"/>
      <c r="BU36" s="1079"/>
      <c r="BV36" s="1079"/>
      <c r="BW36" s="1079"/>
      <c r="BX36" s="1079"/>
      <c r="BY36" s="1079"/>
      <c r="BZ36" s="1079"/>
      <c r="CA36" s="1079"/>
      <c r="CB36" s="1079"/>
      <c r="CC36" s="1079"/>
      <c r="CD36" s="1079"/>
      <c r="CE36" s="1079"/>
      <c r="CF36" s="1079"/>
      <c r="CG36" s="1079"/>
      <c r="CH36" s="1079"/>
      <c r="CI36" s="1079"/>
      <c r="CJ36" s="1079"/>
      <c r="CK36" s="1079"/>
      <c r="CL36" s="1079"/>
      <c r="CM36" s="1079"/>
      <c r="CN36" s="1079"/>
      <c r="CO36" s="1079"/>
    </row>
    <row r="37" spans="1:93" s="10" customFormat="1" ht="18" customHeight="1" x14ac:dyDescent="0.3">
      <c r="A37" s="11"/>
      <c r="B37" s="12"/>
      <c r="C37" s="12"/>
      <c r="D37" s="12"/>
      <c r="E37" s="108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2" t="s">
        <v>479</v>
      </c>
      <c r="R37" s="9" t="s">
        <v>480</v>
      </c>
      <c r="S37" s="9" t="s">
        <v>468</v>
      </c>
      <c r="T37" s="9" t="s">
        <v>469</v>
      </c>
      <c r="U37" s="9" t="s">
        <v>470</v>
      </c>
      <c r="V37" s="9" t="s">
        <v>471</v>
      </c>
      <c r="W37" s="9" t="s">
        <v>472</v>
      </c>
      <c r="X37" s="9" t="s">
        <v>473</v>
      </c>
      <c r="Y37" s="9" t="s">
        <v>474</v>
      </c>
      <c r="Z37" s="9" t="s">
        <v>475</v>
      </c>
      <c r="AA37" s="9" t="s">
        <v>476</v>
      </c>
      <c r="AB37" s="9" t="s">
        <v>477</v>
      </c>
      <c r="AC37" s="9" t="s">
        <v>478</v>
      </c>
      <c r="AD37" s="1078"/>
      <c r="AE37" s="13" t="s">
        <v>204</v>
      </c>
      <c r="AF37" s="14">
        <f>+AE37+1</f>
        <v>45993</v>
      </c>
      <c r="AG37" s="14">
        <f t="shared" ref="AG37:BI37" si="47">+AF37+1</f>
        <v>45994</v>
      </c>
      <c r="AH37" s="14">
        <f t="shared" si="47"/>
        <v>45995</v>
      </c>
      <c r="AI37" s="14">
        <f t="shared" si="47"/>
        <v>45996</v>
      </c>
      <c r="AJ37" s="14">
        <f t="shared" si="47"/>
        <v>45997</v>
      </c>
      <c r="AK37" s="14">
        <f t="shared" si="47"/>
        <v>45998</v>
      </c>
      <c r="AL37" s="14">
        <f t="shared" si="47"/>
        <v>45999</v>
      </c>
      <c r="AM37" s="14">
        <f t="shared" si="47"/>
        <v>46000</v>
      </c>
      <c r="AN37" s="14">
        <f t="shared" si="47"/>
        <v>46001</v>
      </c>
      <c r="AO37" s="14">
        <f t="shared" si="47"/>
        <v>46002</v>
      </c>
      <c r="AP37" s="14">
        <f t="shared" si="47"/>
        <v>46003</v>
      </c>
      <c r="AQ37" s="14">
        <f t="shared" si="47"/>
        <v>46004</v>
      </c>
      <c r="AR37" s="14">
        <f t="shared" si="47"/>
        <v>46005</v>
      </c>
      <c r="AS37" s="14">
        <f t="shared" si="47"/>
        <v>46006</v>
      </c>
      <c r="AT37" s="14">
        <f t="shared" si="47"/>
        <v>46007</v>
      </c>
      <c r="AU37" s="14">
        <f t="shared" si="47"/>
        <v>46008</v>
      </c>
      <c r="AV37" s="14">
        <f t="shared" si="47"/>
        <v>46009</v>
      </c>
      <c r="AW37" s="14">
        <f t="shared" si="47"/>
        <v>46010</v>
      </c>
      <c r="AX37" s="14">
        <f t="shared" si="47"/>
        <v>46011</v>
      </c>
      <c r="AY37" s="14">
        <f t="shared" si="47"/>
        <v>46012</v>
      </c>
      <c r="AZ37" s="14">
        <f t="shared" si="47"/>
        <v>46013</v>
      </c>
      <c r="BA37" s="14">
        <f t="shared" si="47"/>
        <v>46014</v>
      </c>
      <c r="BB37" s="14">
        <f t="shared" si="47"/>
        <v>46015</v>
      </c>
      <c r="BC37" s="14">
        <f t="shared" si="47"/>
        <v>46016</v>
      </c>
      <c r="BD37" s="14">
        <f t="shared" si="47"/>
        <v>46017</v>
      </c>
      <c r="BE37" s="14">
        <f t="shared" si="47"/>
        <v>46018</v>
      </c>
      <c r="BF37" s="14">
        <f t="shared" si="47"/>
        <v>46019</v>
      </c>
      <c r="BG37" s="14">
        <f t="shared" si="47"/>
        <v>46020</v>
      </c>
      <c r="BH37" s="14">
        <f t="shared" si="47"/>
        <v>46021</v>
      </c>
      <c r="BI37" s="14">
        <f t="shared" si="47"/>
        <v>46022</v>
      </c>
      <c r="BJ37" s="1080"/>
      <c r="BK37" s="13" t="s">
        <v>204</v>
      </c>
      <c r="BL37" s="14">
        <f>+BK37+1</f>
        <v>45993</v>
      </c>
      <c r="BM37" s="14">
        <f t="shared" ref="BM37:CO37" si="48">+BL37+1</f>
        <v>45994</v>
      </c>
      <c r="BN37" s="14">
        <f t="shared" si="48"/>
        <v>45995</v>
      </c>
      <c r="BO37" s="14">
        <f t="shared" si="48"/>
        <v>45996</v>
      </c>
      <c r="BP37" s="14">
        <f t="shared" si="48"/>
        <v>45997</v>
      </c>
      <c r="BQ37" s="14">
        <f t="shared" si="48"/>
        <v>45998</v>
      </c>
      <c r="BR37" s="14">
        <f t="shared" si="48"/>
        <v>45999</v>
      </c>
      <c r="BS37" s="14">
        <f t="shared" si="48"/>
        <v>46000</v>
      </c>
      <c r="BT37" s="14">
        <f t="shared" si="48"/>
        <v>46001</v>
      </c>
      <c r="BU37" s="14">
        <f t="shared" si="48"/>
        <v>46002</v>
      </c>
      <c r="BV37" s="14">
        <f t="shared" si="48"/>
        <v>46003</v>
      </c>
      <c r="BW37" s="14">
        <f t="shared" si="48"/>
        <v>46004</v>
      </c>
      <c r="BX37" s="14">
        <f t="shared" si="48"/>
        <v>46005</v>
      </c>
      <c r="BY37" s="14">
        <f t="shared" si="48"/>
        <v>46006</v>
      </c>
      <c r="BZ37" s="14">
        <f t="shared" si="48"/>
        <v>46007</v>
      </c>
      <c r="CA37" s="14">
        <f t="shared" si="48"/>
        <v>46008</v>
      </c>
      <c r="CB37" s="14">
        <f t="shared" si="48"/>
        <v>46009</v>
      </c>
      <c r="CC37" s="14">
        <f t="shared" si="48"/>
        <v>46010</v>
      </c>
      <c r="CD37" s="14">
        <f t="shared" si="48"/>
        <v>46011</v>
      </c>
      <c r="CE37" s="14">
        <f t="shared" si="48"/>
        <v>46012</v>
      </c>
      <c r="CF37" s="14">
        <f t="shared" si="48"/>
        <v>46013</v>
      </c>
      <c r="CG37" s="14">
        <f t="shared" si="48"/>
        <v>46014</v>
      </c>
      <c r="CH37" s="14">
        <f t="shared" si="48"/>
        <v>46015</v>
      </c>
      <c r="CI37" s="14">
        <f t="shared" si="48"/>
        <v>46016</v>
      </c>
      <c r="CJ37" s="14">
        <f t="shared" si="48"/>
        <v>46017</v>
      </c>
      <c r="CK37" s="14">
        <f t="shared" si="48"/>
        <v>46018</v>
      </c>
      <c r="CL37" s="14">
        <f t="shared" si="48"/>
        <v>46019</v>
      </c>
      <c r="CM37" s="14">
        <f t="shared" si="48"/>
        <v>46020</v>
      </c>
      <c r="CN37" s="14">
        <f t="shared" si="48"/>
        <v>46021</v>
      </c>
      <c r="CO37" s="14">
        <f t="shared" si="48"/>
        <v>46022</v>
      </c>
    </row>
    <row r="38" spans="1:93" s="19" customFormat="1" ht="19.95" customHeight="1" x14ac:dyDescent="0.3">
      <c r="A38" s="1072" t="s">
        <v>187</v>
      </c>
      <c r="B38" s="1073"/>
      <c r="C38" s="15"/>
      <c r="D38" s="15"/>
      <c r="E38" s="73">
        <f>+Q38/$Q$38</f>
        <v>1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83">
        <f>+SUM(Q39:Q45)+Q48</f>
        <v>68807.600000000006</v>
      </c>
      <c r="R38" s="17">
        <f>+SUM(R39:R45)+R48</f>
        <v>75469</v>
      </c>
      <c r="S38" s="17">
        <f t="shared" ref="S38:AA38" si="49">+SUM(S39:S45)+S48</f>
        <v>57989</v>
      </c>
      <c r="T38" s="17">
        <f t="shared" si="49"/>
        <v>81584</v>
      </c>
      <c r="U38" s="17">
        <f t="shared" si="49"/>
        <v>50559</v>
      </c>
      <c r="V38" s="17">
        <f t="shared" si="49"/>
        <v>58151</v>
      </c>
      <c r="W38" s="17">
        <f t="shared" si="49"/>
        <v>50871</v>
      </c>
      <c r="X38" s="17">
        <f t="shared" si="49"/>
        <v>69157</v>
      </c>
      <c r="Y38" s="17">
        <f t="shared" si="49"/>
        <v>65078</v>
      </c>
      <c r="Z38" s="17">
        <f t="shared" si="49"/>
        <v>55376</v>
      </c>
      <c r="AA38" s="17">
        <f t="shared" si="49"/>
        <v>63452</v>
      </c>
      <c r="AB38" s="17">
        <f>+SUM(AB39:AB45)+AB48</f>
        <v>51640</v>
      </c>
      <c r="AC38" s="17">
        <f>+SUM(AC39:AC45)+AC48</f>
        <v>24674</v>
      </c>
      <c r="AD38" s="51">
        <f>+SUM(AD39:AD45)+AD48</f>
        <v>29730</v>
      </c>
      <c r="AE38" s="17">
        <f t="shared" ref="AE38:AT38" si="50">+SUM(AE39:AE46)+AE49</f>
        <v>3424</v>
      </c>
      <c r="AF38" s="17">
        <f t="shared" si="50"/>
        <v>2516</v>
      </c>
      <c r="AG38" s="17">
        <f t="shared" si="50"/>
        <v>1701</v>
      </c>
      <c r="AH38" s="17">
        <f t="shared" si="50"/>
        <v>1602</v>
      </c>
      <c r="AI38" s="17">
        <f t="shared" si="50"/>
        <v>1411</v>
      </c>
      <c r="AJ38" s="17">
        <f t="shared" si="50"/>
        <v>1004</v>
      </c>
      <c r="AK38" s="17">
        <f t="shared" si="50"/>
        <v>1022</v>
      </c>
      <c r="AL38" s="17">
        <f t="shared" si="50"/>
        <v>1107</v>
      </c>
      <c r="AM38" s="17">
        <f t="shared" si="50"/>
        <v>1786</v>
      </c>
      <c r="AN38" s="17">
        <f t="shared" si="50"/>
        <v>1032</v>
      </c>
      <c r="AO38" s="17">
        <f t="shared" si="50"/>
        <v>945</v>
      </c>
      <c r="AP38" s="17">
        <f t="shared" si="50"/>
        <v>950</v>
      </c>
      <c r="AQ38" s="17">
        <f t="shared" si="50"/>
        <v>748</v>
      </c>
      <c r="AR38" s="17">
        <f t="shared" si="50"/>
        <v>848</v>
      </c>
      <c r="AS38" s="17">
        <f t="shared" si="50"/>
        <v>476</v>
      </c>
      <c r="AT38" s="17">
        <f t="shared" si="50"/>
        <v>914</v>
      </c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8">
        <f>+SUM(BK38:CO38)</f>
        <v>0</v>
      </c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</row>
    <row r="39" spans="1:93" s="59" customFormat="1" x14ac:dyDescent="0.3">
      <c r="A39" s="57">
        <v>1</v>
      </c>
      <c r="B39" s="60" t="s">
        <v>188</v>
      </c>
      <c r="C39" s="58"/>
      <c r="D39" s="58"/>
      <c r="E39" s="100">
        <f>+Q39/$Q$38</f>
        <v>0.32853492928106776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3">
        <f t="shared" ref="Q39:Q48" si="51">+AVERAGE(R39:AA39)</f>
        <v>22605.7</v>
      </c>
      <c r="R39" s="60">
        <v>36233</v>
      </c>
      <c r="S39" s="60">
        <v>30401</v>
      </c>
      <c r="T39" s="60">
        <v>36882</v>
      </c>
      <c r="U39" s="60">
        <v>14822</v>
      </c>
      <c r="V39" s="60">
        <v>18081</v>
      </c>
      <c r="W39" s="60">
        <v>15865</v>
      </c>
      <c r="X39" s="60">
        <v>18960</v>
      </c>
      <c r="Y39" s="60">
        <v>18441</v>
      </c>
      <c r="Z39" s="60">
        <v>16692</v>
      </c>
      <c r="AA39" s="60">
        <v>19680</v>
      </c>
      <c r="AB39" s="60">
        <v>11859</v>
      </c>
      <c r="AC39" s="60">
        <f t="shared" ref="AC39:AC44" si="52">+AD39</f>
        <v>4177</v>
      </c>
      <c r="AD39" s="52">
        <v>4177</v>
      </c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22">
        <v>4177</v>
      </c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</row>
    <row r="40" spans="1:93" s="59" customFormat="1" x14ac:dyDescent="0.3">
      <c r="A40" s="57">
        <v>2</v>
      </c>
      <c r="B40" s="58" t="s">
        <v>189</v>
      </c>
      <c r="C40" s="58"/>
      <c r="D40" s="58"/>
      <c r="E40" s="100">
        <f t="shared" ref="E40:E45" si="53">+Q40/$Q$38</f>
        <v>0.14627744609607077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3">
        <f>+AVERAGE(R40:AA40)</f>
        <v>10065</v>
      </c>
      <c r="R40" s="60"/>
      <c r="S40" s="60"/>
      <c r="T40" s="60"/>
      <c r="U40" s="60"/>
      <c r="V40" s="60"/>
      <c r="W40" s="60"/>
      <c r="X40" s="60">
        <v>9394</v>
      </c>
      <c r="Y40" s="60">
        <v>9784</v>
      </c>
      <c r="Z40" s="60">
        <v>9292</v>
      </c>
      <c r="AA40" s="60">
        <v>11790</v>
      </c>
      <c r="AB40" s="60">
        <v>9768</v>
      </c>
      <c r="AC40" s="60">
        <f t="shared" si="52"/>
        <v>4556</v>
      </c>
      <c r="AD40" s="52">
        <v>4556</v>
      </c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22">
        <f t="shared" ref="BJ40:BJ50" si="54">+SUM(BK40:BZ40)</f>
        <v>5628</v>
      </c>
      <c r="BK40" s="58">
        <v>165</v>
      </c>
      <c r="BL40" s="58">
        <v>286</v>
      </c>
      <c r="BM40" s="58">
        <v>355</v>
      </c>
      <c r="BN40" s="58">
        <v>481</v>
      </c>
      <c r="BO40" s="58">
        <v>399</v>
      </c>
      <c r="BP40" s="58">
        <v>504</v>
      </c>
      <c r="BQ40" s="58">
        <v>578</v>
      </c>
      <c r="BR40" s="58">
        <v>379</v>
      </c>
      <c r="BS40" s="58">
        <v>279</v>
      </c>
      <c r="BT40" s="58">
        <v>301</v>
      </c>
      <c r="BU40" s="58">
        <v>412</v>
      </c>
      <c r="BV40" s="58">
        <v>318</v>
      </c>
      <c r="BW40" s="58">
        <v>324</v>
      </c>
      <c r="BX40" s="58">
        <v>327</v>
      </c>
      <c r="BY40" s="58">
        <v>284</v>
      </c>
      <c r="BZ40" s="58">
        <v>236</v>
      </c>
      <c r="CA40" s="58">
        <v>248</v>
      </c>
      <c r="CB40" s="58">
        <v>305</v>
      </c>
      <c r="CC40" s="58">
        <v>276</v>
      </c>
      <c r="CD40" s="58">
        <v>465</v>
      </c>
      <c r="CE40" s="58">
        <v>253</v>
      </c>
      <c r="CF40" s="58">
        <v>286</v>
      </c>
      <c r="CG40" s="58">
        <v>242</v>
      </c>
      <c r="CH40" s="58">
        <v>234</v>
      </c>
      <c r="CI40" s="58">
        <v>341</v>
      </c>
      <c r="CJ40" s="58">
        <v>276</v>
      </c>
      <c r="CK40" s="58">
        <v>293</v>
      </c>
      <c r="CL40" s="58">
        <v>262</v>
      </c>
      <c r="CM40" s="58">
        <v>285</v>
      </c>
      <c r="CN40" s="58">
        <v>228</v>
      </c>
      <c r="CO40" s="58"/>
    </row>
    <row r="41" spans="1:93" s="59" customFormat="1" x14ac:dyDescent="0.3">
      <c r="A41" s="57">
        <v>3</v>
      </c>
      <c r="B41" s="58" t="s">
        <v>190</v>
      </c>
      <c r="C41" s="58"/>
      <c r="D41" s="58"/>
      <c r="E41" s="100">
        <f t="shared" si="53"/>
        <v>1.9672245507763673E-2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3">
        <f t="shared" si="51"/>
        <v>1353.6</v>
      </c>
      <c r="R41" s="60">
        <v>1070</v>
      </c>
      <c r="S41" s="60">
        <v>923</v>
      </c>
      <c r="T41" s="60">
        <v>1267</v>
      </c>
      <c r="U41" s="60">
        <v>1139</v>
      </c>
      <c r="V41" s="60">
        <v>1485</v>
      </c>
      <c r="W41" s="60">
        <v>1549</v>
      </c>
      <c r="X41" s="60">
        <v>1597</v>
      </c>
      <c r="Y41" s="60">
        <v>1608</v>
      </c>
      <c r="Z41" s="60">
        <v>1353</v>
      </c>
      <c r="AA41" s="60">
        <v>1545</v>
      </c>
      <c r="AB41" s="60">
        <v>1478</v>
      </c>
      <c r="AC41" s="60">
        <f t="shared" si="52"/>
        <v>900</v>
      </c>
      <c r="AD41" s="52">
        <v>900</v>
      </c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22">
        <f t="shared" si="54"/>
        <v>0</v>
      </c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</row>
    <row r="42" spans="1:93" s="59" customFormat="1" x14ac:dyDescent="0.3">
      <c r="A42" s="57">
        <v>4</v>
      </c>
      <c r="B42" s="58" t="s">
        <v>191</v>
      </c>
      <c r="C42" s="58"/>
      <c r="D42" s="58"/>
      <c r="E42" s="100">
        <f t="shared" si="53"/>
        <v>1.6418244496247507E-2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3">
        <f t="shared" si="51"/>
        <v>1129.7</v>
      </c>
      <c r="R42" s="60">
        <v>764</v>
      </c>
      <c r="S42" s="60">
        <v>427</v>
      </c>
      <c r="T42" s="60">
        <v>646</v>
      </c>
      <c r="U42" s="60">
        <v>543</v>
      </c>
      <c r="V42" s="60">
        <v>1212</v>
      </c>
      <c r="W42" s="60">
        <v>869</v>
      </c>
      <c r="X42" s="60">
        <v>1140</v>
      </c>
      <c r="Y42" s="60">
        <v>1489</v>
      </c>
      <c r="Z42" s="60">
        <v>2115</v>
      </c>
      <c r="AA42" s="60">
        <v>2092</v>
      </c>
      <c r="AB42" s="60">
        <v>1966</v>
      </c>
      <c r="AC42" s="60">
        <f t="shared" si="52"/>
        <v>1173</v>
      </c>
      <c r="AD42" s="52">
        <v>1173</v>
      </c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22">
        <f t="shared" si="54"/>
        <v>0</v>
      </c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</row>
    <row r="43" spans="1:93" s="59" customFormat="1" x14ac:dyDescent="0.3">
      <c r="A43" s="57">
        <v>5</v>
      </c>
      <c r="B43" s="58" t="s">
        <v>192</v>
      </c>
      <c r="C43" s="58"/>
      <c r="D43" s="58"/>
      <c r="E43" s="100">
        <f t="shared" si="53"/>
        <v>7.5904405908649622E-2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3">
        <f t="shared" si="51"/>
        <v>5222.8</v>
      </c>
      <c r="R43" s="60">
        <v>4669</v>
      </c>
      <c r="S43" s="60">
        <v>3612</v>
      </c>
      <c r="T43" s="60">
        <v>5917</v>
      </c>
      <c r="U43" s="60">
        <v>5137</v>
      </c>
      <c r="V43" s="60">
        <v>5191</v>
      </c>
      <c r="W43" s="60">
        <v>4880</v>
      </c>
      <c r="X43" s="60">
        <v>5327</v>
      </c>
      <c r="Y43" s="60">
        <v>4768</v>
      </c>
      <c r="Z43" s="60">
        <v>5112</v>
      </c>
      <c r="AA43" s="60">
        <v>7615</v>
      </c>
      <c r="AB43" s="60">
        <v>7694</v>
      </c>
      <c r="AC43" s="60">
        <f t="shared" si="52"/>
        <v>4964</v>
      </c>
      <c r="AD43" s="52">
        <f t="shared" ref="AD43:AD49" si="55">+SUM(AE43:BI43)</f>
        <v>4964</v>
      </c>
      <c r="AE43" s="58">
        <v>270</v>
      </c>
      <c r="AF43" s="58">
        <v>579</v>
      </c>
      <c r="AG43" s="58">
        <v>420</v>
      </c>
      <c r="AH43" s="58">
        <v>362</v>
      </c>
      <c r="AI43" s="58">
        <v>396</v>
      </c>
      <c r="AJ43" s="58">
        <v>312</v>
      </c>
      <c r="AK43" s="58">
        <v>310</v>
      </c>
      <c r="AL43" s="58">
        <v>202</v>
      </c>
      <c r="AM43" s="58">
        <v>321</v>
      </c>
      <c r="AN43" s="58">
        <v>275</v>
      </c>
      <c r="AO43" s="58">
        <v>259</v>
      </c>
      <c r="AP43" s="58">
        <v>271</v>
      </c>
      <c r="AQ43" s="58">
        <v>239</v>
      </c>
      <c r="AR43" s="58">
        <v>299</v>
      </c>
      <c r="AS43" s="58">
        <v>189</v>
      </c>
      <c r="AT43" s="58">
        <v>260</v>
      </c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22">
        <f t="shared" si="54"/>
        <v>0</v>
      </c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</row>
    <row r="44" spans="1:93" s="59" customFormat="1" x14ac:dyDescent="0.3">
      <c r="A44" s="57">
        <v>6</v>
      </c>
      <c r="B44" s="58" t="s">
        <v>193</v>
      </c>
      <c r="C44" s="58"/>
      <c r="D44" s="58"/>
      <c r="E44" s="100">
        <f t="shared" si="53"/>
        <v>1.9169394078561088E-3</v>
      </c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3">
        <f t="shared" si="51"/>
        <v>131.9</v>
      </c>
      <c r="R44" s="60">
        <v>145</v>
      </c>
      <c r="S44" s="60">
        <v>108</v>
      </c>
      <c r="T44" s="60">
        <v>138</v>
      </c>
      <c r="U44" s="60">
        <v>140</v>
      </c>
      <c r="V44" s="60">
        <v>132</v>
      </c>
      <c r="W44" s="60">
        <v>126</v>
      </c>
      <c r="X44" s="60">
        <v>142</v>
      </c>
      <c r="Y44" s="60">
        <v>167</v>
      </c>
      <c r="Z44" s="60">
        <v>105</v>
      </c>
      <c r="AA44" s="60">
        <v>116</v>
      </c>
      <c r="AB44" s="60">
        <v>361</v>
      </c>
      <c r="AC44" s="60">
        <f t="shared" si="52"/>
        <v>223</v>
      </c>
      <c r="AD44" s="52">
        <f t="shared" si="55"/>
        <v>223</v>
      </c>
      <c r="AE44" s="58">
        <v>17</v>
      </c>
      <c r="AF44" s="58">
        <v>57</v>
      </c>
      <c r="AG44" s="58">
        <v>13</v>
      </c>
      <c r="AH44" s="58">
        <v>14</v>
      </c>
      <c r="AI44" s="58">
        <v>22</v>
      </c>
      <c r="AJ44" s="58">
        <v>6</v>
      </c>
      <c r="AK44" s="58">
        <v>6</v>
      </c>
      <c r="AL44" s="58">
        <v>7</v>
      </c>
      <c r="AM44" s="58">
        <v>11</v>
      </c>
      <c r="AN44" s="58">
        <v>16</v>
      </c>
      <c r="AO44" s="58">
        <v>6</v>
      </c>
      <c r="AP44" s="58">
        <v>8</v>
      </c>
      <c r="AQ44" s="58">
        <v>6</v>
      </c>
      <c r="AR44" s="58">
        <v>16</v>
      </c>
      <c r="AS44" s="58">
        <v>10</v>
      </c>
      <c r="AT44" s="58">
        <v>8</v>
      </c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22">
        <f t="shared" si="54"/>
        <v>0</v>
      </c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</row>
    <row r="45" spans="1:93" s="61" customFormat="1" ht="23.4" customHeight="1" x14ac:dyDescent="0.3">
      <c r="A45" s="57">
        <v>7</v>
      </c>
      <c r="B45" s="60" t="s">
        <v>195</v>
      </c>
      <c r="C45" s="60"/>
      <c r="D45" s="60"/>
      <c r="E45" s="100">
        <f t="shared" si="53"/>
        <v>0.37959905591824156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3">
        <f>+AVERAGE(R45:AA45)</f>
        <v>26119.3</v>
      </c>
      <c r="R45" s="60">
        <v>30426</v>
      </c>
      <c r="S45" s="60">
        <v>21087</v>
      </c>
      <c r="T45" s="60">
        <v>34427</v>
      </c>
      <c r="U45" s="60">
        <v>26280</v>
      </c>
      <c r="V45" s="60">
        <v>29501</v>
      </c>
      <c r="W45" s="60">
        <v>25153</v>
      </c>
      <c r="X45" s="60">
        <v>30599</v>
      </c>
      <c r="Y45" s="60">
        <v>27185</v>
      </c>
      <c r="Z45" s="60">
        <v>19027</v>
      </c>
      <c r="AA45" s="60">
        <v>17508</v>
      </c>
      <c r="AB45" s="60">
        <v>16392</v>
      </c>
      <c r="AC45" s="60">
        <v>7618</v>
      </c>
      <c r="AD45" s="53">
        <f>+SUM(AD46:AD47)</f>
        <v>12674</v>
      </c>
      <c r="AE45" s="60">
        <v>1548</v>
      </c>
      <c r="AF45" s="60">
        <v>872</v>
      </c>
      <c r="AG45" s="60">
        <v>592</v>
      </c>
      <c r="AH45" s="60">
        <v>563</v>
      </c>
      <c r="AI45" s="60">
        <v>463</v>
      </c>
      <c r="AJ45" s="60">
        <v>299</v>
      </c>
      <c r="AK45" s="60">
        <v>336</v>
      </c>
      <c r="AL45" s="60">
        <v>435</v>
      </c>
      <c r="AM45" s="60">
        <v>691</v>
      </c>
      <c r="AN45" s="60">
        <v>344</v>
      </c>
      <c r="AO45" s="60">
        <v>304</v>
      </c>
      <c r="AP45" s="60">
        <v>301</v>
      </c>
      <c r="AQ45" s="60">
        <v>218</v>
      </c>
      <c r="AR45" s="60">
        <v>229</v>
      </c>
      <c r="AS45" s="60">
        <v>132</v>
      </c>
      <c r="AT45" s="60">
        <v>291</v>
      </c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42">
        <f t="shared" si="54"/>
        <v>0</v>
      </c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</row>
    <row r="46" spans="1:93" s="71" customFormat="1" hidden="1" x14ac:dyDescent="0.3">
      <c r="A46" s="98"/>
      <c r="B46" s="99" t="s">
        <v>195</v>
      </c>
      <c r="C46" s="67"/>
      <c r="D46" s="67"/>
      <c r="E46" s="102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84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9">
        <f>+SUM(AE46:BI46)</f>
        <v>7618</v>
      </c>
      <c r="AE46" s="67">
        <v>1548</v>
      </c>
      <c r="AF46" s="67">
        <v>872</v>
      </c>
      <c r="AG46" s="67">
        <v>592</v>
      </c>
      <c r="AH46" s="67">
        <v>563</v>
      </c>
      <c r="AI46" s="67">
        <v>463</v>
      </c>
      <c r="AJ46" s="67">
        <v>299</v>
      </c>
      <c r="AK46" s="67">
        <v>336</v>
      </c>
      <c r="AL46" s="67">
        <v>435</v>
      </c>
      <c r="AM46" s="67">
        <v>691</v>
      </c>
      <c r="AN46" s="67">
        <v>344</v>
      </c>
      <c r="AO46" s="67">
        <v>304</v>
      </c>
      <c r="AP46" s="67">
        <v>301</v>
      </c>
      <c r="AQ46" s="67">
        <v>218</v>
      </c>
      <c r="AR46" s="67">
        <v>229</v>
      </c>
      <c r="AS46" s="67">
        <v>132</v>
      </c>
      <c r="AT46" s="67">
        <v>291</v>
      </c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70">
        <f t="shared" si="54"/>
        <v>0</v>
      </c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</row>
    <row r="47" spans="1:93" s="71" customFormat="1" hidden="1" x14ac:dyDescent="0.3">
      <c r="A47" s="98"/>
      <c r="B47" s="99" t="s">
        <v>197</v>
      </c>
      <c r="C47" s="67"/>
      <c r="D47" s="67"/>
      <c r="E47" s="102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84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9">
        <v>5056</v>
      </c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70">
        <f t="shared" si="54"/>
        <v>0</v>
      </c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</row>
    <row r="48" spans="1:93" s="61" customFormat="1" ht="23.4" customHeight="1" x14ac:dyDescent="0.3">
      <c r="A48" s="57">
        <v>8</v>
      </c>
      <c r="B48" s="60" t="s">
        <v>198</v>
      </c>
      <c r="C48" s="60"/>
      <c r="D48" s="60"/>
      <c r="E48" s="101">
        <f>+Q48/$Q$38</f>
        <v>3.1676733384102915E-2</v>
      </c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3">
        <f t="shared" si="51"/>
        <v>2179.6</v>
      </c>
      <c r="R48" s="60">
        <f>+SUM(R49:R50)</f>
        <v>2162</v>
      </c>
      <c r="S48" s="60">
        <f t="shared" ref="S48:AB48" si="56">+SUM(S49:S50)</f>
        <v>1431</v>
      </c>
      <c r="T48" s="60">
        <f t="shared" si="56"/>
        <v>2307</v>
      </c>
      <c r="U48" s="60">
        <f t="shared" si="56"/>
        <v>2498</v>
      </c>
      <c r="V48" s="60">
        <f t="shared" si="56"/>
        <v>2549</v>
      </c>
      <c r="W48" s="60">
        <f t="shared" si="56"/>
        <v>2429</v>
      </c>
      <c r="X48" s="60">
        <f t="shared" si="56"/>
        <v>1998</v>
      </c>
      <c r="Y48" s="60">
        <f t="shared" si="56"/>
        <v>1636</v>
      </c>
      <c r="Z48" s="60">
        <f t="shared" si="56"/>
        <v>1680</v>
      </c>
      <c r="AA48" s="60">
        <f t="shared" si="56"/>
        <v>3106</v>
      </c>
      <c r="AB48" s="60">
        <f t="shared" si="56"/>
        <v>2122</v>
      </c>
      <c r="AC48" s="60">
        <f>+AD48</f>
        <v>1063</v>
      </c>
      <c r="AD48" s="53">
        <f t="shared" si="55"/>
        <v>1063</v>
      </c>
      <c r="AE48" s="60">
        <f>+SUM(AE49:AE50)</f>
        <v>41</v>
      </c>
      <c r="AF48" s="60">
        <f t="shared" ref="AF48:AT48" si="57">+SUM(AF49:AF50)</f>
        <v>136</v>
      </c>
      <c r="AG48" s="60">
        <f t="shared" si="57"/>
        <v>84</v>
      </c>
      <c r="AH48" s="60">
        <f t="shared" si="57"/>
        <v>100</v>
      </c>
      <c r="AI48" s="60">
        <f t="shared" si="57"/>
        <v>67</v>
      </c>
      <c r="AJ48" s="60">
        <f t="shared" si="57"/>
        <v>88</v>
      </c>
      <c r="AK48" s="60">
        <f t="shared" si="57"/>
        <v>34</v>
      </c>
      <c r="AL48" s="60">
        <f t="shared" si="57"/>
        <v>28</v>
      </c>
      <c r="AM48" s="60">
        <f t="shared" si="57"/>
        <v>72</v>
      </c>
      <c r="AN48" s="60">
        <f t="shared" si="57"/>
        <v>53</v>
      </c>
      <c r="AO48" s="60">
        <f t="shared" si="57"/>
        <v>72</v>
      </c>
      <c r="AP48" s="60">
        <f t="shared" si="57"/>
        <v>69</v>
      </c>
      <c r="AQ48" s="60">
        <f t="shared" si="57"/>
        <v>67</v>
      </c>
      <c r="AR48" s="60">
        <f t="shared" si="57"/>
        <v>75</v>
      </c>
      <c r="AS48" s="60">
        <f t="shared" si="57"/>
        <v>13</v>
      </c>
      <c r="AT48" s="60">
        <f t="shared" si="57"/>
        <v>64</v>
      </c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42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</row>
    <row r="49" spans="1:93" s="37" customFormat="1" hidden="1" x14ac:dyDescent="0.3">
      <c r="A49" s="35" t="s">
        <v>134</v>
      </c>
      <c r="B49" s="36" t="s">
        <v>199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85">
        <f>+AVERAGE(R49:AB49)</f>
        <v>2174.3636363636365</v>
      </c>
      <c r="R49" s="65">
        <v>2162</v>
      </c>
      <c r="S49" s="65">
        <v>1431</v>
      </c>
      <c r="T49" s="65">
        <v>2307</v>
      </c>
      <c r="U49" s="65">
        <v>2498</v>
      </c>
      <c r="V49" s="65">
        <v>2549</v>
      </c>
      <c r="W49" s="65">
        <v>2429</v>
      </c>
      <c r="X49" s="65">
        <v>1998</v>
      </c>
      <c r="Y49" s="65">
        <v>1636</v>
      </c>
      <c r="Z49" s="65">
        <v>1680</v>
      </c>
      <c r="AA49" s="65">
        <v>3106</v>
      </c>
      <c r="AB49" s="65">
        <v>2122</v>
      </c>
      <c r="AC49" s="65"/>
      <c r="AD49" s="54">
        <f t="shared" si="55"/>
        <v>1063</v>
      </c>
      <c r="AE49" s="36">
        <v>41</v>
      </c>
      <c r="AF49" s="36">
        <v>136</v>
      </c>
      <c r="AG49" s="36">
        <v>84</v>
      </c>
      <c r="AH49" s="36">
        <v>100</v>
      </c>
      <c r="AI49" s="36">
        <v>67</v>
      </c>
      <c r="AJ49" s="36">
        <v>88</v>
      </c>
      <c r="AK49" s="36">
        <v>34</v>
      </c>
      <c r="AL49" s="36">
        <v>28</v>
      </c>
      <c r="AM49" s="36">
        <v>72</v>
      </c>
      <c r="AN49" s="36">
        <v>53</v>
      </c>
      <c r="AO49" s="36">
        <v>72</v>
      </c>
      <c r="AP49" s="36">
        <v>69</v>
      </c>
      <c r="AQ49" s="36">
        <v>67</v>
      </c>
      <c r="AR49" s="36">
        <v>75</v>
      </c>
      <c r="AS49" s="36">
        <v>13</v>
      </c>
      <c r="AT49" s="36">
        <v>64</v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8">
        <f t="shared" si="54"/>
        <v>1035</v>
      </c>
      <c r="BK49" s="36">
        <v>63</v>
      </c>
      <c r="BL49" s="36">
        <v>37</v>
      </c>
      <c r="BM49" s="36">
        <v>22</v>
      </c>
      <c r="BN49" s="36">
        <v>142</v>
      </c>
      <c r="BO49" s="36">
        <v>116</v>
      </c>
      <c r="BP49" s="36">
        <v>58</v>
      </c>
      <c r="BQ49" s="36">
        <v>65</v>
      </c>
      <c r="BR49" s="36">
        <v>57</v>
      </c>
      <c r="BS49" s="36">
        <v>30</v>
      </c>
      <c r="BT49" s="36">
        <v>34</v>
      </c>
      <c r="BU49" s="36">
        <v>58</v>
      </c>
      <c r="BV49" s="36">
        <v>117</v>
      </c>
      <c r="BW49" s="36">
        <v>61</v>
      </c>
      <c r="BX49" s="36">
        <v>76</v>
      </c>
      <c r="BY49" s="36">
        <v>69</v>
      </c>
      <c r="BZ49" s="36">
        <v>30</v>
      </c>
      <c r="CA49" s="36">
        <v>30</v>
      </c>
      <c r="CB49" s="36">
        <v>81</v>
      </c>
      <c r="CC49" s="36">
        <v>73</v>
      </c>
      <c r="CD49" s="36">
        <v>56</v>
      </c>
      <c r="CE49" s="36">
        <v>107</v>
      </c>
      <c r="CF49" s="36">
        <v>120</v>
      </c>
      <c r="CG49" s="36">
        <v>40</v>
      </c>
      <c r="CH49" s="36">
        <v>29</v>
      </c>
      <c r="CI49" s="36">
        <v>65</v>
      </c>
      <c r="CJ49" s="36">
        <v>64</v>
      </c>
      <c r="CK49" s="36">
        <v>154</v>
      </c>
      <c r="CL49" s="36">
        <v>60</v>
      </c>
      <c r="CM49" s="36">
        <v>103</v>
      </c>
      <c r="CN49" s="36">
        <v>105</v>
      </c>
      <c r="CO49" s="36"/>
    </row>
    <row r="50" spans="1:93" s="37" customFormat="1" hidden="1" x14ac:dyDescent="0.3">
      <c r="A50" s="35" t="s">
        <v>134</v>
      </c>
      <c r="B50" s="36" t="s">
        <v>200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8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54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8">
        <f t="shared" si="54"/>
        <v>0</v>
      </c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</row>
    <row r="52" spans="1:93" ht="15.6" hidden="1" x14ac:dyDescent="0.3">
      <c r="A52" s="25" t="s">
        <v>202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80"/>
      <c r="R52" s="75"/>
      <c r="S52" s="75"/>
      <c r="T52" s="75"/>
      <c r="U52" s="75"/>
    </row>
    <row r="53" spans="1:93" hidden="1" x14ac:dyDescent="0.3">
      <c r="A53" s="27" t="s">
        <v>203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86"/>
      <c r="R53" s="76"/>
      <c r="S53" s="76"/>
      <c r="T53" s="76"/>
      <c r="U53" s="76"/>
    </row>
    <row r="54" spans="1:93" s="10" customFormat="1" ht="19.2" hidden="1" customHeight="1" x14ac:dyDescent="0.3">
      <c r="A54" s="9" t="s">
        <v>27</v>
      </c>
      <c r="B54" s="9" t="s">
        <v>28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79" t="s">
        <v>466</v>
      </c>
      <c r="R54" s="1079"/>
      <c r="S54" s="1079"/>
      <c r="T54" s="1079"/>
      <c r="U54" s="1079"/>
      <c r="V54" s="1079"/>
      <c r="W54" s="1079"/>
      <c r="X54" s="1079"/>
      <c r="Y54" s="1079"/>
      <c r="Z54" s="1079"/>
      <c r="AA54" s="1079"/>
      <c r="AB54" s="1079"/>
      <c r="AC54" s="9"/>
      <c r="AD54" s="1078" t="s">
        <v>182</v>
      </c>
      <c r="AE54" s="1079" t="s">
        <v>184</v>
      </c>
      <c r="AF54" s="1079"/>
      <c r="AG54" s="1079"/>
      <c r="AH54" s="1079"/>
      <c r="AI54" s="1079"/>
      <c r="AJ54" s="1079"/>
      <c r="AK54" s="1079"/>
      <c r="AL54" s="1079"/>
      <c r="AM54" s="1079"/>
      <c r="AN54" s="1079"/>
      <c r="AO54" s="1079"/>
      <c r="AP54" s="1079"/>
      <c r="AQ54" s="1079"/>
      <c r="AR54" s="1079"/>
      <c r="AS54" s="1079"/>
      <c r="AT54" s="1079"/>
      <c r="AU54" s="1079"/>
      <c r="AV54" s="1079"/>
      <c r="AW54" s="1079"/>
      <c r="AX54" s="1079"/>
      <c r="AY54" s="1079"/>
      <c r="AZ54" s="1079"/>
      <c r="BA54" s="1079"/>
      <c r="BB54" s="1079"/>
      <c r="BC54" s="1079"/>
      <c r="BD54" s="1079"/>
      <c r="BE54" s="1079"/>
      <c r="BF54" s="1079"/>
      <c r="BG54" s="1079"/>
      <c r="BH54" s="1079"/>
      <c r="BI54" s="1079"/>
      <c r="BJ54" s="1080" t="s">
        <v>182</v>
      </c>
      <c r="BK54" s="1079" t="s">
        <v>184</v>
      </c>
      <c r="BL54" s="1079"/>
      <c r="BM54" s="1079"/>
      <c r="BN54" s="1079"/>
      <c r="BO54" s="1079"/>
      <c r="BP54" s="1079"/>
      <c r="BQ54" s="1079"/>
      <c r="BR54" s="1079"/>
      <c r="BS54" s="1079"/>
      <c r="BT54" s="1079"/>
      <c r="BU54" s="1079"/>
      <c r="BV54" s="1079"/>
      <c r="BW54" s="1079"/>
      <c r="BX54" s="1079"/>
      <c r="BY54" s="1079"/>
      <c r="BZ54" s="1079"/>
      <c r="CA54" s="1079"/>
      <c r="CB54" s="1079"/>
      <c r="CC54" s="1079"/>
      <c r="CD54" s="1079"/>
      <c r="CE54" s="1079"/>
      <c r="CF54" s="1079"/>
      <c r="CG54" s="1079"/>
      <c r="CH54" s="1079"/>
      <c r="CI54" s="1079"/>
      <c r="CJ54" s="1079"/>
      <c r="CK54" s="1079"/>
      <c r="CL54" s="1079"/>
      <c r="CM54" s="1079"/>
      <c r="CN54" s="1079"/>
      <c r="CO54" s="1079"/>
    </row>
    <row r="55" spans="1:93" s="10" customFormat="1" ht="18" hidden="1" customHeight="1" x14ac:dyDescent="0.3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" t="s">
        <v>479</v>
      </c>
      <c r="R55" s="9" t="s">
        <v>480</v>
      </c>
      <c r="S55" s="9" t="s">
        <v>468</v>
      </c>
      <c r="T55" s="9" t="s">
        <v>469</v>
      </c>
      <c r="U55" s="9" t="s">
        <v>470</v>
      </c>
      <c r="V55" s="9" t="s">
        <v>471</v>
      </c>
      <c r="W55" s="9" t="s">
        <v>472</v>
      </c>
      <c r="X55" s="9" t="s">
        <v>473</v>
      </c>
      <c r="Y55" s="9" t="s">
        <v>474</v>
      </c>
      <c r="Z55" s="9" t="s">
        <v>475</v>
      </c>
      <c r="AA55" s="9" t="s">
        <v>476</v>
      </c>
      <c r="AB55" s="9" t="s">
        <v>477</v>
      </c>
      <c r="AC55" s="9"/>
      <c r="AD55" s="1078"/>
      <c r="AE55" s="13" t="s">
        <v>204</v>
      </c>
      <c r="AF55" s="14">
        <f>+AE55+1</f>
        <v>45993</v>
      </c>
      <c r="AG55" s="14">
        <f t="shared" ref="AG55:BI55" si="58">+AF55+1</f>
        <v>45994</v>
      </c>
      <c r="AH55" s="14">
        <f t="shared" si="58"/>
        <v>45995</v>
      </c>
      <c r="AI55" s="14">
        <f t="shared" si="58"/>
        <v>45996</v>
      </c>
      <c r="AJ55" s="14">
        <f t="shared" si="58"/>
        <v>45997</v>
      </c>
      <c r="AK55" s="14">
        <f t="shared" si="58"/>
        <v>45998</v>
      </c>
      <c r="AL55" s="14">
        <f t="shared" si="58"/>
        <v>45999</v>
      </c>
      <c r="AM55" s="14">
        <f t="shared" si="58"/>
        <v>46000</v>
      </c>
      <c r="AN55" s="14">
        <f t="shared" si="58"/>
        <v>46001</v>
      </c>
      <c r="AO55" s="14">
        <f t="shared" si="58"/>
        <v>46002</v>
      </c>
      <c r="AP55" s="14">
        <f t="shared" si="58"/>
        <v>46003</v>
      </c>
      <c r="AQ55" s="14">
        <f t="shared" si="58"/>
        <v>46004</v>
      </c>
      <c r="AR55" s="14">
        <f t="shared" si="58"/>
        <v>46005</v>
      </c>
      <c r="AS55" s="14">
        <f t="shared" si="58"/>
        <v>46006</v>
      </c>
      <c r="AT55" s="14">
        <f t="shared" si="58"/>
        <v>46007</v>
      </c>
      <c r="AU55" s="14">
        <f t="shared" si="58"/>
        <v>46008</v>
      </c>
      <c r="AV55" s="14">
        <f t="shared" si="58"/>
        <v>46009</v>
      </c>
      <c r="AW55" s="14">
        <f t="shared" si="58"/>
        <v>46010</v>
      </c>
      <c r="AX55" s="14">
        <f t="shared" si="58"/>
        <v>46011</v>
      </c>
      <c r="AY55" s="14">
        <f t="shared" si="58"/>
        <v>46012</v>
      </c>
      <c r="AZ55" s="14">
        <f t="shared" si="58"/>
        <v>46013</v>
      </c>
      <c r="BA55" s="14">
        <f t="shared" si="58"/>
        <v>46014</v>
      </c>
      <c r="BB55" s="14">
        <f t="shared" si="58"/>
        <v>46015</v>
      </c>
      <c r="BC55" s="14">
        <f t="shared" si="58"/>
        <v>46016</v>
      </c>
      <c r="BD55" s="14">
        <f t="shared" si="58"/>
        <v>46017</v>
      </c>
      <c r="BE55" s="14">
        <f t="shared" si="58"/>
        <v>46018</v>
      </c>
      <c r="BF55" s="14">
        <f t="shared" si="58"/>
        <v>46019</v>
      </c>
      <c r="BG55" s="14">
        <f t="shared" si="58"/>
        <v>46020</v>
      </c>
      <c r="BH55" s="14">
        <f t="shared" si="58"/>
        <v>46021</v>
      </c>
      <c r="BI55" s="14">
        <f t="shared" si="58"/>
        <v>46022</v>
      </c>
      <c r="BJ55" s="1080"/>
      <c r="BK55" s="13" t="s">
        <v>204</v>
      </c>
      <c r="BL55" s="14">
        <f>+BK55+1</f>
        <v>45993</v>
      </c>
      <c r="BM55" s="14">
        <f t="shared" ref="BM55:CO55" si="59">+BL55+1</f>
        <v>45994</v>
      </c>
      <c r="BN55" s="14">
        <f t="shared" si="59"/>
        <v>45995</v>
      </c>
      <c r="BO55" s="14">
        <f t="shared" si="59"/>
        <v>45996</v>
      </c>
      <c r="BP55" s="14">
        <f t="shared" si="59"/>
        <v>45997</v>
      </c>
      <c r="BQ55" s="14">
        <f t="shared" si="59"/>
        <v>45998</v>
      </c>
      <c r="BR55" s="14">
        <f t="shared" si="59"/>
        <v>45999</v>
      </c>
      <c r="BS55" s="14">
        <f t="shared" si="59"/>
        <v>46000</v>
      </c>
      <c r="BT55" s="14">
        <f t="shared" si="59"/>
        <v>46001</v>
      </c>
      <c r="BU55" s="14">
        <f t="shared" si="59"/>
        <v>46002</v>
      </c>
      <c r="BV55" s="14">
        <f t="shared" si="59"/>
        <v>46003</v>
      </c>
      <c r="BW55" s="14">
        <f t="shared" si="59"/>
        <v>46004</v>
      </c>
      <c r="BX55" s="14">
        <f t="shared" si="59"/>
        <v>46005</v>
      </c>
      <c r="BY55" s="14">
        <f t="shared" si="59"/>
        <v>46006</v>
      </c>
      <c r="BZ55" s="14">
        <f t="shared" si="59"/>
        <v>46007</v>
      </c>
      <c r="CA55" s="14">
        <f t="shared" si="59"/>
        <v>46008</v>
      </c>
      <c r="CB55" s="14">
        <f t="shared" si="59"/>
        <v>46009</v>
      </c>
      <c r="CC55" s="14">
        <f t="shared" si="59"/>
        <v>46010</v>
      </c>
      <c r="CD55" s="14">
        <f t="shared" si="59"/>
        <v>46011</v>
      </c>
      <c r="CE55" s="14">
        <f t="shared" si="59"/>
        <v>46012</v>
      </c>
      <c r="CF55" s="14">
        <f t="shared" si="59"/>
        <v>46013</v>
      </c>
      <c r="CG55" s="14">
        <f t="shared" si="59"/>
        <v>46014</v>
      </c>
      <c r="CH55" s="14">
        <f t="shared" si="59"/>
        <v>46015</v>
      </c>
      <c r="CI55" s="14">
        <f t="shared" si="59"/>
        <v>46016</v>
      </c>
      <c r="CJ55" s="14">
        <f t="shared" si="59"/>
        <v>46017</v>
      </c>
      <c r="CK55" s="14">
        <f t="shared" si="59"/>
        <v>46018</v>
      </c>
      <c r="CL55" s="14">
        <f t="shared" si="59"/>
        <v>46019</v>
      </c>
      <c r="CM55" s="14">
        <f t="shared" si="59"/>
        <v>46020</v>
      </c>
      <c r="CN55" s="14">
        <f t="shared" si="59"/>
        <v>46021</v>
      </c>
      <c r="CO55" s="14">
        <f t="shared" si="59"/>
        <v>46022</v>
      </c>
    </row>
    <row r="56" spans="1:93" hidden="1" x14ac:dyDescent="0.3">
      <c r="A56" s="20">
        <v>1</v>
      </c>
      <c r="B56" s="21" t="s">
        <v>483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82" t="e">
        <f>+AVERAGE(R56:AB56)</f>
        <v>#DIV/0!</v>
      </c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52">
        <f>+SUM(AE56:BI56)</f>
        <v>0</v>
      </c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2">
        <f>+SUM(BK56:CO56)</f>
        <v>0</v>
      </c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</row>
    <row r="57" spans="1:93" hidden="1" x14ac:dyDescent="0.3">
      <c r="A57" s="20">
        <v>2</v>
      </c>
      <c r="B57" s="21" t="s">
        <v>484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82" t="e">
        <f>+AVERAGE(R57:AB57)</f>
        <v>#DIV/0!</v>
      </c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52">
        <f>+SUM(AE57:BI57)</f>
        <v>0</v>
      </c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2">
        <f>+SUM(BK57:CO57)</f>
        <v>0</v>
      </c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</row>
    <row r="58" spans="1:93" hidden="1" x14ac:dyDescent="0.3">
      <c r="A58" s="20">
        <v>3</v>
      </c>
      <c r="B58" s="21" t="s">
        <v>208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82" t="e">
        <f>+AVERAGE(R58:AB58)</f>
        <v>#DIV/0!</v>
      </c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52">
        <f>+SUM(AE58:BI58)</f>
        <v>0</v>
      </c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2">
        <f>+SUM(BK58:CO58)</f>
        <v>0</v>
      </c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</row>
    <row r="59" spans="1:93" ht="12" hidden="1" x14ac:dyDescent="0.25">
      <c r="A59" s="1074"/>
      <c r="B59" s="1074"/>
      <c r="C59" s="1074"/>
      <c r="D59" s="1074"/>
      <c r="E59" s="1074"/>
      <c r="F59" s="1074"/>
      <c r="G59" s="1074"/>
      <c r="H59" s="1074"/>
      <c r="I59" s="1074"/>
      <c r="J59" s="1074"/>
      <c r="K59" s="1074"/>
      <c r="L59" s="1074"/>
      <c r="M59" s="1074"/>
      <c r="N59" s="1074"/>
      <c r="O59" s="1074"/>
      <c r="P59" s="1074"/>
      <c r="Q59" s="1074"/>
      <c r="R59" s="1074"/>
      <c r="S59" s="1074"/>
      <c r="T59" s="1074"/>
      <c r="U59" s="1074"/>
      <c r="V59" s="1074"/>
      <c r="W59" s="1074"/>
      <c r="X59" s="1074"/>
      <c r="Y59" s="1074"/>
      <c r="Z59" s="1074"/>
      <c r="AA59" s="1074"/>
      <c r="AB59" s="1074"/>
      <c r="AC59" s="1074"/>
      <c r="AD59" s="1074"/>
      <c r="AE59" s="1074"/>
      <c r="AF59" s="1074"/>
      <c r="AG59" s="1074"/>
      <c r="AH59" s="1074"/>
      <c r="AI59" s="1074"/>
      <c r="AJ59" s="1074"/>
      <c r="AK59" s="1074"/>
      <c r="AL59" s="1074"/>
      <c r="AM59" s="1074"/>
      <c r="AN59" s="1074"/>
      <c r="AO59" s="1074"/>
      <c r="AP59" s="1074"/>
      <c r="AQ59" s="1074"/>
      <c r="AR59" s="1074"/>
      <c r="AS59" s="1074"/>
      <c r="AT59" s="1074"/>
      <c r="AU59" s="1074"/>
      <c r="AV59" s="1074"/>
      <c r="AW59" s="1074"/>
      <c r="AX59" s="1074"/>
      <c r="AY59" s="1074"/>
      <c r="AZ59" s="1074"/>
      <c r="BA59" s="1074"/>
      <c r="BB59" s="1074"/>
      <c r="BC59" s="1074"/>
      <c r="BD59" s="1074"/>
      <c r="BE59" s="1074"/>
      <c r="BF59" s="1074"/>
      <c r="BG59" s="1074"/>
      <c r="BH59" s="1074"/>
      <c r="BI59" s="1074"/>
      <c r="BJ59" s="7"/>
    </row>
    <row r="60" spans="1:93" s="10" customFormat="1" ht="13.95" hidden="1" customHeight="1" x14ac:dyDescent="0.3">
      <c r="A60" s="9" t="s">
        <v>27</v>
      </c>
      <c r="B60" s="9" t="s">
        <v>28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79" t="s">
        <v>466</v>
      </c>
      <c r="R60" s="1079"/>
      <c r="S60" s="1079"/>
      <c r="T60" s="1079"/>
      <c r="U60" s="1079"/>
      <c r="V60" s="1079"/>
      <c r="W60" s="1079"/>
      <c r="X60" s="1079"/>
      <c r="Y60" s="1079"/>
      <c r="Z60" s="1079"/>
      <c r="AA60" s="1079"/>
      <c r="AB60" s="1079"/>
      <c r="AC60" s="9"/>
      <c r="AD60" s="1078" t="s">
        <v>182</v>
      </c>
      <c r="AE60" s="1079" t="s">
        <v>184</v>
      </c>
      <c r="AF60" s="1079"/>
      <c r="AG60" s="1079"/>
      <c r="AH60" s="1079"/>
      <c r="AI60" s="1079"/>
      <c r="AJ60" s="1079"/>
      <c r="AK60" s="1079"/>
      <c r="AL60" s="1079"/>
      <c r="AM60" s="1079"/>
      <c r="AN60" s="1079"/>
      <c r="AO60" s="1079"/>
      <c r="AP60" s="1079"/>
      <c r="AQ60" s="1079"/>
      <c r="AR60" s="1079"/>
      <c r="AS60" s="1079"/>
      <c r="AT60" s="1079"/>
      <c r="AU60" s="1079"/>
      <c r="AV60" s="1079"/>
      <c r="AW60" s="1079"/>
      <c r="AX60" s="1079"/>
      <c r="AY60" s="1079"/>
      <c r="AZ60" s="1079"/>
      <c r="BA60" s="1079"/>
      <c r="BB60" s="1079"/>
      <c r="BC60" s="1079"/>
      <c r="BD60" s="1079"/>
      <c r="BE60" s="1079"/>
      <c r="BF60" s="1079"/>
      <c r="BG60" s="1079"/>
      <c r="BH60" s="1079"/>
      <c r="BI60" s="1079"/>
      <c r="BJ60" s="1080" t="s">
        <v>182</v>
      </c>
      <c r="BK60" s="1079" t="s">
        <v>184</v>
      </c>
      <c r="BL60" s="1079"/>
      <c r="BM60" s="1079"/>
      <c r="BN60" s="1079"/>
      <c r="BO60" s="1079"/>
      <c r="BP60" s="1079"/>
      <c r="BQ60" s="1079"/>
      <c r="BR60" s="1079"/>
      <c r="BS60" s="1079"/>
      <c r="BT60" s="1079"/>
      <c r="BU60" s="1079"/>
      <c r="BV60" s="1079"/>
      <c r="BW60" s="1079"/>
      <c r="BX60" s="1079"/>
      <c r="BY60" s="1079"/>
      <c r="BZ60" s="1079"/>
      <c r="CA60" s="1079"/>
      <c r="CB60" s="1079"/>
      <c r="CC60" s="1079"/>
      <c r="CD60" s="1079"/>
      <c r="CE60" s="1079"/>
      <c r="CF60" s="1079"/>
      <c r="CG60" s="1079"/>
      <c r="CH60" s="1079"/>
      <c r="CI60" s="1079"/>
      <c r="CJ60" s="1079"/>
      <c r="CK60" s="1079"/>
      <c r="CL60" s="1079"/>
      <c r="CM60" s="1079"/>
      <c r="CN60" s="1079"/>
      <c r="CO60" s="1079"/>
    </row>
    <row r="61" spans="1:93" s="10" customFormat="1" ht="18" hidden="1" customHeight="1" x14ac:dyDescent="0.3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2" t="s">
        <v>479</v>
      </c>
      <c r="R61" s="9" t="s">
        <v>480</v>
      </c>
      <c r="S61" s="9" t="s">
        <v>468</v>
      </c>
      <c r="T61" s="9" t="s">
        <v>469</v>
      </c>
      <c r="U61" s="9" t="s">
        <v>470</v>
      </c>
      <c r="V61" s="9" t="s">
        <v>471</v>
      </c>
      <c r="W61" s="9" t="s">
        <v>472</v>
      </c>
      <c r="X61" s="9" t="s">
        <v>473</v>
      </c>
      <c r="Y61" s="9" t="s">
        <v>474</v>
      </c>
      <c r="Z61" s="9" t="s">
        <v>475</v>
      </c>
      <c r="AA61" s="9" t="s">
        <v>476</v>
      </c>
      <c r="AB61" s="9" t="s">
        <v>477</v>
      </c>
      <c r="AC61" s="9"/>
      <c r="AD61" s="1078"/>
      <c r="AE61" s="13" t="s">
        <v>204</v>
      </c>
      <c r="AF61" s="14">
        <f>+AE61+1</f>
        <v>45993</v>
      </c>
      <c r="AG61" s="14">
        <f t="shared" ref="AG61:BI61" si="60">+AF61+1</f>
        <v>45994</v>
      </c>
      <c r="AH61" s="14">
        <f t="shared" si="60"/>
        <v>45995</v>
      </c>
      <c r="AI61" s="14">
        <f t="shared" si="60"/>
        <v>45996</v>
      </c>
      <c r="AJ61" s="14">
        <f t="shared" si="60"/>
        <v>45997</v>
      </c>
      <c r="AK61" s="14">
        <f t="shared" si="60"/>
        <v>45998</v>
      </c>
      <c r="AL61" s="14">
        <f t="shared" si="60"/>
        <v>45999</v>
      </c>
      <c r="AM61" s="14">
        <f t="shared" si="60"/>
        <v>46000</v>
      </c>
      <c r="AN61" s="14">
        <f t="shared" si="60"/>
        <v>46001</v>
      </c>
      <c r="AO61" s="14">
        <f t="shared" si="60"/>
        <v>46002</v>
      </c>
      <c r="AP61" s="14">
        <f t="shared" si="60"/>
        <v>46003</v>
      </c>
      <c r="AQ61" s="14">
        <f t="shared" si="60"/>
        <v>46004</v>
      </c>
      <c r="AR61" s="14">
        <f t="shared" si="60"/>
        <v>46005</v>
      </c>
      <c r="AS61" s="14">
        <f t="shared" si="60"/>
        <v>46006</v>
      </c>
      <c r="AT61" s="14">
        <f t="shared" si="60"/>
        <v>46007</v>
      </c>
      <c r="AU61" s="14">
        <f t="shared" si="60"/>
        <v>46008</v>
      </c>
      <c r="AV61" s="14">
        <f t="shared" si="60"/>
        <v>46009</v>
      </c>
      <c r="AW61" s="14">
        <f t="shared" si="60"/>
        <v>46010</v>
      </c>
      <c r="AX61" s="14">
        <f t="shared" si="60"/>
        <v>46011</v>
      </c>
      <c r="AY61" s="14">
        <f t="shared" si="60"/>
        <v>46012</v>
      </c>
      <c r="AZ61" s="14">
        <f t="shared" si="60"/>
        <v>46013</v>
      </c>
      <c r="BA61" s="14">
        <f t="shared" si="60"/>
        <v>46014</v>
      </c>
      <c r="BB61" s="14">
        <f t="shared" si="60"/>
        <v>46015</v>
      </c>
      <c r="BC61" s="14">
        <f t="shared" si="60"/>
        <v>46016</v>
      </c>
      <c r="BD61" s="14">
        <f t="shared" si="60"/>
        <v>46017</v>
      </c>
      <c r="BE61" s="14">
        <f t="shared" si="60"/>
        <v>46018</v>
      </c>
      <c r="BF61" s="14">
        <f t="shared" si="60"/>
        <v>46019</v>
      </c>
      <c r="BG61" s="14">
        <f t="shared" si="60"/>
        <v>46020</v>
      </c>
      <c r="BH61" s="14">
        <f t="shared" si="60"/>
        <v>46021</v>
      </c>
      <c r="BI61" s="14">
        <f t="shared" si="60"/>
        <v>46022</v>
      </c>
      <c r="BJ61" s="1080"/>
      <c r="BK61" s="13" t="s">
        <v>204</v>
      </c>
      <c r="BL61" s="14">
        <f>+BK61+1</f>
        <v>45993</v>
      </c>
      <c r="BM61" s="14">
        <f t="shared" ref="BM61:CO61" si="61">+BL61+1</f>
        <v>45994</v>
      </c>
      <c r="BN61" s="14">
        <f t="shared" si="61"/>
        <v>45995</v>
      </c>
      <c r="BO61" s="14">
        <f t="shared" si="61"/>
        <v>45996</v>
      </c>
      <c r="BP61" s="14">
        <f t="shared" si="61"/>
        <v>45997</v>
      </c>
      <c r="BQ61" s="14">
        <f t="shared" si="61"/>
        <v>45998</v>
      </c>
      <c r="BR61" s="14">
        <f t="shared" si="61"/>
        <v>45999</v>
      </c>
      <c r="BS61" s="14">
        <f t="shared" si="61"/>
        <v>46000</v>
      </c>
      <c r="BT61" s="14">
        <f t="shared" si="61"/>
        <v>46001</v>
      </c>
      <c r="BU61" s="14">
        <f t="shared" si="61"/>
        <v>46002</v>
      </c>
      <c r="BV61" s="14">
        <f t="shared" si="61"/>
        <v>46003</v>
      </c>
      <c r="BW61" s="14">
        <f t="shared" si="61"/>
        <v>46004</v>
      </c>
      <c r="BX61" s="14">
        <f t="shared" si="61"/>
        <v>46005</v>
      </c>
      <c r="BY61" s="14">
        <f t="shared" si="61"/>
        <v>46006</v>
      </c>
      <c r="BZ61" s="14">
        <f t="shared" si="61"/>
        <v>46007</v>
      </c>
      <c r="CA61" s="14">
        <f t="shared" si="61"/>
        <v>46008</v>
      </c>
      <c r="CB61" s="14">
        <f t="shared" si="61"/>
        <v>46009</v>
      </c>
      <c r="CC61" s="14">
        <f t="shared" si="61"/>
        <v>46010</v>
      </c>
      <c r="CD61" s="14">
        <f t="shared" si="61"/>
        <v>46011</v>
      </c>
      <c r="CE61" s="14">
        <f t="shared" si="61"/>
        <v>46012</v>
      </c>
      <c r="CF61" s="14">
        <f t="shared" si="61"/>
        <v>46013</v>
      </c>
      <c r="CG61" s="14">
        <f t="shared" si="61"/>
        <v>46014</v>
      </c>
      <c r="CH61" s="14">
        <f t="shared" si="61"/>
        <v>46015</v>
      </c>
      <c r="CI61" s="14">
        <f t="shared" si="61"/>
        <v>46016</v>
      </c>
      <c r="CJ61" s="14">
        <f t="shared" si="61"/>
        <v>46017</v>
      </c>
      <c r="CK61" s="14">
        <f t="shared" si="61"/>
        <v>46018</v>
      </c>
      <c r="CL61" s="14">
        <f t="shared" si="61"/>
        <v>46019</v>
      </c>
      <c r="CM61" s="14">
        <f t="shared" si="61"/>
        <v>46020</v>
      </c>
      <c r="CN61" s="14">
        <f t="shared" si="61"/>
        <v>46021</v>
      </c>
      <c r="CO61" s="14">
        <f t="shared" si="61"/>
        <v>46022</v>
      </c>
    </row>
    <row r="62" spans="1:93" hidden="1" x14ac:dyDescent="0.3">
      <c r="A62" s="20">
        <v>1</v>
      </c>
      <c r="B62" s="21" t="s">
        <v>485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3" t="e">
        <f>+AVERAGE(R62:AB62)</f>
        <v>#DIV/0!</v>
      </c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52">
        <f>+SUM(AE62:BI62)</f>
        <v>0</v>
      </c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2">
        <f>+SUM(BK62:CO62)</f>
        <v>0</v>
      </c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</row>
    <row r="63" spans="1:93" hidden="1" x14ac:dyDescent="0.3">
      <c r="A63" s="20">
        <v>2</v>
      </c>
      <c r="B63" s="21" t="s">
        <v>486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3" t="e">
        <f>+AVERAGE(R63:AB63)</f>
        <v>#DIV/0!</v>
      </c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52">
        <f>+SUM(AE63:BI63)</f>
        <v>0</v>
      </c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2">
        <f>+SUM(BK63:CO63)</f>
        <v>0</v>
      </c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</row>
    <row r="64" spans="1:93" hidden="1" x14ac:dyDescent="0.3">
      <c r="A64" s="20">
        <v>3</v>
      </c>
      <c r="B64" s="21" t="s">
        <v>487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3" t="e">
        <f>+AVERAGE(R64:AB64)</f>
        <v>#DIV/0!</v>
      </c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52">
        <f>+SUM(AE64:BI64)</f>
        <v>0</v>
      </c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2">
        <f>+SUM(BK64:CO64)</f>
        <v>0</v>
      </c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</row>
    <row r="65" spans="1:93" ht="12" hidden="1" x14ac:dyDescent="0.25">
      <c r="A65" s="1074"/>
      <c r="B65" s="1074"/>
      <c r="C65" s="1074"/>
      <c r="D65" s="1074"/>
      <c r="E65" s="1074"/>
      <c r="F65" s="1074"/>
      <c r="G65" s="1074"/>
      <c r="H65" s="1074"/>
      <c r="I65" s="1074"/>
      <c r="J65" s="1074"/>
      <c r="K65" s="1074"/>
      <c r="L65" s="1074"/>
      <c r="M65" s="1074"/>
      <c r="N65" s="1074"/>
      <c r="O65" s="1074"/>
      <c r="P65" s="1074"/>
      <c r="Q65" s="1074"/>
      <c r="R65" s="1074"/>
      <c r="S65" s="1074"/>
      <c r="T65" s="1074"/>
      <c r="U65" s="1074"/>
      <c r="V65" s="1074"/>
      <c r="W65" s="1074"/>
      <c r="X65" s="1074"/>
      <c r="Y65" s="1074"/>
      <c r="Z65" s="1074"/>
      <c r="AA65" s="1074"/>
      <c r="AB65" s="1074"/>
      <c r="AC65" s="1074"/>
      <c r="AD65" s="1074"/>
      <c r="AE65" s="1074"/>
      <c r="AF65" s="1074"/>
      <c r="AG65" s="1074"/>
      <c r="AH65" s="1074"/>
      <c r="AI65" s="1074"/>
      <c r="AJ65" s="1074"/>
      <c r="AK65" s="1074"/>
      <c r="AL65" s="1074"/>
      <c r="AM65" s="1074"/>
      <c r="AN65" s="1074"/>
      <c r="AO65" s="1074"/>
      <c r="AP65" s="1074"/>
      <c r="AQ65" s="1074"/>
      <c r="AR65" s="1074"/>
      <c r="AS65" s="1074"/>
      <c r="AT65" s="1074"/>
      <c r="AU65" s="1074"/>
      <c r="AV65" s="1074"/>
      <c r="AW65" s="1074"/>
      <c r="AX65" s="1074"/>
      <c r="AY65" s="1074"/>
      <c r="AZ65" s="1074"/>
      <c r="BA65" s="1074"/>
      <c r="BB65" s="1074"/>
      <c r="BC65" s="1074"/>
      <c r="BD65" s="1074"/>
      <c r="BE65" s="1074"/>
      <c r="BF65" s="1074"/>
      <c r="BG65" s="1074"/>
      <c r="BH65" s="1074"/>
      <c r="BI65" s="1074"/>
      <c r="BJ65" s="7"/>
    </row>
    <row r="66" spans="1:93" s="10" customFormat="1" ht="13.95" hidden="1" customHeight="1" x14ac:dyDescent="0.3">
      <c r="A66" s="9" t="s">
        <v>27</v>
      </c>
      <c r="B66" s="9" t="s">
        <v>28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79" t="s">
        <v>466</v>
      </c>
      <c r="R66" s="1079"/>
      <c r="S66" s="1079"/>
      <c r="T66" s="1079"/>
      <c r="U66" s="1079"/>
      <c r="V66" s="1079"/>
      <c r="W66" s="1079"/>
      <c r="X66" s="1079"/>
      <c r="Y66" s="1079"/>
      <c r="Z66" s="1079"/>
      <c r="AA66" s="1079"/>
      <c r="AB66" s="1079"/>
      <c r="AC66" s="9"/>
      <c r="AD66" s="1078" t="s">
        <v>182</v>
      </c>
      <c r="AE66" s="1079" t="s">
        <v>184</v>
      </c>
      <c r="AF66" s="1079"/>
      <c r="AG66" s="1079"/>
      <c r="AH66" s="1079"/>
      <c r="AI66" s="1079"/>
      <c r="AJ66" s="1079"/>
      <c r="AK66" s="1079"/>
      <c r="AL66" s="1079"/>
      <c r="AM66" s="1079"/>
      <c r="AN66" s="1079"/>
      <c r="AO66" s="1079"/>
      <c r="AP66" s="1079"/>
      <c r="AQ66" s="1079"/>
      <c r="AR66" s="1079"/>
      <c r="AS66" s="1079"/>
      <c r="AT66" s="1079"/>
      <c r="AU66" s="1079"/>
      <c r="AV66" s="1079"/>
      <c r="AW66" s="1079"/>
      <c r="AX66" s="1079"/>
      <c r="AY66" s="1079"/>
      <c r="AZ66" s="1079"/>
      <c r="BA66" s="1079"/>
      <c r="BB66" s="1079"/>
      <c r="BC66" s="1079"/>
      <c r="BD66" s="1079"/>
      <c r="BE66" s="1079"/>
      <c r="BF66" s="1079"/>
      <c r="BG66" s="1079"/>
      <c r="BH66" s="1079"/>
      <c r="BI66" s="1079"/>
      <c r="BJ66" s="1080" t="s">
        <v>182</v>
      </c>
      <c r="BK66" s="1079" t="s">
        <v>184</v>
      </c>
      <c r="BL66" s="1079"/>
      <c r="BM66" s="1079"/>
      <c r="BN66" s="1079"/>
      <c r="BO66" s="1079"/>
      <c r="BP66" s="1079"/>
      <c r="BQ66" s="1079"/>
      <c r="BR66" s="1079"/>
      <c r="BS66" s="1079"/>
      <c r="BT66" s="1079"/>
      <c r="BU66" s="1079"/>
      <c r="BV66" s="1079"/>
      <c r="BW66" s="1079"/>
      <c r="BX66" s="1079"/>
      <c r="BY66" s="1079"/>
      <c r="BZ66" s="1079"/>
      <c r="CA66" s="1079"/>
      <c r="CB66" s="1079"/>
      <c r="CC66" s="1079"/>
      <c r="CD66" s="1079"/>
      <c r="CE66" s="1079"/>
      <c r="CF66" s="1079"/>
      <c r="CG66" s="1079"/>
      <c r="CH66" s="1079"/>
      <c r="CI66" s="1079"/>
      <c r="CJ66" s="1079"/>
      <c r="CK66" s="1079"/>
      <c r="CL66" s="1079"/>
      <c r="CM66" s="1079"/>
      <c r="CN66" s="1079"/>
      <c r="CO66" s="1079"/>
    </row>
    <row r="67" spans="1:93" s="10" customFormat="1" ht="18" hidden="1" customHeight="1" x14ac:dyDescent="0.3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2" t="s">
        <v>479</v>
      </c>
      <c r="R67" s="9" t="s">
        <v>480</v>
      </c>
      <c r="S67" s="9" t="s">
        <v>468</v>
      </c>
      <c r="T67" s="9" t="s">
        <v>469</v>
      </c>
      <c r="U67" s="9" t="s">
        <v>470</v>
      </c>
      <c r="V67" s="9" t="s">
        <v>471</v>
      </c>
      <c r="W67" s="9" t="s">
        <v>472</v>
      </c>
      <c r="X67" s="9" t="s">
        <v>473</v>
      </c>
      <c r="Y67" s="9" t="s">
        <v>474</v>
      </c>
      <c r="Z67" s="9" t="s">
        <v>475</v>
      </c>
      <c r="AA67" s="9" t="s">
        <v>476</v>
      </c>
      <c r="AB67" s="9" t="s">
        <v>477</v>
      </c>
      <c r="AC67" s="9"/>
      <c r="AD67" s="1078"/>
      <c r="AE67" s="13" t="s">
        <v>204</v>
      </c>
      <c r="AF67" s="14">
        <f>+AE67+1</f>
        <v>45993</v>
      </c>
      <c r="AG67" s="14">
        <f t="shared" ref="AG67:BI67" si="62">+AF67+1</f>
        <v>45994</v>
      </c>
      <c r="AH67" s="14">
        <f t="shared" si="62"/>
        <v>45995</v>
      </c>
      <c r="AI67" s="14">
        <f t="shared" si="62"/>
        <v>45996</v>
      </c>
      <c r="AJ67" s="14">
        <f t="shared" si="62"/>
        <v>45997</v>
      </c>
      <c r="AK67" s="14">
        <f t="shared" si="62"/>
        <v>45998</v>
      </c>
      <c r="AL67" s="14">
        <f t="shared" si="62"/>
        <v>45999</v>
      </c>
      <c r="AM67" s="14">
        <f t="shared" si="62"/>
        <v>46000</v>
      </c>
      <c r="AN67" s="14">
        <f t="shared" si="62"/>
        <v>46001</v>
      </c>
      <c r="AO67" s="14">
        <f t="shared" si="62"/>
        <v>46002</v>
      </c>
      <c r="AP67" s="14">
        <f t="shared" si="62"/>
        <v>46003</v>
      </c>
      <c r="AQ67" s="14">
        <f t="shared" si="62"/>
        <v>46004</v>
      </c>
      <c r="AR67" s="14">
        <f t="shared" si="62"/>
        <v>46005</v>
      </c>
      <c r="AS67" s="14">
        <f t="shared" si="62"/>
        <v>46006</v>
      </c>
      <c r="AT67" s="14">
        <f t="shared" si="62"/>
        <v>46007</v>
      </c>
      <c r="AU67" s="14">
        <f t="shared" si="62"/>
        <v>46008</v>
      </c>
      <c r="AV67" s="14">
        <f t="shared" si="62"/>
        <v>46009</v>
      </c>
      <c r="AW67" s="14">
        <f t="shared" si="62"/>
        <v>46010</v>
      </c>
      <c r="AX67" s="14">
        <f t="shared" si="62"/>
        <v>46011</v>
      </c>
      <c r="AY67" s="14">
        <f t="shared" si="62"/>
        <v>46012</v>
      </c>
      <c r="AZ67" s="14">
        <f t="shared" si="62"/>
        <v>46013</v>
      </c>
      <c r="BA67" s="14">
        <f t="shared" si="62"/>
        <v>46014</v>
      </c>
      <c r="BB67" s="14">
        <f t="shared" si="62"/>
        <v>46015</v>
      </c>
      <c r="BC67" s="14">
        <f t="shared" si="62"/>
        <v>46016</v>
      </c>
      <c r="BD67" s="14">
        <f t="shared" si="62"/>
        <v>46017</v>
      </c>
      <c r="BE67" s="14">
        <f t="shared" si="62"/>
        <v>46018</v>
      </c>
      <c r="BF67" s="14">
        <f t="shared" si="62"/>
        <v>46019</v>
      </c>
      <c r="BG67" s="14">
        <f t="shared" si="62"/>
        <v>46020</v>
      </c>
      <c r="BH67" s="14">
        <f t="shared" si="62"/>
        <v>46021</v>
      </c>
      <c r="BI67" s="14">
        <f t="shared" si="62"/>
        <v>46022</v>
      </c>
      <c r="BJ67" s="1080"/>
      <c r="BK67" s="13" t="s">
        <v>204</v>
      </c>
      <c r="BL67" s="14">
        <f>+BK67+1</f>
        <v>45993</v>
      </c>
      <c r="BM67" s="14">
        <f t="shared" ref="BM67:CO67" si="63">+BL67+1</f>
        <v>45994</v>
      </c>
      <c r="BN67" s="14">
        <f t="shared" si="63"/>
        <v>45995</v>
      </c>
      <c r="BO67" s="14">
        <f t="shared" si="63"/>
        <v>45996</v>
      </c>
      <c r="BP67" s="14">
        <f t="shared" si="63"/>
        <v>45997</v>
      </c>
      <c r="BQ67" s="14">
        <f t="shared" si="63"/>
        <v>45998</v>
      </c>
      <c r="BR67" s="14">
        <f t="shared" si="63"/>
        <v>45999</v>
      </c>
      <c r="BS67" s="14">
        <f t="shared" si="63"/>
        <v>46000</v>
      </c>
      <c r="BT67" s="14">
        <f t="shared" si="63"/>
        <v>46001</v>
      </c>
      <c r="BU67" s="14">
        <f t="shared" si="63"/>
        <v>46002</v>
      </c>
      <c r="BV67" s="14">
        <f t="shared" si="63"/>
        <v>46003</v>
      </c>
      <c r="BW67" s="14">
        <f t="shared" si="63"/>
        <v>46004</v>
      </c>
      <c r="BX67" s="14">
        <f t="shared" si="63"/>
        <v>46005</v>
      </c>
      <c r="BY67" s="14">
        <f t="shared" si="63"/>
        <v>46006</v>
      </c>
      <c r="BZ67" s="14">
        <f t="shared" si="63"/>
        <v>46007</v>
      </c>
      <c r="CA67" s="14">
        <f t="shared" si="63"/>
        <v>46008</v>
      </c>
      <c r="CB67" s="14">
        <f t="shared" si="63"/>
        <v>46009</v>
      </c>
      <c r="CC67" s="14">
        <f t="shared" si="63"/>
        <v>46010</v>
      </c>
      <c r="CD67" s="14">
        <f t="shared" si="63"/>
        <v>46011</v>
      </c>
      <c r="CE67" s="14">
        <f t="shared" si="63"/>
        <v>46012</v>
      </c>
      <c r="CF67" s="14">
        <f t="shared" si="63"/>
        <v>46013</v>
      </c>
      <c r="CG67" s="14">
        <f t="shared" si="63"/>
        <v>46014</v>
      </c>
      <c r="CH67" s="14">
        <f t="shared" si="63"/>
        <v>46015</v>
      </c>
      <c r="CI67" s="14">
        <f t="shared" si="63"/>
        <v>46016</v>
      </c>
      <c r="CJ67" s="14">
        <f t="shared" si="63"/>
        <v>46017</v>
      </c>
      <c r="CK67" s="14">
        <f t="shared" si="63"/>
        <v>46018</v>
      </c>
      <c r="CL67" s="14">
        <f t="shared" si="63"/>
        <v>46019</v>
      </c>
      <c r="CM67" s="14">
        <f t="shared" si="63"/>
        <v>46020</v>
      </c>
      <c r="CN67" s="14">
        <f t="shared" si="63"/>
        <v>46021</v>
      </c>
      <c r="CO67" s="14">
        <f t="shared" si="63"/>
        <v>46022</v>
      </c>
    </row>
    <row r="68" spans="1:93" s="19" customFormat="1" ht="19.95" hidden="1" customHeight="1" x14ac:dyDescent="0.3">
      <c r="A68" s="1072" t="s">
        <v>187</v>
      </c>
      <c r="B68" s="1073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51" t="e">
        <f>+AVERAGE(R68:AB68)</f>
        <v>#DIV/0!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51">
        <f>+SUM(AE68:BI68)</f>
        <v>0</v>
      </c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8">
        <f>+SUM(BK68:CO68)</f>
        <v>0</v>
      </c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</row>
    <row r="69" spans="1:93" hidden="1" x14ac:dyDescent="0.3">
      <c r="A69" s="20">
        <v>1</v>
      </c>
      <c r="B69" s="21" t="s">
        <v>488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3" t="e">
        <f>+AVERAGE(R69:AB69)</f>
        <v>#DIV/0!</v>
      </c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52">
        <f>+SUM(AE69:BI69)</f>
        <v>0</v>
      </c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2">
        <f>+SUM(BK69:CO69)</f>
        <v>0</v>
      </c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</row>
    <row r="70" spans="1:93" hidden="1" x14ac:dyDescent="0.3">
      <c r="A70" s="20">
        <v>2</v>
      </c>
      <c r="B70" s="21" t="s">
        <v>489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3" t="e">
        <f>+AVERAGE(R70:AB70)</f>
        <v>#DIV/0!</v>
      </c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52">
        <f>+SUM(AE70:BI70)</f>
        <v>0</v>
      </c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2">
        <f>+SUM(BK70:CO70)</f>
        <v>0</v>
      </c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</row>
    <row r="71" spans="1:93" hidden="1" x14ac:dyDescent="0.3">
      <c r="A71" s="20">
        <v>3</v>
      </c>
      <c r="B71" s="21" t="s">
        <v>490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3" t="e">
        <f>+AVERAGE(R71:AB71)</f>
        <v>#DIV/0!</v>
      </c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52">
        <f>+SUM(AE71:BI71)</f>
        <v>0</v>
      </c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2">
        <f>+SUM(BK71:CO71)</f>
        <v>0</v>
      </c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</row>
    <row r="72" spans="1:93" hidden="1" x14ac:dyDescent="0.3"/>
    <row r="73" spans="1:93" hidden="1" x14ac:dyDescent="0.3">
      <c r="A73" s="27" t="s">
        <v>203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86"/>
      <c r="R73" s="76"/>
      <c r="S73" s="76"/>
      <c r="T73" s="76"/>
      <c r="U73" s="76"/>
    </row>
    <row r="74" spans="1:93" s="10" customFormat="1" ht="19.2" hidden="1" customHeight="1" x14ac:dyDescent="0.3">
      <c r="A74" s="9" t="s">
        <v>27</v>
      </c>
      <c r="B74" s="9" t="s">
        <v>28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79" t="s">
        <v>466</v>
      </c>
      <c r="R74" s="1079"/>
      <c r="S74" s="1079"/>
      <c r="T74" s="1079"/>
      <c r="U74" s="1079"/>
      <c r="V74" s="1079"/>
      <c r="W74" s="1079"/>
      <c r="X74" s="1079"/>
      <c r="Y74" s="1079"/>
      <c r="Z74" s="1079"/>
      <c r="AA74" s="1079"/>
      <c r="AB74" s="1079"/>
      <c r="AC74" s="9"/>
      <c r="AD74" s="1078" t="s">
        <v>182</v>
      </c>
      <c r="AE74" s="1079" t="s">
        <v>184</v>
      </c>
      <c r="AF74" s="1079"/>
      <c r="AG74" s="1079"/>
      <c r="AH74" s="1079"/>
      <c r="AI74" s="1079"/>
      <c r="AJ74" s="1079"/>
      <c r="AK74" s="1079"/>
      <c r="AL74" s="1079"/>
      <c r="AM74" s="1079"/>
      <c r="AN74" s="1079"/>
      <c r="AO74" s="1079"/>
      <c r="AP74" s="1079"/>
      <c r="AQ74" s="1079"/>
      <c r="AR74" s="1079"/>
      <c r="AS74" s="1079"/>
      <c r="AT74" s="1079"/>
      <c r="AU74" s="1079"/>
      <c r="AV74" s="1079"/>
      <c r="AW74" s="1079"/>
      <c r="AX74" s="1079"/>
      <c r="AY74" s="1079"/>
      <c r="AZ74" s="1079"/>
      <c r="BA74" s="1079"/>
      <c r="BB74" s="1079"/>
      <c r="BC74" s="1079"/>
      <c r="BD74" s="1079"/>
      <c r="BE74" s="1079"/>
      <c r="BF74" s="1079"/>
      <c r="BG74" s="1079"/>
      <c r="BH74" s="1079"/>
      <c r="BI74" s="1079"/>
      <c r="BJ74" s="1080" t="s">
        <v>182</v>
      </c>
      <c r="BK74" s="1079" t="s">
        <v>184</v>
      </c>
      <c r="BL74" s="1079"/>
      <c r="BM74" s="1079"/>
      <c r="BN74" s="1079"/>
      <c r="BO74" s="1079"/>
      <c r="BP74" s="1079"/>
      <c r="BQ74" s="1079"/>
      <c r="BR74" s="1079"/>
      <c r="BS74" s="1079"/>
      <c r="BT74" s="1079"/>
      <c r="BU74" s="1079"/>
      <c r="BV74" s="1079"/>
      <c r="BW74" s="1079"/>
      <c r="BX74" s="1079"/>
      <c r="BY74" s="1079"/>
      <c r="BZ74" s="1079"/>
      <c r="CA74" s="1079"/>
      <c r="CB74" s="1079"/>
      <c r="CC74" s="1079"/>
      <c r="CD74" s="1079"/>
      <c r="CE74" s="1079"/>
      <c r="CF74" s="1079"/>
      <c r="CG74" s="1079"/>
      <c r="CH74" s="1079"/>
      <c r="CI74" s="1079"/>
      <c r="CJ74" s="1079"/>
      <c r="CK74" s="1079"/>
      <c r="CL74" s="1079"/>
      <c r="CM74" s="1079"/>
      <c r="CN74" s="1079"/>
      <c r="CO74" s="1079"/>
    </row>
    <row r="75" spans="1:93" s="10" customFormat="1" ht="18" hidden="1" customHeight="1" x14ac:dyDescent="0.3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2" t="s">
        <v>479</v>
      </c>
      <c r="R75" s="9" t="s">
        <v>480</v>
      </c>
      <c r="S75" s="9" t="s">
        <v>468</v>
      </c>
      <c r="T75" s="9" t="s">
        <v>469</v>
      </c>
      <c r="U75" s="9" t="s">
        <v>470</v>
      </c>
      <c r="V75" s="9" t="s">
        <v>471</v>
      </c>
      <c r="W75" s="9" t="s">
        <v>472</v>
      </c>
      <c r="X75" s="9" t="s">
        <v>473</v>
      </c>
      <c r="Y75" s="9" t="s">
        <v>474</v>
      </c>
      <c r="Z75" s="9" t="s">
        <v>475</v>
      </c>
      <c r="AA75" s="9" t="s">
        <v>476</v>
      </c>
      <c r="AB75" s="9" t="s">
        <v>477</v>
      </c>
      <c r="AC75" s="9"/>
      <c r="AD75" s="1078"/>
      <c r="AE75" s="13" t="s">
        <v>204</v>
      </c>
      <c r="AF75" s="14">
        <f>+AE75+1</f>
        <v>45993</v>
      </c>
      <c r="AG75" s="14">
        <f t="shared" ref="AG75:BI75" si="64">+AF75+1</f>
        <v>45994</v>
      </c>
      <c r="AH75" s="14">
        <f t="shared" si="64"/>
        <v>45995</v>
      </c>
      <c r="AI75" s="14">
        <f t="shared" si="64"/>
        <v>45996</v>
      </c>
      <c r="AJ75" s="14">
        <f t="shared" si="64"/>
        <v>45997</v>
      </c>
      <c r="AK75" s="14">
        <f t="shared" si="64"/>
        <v>45998</v>
      </c>
      <c r="AL75" s="14">
        <f t="shared" si="64"/>
        <v>45999</v>
      </c>
      <c r="AM75" s="14">
        <f t="shared" si="64"/>
        <v>46000</v>
      </c>
      <c r="AN75" s="14">
        <f t="shared" si="64"/>
        <v>46001</v>
      </c>
      <c r="AO75" s="14">
        <f t="shared" si="64"/>
        <v>46002</v>
      </c>
      <c r="AP75" s="14">
        <f t="shared" si="64"/>
        <v>46003</v>
      </c>
      <c r="AQ75" s="14">
        <f t="shared" si="64"/>
        <v>46004</v>
      </c>
      <c r="AR75" s="14">
        <f t="shared" si="64"/>
        <v>46005</v>
      </c>
      <c r="AS75" s="14">
        <f t="shared" si="64"/>
        <v>46006</v>
      </c>
      <c r="AT75" s="14">
        <f t="shared" si="64"/>
        <v>46007</v>
      </c>
      <c r="AU75" s="14">
        <f t="shared" si="64"/>
        <v>46008</v>
      </c>
      <c r="AV75" s="14">
        <f t="shared" si="64"/>
        <v>46009</v>
      </c>
      <c r="AW75" s="14">
        <f t="shared" si="64"/>
        <v>46010</v>
      </c>
      <c r="AX75" s="14">
        <f t="shared" si="64"/>
        <v>46011</v>
      </c>
      <c r="AY75" s="14">
        <f t="shared" si="64"/>
        <v>46012</v>
      </c>
      <c r="AZ75" s="14">
        <f t="shared" si="64"/>
        <v>46013</v>
      </c>
      <c r="BA75" s="14">
        <f t="shared" si="64"/>
        <v>46014</v>
      </c>
      <c r="BB75" s="14">
        <f t="shared" si="64"/>
        <v>46015</v>
      </c>
      <c r="BC75" s="14">
        <f t="shared" si="64"/>
        <v>46016</v>
      </c>
      <c r="BD75" s="14">
        <f t="shared" si="64"/>
        <v>46017</v>
      </c>
      <c r="BE75" s="14">
        <f t="shared" si="64"/>
        <v>46018</v>
      </c>
      <c r="BF75" s="14">
        <f t="shared" si="64"/>
        <v>46019</v>
      </c>
      <c r="BG75" s="14">
        <f t="shared" si="64"/>
        <v>46020</v>
      </c>
      <c r="BH75" s="14">
        <f t="shared" si="64"/>
        <v>46021</v>
      </c>
      <c r="BI75" s="14">
        <f t="shared" si="64"/>
        <v>46022</v>
      </c>
      <c r="BJ75" s="1080"/>
      <c r="BK75" s="13" t="s">
        <v>204</v>
      </c>
      <c r="BL75" s="14">
        <f>+BK75+1</f>
        <v>45993</v>
      </c>
      <c r="BM75" s="14">
        <f t="shared" ref="BM75:CO75" si="65">+BL75+1</f>
        <v>45994</v>
      </c>
      <c r="BN75" s="14">
        <f t="shared" si="65"/>
        <v>45995</v>
      </c>
      <c r="BO75" s="14">
        <f t="shared" si="65"/>
        <v>45996</v>
      </c>
      <c r="BP75" s="14">
        <f t="shared" si="65"/>
        <v>45997</v>
      </c>
      <c r="BQ75" s="14">
        <f t="shared" si="65"/>
        <v>45998</v>
      </c>
      <c r="BR75" s="14">
        <f t="shared" si="65"/>
        <v>45999</v>
      </c>
      <c r="BS75" s="14">
        <f t="shared" si="65"/>
        <v>46000</v>
      </c>
      <c r="BT75" s="14">
        <f t="shared" si="65"/>
        <v>46001</v>
      </c>
      <c r="BU75" s="14">
        <f t="shared" si="65"/>
        <v>46002</v>
      </c>
      <c r="BV75" s="14">
        <f t="shared" si="65"/>
        <v>46003</v>
      </c>
      <c r="BW75" s="14">
        <f t="shared" si="65"/>
        <v>46004</v>
      </c>
      <c r="BX75" s="14">
        <f t="shared" si="65"/>
        <v>46005</v>
      </c>
      <c r="BY75" s="14">
        <f t="shared" si="65"/>
        <v>46006</v>
      </c>
      <c r="BZ75" s="14">
        <f t="shared" si="65"/>
        <v>46007</v>
      </c>
      <c r="CA75" s="14">
        <f t="shared" si="65"/>
        <v>46008</v>
      </c>
      <c r="CB75" s="14">
        <f t="shared" si="65"/>
        <v>46009</v>
      </c>
      <c r="CC75" s="14">
        <f t="shared" si="65"/>
        <v>46010</v>
      </c>
      <c r="CD75" s="14">
        <f t="shared" si="65"/>
        <v>46011</v>
      </c>
      <c r="CE75" s="14">
        <f t="shared" si="65"/>
        <v>46012</v>
      </c>
      <c r="CF75" s="14">
        <f t="shared" si="65"/>
        <v>46013</v>
      </c>
      <c r="CG75" s="14">
        <f t="shared" si="65"/>
        <v>46014</v>
      </c>
      <c r="CH75" s="14">
        <f t="shared" si="65"/>
        <v>46015</v>
      </c>
      <c r="CI75" s="14">
        <f t="shared" si="65"/>
        <v>46016</v>
      </c>
      <c r="CJ75" s="14">
        <f t="shared" si="65"/>
        <v>46017</v>
      </c>
      <c r="CK75" s="14">
        <f t="shared" si="65"/>
        <v>46018</v>
      </c>
      <c r="CL75" s="14">
        <f t="shared" si="65"/>
        <v>46019</v>
      </c>
      <c r="CM75" s="14">
        <f t="shared" si="65"/>
        <v>46020</v>
      </c>
      <c r="CN75" s="14">
        <f t="shared" si="65"/>
        <v>46021</v>
      </c>
      <c r="CO75" s="14">
        <f t="shared" si="65"/>
        <v>46022</v>
      </c>
    </row>
    <row r="76" spans="1:93" s="19" customFormat="1" ht="18.600000000000001" hidden="1" customHeight="1" x14ac:dyDescent="0.3">
      <c r="A76" s="1072" t="s">
        <v>185</v>
      </c>
      <c r="B76" s="1073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51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51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8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</row>
    <row r="77" spans="1:93" hidden="1" x14ac:dyDescent="0.3">
      <c r="A77" s="20">
        <v>1</v>
      </c>
      <c r="B77" s="21" t="s">
        <v>210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87" t="e">
        <f t="shared" ref="Q77:AD79" si="66">+Q84/Q91</f>
        <v>#DIV/0!</v>
      </c>
      <c r="R77" s="78" t="e">
        <f>+R84/R91</f>
        <v>#DIV/0!</v>
      </c>
      <c r="S77" s="78" t="e">
        <f t="shared" ref="S77:CD79" si="67">+S84/S91</f>
        <v>#DIV/0!</v>
      </c>
      <c r="T77" s="78" t="e">
        <f t="shared" si="67"/>
        <v>#DIV/0!</v>
      </c>
      <c r="U77" s="78" t="e">
        <f t="shared" si="67"/>
        <v>#DIV/0!</v>
      </c>
      <c r="V77" s="78" t="e">
        <f t="shared" si="67"/>
        <v>#DIV/0!</v>
      </c>
      <c r="W77" s="78" t="e">
        <f t="shared" si="67"/>
        <v>#DIV/0!</v>
      </c>
      <c r="X77" s="78" t="e">
        <f t="shared" si="67"/>
        <v>#DIV/0!</v>
      </c>
      <c r="Y77" s="78" t="e">
        <f t="shared" si="67"/>
        <v>#DIV/0!</v>
      </c>
      <c r="Z77" s="78" t="e">
        <f t="shared" si="67"/>
        <v>#DIV/0!</v>
      </c>
      <c r="AA77" s="78" t="e">
        <f t="shared" si="67"/>
        <v>#DIV/0!</v>
      </c>
      <c r="AB77" s="78" t="e">
        <f t="shared" si="67"/>
        <v>#DIV/0!</v>
      </c>
      <c r="AC77" s="78"/>
      <c r="AD77" s="55" t="e">
        <f t="shared" si="67"/>
        <v>#DIV/0!</v>
      </c>
      <c r="AE77" s="5" t="e">
        <f t="shared" si="67"/>
        <v>#DIV/0!</v>
      </c>
      <c r="AF77" s="5" t="e">
        <f t="shared" si="67"/>
        <v>#DIV/0!</v>
      </c>
      <c r="AG77" s="5" t="e">
        <f t="shared" si="67"/>
        <v>#DIV/0!</v>
      </c>
      <c r="AH77" s="5" t="e">
        <f t="shared" si="67"/>
        <v>#DIV/0!</v>
      </c>
      <c r="AI77" s="5" t="e">
        <f t="shared" si="67"/>
        <v>#DIV/0!</v>
      </c>
      <c r="AJ77" s="5" t="e">
        <f t="shared" si="67"/>
        <v>#DIV/0!</v>
      </c>
      <c r="AK77" s="5" t="e">
        <f t="shared" si="67"/>
        <v>#DIV/0!</v>
      </c>
      <c r="AL77" s="5" t="e">
        <f t="shared" si="67"/>
        <v>#DIV/0!</v>
      </c>
      <c r="AM77" s="5" t="e">
        <f t="shared" si="67"/>
        <v>#DIV/0!</v>
      </c>
      <c r="AN77" s="5" t="e">
        <f t="shared" si="67"/>
        <v>#DIV/0!</v>
      </c>
      <c r="AO77" s="5" t="e">
        <f t="shared" si="67"/>
        <v>#DIV/0!</v>
      </c>
      <c r="AP77" s="5" t="e">
        <f t="shared" si="67"/>
        <v>#DIV/0!</v>
      </c>
      <c r="AQ77" s="5" t="e">
        <f t="shared" si="67"/>
        <v>#DIV/0!</v>
      </c>
      <c r="AR77" s="5" t="e">
        <f t="shared" si="67"/>
        <v>#DIV/0!</v>
      </c>
      <c r="AS77" s="5" t="e">
        <f t="shared" si="67"/>
        <v>#DIV/0!</v>
      </c>
      <c r="AT77" s="5" t="e">
        <f t="shared" si="67"/>
        <v>#DIV/0!</v>
      </c>
      <c r="AU77" s="5" t="e">
        <f t="shared" si="67"/>
        <v>#DIV/0!</v>
      </c>
      <c r="AV77" s="5" t="e">
        <f t="shared" si="67"/>
        <v>#DIV/0!</v>
      </c>
      <c r="AW77" s="5" t="e">
        <f t="shared" si="67"/>
        <v>#DIV/0!</v>
      </c>
      <c r="AX77" s="5" t="e">
        <f t="shared" si="67"/>
        <v>#DIV/0!</v>
      </c>
      <c r="AY77" s="5" t="e">
        <f t="shared" si="67"/>
        <v>#DIV/0!</v>
      </c>
      <c r="AZ77" s="5" t="e">
        <f t="shared" si="67"/>
        <v>#DIV/0!</v>
      </c>
      <c r="BA77" s="5" t="e">
        <f t="shared" si="67"/>
        <v>#DIV/0!</v>
      </c>
      <c r="BB77" s="5" t="e">
        <f t="shared" si="67"/>
        <v>#DIV/0!</v>
      </c>
      <c r="BC77" s="5" t="e">
        <f t="shared" si="67"/>
        <v>#DIV/0!</v>
      </c>
      <c r="BD77" s="5" t="e">
        <f t="shared" si="67"/>
        <v>#DIV/0!</v>
      </c>
      <c r="BE77" s="5" t="e">
        <f t="shared" si="67"/>
        <v>#DIV/0!</v>
      </c>
      <c r="BF77" s="5" t="e">
        <f t="shared" si="67"/>
        <v>#DIV/0!</v>
      </c>
      <c r="BG77" s="5" t="e">
        <f t="shared" si="67"/>
        <v>#DIV/0!</v>
      </c>
      <c r="BH77" s="5" t="e">
        <f t="shared" si="67"/>
        <v>#DIV/0!</v>
      </c>
      <c r="BI77" s="5" t="e">
        <f t="shared" si="67"/>
        <v>#DIV/0!</v>
      </c>
      <c r="BJ77" s="6" t="e">
        <f t="shared" si="67"/>
        <v>#DIV/0!</v>
      </c>
      <c r="BK77" s="5" t="e">
        <f t="shared" si="67"/>
        <v>#DIV/0!</v>
      </c>
      <c r="BL77" s="5" t="e">
        <f t="shared" si="67"/>
        <v>#DIV/0!</v>
      </c>
      <c r="BM77" s="5" t="e">
        <f t="shared" si="67"/>
        <v>#DIV/0!</v>
      </c>
      <c r="BN77" s="5" t="e">
        <f t="shared" si="67"/>
        <v>#DIV/0!</v>
      </c>
      <c r="BO77" s="5" t="e">
        <f t="shared" si="67"/>
        <v>#DIV/0!</v>
      </c>
      <c r="BP77" s="5" t="e">
        <f t="shared" si="67"/>
        <v>#DIV/0!</v>
      </c>
      <c r="BQ77" s="5" t="e">
        <f t="shared" si="67"/>
        <v>#DIV/0!</v>
      </c>
      <c r="BR77" s="5" t="e">
        <f t="shared" si="67"/>
        <v>#DIV/0!</v>
      </c>
      <c r="BS77" s="5" t="e">
        <f t="shared" si="67"/>
        <v>#DIV/0!</v>
      </c>
      <c r="BT77" s="5" t="e">
        <f t="shared" si="67"/>
        <v>#DIV/0!</v>
      </c>
      <c r="BU77" s="5" t="e">
        <f t="shared" si="67"/>
        <v>#DIV/0!</v>
      </c>
      <c r="BV77" s="5" t="e">
        <f t="shared" si="67"/>
        <v>#DIV/0!</v>
      </c>
      <c r="BW77" s="5" t="e">
        <f t="shared" si="67"/>
        <v>#DIV/0!</v>
      </c>
      <c r="BX77" s="5" t="e">
        <f t="shared" si="67"/>
        <v>#DIV/0!</v>
      </c>
      <c r="BY77" s="5" t="e">
        <f t="shared" si="67"/>
        <v>#DIV/0!</v>
      </c>
      <c r="BZ77" s="5" t="e">
        <f t="shared" si="67"/>
        <v>#DIV/0!</v>
      </c>
      <c r="CA77" s="5" t="e">
        <f t="shared" si="67"/>
        <v>#DIV/0!</v>
      </c>
      <c r="CB77" s="5" t="e">
        <f t="shared" si="67"/>
        <v>#DIV/0!</v>
      </c>
      <c r="CC77" s="5" t="e">
        <f t="shared" si="67"/>
        <v>#DIV/0!</v>
      </c>
      <c r="CD77" s="5" t="e">
        <f t="shared" si="67"/>
        <v>#DIV/0!</v>
      </c>
      <c r="CE77" s="5" t="e">
        <f t="shared" ref="CE77:CO79" si="68">+CE84/CE91</f>
        <v>#DIV/0!</v>
      </c>
      <c r="CF77" s="5" t="e">
        <f t="shared" si="68"/>
        <v>#DIV/0!</v>
      </c>
      <c r="CG77" s="5" t="e">
        <f t="shared" si="68"/>
        <v>#DIV/0!</v>
      </c>
      <c r="CH77" s="5" t="e">
        <f t="shared" si="68"/>
        <v>#DIV/0!</v>
      </c>
      <c r="CI77" s="5" t="e">
        <f t="shared" si="68"/>
        <v>#DIV/0!</v>
      </c>
      <c r="CJ77" s="5" t="e">
        <f t="shared" si="68"/>
        <v>#DIV/0!</v>
      </c>
      <c r="CK77" s="5" t="e">
        <f t="shared" si="68"/>
        <v>#DIV/0!</v>
      </c>
      <c r="CL77" s="5" t="e">
        <f t="shared" si="68"/>
        <v>#DIV/0!</v>
      </c>
      <c r="CM77" s="5" t="e">
        <f t="shared" si="68"/>
        <v>#DIV/0!</v>
      </c>
      <c r="CN77" s="5" t="e">
        <f t="shared" si="68"/>
        <v>#DIV/0!</v>
      </c>
      <c r="CO77" s="5" t="e">
        <f t="shared" si="68"/>
        <v>#DIV/0!</v>
      </c>
    </row>
    <row r="78" spans="1:93" hidden="1" x14ac:dyDescent="0.3">
      <c r="A78" s="20">
        <v>2</v>
      </c>
      <c r="B78" s="21" t="s">
        <v>211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87" t="e">
        <f t="shared" si="66"/>
        <v>#DIV/0!</v>
      </c>
      <c r="R78" s="78" t="e">
        <f t="shared" si="66"/>
        <v>#DIV/0!</v>
      </c>
      <c r="S78" s="78" t="e">
        <f t="shared" si="66"/>
        <v>#DIV/0!</v>
      </c>
      <c r="T78" s="78" t="e">
        <f t="shared" si="66"/>
        <v>#DIV/0!</v>
      </c>
      <c r="U78" s="78" t="e">
        <f t="shared" si="66"/>
        <v>#DIV/0!</v>
      </c>
      <c r="V78" s="78" t="e">
        <f t="shared" si="66"/>
        <v>#DIV/0!</v>
      </c>
      <c r="W78" s="78" t="e">
        <f t="shared" si="66"/>
        <v>#DIV/0!</v>
      </c>
      <c r="X78" s="78" t="e">
        <f t="shared" si="66"/>
        <v>#DIV/0!</v>
      </c>
      <c r="Y78" s="78" t="e">
        <f t="shared" si="66"/>
        <v>#DIV/0!</v>
      </c>
      <c r="Z78" s="78" t="e">
        <f t="shared" si="66"/>
        <v>#DIV/0!</v>
      </c>
      <c r="AA78" s="78" t="e">
        <f t="shared" si="66"/>
        <v>#DIV/0!</v>
      </c>
      <c r="AB78" s="78" t="e">
        <f t="shared" si="66"/>
        <v>#DIV/0!</v>
      </c>
      <c r="AC78" s="78"/>
      <c r="AD78" s="55" t="e">
        <f t="shared" si="66"/>
        <v>#DIV/0!</v>
      </c>
      <c r="AE78" s="5" t="e">
        <f t="shared" si="67"/>
        <v>#DIV/0!</v>
      </c>
      <c r="AF78" s="5" t="e">
        <f t="shared" si="67"/>
        <v>#DIV/0!</v>
      </c>
      <c r="AG78" s="5" t="e">
        <f t="shared" si="67"/>
        <v>#DIV/0!</v>
      </c>
      <c r="AH78" s="5" t="e">
        <f t="shared" si="67"/>
        <v>#DIV/0!</v>
      </c>
      <c r="AI78" s="5" t="e">
        <f t="shared" si="67"/>
        <v>#DIV/0!</v>
      </c>
      <c r="AJ78" s="5" t="e">
        <f t="shared" si="67"/>
        <v>#DIV/0!</v>
      </c>
      <c r="AK78" s="5" t="e">
        <f t="shared" si="67"/>
        <v>#DIV/0!</v>
      </c>
      <c r="AL78" s="5" t="e">
        <f t="shared" si="67"/>
        <v>#DIV/0!</v>
      </c>
      <c r="AM78" s="5" t="e">
        <f t="shared" si="67"/>
        <v>#DIV/0!</v>
      </c>
      <c r="AN78" s="5" t="e">
        <f t="shared" si="67"/>
        <v>#DIV/0!</v>
      </c>
      <c r="AO78" s="5" t="e">
        <f t="shared" si="67"/>
        <v>#DIV/0!</v>
      </c>
      <c r="AP78" s="5" t="e">
        <f t="shared" si="67"/>
        <v>#DIV/0!</v>
      </c>
      <c r="AQ78" s="5" t="e">
        <f t="shared" si="67"/>
        <v>#DIV/0!</v>
      </c>
      <c r="AR78" s="5" t="e">
        <f t="shared" si="67"/>
        <v>#DIV/0!</v>
      </c>
      <c r="AS78" s="5" t="e">
        <f t="shared" si="67"/>
        <v>#DIV/0!</v>
      </c>
      <c r="AT78" s="5" t="e">
        <f t="shared" si="67"/>
        <v>#DIV/0!</v>
      </c>
      <c r="AU78" s="5" t="e">
        <f t="shared" si="67"/>
        <v>#DIV/0!</v>
      </c>
      <c r="AV78" s="5" t="e">
        <f t="shared" si="67"/>
        <v>#DIV/0!</v>
      </c>
      <c r="AW78" s="5" t="e">
        <f t="shared" si="67"/>
        <v>#DIV/0!</v>
      </c>
      <c r="AX78" s="5" t="e">
        <f t="shared" si="67"/>
        <v>#DIV/0!</v>
      </c>
      <c r="AY78" s="5" t="e">
        <f t="shared" si="67"/>
        <v>#DIV/0!</v>
      </c>
      <c r="AZ78" s="5" t="e">
        <f t="shared" si="67"/>
        <v>#DIV/0!</v>
      </c>
      <c r="BA78" s="5" t="e">
        <f t="shared" si="67"/>
        <v>#DIV/0!</v>
      </c>
      <c r="BB78" s="5" t="e">
        <f t="shared" si="67"/>
        <v>#DIV/0!</v>
      </c>
      <c r="BC78" s="5" t="e">
        <f t="shared" si="67"/>
        <v>#DIV/0!</v>
      </c>
      <c r="BD78" s="5" t="e">
        <f t="shared" si="67"/>
        <v>#DIV/0!</v>
      </c>
      <c r="BE78" s="5" t="e">
        <f t="shared" si="67"/>
        <v>#DIV/0!</v>
      </c>
      <c r="BF78" s="5" t="e">
        <f t="shared" si="67"/>
        <v>#DIV/0!</v>
      </c>
      <c r="BG78" s="5" t="e">
        <f t="shared" si="67"/>
        <v>#DIV/0!</v>
      </c>
      <c r="BH78" s="5" t="e">
        <f t="shared" si="67"/>
        <v>#DIV/0!</v>
      </c>
      <c r="BI78" s="5" t="e">
        <f t="shared" si="67"/>
        <v>#DIV/0!</v>
      </c>
      <c r="BJ78" s="6" t="e">
        <f t="shared" si="67"/>
        <v>#DIV/0!</v>
      </c>
      <c r="BK78" s="5" t="e">
        <f t="shared" si="67"/>
        <v>#DIV/0!</v>
      </c>
      <c r="BL78" s="5" t="e">
        <f t="shared" si="67"/>
        <v>#DIV/0!</v>
      </c>
      <c r="BM78" s="5" t="e">
        <f t="shared" si="67"/>
        <v>#DIV/0!</v>
      </c>
      <c r="BN78" s="5" t="e">
        <f t="shared" si="67"/>
        <v>#DIV/0!</v>
      </c>
      <c r="BO78" s="5" t="e">
        <f t="shared" si="67"/>
        <v>#DIV/0!</v>
      </c>
      <c r="BP78" s="5" t="e">
        <f t="shared" si="67"/>
        <v>#DIV/0!</v>
      </c>
      <c r="BQ78" s="5" t="e">
        <f t="shared" si="67"/>
        <v>#DIV/0!</v>
      </c>
      <c r="BR78" s="5" t="e">
        <f t="shared" si="67"/>
        <v>#DIV/0!</v>
      </c>
      <c r="BS78" s="5" t="e">
        <f t="shared" si="67"/>
        <v>#DIV/0!</v>
      </c>
      <c r="BT78" s="5" t="e">
        <f t="shared" si="67"/>
        <v>#DIV/0!</v>
      </c>
      <c r="BU78" s="5" t="e">
        <f t="shared" si="67"/>
        <v>#DIV/0!</v>
      </c>
      <c r="BV78" s="5" t="e">
        <f t="shared" si="67"/>
        <v>#DIV/0!</v>
      </c>
      <c r="BW78" s="5" t="e">
        <f t="shared" si="67"/>
        <v>#DIV/0!</v>
      </c>
      <c r="BX78" s="5" t="e">
        <f t="shared" si="67"/>
        <v>#DIV/0!</v>
      </c>
      <c r="BY78" s="5" t="e">
        <f t="shared" si="67"/>
        <v>#DIV/0!</v>
      </c>
      <c r="BZ78" s="5" t="e">
        <f t="shared" si="67"/>
        <v>#DIV/0!</v>
      </c>
      <c r="CA78" s="5" t="e">
        <f t="shared" si="67"/>
        <v>#DIV/0!</v>
      </c>
      <c r="CB78" s="5" t="e">
        <f t="shared" si="67"/>
        <v>#DIV/0!</v>
      </c>
      <c r="CC78" s="5" t="e">
        <f t="shared" si="67"/>
        <v>#DIV/0!</v>
      </c>
      <c r="CD78" s="5" t="e">
        <f t="shared" si="67"/>
        <v>#DIV/0!</v>
      </c>
      <c r="CE78" s="5" t="e">
        <f t="shared" si="68"/>
        <v>#DIV/0!</v>
      </c>
      <c r="CF78" s="5" t="e">
        <f t="shared" si="68"/>
        <v>#DIV/0!</v>
      </c>
      <c r="CG78" s="5" t="e">
        <f t="shared" si="68"/>
        <v>#DIV/0!</v>
      </c>
      <c r="CH78" s="5" t="e">
        <f t="shared" si="68"/>
        <v>#DIV/0!</v>
      </c>
      <c r="CI78" s="5" t="e">
        <f t="shared" si="68"/>
        <v>#DIV/0!</v>
      </c>
      <c r="CJ78" s="5" t="e">
        <f t="shared" si="68"/>
        <v>#DIV/0!</v>
      </c>
      <c r="CK78" s="5" t="e">
        <f t="shared" si="68"/>
        <v>#DIV/0!</v>
      </c>
      <c r="CL78" s="5" t="e">
        <f t="shared" si="68"/>
        <v>#DIV/0!</v>
      </c>
      <c r="CM78" s="5" t="e">
        <f t="shared" si="68"/>
        <v>#DIV/0!</v>
      </c>
      <c r="CN78" s="5" t="e">
        <f t="shared" si="68"/>
        <v>#DIV/0!</v>
      </c>
      <c r="CO78" s="5" t="e">
        <f t="shared" si="68"/>
        <v>#DIV/0!</v>
      </c>
    </row>
    <row r="79" spans="1:93" hidden="1" x14ac:dyDescent="0.3">
      <c r="A79" s="20">
        <v>3</v>
      </c>
      <c r="B79" s="21" t="s">
        <v>212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87" t="e">
        <f t="shared" si="66"/>
        <v>#DIV/0!</v>
      </c>
      <c r="R79" s="78" t="e">
        <f t="shared" si="66"/>
        <v>#DIV/0!</v>
      </c>
      <c r="S79" s="78" t="e">
        <f t="shared" si="66"/>
        <v>#DIV/0!</v>
      </c>
      <c r="T79" s="78" t="e">
        <f t="shared" si="66"/>
        <v>#DIV/0!</v>
      </c>
      <c r="U79" s="78" t="e">
        <f t="shared" si="66"/>
        <v>#DIV/0!</v>
      </c>
      <c r="V79" s="78" t="e">
        <f t="shared" si="66"/>
        <v>#DIV/0!</v>
      </c>
      <c r="W79" s="78" t="e">
        <f t="shared" si="66"/>
        <v>#DIV/0!</v>
      </c>
      <c r="X79" s="78" t="e">
        <f t="shared" si="66"/>
        <v>#DIV/0!</v>
      </c>
      <c r="Y79" s="78" t="e">
        <f t="shared" si="66"/>
        <v>#DIV/0!</v>
      </c>
      <c r="Z79" s="78" t="e">
        <f t="shared" si="66"/>
        <v>#DIV/0!</v>
      </c>
      <c r="AA79" s="78" t="e">
        <f t="shared" si="66"/>
        <v>#DIV/0!</v>
      </c>
      <c r="AB79" s="78" t="e">
        <f t="shared" si="66"/>
        <v>#DIV/0!</v>
      </c>
      <c r="AC79" s="78"/>
      <c r="AD79" s="55" t="e">
        <f t="shared" si="66"/>
        <v>#DIV/0!</v>
      </c>
      <c r="AE79" s="5" t="e">
        <f t="shared" si="67"/>
        <v>#DIV/0!</v>
      </c>
      <c r="AF79" s="5" t="e">
        <f t="shared" si="67"/>
        <v>#DIV/0!</v>
      </c>
      <c r="AG79" s="5" t="e">
        <f t="shared" si="67"/>
        <v>#DIV/0!</v>
      </c>
      <c r="AH79" s="5" t="e">
        <f t="shared" si="67"/>
        <v>#DIV/0!</v>
      </c>
      <c r="AI79" s="5" t="e">
        <f t="shared" si="67"/>
        <v>#DIV/0!</v>
      </c>
      <c r="AJ79" s="5" t="e">
        <f t="shared" si="67"/>
        <v>#DIV/0!</v>
      </c>
      <c r="AK79" s="5" t="e">
        <f t="shared" si="67"/>
        <v>#DIV/0!</v>
      </c>
      <c r="AL79" s="5" t="e">
        <f t="shared" si="67"/>
        <v>#DIV/0!</v>
      </c>
      <c r="AM79" s="5" t="e">
        <f t="shared" si="67"/>
        <v>#DIV/0!</v>
      </c>
      <c r="AN79" s="5" t="e">
        <f t="shared" si="67"/>
        <v>#DIV/0!</v>
      </c>
      <c r="AO79" s="5" t="e">
        <f t="shared" si="67"/>
        <v>#DIV/0!</v>
      </c>
      <c r="AP79" s="5" t="e">
        <f t="shared" si="67"/>
        <v>#DIV/0!</v>
      </c>
      <c r="AQ79" s="5" t="e">
        <f t="shared" si="67"/>
        <v>#DIV/0!</v>
      </c>
      <c r="AR79" s="5" t="e">
        <f t="shared" si="67"/>
        <v>#DIV/0!</v>
      </c>
      <c r="AS79" s="5" t="e">
        <f t="shared" si="67"/>
        <v>#DIV/0!</v>
      </c>
      <c r="AT79" s="5" t="e">
        <f t="shared" si="67"/>
        <v>#DIV/0!</v>
      </c>
      <c r="AU79" s="5" t="e">
        <f t="shared" si="67"/>
        <v>#DIV/0!</v>
      </c>
      <c r="AV79" s="5" t="e">
        <f t="shared" si="67"/>
        <v>#DIV/0!</v>
      </c>
      <c r="AW79" s="5" t="e">
        <f t="shared" si="67"/>
        <v>#DIV/0!</v>
      </c>
      <c r="AX79" s="5" t="e">
        <f t="shared" si="67"/>
        <v>#DIV/0!</v>
      </c>
      <c r="AY79" s="5" t="e">
        <f t="shared" si="67"/>
        <v>#DIV/0!</v>
      </c>
      <c r="AZ79" s="5" t="e">
        <f t="shared" si="67"/>
        <v>#DIV/0!</v>
      </c>
      <c r="BA79" s="5" t="e">
        <f t="shared" si="67"/>
        <v>#DIV/0!</v>
      </c>
      <c r="BB79" s="5" t="e">
        <f t="shared" si="67"/>
        <v>#DIV/0!</v>
      </c>
      <c r="BC79" s="5" t="e">
        <f t="shared" si="67"/>
        <v>#DIV/0!</v>
      </c>
      <c r="BD79" s="5" t="e">
        <f t="shared" si="67"/>
        <v>#DIV/0!</v>
      </c>
      <c r="BE79" s="5" t="e">
        <f t="shared" si="67"/>
        <v>#DIV/0!</v>
      </c>
      <c r="BF79" s="5" t="e">
        <f t="shared" si="67"/>
        <v>#DIV/0!</v>
      </c>
      <c r="BG79" s="5" t="e">
        <f t="shared" si="67"/>
        <v>#DIV/0!</v>
      </c>
      <c r="BH79" s="5" t="e">
        <f t="shared" si="67"/>
        <v>#DIV/0!</v>
      </c>
      <c r="BI79" s="5" t="e">
        <f t="shared" si="67"/>
        <v>#DIV/0!</v>
      </c>
      <c r="BJ79" s="6" t="e">
        <f t="shared" si="67"/>
        <v>#DIV/0!</v>
      </c>
      <c r="BK79" s="5" t="e">
        <f t="shared" si="67"/>
        <v>#DIV/0!</v>
      </c>
      <c r="BL79" s="5" t="e">
        <f t="shared" si="67"/>
        <v>#DIV/0!</v>
      </c>
      <c r="BM79" s="5" t="e">
        <f t="shared" si="67"/>
        <v>#DIV/0!</v>
      </c>
      <c r="BN79" s="5" t="e">
        <f t="shared" si="67"/>
        <v>#DIV/0!</v>
      </c>
      <c r="BO79" s="5" t="e">
        <f t="shared" si="67"/>
        <v>#DIV/0!</v>
      </c>
      <c r="BP79" s="5" t="e">
        <f t="shared" si="67"/>
        <v>#DIV/0!</v>
      </c>
      <c r="BQ79" s="5" t="e">
        <f t="shared" si="67"/>
        <v>#DIV/0!</v>
      </c>
      <c r="BR79" s="5" t="e">
        <f t="shared" si="67"/>
        <v>#DIV/0!</v>
      </c>
      <c r="BS79" s="5" t="e">
        <f t="shared" si="67"/>
        <v>#DIV/0!</v>
      </c>
      <c r="BT79" s="5" t="e">
        <f t="shared" si="67"/>
        <v>#DIV/0!</v>
      </c>
      <c r="BU79" s="5" t="e">
        <f t="shared" si="67"/>
        <v>#DIV/0!</v>
      </c>
      <c r="BV79" s="5" t="e">
        <f t="shared" si="67"/>
        <v>#DIV/0!</v>
      </c>
      <c r="BW79" s="5" t="e">
        <f t="shared" si="67"/>
        <v>#DIV/0!</v>
      </c>
      <c r="BX79" s="5" t="e">
        <f t="shared" si="67"/>
        <v>#DIV/0!</v>
      </c>
      <c r="BY79" s="5" t="e">
        <f t="shared" si="67"/>
        <v>#DIV/0!</v>
      </c>
      <c r="BZ79" s="5" t="e">
        <f t="shared" si="67"/>
        <v>#DIV/0!</v>
      </c>
      <c r="CA79" s="5" t="e">
        <f t="shared" si="67"/>
        <v>#DIV/0!</v>
      </c>
      <c r="CB79" s="5" t="e">
        <f t="shared" si="67"/>
        <v>#DIV/0!</v>
      </c>
      <c r="CC79" s="5" t="e">
        <f t="shared" si="67"/>
        <v>#DIV/0!</v>
      </c>
      <c r="CD79" s="5" t="e">
        <f t="shared" si="67"/>
        <v>#DIV/0!</v>
      </c>
      <c r="CE79" s="5" t="e">
        <f t="shared" si="68"/>
        <v>#DIV/0!</v>
      </c>
      <c r="CF79" s="5" t="e">
        <f t="shared" si="68"/>
        <v>#DIV/0!</v>
      </c>
      <c r="CG79" s="5" t="e">
        <f t="shared" si="68"/>
        <v>#DIV/0!</v>
      </c>
      <c r="CH79" s="5" t="e">
        <f t="shared" si="68"/>
        <v>#DIV/0!</v>
      </c>
      <c r="CI79" s="5" t="e">
        <f t="shared" si="68"/>
        <v>#DIV/0!</v>
      </c>
      <c r="CJ79" s="5" t="e">
        <f t="shared" si="68"/>
        <v>#DIV/0!</v>
      </c>
      <c r="CK79" s="5" t="e">
        <f t="shared" si="68"/>
        <v>#DIV/0!</v>
      </c>
      <c r="CL79" s="5" t="e">
        <f t="shared" si="68"/>
        <v>#DIV/0!</v>
      </c>
      <c r="CM79" s="5" t="e">
        <f t="shared" si="68"/>
        <v>#DIV/0!</v>
      </c>
      <c r="CN79" s="5" t="e">
        <f t="shared" si="68"/>
        <v>#DIV/0!</v>
      </c>
      <c r="CO79" s="5" t="e">
        <f t="shared" si="68"/>
        <v>#DIV/0!</v>
      </c>
    </row>
    <row r="80" spans="1:93" ht="12" hidden="1" x14ac:dyDescent="0.25">
      <c r="A80" s="1074"/>
      <c r="B80" s="1074"/>
      <c r="C80" s="1074"/>
      <c r="D80" s="1074"/>
      <c r="E80" s="1074"/>
      <c r="F80" s="1074"/>
      <c r="G80" s="1074"/>
      <c r="H80" s="1074"/>
      <c r="I80" s="1074"/>
      <c r="J80" s="1074"/>
      <c r="K80" s="1074"/>
      <c r="L80" s="1074"/>
      <c r="M80" s="1074"/>
      <c r="N80" s="1074"/>
      <c r="O80" s="1074"/>
      <c r="P80" s="1074"/>
      <c r="Q80" s="1074"/>
      <c r="R80" s="1074"/>
      <c r="S80" s="1074"/>
      <c r="T80" s="1074"/>
      <c r="U80" s="1074"/>
      <c r="V80" s="1074"/>
      <c r="W80" s="1074"/>
      <c r="X80" s="1074"/>
      <c r="Y80" s="1074"/>
      <c r="Z80" s="1074"/>
      <c r="AA80" s="1074"/>
      <c r="AB80" s="1074"/>
      <c r="AC80" s="1074"/>
      <c r="AD80" s="1074"/>
      <c r="AE80" s="1074"/>
      <c r="AF80" s="1074"/>
      <c r="AG80" s="1074"/>
      <c r="AH80" s="1074"/>
      <c r="AI80" s="1074"/>
      <c r="AJ80" s="1074"/>
      <c r="AK80" s="1074"/>
      <c r="AL80" s="1074"/>
      <c r="AM80" s="1074"/>
      <c r="AN80" s="1074"/>
      <c r="AO80" s="1074"/>
      <c r="AP80" s="1074"/>
      <c r="AQ80" s="1074"/>
      <c r="AR80" s="1074"/>
      <c r="AS80" s="1074"/>
      <c r="AT80" s="1074"/>
      <c r="AU80" s="1074"/>
      <c r="AV80" s="1074"/>
      <c r="AW80" s="1074"/>
      <c r="AX80" s="1074"/>
      <c r="AY80" s="1074"/>
      <c r="AZ80" s="1074"/>
      <c r="BA80" s="1074"/>
      <c r="BB80" s="1074"/>
      <c r="BC80" s="1074"/>
      <c r="BD80" s="1074"/>
      <c r="BE80" s="1074"/>
      <c r="BF80" s="1074"/>
      <c r="BG80" s="1074"/>
      <c r="BH80" s="1074"/>
      <c r="BI80" s="1074"/>
      <c r="BJ80" s="7"/>
    </row>
    <row r="81" spans="1:93" s="10" customFormat="1" ht="13.95" hidden="1" customHeight="1" x14ac:dyDescent="0.3">
      <c r="A81" s="9" t="s">
        <v>27</v>
      </c>
      <c r="B81" s="9" t="s">
        <v>28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79" t="s">
        <v>466</v>
      </c>
      <c r="R81" s="1079"/>
      <c r="S81" s="1079"/>
      <c r="T81" s="1079"/>
      <c r="U81" s="1079"/>
      <c r="V81" s="1079"/>
      <c r="W81" s="1079"/>
      <c r="X81" s="1079"/>
      <c r="Y81" s="1079"/>
      <c r="Z81" s="1079"/>
      <c r="AA81" s="1079"/>
      <c r="AB81" s="1079"/>
      <c r="AC81" s="9"/>
      <c r="AD81" s="1078" t="s">
        <v>182</v>
      </c>
      <c r="AE81" s="1079" t="s">
        <v>184</v>
      </c>
      <c r="AF81" s="1079"/>
      <c r="AG81" s="1079"/>
      <c r="AH81" s="1079"/>
      <c r="AI81" s="1079"/>
      <c r="AJ81" s="1079"/>
      <c r="AK81" s="1079"/>
      <c r="AL81" s="1079"/>
      <c r="AM81" s="1079"/>
      <c r="AN81" s="1079"/>
      <c r="AO81" s="1079"/>
      <c r="AP81" s="1079"/>
      <c r="AQ81" s="1079"/>
      <c r="AR81" s="1079"/>
      <c r="AS81" s="1079"/>
      <c r="AT81" s="1079"/>
      <c r="AU81" s="1079"/>
      <c r="AV81" s="1079"/>
      <c r="AW81" s="1079"/>
      <c r="AX81" s="1079"/>
      <c r="AY81" s="1079"/>
      <c r="AZ81" s="1079"/>
      <c r="BA81" s="1079"/>
      <c r="BB81" s="1079"/>
      <c r="BC81" s="1079"/>
      <c r="BD81" s="1079"/>
      <c r="BE81" s="1079"/>
      <c r="BF81" s="1079"/>
      <c r="BG81" s="1079"/>
      <c r="BH81" s="1079"/>
      <c r="BI81" s="1079"/>
      <c r="BJ81" s="1080" t="s">
        <v>182</v>
      </c>
      <c r="BK81" s="1079" t="s">
        <v>184</v>
      </c>
      <c r="BL81" s="1079"/>
      <c r="BM81" s="1079"/>
      <c r="BN81" s="1079"/>
      <c r="BO81" s="1079"/>
      <c r="BP81" s="1079"/>
      <c r="BQ81" s="1079"/>
      <c r="BR81" s="1079"/>
      <c r="BS81" s="1079"/>
      <c r="BT81" s="1079"/>
      <c r="BU81" s="1079"/>
      <c r="BV81" s="1079"/>
      <c r="BW81" s="1079"/>
      <c r="BX81" s="1079"/>
      <c r="BY81" s="1079"/>
      <c r="BZ81" s="1079"/>
      <c r="CA81" s="1079"/>
      <c r="CB81" s="1079"/>
      <c r="CC81" s="1079"/>
      <c r="CD81" s="1079"/>
      <c r="CE81" s="1079"/>
      <c r="CF81" s="1079"/>
      <c r="CG81" s="1079"/>
      <c r="CH81" s="1079"/>
      <c r="CI81" s="1079"/>
      <c r="CJ81" s="1079"/>
      <c r="CK81" s="1079"/>
      <c r="CL81" s="1079"/>
      <c r="CM81" s="1079"/>
      <c r="CN81" s="1079"/>
      <c r="CO81" s="1079"/>
    </row>
    <row r="82" spans="1:93" s="10" customFormat="1" ht="18" hidden="1" customHeight="1" x14ac:dyDescent="0.3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2" t="s">
        <v>479</v>
      </c>
      <c r="R82" s="9" t="s">
        <v>480</v>
      </c>
      <c r="S82" s="9" t="s">
        <v>468</v>
      </c>
      <c r="T82" s="9" t="s">
        <v>469</v>
      </c>
      <c r="U82" s="9" t="s">
        <v>470</v>
      </c>
      <c r="V82" s="9" t="s">
        <v>471</v>
      </c>
      <c r="W82" s="9" t="s">
        <v>472</v>
      </c>
      <c r="X82" s="9" t="s">
        <v>473</v>
      </c>
      <c r="Y82" s="9" t="s">
        <v>474</v>
      </c>
      <c r="Z82" s="9" t="s">
        <v>475</v>
      </c>
      <c r="AA82" s="9" t="s">
        <v>476</v>
      </c>
      <c r="AB82" s="9" t="s">
        <v>477</v>
      </c>
      <c r="AC82" s="9"/>
      <c r="AD82" s="1078"/>
      <c r="AE82" s="13" t="s">
        <v>204</v>
      </c>
      <c r="AF82" s="14">
        <f>+AE82+1</f>
        <v>45993</v>
      </c>
      <c r="AG82" s="14">
        <f t="shared" ref="AG82:BI82" si="69">+AF82+1</f>
        <v>45994</v>
      </c>
      <c r="AH82" s="14">
        <f t="shared" si="69"/>
        <v>45995</v>
      </c>
      <c r="AI82" s="14">
        <f t="shared" si="69"/>
        <v>45996</v>
      </c>
      <c r="AJ82" s="14">
        <f t="shared" si="69"/>
        <v>45997</v>
      </c>
      <c r="AK82" s="14">
        <f t="shared" si="69"/>
        <v>45998</v>
      </c>
      <c r="AL82" s="14">
        <f t="shared" si="69"/>
        <v>45999</v>
      </c>
      <c r="AM82" s="14">
        <f t="shared" si="69"/>
        <v>46000</v>
      </c>
      <c r="AN82" s="14">
        <f t="shared" si="69"/>
        <v>46001</v>
      </c>
      <c r="AO82" s="14">
        <f t="shared" si="69"/>
        <v>46002</v>
      </c>
      <c r="AP82" s="14">
        <f t="shared" si="69"/>
        <v>46003</v>
      </c>
      <c r="AQ82" s="14">
        <f t="shared" si="69"/>
        <v>46004</v>
      </c>
      <c r="AR82" s="14">
        <f t="shared" si="69"/>
        <v>46005</v>
      </c>
      <c r="AS82" s="14">
        <f t="shared" si="69"/>
        <v>46006</v>
      </c>
      <c r="AT82" s="14">
        <f t="shared" si="69"/>
        <v>46007</v>
      </c>
      <c r="AU82" s="14">
        <f t="shared" si="69"/>
        <v>46008</v>
      </c>
      <c r="AV82" s="14">
        <f t="shared" si="69"/>
        <v>46009</v>
      </c>
      <c r="AW82" s="14">
        <f t="shared" si="69"/>
        <v>46010</v>
      </c>
      <c r="AX82" s="14">
        <f t="shared" si="69"/>
        <v>46011</v>
      </c>
      <c r="AY82" s="14">
        <f t="shared" si="69"/>
        <v>46012</v>
      </c>
      <c r="AZ82" s="14">
        <f t="shared" si="69"/>
        <v>46013</v>
      </c>
      <c r="BA82" s="14">
        <f t="shared" si="69"/>
        <v>46014</v>
      </c>
      <c r="BB82" s="14">
        <f t="shared" si="69"/>
        <v>46015</v>
      </c>
      <c r="BC82" s="14">
        <f t="shared" si="69"/>
        <v>46016</v>
      </c>
      <c r="BD82" s="14">
        <f t="shared" si="69"/>
        <v>46017</v>
      </c>
      <c r="BE82" s="14">
        <f t="shared" si="69"/>
        <v>46018</v>
      </c>
      <c r="BF82" s="14">
        <f t="shared" si="69"/>
        <v>46019</v>
      </c>
      <c r="BG82" s="14">
        <f t="shared" si="69"/>
        <v>46020</v>
      </c>
      <c r="BH82" s="14">
        <f t="shared" si="69"/>
        <v>46021</v>
      </c>
      <c r="BI82" s="14">
        <f t="shared" si="69"/>
        <v>46022</v>
      </c>
      <c r="BJ82" s="1080"/>
      <c r="BK82" s="13" t="s">
        <v>204</v>
      </c>
      <c r="BL82" s="14">
        <f>+BK82+1</f>
        <v>45993</v>
      </c>
      <c r="BM82" s="14">
        <f t="shared" ref="BM82:CO82" si="70">+BL82+1</f>
        <v>45994</v>
      </c>
      <c r="BN82" s="14">
        <f t="shared" si="70"/>
        <v>45995</v>
      </c>
      <c r="BO82" s="14">
        <f t="shared" si="70"/>
        <v>45996</v>
      </c>
      <c r="BP82" s="14">
        <f t="shared" si="70"/>
        <v>45997</v>
      </c>
      <c r="BQ82" s="14">
        <f t="shared" si="70"/>
        <v>45998</v>
      </c>
      <c r="BR82" s="14">
        <f t="shared" si="70"/>
        <v>45999</v>
      </c>
      <c r="BS82" s="14">
        <f t="shared" si="70"/>
        <v>46000</v>
      </c>
      <c r="BT82" s="14">
        <f t="shared" si="70"/>
        <v>46001</v>
      </c>
      <c r="BU82" s="14">
        <f t="shared" si="70"/>
        <v>46002</v>
      </c>
      <c r="BV82" s="14">
        <f t="shared" si="70"/>
        <v>46003</v>
      </c>
      <c r="BW82" s="14">
        <f t="shared" si="70"/>
        <v>46004</v>
      </c>
      <c r="BX82" s="14">
        <f t="shared" si="70"/>
        <v>46005</v>
      </c>
      <c r="BY82" s="14">
        <f t="shared" si="70"/>
        <v>46006</v>
      </c>
      <c r="BZ82" s="14">
        <f t="shared" si="70"/>
        <v>46007</v>
      </c>
      <c r="CA82" s="14">
        <f t="shared" si="70"/>
        <v>46008</v>
      </c>
      <c r="CB82" s="14">
        <f t="shared" si="70"/>
        <v>46009</v>
      </c>
      <c r="CC82" s="14">
        <f t="shared" si="70"/>
        <v>46010</v>
      </c>
      <c r="CD82" s="14">
        <f t="shared" si="70"/>
        <v>46011</v>
      </c>
      <c r="CE82" s="14">
        <f t="shared" si="70"/>
        <v>46012</v>
      </c>
      <c r="CF82" s="14">
        <f t="shared" si="70"/>
        <v>46013</v>
      </c>
      <c r="CG82" s="14">
        <f t="shared" si="70"/>
        <v>46014</v>
      </c>
      <c r="CH82" s="14">
        <f t="shared" si="70"/>
        <v>46015</v>
      </c>
      <c r="CI82" s="14">
        <f t="shared" si="70"/>
        <v>46016</v>
      </c>
      <c r="CJ82" s="14">
        <f t="shared" si="70"/>
        <v>46017</v>
      </c>
      <c r="CK82" s="14">
        <f t="shared" si="70"/>
        <v>46018</v>
      </c>
      <c r="CL82" s="14">
        <f t="shared" si="70"/>
        <v>46019</v>
      </c>
      <c r="CM82" s="14">
        <f t="shared" si="70"/>
        <v>46020</v>
      </c>
      <c r="CN82" s="14">
        <f t="shared" si="70"/>
        <v>46021</v>
      </c>
      <c r="CO82" s="14">
        <f t="shared" si="70"/>
        <v>46022</v>
      </c>
    </row>
    <row r="83" spans="1:93" s="19" customFormat="1" ht="19.95" hidden="1" customHeight="1" x14ac:dyDescent="0.3">
      <c r="A83" s="1072" t="s">
        <v>482</v>
      </c>
      <c r="B83" s="1073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51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51">
        <f>+SUM(AE83:BI83)</f>
        <v>0</v>
      </c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8">
        <f>+SUM(BK83:CO83)</f>
        <v>0</v>
      </c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</row>
    <row r="84" spans="1:93" hidden="1" x14ac:dyDescent="0.3">
      <c r="A84" s="20">
        <v>1</v>
      </c>
      <c r="B84" s="21" t="s">
        <v>491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53" t="e">
        <f>+AVERAGE(R84:AB84)</f>
        <v>#DIV/0!</v>
      </c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52">
        <f>+SUM(AE84:BI84)</f>
        <v>0</v>
      </c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2">
        <f>+SUM(BK84:CO84)</f>
        <v>0</v>
      </c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</row>
    <row r="85" spans="1:93" hidden="1" x14ac:dyDescent="0.3">
      <c r="A85" s="20">
        <v>2</v>
      </c>
      <c r="B85" s="21" t="s">
        <v>492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53" t="e">
        <f>+AVERAGE(R85:AB85)</f>
        <v>#DIV/0!</v>
      </c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52">
        <f>+SUM(AE85:BI85)</f>
        <v>0</v>
      </c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2">
        <f>+SUM(BK85:CO85)</f>
        <v>0</v>
      </c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</row>
    <row r="86" spans="1:93" hidden="1" x14ac:dyDescent="0.3">
      <c r="A86" s="20">
        <v>3</v>
      </c>
      <c r="B86" s="21" t="s">
        <v>493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53" t="e">
        <f>+AVERAGE(R86:AB86)</f>
        <v>#DIV/0!</v>
      </c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52">
        <f>+SUM(AE86:BI86)</f>
        <v>0</v>
      </c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2">
        <f>+SUM(BK86:CO86)</f>
        <v>0</v>
      </c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</row>
    <row r="87" spans="1:93" ht="12" hidden="1" x14ac:dyDescent="0.25">
      <c r="A87" s="1074"/>
      <c r="B87" s="1074"/>
      <c r="C87" s="1074"/>
      <c r="D87" s="1074"/>
      <c r="E87" s="1074"/>
      <c r="F87" s="1074"/>
      <c r="G87" s="1074"/>
      <c r="H87" s="1074"/>
      <c r="I87" s="1074"/>
      <c r="J87" s="1074"/>
      <c r="K87" s="1074"/>
      <c r="L87" s="1074"/>
      <c r="M87" s="1074"/>
      <c r="N87" s="1074"/>
      <c r="O87" s="1074"/>
      <c r="P87" s="1074"/>
      <c r="Q87" s="1074"/>
      <c r="R87" s="1074"/>
      <c r="S87" s="1074"/>
      <c r="T87" s="1074"/>
      <c r="U87" s="1074"/>
      <c r="V87" s="1074"/>
      <c r="W87" s="1074"/>
      <c r="X87" s="1074"/>
      <c r="Y87" s="1074"/>
      <c r="Z87" s="1074"/>
      <c r="AA87" s="1074"/>
      <c r="AB87" s="1074"/>
      <c r="AC87" s="1074"/>
      <c r="AD87" s="1074"/>
      <c r="AE87" s="1074"/>
      <c r="AF87" s="1074"/>
      <c r="AG87" s="1074"/>
      <c r="AH87" s="1074"/>
      <c r="AI87" s="1074"/>
      <c r="AJ87" s="1074"/>
      <c r="AK87" s="1074"/>
      <c r="AL87" s="1074"/>
      <c r="AM87" s="1074"/>
      <c r="AN87" s="1074"/>
      <c r="AO87" s="1074"/>
      <c r="AP87" s="1074"/>
      <c r="AQ87" s="1074"/>
      <c r="AR87" s="1074"/>
      <c r="AS87" s="1074"/>
      <c r="AT87" s="1074"/>
      <c r="AU87" s="1074"/>
      <c r="AV87" s="1074"/>
      <c r="AW87" s="1074"/>
      <c r="AX87" s="1074"/>
      <c r="AY87" s="1074"/>
      <c r="AZ87" s="1074"/>
      <c r="BA87" s="1074"/>
      <c r="BB87" s="1074"/>
      <c r="BC87" s="1074"/>
      <c r="BD87" s="1074"/>
      <c r="BE87" s="1074"/>
      <c r="BF87" s="1074"/>
      <c r="BG87" s="1074"/>
      <c r="BH87" s="1074"/>
      <c r="BI87" s="1074"/>
      <c r="BJ87" s="7"/>
    </row>
    <row r="88" spans="1:93" s="10" customFormat="1" ht="13.95" hidden="1" customHeight="1" x14ac:dyDescent="0.3">
      <c r="A88" s="9" t="s">
        <v>27</v>
      </c>
      <c r="B88" s="9" t="s">
        <v>28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79" t="s">
        <v>466</v>
      </c>
      <c r="R88" s="1079"/>
      <c r="S88" s="1079"/>
      <c r="T88" s="1079"/>
      <c r="U88" s="1079"/>
      <c r="V88" s="1079"/>
      <c r="W88" s="1079"/>
      <c r="X88" s="1079"/>
      <c r="Y88" s="1079"/>
      <c r="Z88" s="1079"/>
      <c r="AA88" s="1079"/>
      <c r="AB88" s="1079"/>
      <c r="AC88" s="9"/>
      <c r="AD88" s="1078" t="s">
        <v>182</v>
      </c>
      <c r="AE88" s="1079" t="s">
        <v>184</v>
      </c>
      <c r="AF88" s="1079"/>
      <c r="AG88" s="1079"/>
      <c r="AH88" s="1079"/>
      <c r="AI88" s="1079"/>
      <c r="AJ88" s="1079"/>
      <c r="AK88" s="1079"/>
      <c r="AL88" s="1079"/>
      <c r="AM88" s="1079"/>
      <c r="AN88" s="1079"/>
      <c r="AO88" s="1079"/>
      <c r="AP88" s="1079"/>
      <c r="AQ88" s="1079"/>
      <c r="AR88" s="1079"/>
      <c r="AS88" s="1079"/>
      <c r="AT88" s="1079"/>
      <c r="AU88" s="1079"/>
      <c r="AV88" s="1079"/>
      <c r="AW88" s="1079"/>
      <c r="AX88" s="1079"/>
      <c r="AY88" s="1079"/>
      <c r="AZ88" s="1079"/>
      <c r="BA88" s="1079"/>
      <c r="BB88" s="1079"/>
      <c r="BC88" s="1079"/>
      <c r="BD88" s="1079"/>
      <c r="BE88" s="1079"/>
      <c r="BF88" s="1079"/>
      <c r="BG88" s="1079"/>
      <c r="BH88" s="1079"/>
      <c r="BI88" s="1079"/>
      <c r="BJ88" s="1080" t="s">
        <v>182</v>
      </c>
      <c r="BK88" s="1079" t="s">
        <v>184</v>
      </c>
      <c r="BL88" s="1079"/>
      <c r="BM88" s="1079"/>
      <c r="BN88" s="1079"/>
      <c r="BO88" s="1079"/>
      <c r="BP88" s="1079"/>
      <c r="BQ88" s="1079"/>
      <c r="BR88" s="1079"/>
      <c r="BS88" s="1079"/>
      <c r="BT88" s="1079"/>
      <c r="BU88" s="1079"/>
      <c r="BV88" s="1079"/>
      <c r="BW88" s="1079"/>
      <c r="BX88" s="1079"/>
      <c r="BY88" s="1079"/>
      <c r="BZ88" s="1079"/>
      <c r="CA88" s="1079"/>
      <c r="CB88" s="1079"/>
      <c r="CC88" s="1079"/>
      <c r="CD88" s="1079"/>
      <c r="CE88" s="1079"/>
      <c r="CF88" s="1079"/>
      <c r="CG88" s="1079"/>
      <c r="CH88" s="1079"/>
      <c r="CI88" s="1079"/>
      <c r="CJ88" s="1079"/>
      <c r="CK88" s="1079"/>
      <c r="CL88" s="1079"/>
      <c r="CM88" s="1079"/>
      <c r="CN88" s="1079"/>
      <c r="CO88" s="1079"/>
    </row>
    <row r="89" spans="1:93" s="10" customFormat="1" ht="18" hidden="1" customHeight="1" x14ac:dyDescent="0.3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2" t="s">
        <v>479</v>
      </c>
      <c r="R89" s="9" t="s">
        <v>480</v>
      </c>
      <c r="S89" s="9" t="s">
        <v>468</v>
      </c>
      <c r="T89" s="9" t="s">
        <v>469</v>
      </c>
      <c r="U89" s="9" t="s">
        <v>470</v>
      </c>
      <c r="V89" s="9" t="s">
        <v>471</v>
      </c>
      <c r="W89" s="9" t="s">
        <v>472</v>
      </c>
      <c r="X89" s="9" t="s">
        <v>473</v>
      </c>
      <c r="Y89" s="9" t="s">
        <v>474</v>
      </c>
      <c r="Z89" s="9" t="s">
        <v>475</v>
      </c>
      <c r="AA89" s="9" t="s">
        <v>476</v>
      </c>
      <c r="AB89" s="9" t="s">
        <v>477</v>
      </c>
      <c r="AC89" s="9"/>
      <c r="AD89" s="1078"/>
      <c r="AE89" s="13" t="s">
        <v>204</v>
      </c>
      <c r="AF89" s="14">
        <f>+AE89+1</f>
        <v>45993</v>
      </c>
      <c r="AG89" s="14">
        <f t="shared" ref="AG89:BI89" si="71">+AF89+1</f>
        <v>45994</v>
      </c>
      <c r="AH89" s="14">
        <f t="shared" si="71"/>
        <v>45995</v>
      </c>
      <c r="AI89" s="14">
        <f t="shared" si="71"/>
        <v>45996</v>
      </c>
      <c r="AJ89" s="14">
        <f t="shared" si="71"/>
        <v>45997</v>
      </c>
      <c r="AK89" s="14">
        <f t="shared" si="71"/>
        <v>45998</v>
      </c>
      <c r="AL89" s="14">
        <f t="shared" si="71"/>
        <v>45999</v>
      </c>
      <c r="AM89" s="14">
        <f t="shared" si="71"/>
        <v>46000</v>
      </c>
      <c r="AN89" s="14">
        <f t="shared" si="71"/>
        <v>46001</v>
      </c>
      <c r="AO89" s="14">
        <f t="shared" si="71"/>
        <v>46002</v>
      </c>
      <c r="AP89" s="14">
        <f t="shared" si="71"/>
        <v>46003</v>
      </c>
      <c r="AQ89" s="14">
        <f t="shared" si="71"/>
        <v>46004</v>
      </c>
      <c r="AR89" s="14">
        <f t="shared" si="71"/>
        <v>46005</v>
      </c>
      <c r="AS89" s="14">
        <f t="shared" si="71"/>
        <v>46006</v>
      </c>
      <c r="AT89" s="14">
        <f t="shared" si="71"/>
        <v>46007</v>
      </c>
      <c r="AU89" s="14">
        <f t="shared" si="71"/>
        <v>46008</v>
      </c>
      <c r="AV89" s="14">
        <f t="shared" si="71"/>
        <v>46009</v>
      </c>
      <c r="AW89" s="14">
        <f t="shared" si="71"/>
        <v>46010</v>
      </c>
      <c r="AX89" s="14">
        <f t="shared" si="71"/>
        <v>46011</v>
      </c>
      <c r="AY89" s="14">
        <f t="shared" si="71"/>
        <v>46012</v>
      </c>
      <c r="AZ89" s="14">
        <f t="shared" si="71"/>
        <v>46013</v>
      </c>
      <c r="BA89" s="14">
        <f t="shared" si="71"/>
        <v>46014</v>
      </c>
      <c r="BB89" s="14">
        <f t="shared" si="71"/>
        <v>46015</v>
      </c>
      <c r="BC89" s="14">
        <f t="shared" si="71"/>
        <v>46016</v>
      </c>
      <c r="BD89" s="14">
        <f t="shared" si="71"/>
        <v>46017</v>
      </c>
      <c r="BE89" s="14">
        <f t="shared" si="71"/>
        <v>46018</v>
      </c>
      <c r="BF89" s="14">
        <f t="shared" si="71"/>
        <v>46019</v>
      </c>
      <c r="BG89" s="14">
        <f t="shared" si="71"/>
        <v>46020</v>
      </c>
      <c r="BH89" s="14">
        <f t="shared" si="71"/>
        <v>46021</v>
      </c>
      <c r="BI89" s="14">
        <f t="shared" si="71"/>
        <v>46022</v>
      </c>
      <c r="BJ89" s="1080"/>
      <c r="BK89" s="13" t="s">
        <v>204</v>
      </c>
      <c r="BL89" s="14">
        <f>+BK89+1</f>
        <v>45993</v>
      </c>
      <c r="BM89" s="14">
        <f t="shared" ref="BM89:CO89" si="72">+BL89+1</f>
        <v>45994</v>
      </c>
      <c r="BN89" s="14">
        <f t="shared" si="72"/>
        <v>45995</v>
      </c>
      <c r="BO89" s="14">
        <f t="shared" si="72"/>
        <v>45996</v>
      </c>
      <c r="BP89" s="14">
        <f t="shared" si="72"/>
        <v>45997</v>
      </c>
      <c r="BQ89" s="14">
        <f t="shared" si="72"/>
        <v>45998</v>
      </c>
      <c r="BR89" s="14">
        <f t="shared" si="72"/>
        <v>45999</v>
      </c>
      <c r="BS89" s="14">
        <f t="shared" si="72"/>
        <v>46000</v>
      </c>
      <c r="BT89" s="14">
        <f t="shared" si="72"/>
        <v>46001</v>
      </c>
      <c r="BU89" s="14">
        <f t="shared" si="72"/>
        <v>46002</v>
      </c>
      <c r="BV89" s="14">
        <f t="shared" si="72"/>
        <v>46003</v>
      </c>
      <c r="BW89" s="14">
        <f t="shared" si="72"/>
        <v>46004</v>
      </c>
      <c r="BX89" s="14">
        <f t="shared" si="72"/>
        <v>46005</v>
      </c>
      <c r="BY89" s="14">
        <f t="shared" si="72"/>
        <v>46006</v>
      </c>
      <c r="BZ89" s="14">
        <f t="shared" si="72"/>
        <v>46007</v>
      </c>
      <c r="CA89" s="14">
        <f t="shared" si="72"/>
        <v>46008</v>
      </c>
      <c r="CB89" s="14">
        <f t="shared" si="72"/>
        <v>46009</v>
      </c>
      <c r="CC89" s="14">
        <f t="shared" si="72"/>
        <v>46010</v>
      </c>
      <c r="CD89" s="14">
        <f t="shared" si="72"/>
        <v>46011</v>
      </c>
      <c r="CE89" s="14">
        <f t="shared" si="72"/>
        <v>46012</v>
      </c>
      <c r="CF89" s="14">
        <f t="shared" si="72"/>
        <v>46013</v>
      </c>
      <c r="CG89" s="14">
        <f t="shared" si="72"/>
        <v>46014</v>
      </c>
      <c r="CH89" s="14">
        <f t="shared" si="72"/>
        <v>46015</v>
      </c>
      <c r="CI89" s="14">
        <f t="shared" si="72"/>
        <v>46016</v>
      </c>
      <c r="CJ89" s="14">
        <f t="shared" si="72"/>
        <v>46017</v>
      </c>
      <c r="CK89" s="14">
        <f t="shared" si="72"/>
        <v>46018</v>
      </c>
      <c r="CL89" s="14">
        <f t="shared" si="72"/>
        <v>46019</v>
      </c>
      <c r="CM89" s="14">
        <f t="shared" si="72"/>
        <v>46020</v>
      </c>
      <c r="CN89" s="14">
        <f t="shared" si="72"/>
        <v>46021</v>
      </c>
      <c r="CO89" s="14">
        <f t="shared" si="72"/>
        <v>46022</v>
      </c>
    </row>
    <row r="90" spans="1:93" s="19" customFormat="1" ht="19.95" hidden="1" customHeight="1" x14ac:dyDescent="0.3">
      <c r="A90" s="1072" t="s">
        <v>187</v>
      </c>
      <c r="B90" s="107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51" t="e">
        <f>+AVERAGE(R90:AB90)</f>
        <v>#DIV/0!</v>
      </c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51">
        <f>+SUM(AE90:BI90)</f>
        <v>0</v>
      </c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8">
        <f>+SUM(BK90:CO90)</f>
        <v>0</v>
      </c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</row>
    <row r="91" spans="1:93" hidden="1" x14ac:dyDescent="0.3">
      <c r="A91" s="20">
        <v>1</v>
      </c>
      <c r="B91" s="21" t="s">
        <v>494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53" t="e">
        <f>+AVERAGE(R91:AB91)</f>
        <v>#DIV/0!</v>
      </c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52">
        <f>+SUM(AE91:BI91)</f>
        <v>0</v>
      </c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2">
        <f>+SUM(BK91:CO91)</f>
        <v>0</v>
      </c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</row>
    <row r="92" spans="1:93" hidden="1" x14ac:dyDescent="0.3">
      <c r="A92" s="20">
        <v>2</v>
      </c>
      <c r="B92" s="21" t="s">
        <v>495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53" t="e">
        <f>+AVERAGE(R92:AB92)</f>
        <v>#DIV/0!</v>
      </c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52">
        <f>+SUM(AE92:BI92)</f>
        <v>0</v>
      </c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2">
        <f>+SUM(BK92:CO92)</f>
        <v>0</v>
      </c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</row>
    <row r="93" spans="1:93" hidden="1" x14ac:dyDescent="0.3">
      <c r="A93" s="20">
        <v>3</v>
      </c>
      <c r="B93" s="21" t="s">
        <v>496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53" t="e">
        <f>+AVERAGE(R93:AB93)</f>
        <v>#DIV/0!</v>
      </c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52">
        <f>+SUM(AE93:BI93)</f>
        <v>0</v>
      </c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2">
        <f>+SUM(BK93:CO93)</f>
        <v>0</v>
      </c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</row>
    <row r="95" spans="1:93" ht="15.6" x14ac:dyDescent="0.3">
      <c r="A95" s="25" t="s">
        <v>213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80"/>
      <c r="R95" s="75"/>
      <c r="S95" s="75"/>
      <c r="T95" s="75"/>
      <c r="U95" s="75"/>
    </row>
    <row r="96" spans="1:93" x14ac:dyDescent="0.3">
      <c r="Q96" s="1"/>
    </row>
    <row r="97" spans="17:17" x14ac:dyDescent="0.3">
      <c r="Q97" s="1"/>
    </row>
    <row r="98" spans="17:17" x14ac:dyDescent="0.3">
      <c r="Q98" s="1"/>
    </row>
    <row r="99" spans="17:17" x14ac:dyDescent="0.3">
      <c r="Q99" s="1"/>
    </row>
    <row r="100" spans="17:17" x14ac:dyDescent="0.3">
      <c r="Q100" s="1"/>
    </row>
    <row r="101" spans="17:17" x14ac:dyDescent="0.3">
      <c r="Q101" s="1"/>
    </row>
    <row r="102" spans="17:17" x14ac:dyDescent="0.3">
      <c r="Q102" s="1"/>
    </row>
    <row r="103" spans="17:17" x14ac:dyDescent="0.3">
      <c r="Q103" s="1"/>
    </row>
    <row r="104" spans="17:17" x14ac:dyDescent="0.3">
      <c r="Q104" s="1"/>
    </row>
    <row r="105" spans="17:17" x14ac:dyDescent="0.3">
      <c r="Q105" s="1"/>
    </row>
    <row r="106" spans="17:17" x14ac:dyDescent="0.3">
      <c r="Q106" s="1"/>
    </row>
    <row r="107" spans="17:17" x14ac:dyDescent="0.3">
      <c r="Q107" s="1"/>
    </row>
    <row r="108" spans="17:17" x14ac:dyDescent="0.3">
      <c r="Q108" s="1"/>
    </row>
    <row r="109" spans="17:17" x14ac:dyDescent="0.3">
      <c r="Q109" s="1"/>
    </row>
    <row r="110" spans="17:17" x14ac:dyDescent="0.3">
      <c r="Q110" s="1"/>
    </row>
    <row r="111" spans="17:17" x14ac:dyDescent="0.3">
      <c r="Q111" s="1"/>
    </row>
    <row r="112" spans="17:17" x14ac:dyDescent="0.3">
      <c r="Q112" s="1"/>
    </row>
    <row r="113" spans="1:93" x14ac:dyDescent="0.3">
      <c r="Q113" s="1"/>
    </row>
    <row r="114" spans="1:93" s="10" customFormat="1" ht="19.2" customHeight="1" x14ac:dyDescent="0.3">
      <c r="A114" s="9" t="s">
        <v>27</v>
      </c>
      <c r="B114" s="9" t="s">
        <v>28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75" t="s">
        <v>466</v>
      </c>
      <c r="R114" s="1076"/>
      <c r="S114" s="1076"/>
      <c r="T114" s="1076"/>
      <c r="U114" s="1076"/>
      <c r="V114" s="1076"/>
      <c r="W114" s="1076"/>
      <c r="X114" s="1076"/>
      <c r="Y114" s="1076"/>
      <c r="Z114" s="1076"/>
      <c r="AA114" s="1076"/>
      <c r="AB114" s="1076"/>
      <c r="AC114" s="1077"/>
      <c r="AD114" s="2" t="s">
        <v>182</v>
      </c>
      <c r="AE114" s="1079" t="s">
        <v>184</v>
      </c>
      <c r="AF114" s="1079"/>
      <c r="AG114" s="1079"/>
      <c r="AH114" s="1079"/>
      <c r="AI114" s="1079"/>
      <c r="AJ114" s="1079"/>
      <c r="AK114" s="1079"/>
      <c r="AL114" s="1079"/>
      <c r="AM114" s="1079"/>
      <c r="AN114" s="1079"/>
      <c r="AO114" s="1079"/>
      <c r="AP114" s="1079"/>
      <c r="AQ114" s="1079"/>
      <c r="AR114" s="1079"/>
      <c r="AS114" s="1079"/>
      <c r="AT114" s="1079"/>
      <c r="AU114" s="1079"/>
      <c r="AV114" s="1079"/>
      <c r="AW114" s="1079"/>
      <c r="AX114" s="1079"/>
      <c r="AY114" s="1079"/>
      <c r="AZ114" s="1079"/>
      <c r="BA114" s="1079"/>
      <c r="BB114" s="1079"/>
      <c r="BC114" s="1079"/>
      <c r="BD114" s="1079"/>
      <c r="BE114" s="1079"/>
      <c r="BF114" s="1079"/>
      <c r="BG114" s="1079"/>
      <c r="BH114" s="1079"/>
      <c r="BI114" s="1079"/>
      <c r="BJ114" s="23" t="s">
        <v>182</v>
      </c>
      <c r="BK114" s="1079" t="s">
        <v>184</v>
      </c>
      <c r="BL114" s="1079"/>
      <c r="BM114" s="1079"/>
      <c r="BN114" s="1079"/>
      <c r="BO114" s="1079"/>
      <c r="BP114" s="1079"/>
      <c r="BQ114" s="1079"/>
      <c r="BR114" s="1079"/>
      <c r="BS114" s="1079"/>
      <c r="BT114" s="1079"/>
      <c r="BU114" s="1079"/>
      <c r="BV114" s="1079"/>
      <c r="BW114" s="1079"/>
      <c r="BX114" s="1079"/>
      <c r="BY114" s="1079"/>
      <c r="BZ114" s="1079"/>
      <c r="CA114" s="1079"/>
      <c r="CB114" s="1079"/>
      <c r="CC114" s="1079"/>
      <c r="CD114" s="1079"/>
      <c r="CE114" s="1079"/>
      <c r="CF114" s="1079"/>
      <c r="CG114" s="1079"/>
      <c r="CH114" s="1079"/>
      <c r="CI114" s="1079"/>
      <c r="CJ114" s="1079"/>
      <c r="CK114" s="1079"/>
      <c r="CL114" s="1079"/>
      <c r="CM114" s="1079"/>
      <c r="CN114" s="1079"/>
      <c r="CO114" s="1079"/>
    </row>
    <row r="115" spans="1:93" s="10" customFormat="1" ht="18" customHeight="1" x14ac:dyDescent="0.3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2" t="s">
        <v>479</v>
      </c>
      <c r="R115" s="9" t="s">
        <v>480</v>
      </c>
      <c r="S115" s="9" t="s">
        <v>468</v>
      </c>
      <c r="T115" s="9" t="s">
        <v>469</v>
      </c>
      <c r="U115" s="9" t="s">
        <v>470</v>
      </c>
      <c r="V115" s="9" t="s">
        <v>471</v>
      </c>
      <c r="W115" s="9" t="s">
        <v>472</v>
      </c>
      <c r="X115" s="9" t="s">
        <v>473</v>
      </c>
      <c r="Y115" s="9" t="s">
        <v>474</v>
      </c>
      <c r="Z115" s="9" t="s">
        <v>475</v>
      </c>
      <c r="AA115" s="9" t="s">
        <v>476</v>
      </c>
      <c r="AB115" s="9" t="s">
        <v>477</v>
      </c>
      <c r="AC115" s="9" t="s">
        <v>478</v>
      </c>
      <c r="AD115" s="2" t="s">
        <v>182</v>
      </c>
      <c r="AE115" s="13" t="s">
        <v>204</v>
      </c>
      <c r="AF115" s="14">
        <f>+AE115+1</f>
        <v>45993</v>
      </c>
      <c r="AG115" s="14">
        <f t="shared" ref="AG115:BI115" si="73">+AF115+1</f>
        <v>45994</v>
      </c>
      <c r="AH115" s="14">
        <f t="shared" si="73"/>
        <v>45995</v>
      </c>
      <c r="AI115" s="14">
        <f t="shared" si="73"/>
        <v>45996</v>
      </c>
      <c r="AJ115" s="14">
        <f t="shared" si="73"/>
        <v>45997</v>
      </c>
      <c r="AK115" s="14">
        <f t="shared" si="73"/>
        <v>45998</v>
      </c>
      <c r="AL115" s="14">
        <f t="shared" si="73"/>
        <v>45999</v>
      </c>
      <c r="AM115" s="14">
        <f t="shared" si="73"/>
        <v>46000</v>
      </c>
      <c r="AN115" s="14">
        <f t="shared" si="73"/>
        <v>46001</v>
      </c>
      <c r="AO115" s="14">
        <f t="shared" si="73"/>
        <v>46002</v>
      </c>
      <c r="AP115" s="14">
        <f t="shared" si="73"/>
        <v>46003</v>
      </c>
      <c r="AQ115" s="14">
        <f t="shared" si="73"/>
        <v>46004</v>
      </c>
      <c r="AR115" s="14">
        <f t="shared" si="73"/>
        <v>46005</v>
      </c>
      <c r="AS115" s="14">
        <f t="shared" si="73"/>
        <v>46006</v>
      </c>
      <c r="AT115" s="14">
        <f t="shared" si="73"/>
        <v>46007</v>
      </c>
      <c r="AU115" s="14">
        <f t="shared" si="73"/>
        <v>46008</v>
      </c>
      <c r="AV115" s="14">
        <f t="shared" si="73"/>
        <v>46009</v>
      </c>
      <c r="AW115" s="14">
        <f t="shared" si="73"/>
        <v>46010</v>
      </c>
      <c r="AX115" s="14">
        <f t="shared" si="73"/>
        <v>46011</v>
      </c>
      <c r="AY115" s="14">
        <f t="shared" si="73"/>
        <v>46012</v>
      </c>
      <c r="AZ115" s="14">
        <f t="shared" si="73"/>
        <v>46013</v>
      </c>
      <c r="BA115" s="14">
        <f t="shared" si="73"/>
        <v>46014</v>
      </c>
      <c r="BB115" s="14">
        <f t="shared" si="73"/>
        <v>46015</v>
      </c>
      <c r="BC115" s="14">
        <f t="shared" si="73"/>
        <v>46016</v>
      </c>
      <c r="BD115" s="14">
        <f t="shared" si="73"/>
        <v>46017</v>
      </c>
      <c r="BE115" s="14">
        <f t="shared" si="73"/>
        <v>46018</v>
      </c>
      <c r="BF115" s="14">
        <f t="shared" si="73"/>
        <v>46019</v>
      </c>
      <c r="BG115" s="14">
        <f t="shared" si="73"/>
        <v>46020</v>
      </c>
      <c r="BH115" s="14">
        <f t="shared" si="73"/>
        <v>46021</v>
      </c>
      <c r="BI115" s="14">
        <f t="shared" si="73"/>
        <v>46022</v>
      </c>
      <c r="BJ115" s="23" t="s">
        <v>182</v>
      </c>
      <c r="BK115" s="13" t="s">
        <v>204</v>
      </c>
      <c r="BL115" s="14">
        <f>+BK115+1</f>
        <v>45993</v>
      </c>
      <c r="BM115" s="14">
        <f t="shared" ref="BM115:CO115" si="74">+BL115+1</f>
        <v>45994</v>
      </c>
      <c r="BN115" s="14">
        <f t="shared" si="74"/>
        <v>45995</v>
      </c>
      <c r="BO115" s="14">
        <f t="shared" si="74"/>
        <v>45996</v>
      </c>
      <c r="BP115" s="14">
        <f t="shared" si="74"/>
        <v>45997</v>
      </c>
      <c r="BQ115" s="14">
        <f t="shared" si="74"/>
        <v>45998</v>
      </c>
      <c r="BR115" s="14">
        <f t="shared" si="74"/>
        <v>45999</v>
      </c>
      <c r="BS115" s="14">
        <f t="shared" si="74"/>
        <v>46000</v>
      </c>
      <c r="BT115" s="14">
        <f t="shared" si="74"/>
        <v>46001</v>
      </c>
      <c r="BU115" s="14">
        <f t="shared" si="74"/>
        <v>46002</v>
      </c>
      <c r="BV115" s="14">
        <f t="shared" si="74"/>
        <v>46003</v>
      </c>
      <c r="BW115" s="14">
        <f t="shared" si="74"/>
        <v>46004</v>
      </c>
      <c r="BX115" s="14">
        <f t="shared" si="74"/>
        <v>46005</v>
      </c>
      <c r="BY115" s="14">
        <f t="shared" si="74"/>
        <v>46006</v>
      </c>
      <c r="BZ115" s="14">
        <f t="shared" si="74"/>
        <v>46007</v>
      </c>
      <c r="CA115" s="14">
        <f t="shared" si="74"/>
        <v>46008</v>
      </c>
      <c r="CB115" s="14">
        <f t="shared" si="74"/>
        <v>46009</v>
      </c>
      <c r="CC115" s="14">
        <f t="shared" si="74"/>
        <v>46010</v>
      </c>
      <c r="CD115" s="14">
        <f t="shared" si="74"/>
        <v>46011</v>
      </c>
      <c r="CE115" s="14">
        <f t="shared" si="74"/>
        <v>46012</v>
      </c>
      <c r="CF115" s="14">
        <f t="shared" si="74"/>
        <v>46013</v>
      </c>
      <c r="CG115" s="14">
        <f t="shared" si="74"/>
        <v>46014</v>
      </c>
      <c r="CH115" s="14">
        <f t="shared" si="74"/>
        <v>46015</v>
      </c>
      <c r="CI115" s="14">
        <f t="shared" si="74"/>
        <v>46016</v>
      </c>
      <c r="CJ115" s="14">
        <f t="shared" si="74"/>
        <v>46017</v>
      </c>
      <c r="CK115" s="14">
        <f t="shared" si="74"/>
        <v>46018</v>
      </c>
      <c r="CL115" s="14">
        <f t="shared" si="74"/>
        <v>46019</v>
      </c>
      <c r="CM115" s="14">
        <f t="shared" si="74"/>
        <v>46020</v>
      </c>
      <c r="CN115" s="14">
        <f t="shared" si="74"/>
        <v>46021</v>
      </c>
      <c r="CO115" s="14">
        <f t="shared" si="74"/>
        <v>46022</v>
      </c>
    </row>
    <row r="116" spans="1:93" s="19" customFormat="1" ht="18.600000000000001" customHeight="1" x14ac:dyDescent="0.3">
      <c r="A116" s="1072" t="s">
        <v>214</v>
      </c>
      <c r="B116" s="107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81">
        <f>+AVERAGE(R116:AB116)</f>
        <v>0.99581788073259958</v>
      </c>
      <c r="R116" s="29">
        <f t="shared" ref="R116:CC116" si="75">+R129/R142</f>
        <v>0.99276410998552822</v>
      </c>
      <c r="S116" s="29">
        <f t="shared" si="75"/>
        <v>0.99685534591194969</v>
      </c>
      <c r="T116" s="29">
        <f t="shared" si="75"/>
        <v>0.99479843953185954</v>
      </c>
      <c r="U116" s="29">
        <f t="shared" si="75"/>
        <v>0.989247311827957</v>
      </c>
      <c r="V116" s="29">
        <f t="shared" si="75"/>
        <v>0.99744572158365263</v>
      </c>
      <c r="W116" s="34">
        <f t="shared" si="75"/>
        <v>1</v>
      </c>
      <c r="X116" s="29">
        <f t="shared" si="75"/>
        <v>0.99736147757255933</v>
      </c>
      <c r="Y116" s="29">
        <f t="shared" si="75"/>
        <v>0.99595141700404854</v>
      </c>
      <c r="Z116" s="29">
        <f t="shared" si="75"/>
        <v>0.99595141700404854</v>
      </c>
      <c r="AA116" s="29">
        <f t="shared" si="75"/>
        <v>0.99740932642487046</v>
      </c>
      <c r="AB116" s="29">
        <f t="shared" si="75"/>
        <v>0.99621212121212122</v>
      </c>
      <c r="AC116" s="29">
        <f t="shared" si="75"/>
        <v>0.99433427762039661</v>
      </c>
      <c r="AD116" s="56">
        <f t="shared" si="75"/>
        <v>0.99433427762039661</v>
      </c>
      <c r="AE116" s="30">
        <f t="shared" si="75"/>
        <v>1</v>
      </c>
      <c r="AF116" s="30">
        <f t="shared" si="75"/>
        <v>1</v>
      </c>
      <c r="AG116" s="30">
        <f t="shared" si="75"/>
        <v>0.97560975609756095</v>
      </c>
      <c r="AH116" s="30">
        <f t="shared" si="75"/>
        <v>1</v>
      </c>
      <c r="AI116" s="30">
        <f t="shared" si="75"/>
        <v>1</v>
      </c>
      <c r="AJ116" s="30">
        <f t="shared" si="75"/>
        <v>1</v>
      </c>
      <c r="AK116" s="30" t="e">
        <f t="shared" si="75"/>
        <v>#DIV/0!</v>
      </c>
      <c r="AL116" s="30">
        <f t="shared" si="75"/>
        <v>1</v>
      </c>
      <c r="AM116" s="30">
        <f t="shared" si="75"/>
        <v>0.96296296296296291</v>
      </c>
      <c r="AN116" s="30">
        <f t="shared" si="75"/>
        <v>1</v>
      </c>
      <c r="AO116" s="30">
        <f t="shared" si="75"/>
        <v>1</v>
      </c>
      <c r="AP116" s="30">
        <f t="shared" si="75"/>
        <v>1</v>
      </c>
      <c r="AQ116" s="30">
        <f t="shared" si="75"/>
        <v>1</v>
      </c>
      <c r="AR116" s="30">
        <f t="shared" si="75"/>
        <v>1</v>
      </c>
      <c r="AS116" s="30">
        <f t="shared" si="75"/>
        <v>1</v>
      </c>
      <c r="AT116" s="30">
        <f t="shared" si="75"/>
        <v>1</v>
      </c>
      <c r="AU116" s="30" t="e">
        <f t="shared" si="75"/>
        <v>#DIV/0!</v>
      </c>
      <c r="AV116" s="30" t="e">
        <f t="shared" si="75"/>
        <v>#DIV/0!</v>
      </c>
      <c r="AW116" s="30" t="e">
        <f t="shared" si="75"/>
        <v>#DIV/0!</v>
      </c>
      <c r="AX116" s="30" t="e">
        <f t="shared" si="75"/>
        <v>#DIV/0!</v>
      </c>
      <c r="AY116" s="30" t="e">
        <f t="shared" si="75"/>
        <v>#DIV/0!</v>
      </c>
      <c r="AZ116" s="30" t="e">
        <f t="shared" si="75"/>
        <v>#DIV/0!</v>
      </c>
      <c r="BA116" s="30" t="e">
        <f t="shared" si="75"/>
        <v>#DIV/0!</v>
      </c>
      <c r="BB116" s="30" t="e">
        <f t="shared" si="75"/>
        <v>#DIV/0!</v>
      </c>
      <c r="BC116" s="30" t="e">
        <f t="shared" si="75"/>
        <v>#DIV/0!</v>
      </c>
      <c r="BD116" s="30" t="e">
        <f t="shared" si="75"/>
        <v>#DIV/0!</v>
      </c>
      <c r="BE116" s="30" t="e">
        <f t="shared" si="75"/>
        <v>#DIV/0!</v>
      </c>
      <c r="BF116" s="30" t="e">
        <f t="shared" si="75"/>
        <v>#DIV/0!</v>
      </c>
      <c r="BG116" s="30" t="e">
        <f t="shared" si="75"/>
        <v>#DIV/0!</v>
      </c>
      <c r="BH116" s="30" t="e">
        <f t="shared" si="75"/>
        <v>#DIV/0!</v>
      </c>
      <c r="BI116" s="30" t="e">
        <f t="shared" si="75"/>
        <v>#DIV/0!</v>
      </c>
      <c r="BJ116" s="32">
        <f t="shared" si="75"/>
        <v>0.99433427762039661</v>
      </c>
      <c r="BK116" s="30">
        <f t="shared" si="75"/>
        <v>1</v>
      </c>
      <c r="BL116" s="30">
        <f t="shared" si="75"/>
        <v>1</v>
      </c>
      <c r="BM116" s="30">
        <f t="shared" si="75"/>
        <v>0.97560975609756095</v>
      </c>
      <c r="BN116" s="30">
        <f t="shared" si="75"/>
        <v>1</v>
      </c>
      <c r="BO116" s="30">
        <f t="shared" si="75"/>
        <v>1</v>
      </c>
      <c r="BP116" s="30">
        <f t="shared" si="75"/>
        <v>1</v>
      </c>
      <c r="BQ116" s="30" t="e">
        <f t="shared" si="75"/>
        <v>#DIV/0!</v>
      </c>
      <c r="BR116" s="30">
        <f t="shared" si="75"/>
        <v>1</v>
      </c>
      <c r="BS116" s="30">
        <f t="shared" si="75"/>
        <v>0.96296296296296291</v>
      </c>
      <c r="BT116" s="30">
        <f t="shared" si="75"/>
        <v>1</v>
      </c>
      <c r="BU116" s="30">
        <f t="shared" si="75"/>
        <v>1</v>
      </c>
      <c r="BV116" s="30">
        <f t="shared" si="75"/>
        <v>1</v>
      </c>
      <c r="BW116" s="30">
        <f t="shared" si="75"/>
        <v>1</v>
      </c>
      <c r="BX116" s="30">
        <f t="shared" si="75"/>
        <v>1</v>
      </c>
      <c r="BY116" s="30">
        <f t="shared" si="75"/>
        <v>1</v>
      </c>
      <c r="BZ116" s="30">
        <f t="shared" si="75"/>
        <v>1</v>
      </c>
      <c r="CA116" s="30" t="e">
        <f t="shared" si="75"/>
        <v>#DIV/0!</v>
      </c>
      <c r="CB116" s="30" t="e">
        <f t="shared" si="75"/>
        <v>#DIV/0!</v>
      </c>
      <c r="CC116" s="30" t="e">
        <f t="shared" si="75"/>
        <v>#DIV/0!</v>
      </c>
      <c r="CD116" s="30" t="e">
        <f t="shared" ref="CD116:CO116" si="76">+CD129/CD142</f>
        <v>#DIV/0!</v>
      </c>
      <c r="CE116" s="30" t="e">
        <f t="shared" si="76"/>
        <v>#DIV/0!</v>
      </c>
      <c r="CF116" s="30" t="e">
        <f t="shared" si="76"/>
        <v>#DIV/0!</v>
      </c>
      <c r="CG116" s="30" t="e">
        <f t="shared" si="76"/>
        <v>#DIV/0!</v>
      </c>
      <c r="CH116" s="30" t="e">
        <f t="shared" si="76"/>
        <v>#DIV/0!</v>
      </c>
      <c r="CI116" s="30" t="e">
        <f t="shared" si="76"/>
        <v>#DIV/0!</v>
      </c>
      <c r="CJ116" s="30" t="e">
        <f t="shared" si="76"/>
        <v>#DIV/0!</v>
      </c>
      <c r="CK116" s="30" t="e">
        <f t="shared" si="76"/>
        <v>#DIV/0!</v>
      </c>
      <c r="CL116" s="30" t="e">
        <f t="shared" si="76"/>
        <v>#DIV/0!</v>
      </c>
      <c r="CM116" s="30" t="e">
        <f t="shared" si="76"/>
        <v>#DIV/0!</v>
      </c>
      <c r="CN116" s="30" t="e">
        <f t="shared" si="76"/>
        <v>#DIV/0!</v>
      </c>
      <c r="CO116" s="30" t="e">
        <f t="shared" si="76"/>
        <v>#DIV/0!</v>
      </c>
    </row>
    <row r="117" spans="1:93" x14ac:dyDescent="0.3">
      <c r="A117" s="20">
        <v>2</v>
      </c>
      <c r="B117" s="21" t="s">
        <v>215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82">
        <f>+AVERAGE(R117:AB117)</f>
        <v>0.99824326159277621</v>
      </c>
      <c r="R117" s="44">
        <f t="shared" ref="R117:CC120" si="77">+IF(R131=0,"",R131/R144)</f>
        <v>1</v>
      </c>
      <c r="S117" s="44">
        <f t="shared" si="77"/>
        <v>1</v>
      </c>
      <c r="T117" s="44">
        <f t="shared" si="77"/>
        <v>1</v>
      </c>
      <c r="U117" s="44">
        <f t="shared" si="77"/>
        <v>0.99038461538461542</v>
      </c>
      <c r="V117" s="44">
        <f t="shared" si="77"/>
        <v>0.99029126213592233</v>
      </c>
      <c r="W117" s="44">
        <f t="shared" si="77"/>
        <v>1</v>
      </c>
      <c r="X117" s="44">
        <f t="shared" si="77"/>
        <v>1</v>
      </c>
      <c r="Y117" s="44">
        <f t="shared" si="77"/>
        <v>1</v>
      </c>
      <c r="Z117" s="44">
        <f t="shared" si="77"/>
        <v>1</v>
      </c>
      <c r="AA117" s="44">
        <f t="shared" si="77"/>
        <v>1</v>
      </c>
      <c r="AB117" s="44">
        <f t="shared" si="77"/>
        <v>1</v>
      </c>
      <c r="AC117" s="44">
        <f t="shared" si="77"/>
        <v>1</v>
      </c>
      <c r="AD117" s="48">
        <f t="shared" si="77"/>
        <v>1</v>
      </c>
      <c r="AE117" s="31" t="str">
        <f t="shared" si="77"/>
        <v/>
      </c>
      <c r="AF117" s="31" t="str">
        <f t="shared" si="77"/>
        <v/>
      </c>
      <c r="AG117" s="31">
        <f t="shared" si="77"/>
        <v>1</v>
      </c>
      <c r="AH117" s="31">
        <f t="shared" si="77"/>
        <v>1</v>
      </c>
      <c r="AI117" s="31">
        <f t="shared" si="77"/>
        <v>1</v>
      </c>
      <c r="AJ117" s="31">
        <f t="shared" si="77"/>
        <v>1</v>
      </c>
      <c r="AK117" s="31" t="str">
        <f t="shared" si="77"/>
        <v/>
      </c>
      <c r="AL117" s="31" t="str">
        <f t="shared" si="77"/>
        <v/>
      </c>
      <c r="AM117" s="31">
        <f t="shared" si="77"/>
        <v>1</v>
      </c>
      <c r="AN117" s="31" t="str">
        <f t="shared" si="77"/>
        <v/>
      </c>
      <c r="AO117" s="31">
        <f t="shared" si="77"/>
        <v>1</v>
      </c>
      <c r="AP117" s="31">
        <f t="shared" si="77"/>
        <v>1</v>
      </c>
      <c r="AQ117" s="31">
        <f t="shared" si="77"/>
        <v>1</v>
      </c>
      <c r="AR117" s="31">
        <f t="shared" si="77"/>
        <v>1</v>
      </c>
      <c r="AS117" s="31">
        <f t="shared" si="77"/>
        <v>1</v>
      </c>
      <c r="AT117" s="31" t="str">
        <f t="shared" si="77"/>
        <v/>
      </c>
      <c r="AU117" s="31" t="str">
        <f t="shared" si="77"/>
        <v/>
      </c>
      <c r="AV117" s="31" t="str">
        <f t="shared" si="77"/>
        <v/>
      </c>
      <c r="AW117" s="31" t="str">
        <f t="shared" si="77"/>
        <v/>
      </c>
      <c r="AX117" s="31" t="str">
        <f t="shared" si="77"/>
        <v/>
      </c>
      <c r="AY117" s="31" t="str">
        <f t="shared" si="77"/>
        <v/>
      </c>
      <c r="AZ117" s="31" t="str">
        <f t="shared" si="77"/>
        <v/>
      </c>
      <c r="BA117" s="31" t="str">
        <f t="shared" si="77"/>
        <v/>
      </c>
      <c r="BB117" s="31" t="str">
        <f t="shared" si="77"/>
        <v/>
      </c>
      <c r="BC117" s="31" t="str">
        <f t="shared" si="77"/>
        <v/>
      </c>
      <c r="BD117" s="31" t="str">
        <f t="shared" si="77"/>
        <v/>
      </c>
      <c r="BE117" s="31" t="str">
        <f t="shared" si="77"/>
        <v/>
      </c>
      <c r="BF117" s="31" t="str">
        <f t="shared" si="77"/>
        <v/>
      </c>
      <c r="BG117" s="31" t="str">
        <f t="shared" si="77"/>
        <v/>
      </c>
      <c r="BH117" s="31" t="str">
        <f t="shared" si="77"/>
        <v/>
      </c>
      <c r="BI117" s="31" t="str">
        <f t="shared" si="77"/>
        <v/>
      </c>
      <c r="BJ117" s="33">
        <f t="shared" si="77"/>
        <v>1</v>
      </c>
      <c r="BK117" s="31" t="str">
        <f t="shared" si="77"/>
        <v/>
      </c>
      <c r="BL117" s="31" t="str">
        <f t="shared" si="77"/>
        <v/>
      </c>
      <c r="BM117" s="31">
        <f t="shared" si="77"/>
        <v>1</v>
      </c>
      <c r="BN117" s="31">
        <f t="shared" si="77"/>
        <v>1</v>
      </c>
      <c r="BO117" s="31">
        <f t="shared" si="77"/>
        <v>1</v>
      </c>
      <c r="BP117" s="31">
        <f t="shared" si="77"/>
        <v>1</v>
      </c>
      <c r="BQ117" s="31" t="str">
        <f t="shared" si="77"/>
        <v/>
      </c>
      <c r="BR117" s="31" t="str">
        <f t="shared" si="77"/>
        <v/>
      </c>
      <c r="BS117" s="31">
        <f t="shared" si="77"/>
        <v>1</v>
      </c>
      <c r="BT117" s="31" t="str">
        <f t="shared" si="77"/>
        <v/>
      </c>
      <c r="BU117" s="31">
        <f t="shared" si="77"/>
        <v>1</v>
      </c>
      <c r="BV117" s="31">
        <f t="shared" si="77"/>
        <v>1</v>
      </c>
      <c r="BW117" s="31">
        <f t="shared" si="77"/>
        <v>1</v>
      </c>
      <c r="BX117" s="31">
        <f t="shared" si="77"/>
        <v>1</v>
      </c>
      <c r="BY117" s="31">
        <f t="shared" si="77"/>
        <v>1</v>
      </c>
      <c r="BZ117" s="31" t="str">
        <f t="shared" si="77"/>
        <v/>
      </c>
      <c r="CA117" s="31" t="str">
        <f t="shared" si="77"/>
        <v/>
      </c>
      <c r="CB117" s="31" t="str">
        <f t="shared" si="77"/>
        <v/>
      </c>
      <c r="CC117" s="31" t="str">
        <f t="shared" si="77"/>
        <v/>
      </c>
      <c r="CD117" s="31" t="str">
        <f t="shared" ref="CD117:CO119" si="78">+IF(CD131=0,"",CD131/CD144)</f>
        <v/>
      </c>
      <c r="CE117" s="31" t="str">
        <f t="shared" si="78"/>
        <v/>
      </c>
      <c r="CF117" s="31" t="str">
        <f t="shared" si="78"/>
        <v/>
      </c>
      <c r="CG117" s="31" t="str">
        <f t="shared" si="78"/>
        <v/>
      </c>
      <c r="CH117" s="31" t="str">
        <f t="shared" si="78"/>
        <v/>
      </c>
      <c r="CI117" s="31" t="str">
        <f t="shared" si="78"/>
        <v/>
      </c>
      <c r="CJ117" s="31" t="str">
        <f t="shared" si="78"/>
        <v/>
      </c>
      <c r="CK117" s="31" t="str">
        <f t="shared" si="78"/>
        <v/>
      </c>
      <c r="CL117" s="31" t="str">
        <f t="shared" si="78"/>
        <v/>
      </c>
      <c r="CM117" s="31" t="str">
        <f t="shared" si="78"/>
        <v/>
      </c>
      <c r="CN117" s="31" t="str">
        <f t="shared" si="78"/>
        <v/>
      </c>
      <c r="CO117" s="31" t="str">
        <f t="shared" si="78"/>
        <v/>
      </c>
    </row>
    <row r="118" spans="1:93" x14ac:dyDescent="0.3">
      <c r="A118" s="20">
        <v>3</v>
      </c>
      <c r="B118" s="21" t="s">
        <v>216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82">
        <f t="shared" ref="Q118:Q125" si="79">+AVERAGE(R118:AB118)</f>
        <v>0.99586776859504134</v>
      </c>
      <c r="R118" s="44">
        <f t="shared" si="77"/>
        <v>1</v>
      </c>
      <c r="S118" s="44">
        <f t="shared" si="77"/>
        <v>1</v>
      </c>
      <c r="T118" s="44">
        <f t="shared" si="77"/>
        <v>1</v>
      </c>
      <c r="U118" s="44">
        <f t="shared" si="77"/>
        <v>1</v>
      </c>
      <c r="V118" s="44">
        <f t="shared" si="77"/>
        <v>1</v>
      </c>
      <c r="W118" s="44">
        <f t="shared" si="77"/>
        <v>1</v>
      </c>
      <c r="X118" s="44">
        <f t="shared" si="77"/>
        <v>1</v>
      </c>
      <c r="Y118" s="44">
        <f t="shared" si="77"/>
        <v>1</v>
      </c>
      <c r="Z118" s="44">
        <f t="shared" si="77"/>
        <v>0.95454545454545459</v>
      </c>
      <c r="AA118" s="44">
        <f t="shared" si="77"/>
        <v>1</v>
      </c>
      <c r="AB118" s="44">
        <f t="shared" si="77"/>
        <v>1</v>
      </c>
      <c r="AC118" s="44">
        <f t="shared" si="77"/>
        <v>0.96296296296296291</v>
      </c>
      <c r="AD118" s="48">
        <f t="shared" si="77"/>
        <v>0.96296296296296291</v>
      </c>
      <c r="AE118" s="31" t="str">
        <f t="shared" si="77"/>
        <v/>
      </c>
      <c r="AF118" s="31" t="str">
        <f t="shared" si="77"/>
        <v/>
      </c>
      <c r="AG118" s="31">
        <f t="shared" si="77"/>
        <v>0.83333333333333337</v>
      </c>
      <c r="AH118" s="31">
        <f t="shared" si="77"/>
        <v>1</v>
      </c>
      <c r="AI118" s="31">
        <f t="shared" si="77"/>
        <v>1</v>
      </c>
      <c r="AJ118" s="31">
        <f t="shared" si="77"/>
        <v>1</v>
      </c>
      <c r="AK118" s="31" t="str">
        <f t="shared" si="77"/>
        <v/>
      </c>
      <c r="AL118" s="31" t="str">
        <f t="shared" si="77"/>
        <v/>
      </c>
      <c r="AM118" s="31">
        <f t="shared" si="77"/>
        <v>0.5</v>
      </c>
      <c r="AN118" s="31">
        <f t="shared" si="77"/>
        <v>1</v>
      </c>
      <c r="AO118" s="31">
        <f t="shared" si="77"/>
        <v>1</v>
      </c>
      <c r="AP118" s="31">
        <f t="shared" si="77"/>
        <v>1</v>
      </c>
      <c r="AQ118" s="31">
        <f t="shared" si="77"/>
        <v>1</v>
      </c>
      <c r="AR118" s="31">
        <f t="shared" si="77"/>
        <v>1</v>
      </c>
      <c r="AS118" s="31" t="str">
        <f t="shared" si="77"/>
        <v/>
      </c>
      <c r="AT118" s="31" t="str">
        <f t="shared" si="77"/>
        <v/>
      </c>
      <c r="AU118" s="31" t="str">
        <f t="shared" si="77"/>
        <v/>
      </c>
      <c r="AV118" s="31" t="str">
        <f t="shared" si="77"/>
        <v/>
      </c>
      <c r="AW118" s="31" t="str">
        <f t="shared" si="77"/>
        <v/>
      </c>
      <c r="AX118" s="31" t="str">
        <f t="shared" si="77"/>
        <v/>
      </c>
      <c r="AY118" s="31" t="str">
        <f t="shared" si="77"/>
        <v/>
      </c>
      <c r="AZ118" s="31" t="str">
        <f t="shared" si="77"/>
        <v/>
      </c>
      <c r="BA118" s="31" t="str">
        <f t="shared" si="77"/>
        <v/>
      </c>
      <c r="BB118" s="31" t="str">
        <f t="shared" si="77"/>
        <v/>
      </c>
      <c r="BC118" s="31" t="str">
        <f t="shared" si="77"/>
        <v/>
      </c>
      <c r="BD118" s="31" t="str">
        <f t="shared" si="77"/>
        <v/>
      </c>
      <c r="BE118" s="31" t="str">
        <f t="shared" si="77"/>
        <v/>
      </c>
      <c r="BF118" s="31" t="str">
        <f t="shared" si="77"/>
        <v/>
      </c>
      <c r="BG118" s="31" t="str">
        <f t="shared" si="77"/>
        <v/>
      </c>
      <c r="BH118" s="31" t="str">
        <f t="shared" si="77"/>
        <v/>
      </c>
      <c r="BI118" s="31" t="str">
        <f t="shared" si="77"/>
        <v/>
      </c>
      <c r="BJ118" s="33">
        <f t="shared" si="77"/>
        <v>0.96296296296296291</v>
      </c>
      <c r="BK118" s="31" t="str">
        <f t="shared" si="77"/>
        <v/>
      </c>
      <c r="BL118" s="31" t="str">
        <f t="shared" si="77"/>
        <v/>
      </c>
      <c r="BM118" s="31">
        <f t="shared" si="77"/>
        <v>0.83333333333333337</v>
      </c>
      <c r="BN118" s="31">
        <f t="shared" si="77"/>
        <v>1</v>
      </c>
      <c r="BO118" s="31">
        <f t="shared" si="77"/>
        <v>1</v>
      </c>
      <c r="BP118" s="31">
        <f t="shared" si="77"/>
        <v>1</v>
      </c>
      <c r="BQ118" s="31" t="str">
        <f t="shared" si="77"/>
        <v/>
      </c>
      <c r="BR118" s="31" t="str">
        <f t="shared" si="77"/>
        <v/>
      </c>
      <c r="BS118" s="31">
        <f t="shared" si="77"/>
        <v>0.5</v>
      </c>
      <c r="BT118" s="31">
        <f t="shared" si="77"/>
        <v>1</v>
      </c>
      <c r="BU118" s="31">
        <f t="shared" si="77"/>
        <v>1</v>
      </c>
      <c r="BV118" s="31">
        <f t="shared" si="77"/>
        <v>1</v>
      </c>
      <c r="BW118" s="31">
        <f t="shared" si="77"/>
        <v>1</v>
      </c>
      <c r="BX118" s="31">
        <f t="shared" si="77"/>
        <v>1</v>
      </c>
      <c r="BY118" s="31" t="str">
        <f t="shared" si="77"/>
        <v/>
      </c>
      <c r="BZ118" s="31" t="str">
        <f t="shared" si="77"/>
        <v/>
      </c>
      <c r="CA118" s="31" t="str">
        <f t="shared" si="77"/>
        <v/>
      </c>
      <c r="CB118" s="31" t="str">
        <f t="shared" si="77"/>
        <v/>
      </c>
      <c r="CC118" s="31" t="str">
        <f t="shared" si="77"/>
        <v/>
      </c>
      <c r="CD118" s="31" t="str">
        <f t="shared" si="78"/>
        <v/>
      </c>
      <c r="CE118" s="31" t="str">
        <f t="shared" si="78"/>
        <v/>
      </c>
      <c r="CF118" s="31" t="str">
        <f t="shared" si="78"/>
        <v/>
      </c>
      <c r="CG118" s="31" t="str">
        <f t="shared" si="78"/>
        <v/>
      </c>
      <c r="CH118" s="31" t="str">
        <f t="shared" si="78"/>
        <v/>
      </c>
      <c r="CI118" s="31" t="str">
        <f t="shared" si="78"/>
        <v/>
      </c>
      <c r="CJ118" s="31" t="str">
        <f t="shared" si="78"/>
        <v/>
      </c>
      <c r="CK118" s="31" t="str">
        <f t="shared" si="78"/>
        <v/>
      </c>
      <c r="CL118" s="31" t="str">
        <f t="shared" si="78"/>
        <v/>
      </c>
      <c r="CM118" s="31" t="str">
        <f t="shared" si="78"/>
        <v/>
      </c>
      <c r="CN118" s="31" t="str">
        <f t="shared" si="78"/>
        <v/>
      </c>
      <c r="CO118" s="31" t="str">
        <f t="shared" si="78"/>
        <v/>
      </c>
    </row>
    <row r="119" spans="1:93" x14ac:dyDescent="0.3">
      <c r="A119" s="20">
        <v>4</v>
      </c>
      <c r="B119" s="21" t="s">
        <v>19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82">
        <f t="shared" si="79"/>
        <v>0.98878695912220027</v>
      </c>
      <c r="R119" s="44">
        <f t="shared" si="77"/>
        <v>0.96153846153846156</v>
      </c>
      <c r="S119" s="44">
        <f t="shared" si="77"/>
        <v>1</v>
      </c>
      <c r="T119" s="44">
        <f t="shared" si="77"/>
        <v>0.98181818181818181</v>
      </c>
      <c r="U119" s="44">
        <f t="shared" si="77"/>
        <v>1</v>
      </c>
      <c r="V119" s="44">
        <f t="shared" si="77"/>
        <v>1</v>
      </c>
      <c r="W119" s="44">
        <f t="shared" si="77"/>
        <v>1</v>
      </c>
      <c r="X119" s="44">
        <f t="shared" si="77"/>
        <v>0.97872340425531912</v>
      </c>
      <c r="Y119" s="44">
        <f t="shared" si="77"/>
        <v>0.97540983606557374</v>
      </c>
      <c r="Z119" s="44">
        <f t="shared" si="77"/>
        <v>1</v>
      </c>
      <c r="AA119" s="44">
        <f t="shared" si="77"/>
        <v>0.97916666666666663</v>
      </c>
      <c r="AB119" s="44">
        <f t="shared" si="77"/>
        <v>1</v>
      </c>
      <c r="AC119" s="44">
        <f t="shared" si="77"/>
        <v>1</v>
      </c>
      <c r="AD119" s="48">
        <f t="shared" si="77"/>
        <v>1</v>
      </c>
      <c r="AE119" s="31" t="str">
        <f t="shared" si="77"/>
        <v/>
      </c>
      <c r="AF119" s="31">
        <f t="shared" si="77"/>
        <v>1</v>
      </c>
      <c r="AG119" s="31" t="str">
        <f t="shared" si="77"/>
        <v/>
      </c>
      <c r="AH119" s="31">
        <f t="shared" si="77"/>
        <v>1</v>
      </c>
      <c r="AI119" s="31">
        <f t="shared" si="77"/>
        <v>1</v>
      </c>
      <c r="AJ119" s="31">
        <f t="shared" si="77"/>
        <v>1</v>
      </c>
      <c r="AK119" s="31" t="str">
        <f t="shared" si="77"/>
        <v/>
      </c>
      <c r="AL119" s="31" t="str">
        <f t="shared" si="77"/>
        <v/>
      </c>
      <c r="AM119" s="31">
        <f t="shared" si="77"/>
        <v>1</v>
      </c>
      <c r="AN119" s="31">
        <f t="shared" si="77"/>
        <v>1</v>
      </c>
      <c r="AO119" s="31">
        <f t="shared" si="77"/>
        <v>1</v>
      </c>
      <c r="AP119" s="31">
        <f t="shared" si="77"/>
        <v>1</v>
      </c>
      <c r="AQ119" s="31">
        <f t="shared" si="77"/>
        <v>1</v>
      </c>
      <c r="AR119" s="31" t="str">
        <f t="shared" si="77"/>
        <v/>
      </c>
      <c r="AS119" s="31">
        <f t="shared" si="77"/>
        <v>1</v>
      </c>
      <c r="AT119" s="31">
        <f t="shared" si="77"/>
        <v>1</v>
      </c>
      <c r="AU119" s="31" t="str">
        <f t="shared" si="77"/>
        <v/>
      </c>
      <c r="AV119" s="31" t="str">
        <f t="shared" si="77"/>
        <v/>
      </c>
      <c r="AW119" s="31" t="str">
        <f t="shared" si="77"/>
        <v/>
      </c>
      <c r="AX119" s="31" t="str">
        <f t="shared" si="77"/>
        <v/>
      </c>
      <c r="AY119" s="31" t="str">
        <f t="shared" si="77"/>
        <v/>
      </c>
      <c r="AZ119" s="31" t="str">
        <f t="shared" si="77"/>
        <v/>
      </c>
      <c r="BA119" s="31" t="str">
        <f t="shared" si="77"/>
        <v/>
      </c>
      <c r="BB119" s="31" t="str">
        <f t="shared" si="77"/>
        <v/>
      </c>
      <c r="BC119" s="31" t="str">
        <f t="shared" si="77"/>
        <v/>
      </c>
      <c r="BD119" s="31" t="str">
        <f t="shared" si="77"/>
        <v/>
      </c>
      <c r="BE119" s="31" t="str">
        <f t="shared" si="77"/>
        <v/>
      </c>
      <c r="BF119" s="31" t="str">
        <f t="shared" si="77"/>
        <v/>
      </c>
      <c r="BG119" s="31" t="str">
        <f t="shared" si="77"/>
        <v/>
      </c>
      <c r="BH119" s="31" t="str">
        <f t="shared" si="77"/>
        <v/>
      </c>
      <c r="BI119" s="31" t="str">
        <f t="shared" si="77"/>
        <v/>
      </c>
      <c r="BJ119" s="33">
        <f t="shared" si="77"/>
        <v>1</v>
      </c>
      <c r="BK119" s="31" t="str">
        <f t="shared" si="77"/>
        <v/>
      </c>
      <c r="BL119" s="31">
        <f t="shared" si="77"/>
        <v>1</v>
      </c>
      <c r="BM119" s="31" t="str">
        <f t="shared" si="77"/>
        <v/>
      </c>
      <c r="BN119" s="31">
        <f t="shared" si="77"/>
        <v>1</v>
      </c>
      <c r="BO119" s="31">
        <f t="shared" si="77"/>
        <v>1</v>
      </c>
      <c r="BP119" s="31">
        <f t="shared" si="77"/>
        <v>1</v>
      </c>
      <c r="BQ119" s="31" t="str">
        <f t="shared" si="77"/>
        <v/>
      </c>
      <c r="BR119" s="31" t="str">
        <f t="shared" si="77"/>
        <v/>
      </c>
      <c r="BS119" s="31">
        <f t="shared" si="77"/>
        <v>1</v>
      </c>
      <c r="BT119" s="31">
        <f t="shared" si="77"/>
        <v>1</v>
      </c>
      <c r="BU119" s="31">
        <f t="shared" si="77"/>
        <v>1</v>
      </c>
      <c r="BV119" s="31">
        <f t="shared" si="77"/>
        <v>1</v>
      </c>
      <c r="BW119" s="31">
        <f t="shared" si="77"/>
        <v>1</v>
      </c>
      <c r="BX119" s="31" t="str">
        <f t="shared" si="77"/>
        <v/>
      </c>
      <c r="BY119" s="31">
        <f t="shared" si="77"/>
        <v>1</v>
      </c>
      <c r="BZ119" s="31">
        <f t="shared" si="77"/>
        <v>1</v>
      </c>
      <c r="CA119" s="31" t="str">
        <f t="shared" si="77"/>
        <v/>
      </c>
      <c r="CB119" s="31" t="str">
        <f t="shared" si="77"/>
        <v/>
      </c>
      <c r="CC119" s="31" t="str">
        <f t="shared" si="77"/>
        <v/>
      </c>
      <c r="CD119" s="31" t="str">
        <f t="shared" si="78"/>
        <v/>
      </c>
      <c r="CE119" s="31" t="str">
        <f t="shared" si="78"/>
        <v/>
      </c>
      <c r="CF119" s="31" t="str">
        <f t="shared" si="78"/>
        <v/>
      </c>
      <c r="CG119" s="31" t="str">
        <f t="shared" si="78"/>
        <v/>
      </c>
      <c r="CH119" s="31" t="str">
        <f t="shared" si="78"/>
        <v/>
      </c>
      <c r="CI119" s="31" t="str">
        <f t="shared" si="78"/>
        <v/>
      </c>
      <c r="CJ119" s="31" t="str">
        <f t="shared" si="78"/>
        <v/>
      </c>
      <c r="CK119" s="31" t="str">
        <f t="shared" si="78"/>
        <v/>
      </c>
      <c r="CL119" s="31" t="str">
        <f t="shared" si="78"/>
        <v/>
      </c>
      <c r="CM119" s="31" t="str">
        <f t="shared" si="78"/>
        <v/>
      </c>
      <c r="CN119" s="31" t="str">
        <f t="shared" si="78"/>
        <v/>
      </c>
      <c r="CO119" s="31" t="str">
        <f t="shared" si="78"/>
        <v/>
      </c>
    </row>
    <row r="120" spans="1:93" x14ac:dyDescent="0.3">
      <c r="A120" s="20">
        <v>5</v>
      </c>
      <c r="B120" s="21" t="s">
        <v>217</v>
      </c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82">
        <f>+AVERAGE(R120:AB120)</f>
        <v>0.99756815299751755</v>
      </c>
      <c r="R120" s="44">
        <f t="shared" si="77"/>
        <v>0.99609375</v>
      </c>
      <c r="S120" s="44">
        <f t="shared" si="77"/>
        <v>0.9978213507625272</v>
      </c>
      <c r="T120" s="44">
        <f t="shared" si="77"/>
        <v>0.99629629629629635</v>
      </c>
      <c r="U120" s="44">
        <f t="shared" si="77"/>
        <v>0.99470899470899465</v>
      </c>
      <c r="V120" s="44">
        <f t="shared" si="77"/>
        <v>0.99800796812749004</v>
      </c>
      <c r="W120" s="44">
        <f t="shared" si="77"/>
        <v>1</v>
      </c>
      <c r="X120" s="44">
        <f t="shared" si="77"/>
        <v>1</v>
      </c>
      <c r="Y120" s="44">
        <f t="shared" si="77"/>
        <v>1</v>
      </c>
      <c r="Z120" s="44">
        <f t="shared" si="77"/>
        <v>0.99612403100775193</v>
      </c>
      <c r="AA120" s="44">
        <f t="shared" si="77"/>
        <v>1</v>
      </c>
      <c r="AB120" s="44">
        <f t="shared" si="77"/>
        <v>0.99419729206963248</v>
      </c>
      <c r="AC120" s="44">
        <f t="shared" si="77"/>
        <v>1</v>
      </c>
      <c r="AD120" s="48">
        <f t="shared" si="77"/>
        <v>1</v>
      </c>
      <c r="AE120" s="31" t="str">
        <f t="shared" si="77"/>
        <v/>
      </c>
      <c r="AF120" s="31">
        <f t="shared" si="77"/>
        <v>1</v>
      </c>
      <c r="AG120" s="31">
        <f t="shared" si="77"/>
        <v>1</v>
      </c>
      <c r="AH120" s="31">
        <f t="shared" si="77"/>
        <v>1</v>
      </c>
      <c r="AI120" s="31">
        <f t="shared" si="77"/>
        <v>1</v>
      </c>
      <c r="AJ120" s="31">
        <f t="shared" si="77"/>
        <v>1</v>
      </c>
      <c r="AK120" s="31" t="str">
        <f t="shared" si="77"/>
        <v/>
      </c>
      <c r="AL120" s="31">
        <f t="shared" si="77"/>
        <v>1</v>
      </c>
      <c r="AM120" s="31">
        <f t="shared" si="77"/>
        <v>1</v>
      </c>
      <c r="AN120" s="31">
        <f t="shared" si="77"/>
        <v>1</v>
      </c>
      <c r="AO120" s="31">
        <f t="shared" si="77"/>
        <v>1</v>
      </c>
      <c r="AP120" s="31">
        <f t="shared" si="77"/>
        <v>1</v>
      </c>
      <c r="AQ120" s="31">
        <f t="shared" si="77"/>
        <v>1</v>
      </c>
      <c r="AR120" s="31">
        <f t="shared" si="77"/>
        <v>1</v>
      </c>
      <c r="AS120" s="31" t="str">
        <f t="shared" si="77"/>
        <v/>
      </c>
      <c r="AT120" s="31">
        <f t="shared" si="77"/>
        <v>1</v>
      </c>
      <c r="AU120" s="31" t="str">
        <f t="shared" si="77"/>
        <v/>
      </c>
      <c r="AV120" s="31" t="str">
        <f t="shared" si="77"/>
        <v/>
      </c>
      <c r="AW120" s="31" t="str">
        <f t="shared" si="77"/>
        <v/>
      </c>
      <c r="AX120" s="31" t="str">
        <f t="shared" si="77"/>
        <v/>
      </c>
      <c r="AY120" s="31" t="str">
        <f t="shared" si="77"/>
        <v/>
      </c>
      <c r="AZ120" s="31" t="str">
        <f t="shared" si="77"/>
        <v/>
      </c>
      <c r="BA120" s="31" t="str">
        <f t="shared" si="77"/>
        <v/>
      </c>
      <c r="BB120" s="31" t="str">
        <f t="shared" si="77"/>
        <v/>
      </c>
      <c r="BC120" s="31" t="str">
        <f t="shared" si="77"/>
        <v/>
      </c>
      <c r="BD120" s="31" t="str">
        <f t="shared" si="77"/>
        <v/>
      </c>
      <c r="BE120" s="31" t="str">
        <f t="shared" si="77"/>
        <v/>
      </c>
      <c r="BF120" s="31" t="str">
        <f t="shared" si="77"/>
        <v/>
      </c>
      <c r="BG120" s="31" t="str">
        <f t="shared" si="77"/>
        <v/>
      </c>
      <c r="BH120" s="31" t="str">
        <f t="shared" si="77"/>
        <v/>
      </c>
      <c r="BI120" s="31" t="str">
        <f t="shared" si="77"/>
        <v/>
      </c>
      <c r="BJ120" s="33">
        <f t="shared" si="77"/>
        <v>1</v>
      </c>
      <c r="BK120" s="31" t="str">
        <f t="shared" si="77"/>
        <v/>
      </c>
      <c r="BL120" s="31">
        <f t="shared" si="77"/>
        <v>1</v>
      </c>
      <c r="BM120" s="31">
        <f t="shared" si="77"/>
        <v>1</v>
      </c>
      <c r="BN120" s="31">
        <f t="shared" si="77"/>
        <v>1</v>
      </c>
      <c r="BO120" s="31">
        <f t="shared" si="77"/>
        <v>1</v>
      </c>
      <c r="BP120" s="31">
        <f t="shared" si="77"/>
        <v>1</v>
      </c>
      <c r="BQ120" s="31" t="str">
        <f t="shared" si="77"/>
        <v/>
      </c>
      <c r="BR120" s="31">
        <f t="shared" si="77"/>
        <v>1</v>
      </c>
      <c r="BS120" s="31">
        <f t="shared" si="77"/>
        <v>1</v>
      </c>
      <c r="BT120" s="31">
        <f t="shared" si="77"/>
        <v>1</v>
      </c>
      <c r="BU120" s="31">
        <f t="shared" si="77"/>
        <v>1</v>
      </c>
      <c r="BV120" s="31">
        <f t="shared" si="77"/>
        <v>1</v>
      </c>
      <c r="BW120" s="31">
        <f t="shared" si="77"/>
        <v>1</v>
      </c>
      <c r="BX120" s="31">
        <f t="shared" si="77"/>
        <v>1</v>
      </c>
      <c r="BY120" s="31" t="str">
        <f t="shared" si="77"/>
        <v/>
      </c>
      <c r="BZ120" s="31">
        <f t="shared" si="77"/>
        <v>1</v>
      </c>
      <c r="CA120" s="31" t="str">
        <f t="shared" si="77"/>
        <v/>
      </c>
      <c r="CB120" s="31" t="str">
        <f t="shared" si="77"/>
        <v/>
      </c>
      <c r="CC120" s="31" t="str">
        <f t="shared" ref="CC120:CO120" si="80">+IF(CC134=0,"",CC134/CC147)</f>
        <v/>
      </c>
      <c r="CD120" s="31" t="str">
        <f t="shared" si="80"/>
        <v/>
      </c>
      <c r="CE120" s="31" t="str">
        <f t="shared" si="80"/>
        <v/>
      </c>
      <c r="CF120" s="31" t="str">
        <f t="shared" si="80"/>
        <v/>
      </c>
      <c r="CG120" s="31" t="str">
        <f t="shared" si="80"/>
        <v/>
      </c>
      <c r="CH120" s="31" t="str">
        <f t="shared" si="80"/>
        <v/>
      </c>
      <c r="CI120" s="31" t="str">
        <f t="shared" si="80"/>
        <v/>
      </c>
      <c r="CJ120" s="31" t="str">
        <f t="shared" si="80"/>
        <v/>
      </c>
      <c r="CK120" s="31" t="str">
        <f t="shared" si="80"/>
        <v/>
      </c>
      <c r="CL120" s="31" t="str">
        <f t="shared" si="80"/>
        <v/>
      </c>
      <c r="CM120" s="31" t="str">
        <f t="shared" si="80"/>
        <v/>
      </c>
      <c r="CN120" s="31" t="str">
        <f t="shared" si="80"/>
        <v/>
      </c>
      <c r="CO120" s="31" t="str">
        <f t="shared" si="80"/>
        <v/>
      </c>
    </row>
    <row r="121" spans="1:93" x14ac:dyDescent="0.3">
      <c r="A121" s="20">
        <v>1</v>
      </c>
      <c r="B121" s="21" t="s">
        <v>218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82">
        <f>+AVERAGE(R121:AB121)</f>
        <v>1</v>
      </c>
      <c r="R121" s="44">
        <f t="shared" ref="R121:AD125" si="81">+IF(R135=0,"",R135/R148)</f>
        <v>1</v>
      </c>
      <c r="S121" s="44">
        <f t="shared" si="81"/>
        <v>1</v>
      </c>
      <c r="T121" s="44">
        <f t="shared" si="81"/>
        <v>1</v>
      </c>
      <c r="U121" s="44">
        <f t="shared" si="81"/>
        <v>1</v>
      </c>
      <c r="V121" s="44">
        <f t="shared" si="81"/>
        <v>1</v>
      </c>
      <c r="W121" s="44">
        <f t="shared" si="81"/>
        <v>1</v>
      </c>
      <c r="X121" s="44">
        <f t="shared" si="81"/>
        <v>1</v>
      </c>
      <c r="Y121" s="44" t="str">
        <f>+IF(Y135=0,"",Y135/Y148)</f>
        <v/>
      </c>
      <c r="Z121" s="44" t="str">
        <f t="shared" ref="Z121:CK125" si="82">+IF(Z135=0,"",Z135/Z148)</f>
        <v/>
      </c>
      <c r="AA121" s="44">
        <f t="shared" si="82"/>
        <v>1</v>
      </c>
      <c r="AB121" s="44">
        <f t="shared" si="82"/>
        <v>1</v>
      </c>
      <c r="AC121" s="44">
        <f t="shared" si="82"/>
        <v>1</v>
      </c>
      <c r="AD121" s="48">
        <f t="shared" si="82"/>
        <v>1</v>
      </c>
      <c r="AE121" s="31" t="str">
        <f t="shared" si="82"/>
        <v/>
      </c>
      <c r="AF121" s="31" t="str">
        <f t="shared" si="82"/>
        <v/>
      </c>
      <c r="AG121" s="31" t="str">
        <f t="shared" si="82"/>
        <v/>
      </c>
      <c r="AH121" s="31" t="str">
        <f t="shared" si="82"/>
        <v/>
      </c>
      <c r="AI121" s="31">
        <f t="shared" si="82"/>
        <v>1</v>
      </c>
      <c r="AJ121" s="31" t="str">
        <f t="shared" si="82"/>
        <v/>
      </c>
      <c r="AK121" s="31" t="str">
        <f t="shared" si="82"/>
        <v/>
      </c>
      <c r="AL121" s="31" t="str">
        <f t="shared" si="82"/>
        <v/>
      </c>
      <c r="AM121" s="31" t="str">
        <f t="shared" si="82"/>
        <v/>
      </c>
      <c r="AN121" s="31" t="str">
        <f t="shared" si="82"/>
        <v/>
      </c>
      <c r="AO121" s="31" t="str">
        <f t="shared" si="82"/>
        <v/>
      </c>
      <c r="AP121" s="31" t="str">
        <f t="shared" si="82"/>
        <v/>
      </c>
      <c r="AQ121" s="31" t="str">
        <f t="shared" si="82"/>
        <v/>
      </c>
      <c r="AR121" s="31" t="str">
        <f t="shared" si="82"/>
        <v/>
      </c>
      <c r="AS121" s="31" t="str">
        <f t="shared" si="82"/>
        <v/>
      </c>
      <c r="AT121" s="31" t="str">
        <f t="shared" si="82"/>
        <v/>
      </c>
      <c r="AU121" s="31" t="str">
        <f t="shared" si="82"/>
        <v/>
      </c>
      <c r="AV121" s="31" t="str">
        <f t="shared" si="82"/>
        <v/>
      </c>
      <c r="AW121" s="31" t="str">
        <f t="shared" si="82"/>
        <v/>
      </c>
      <c r="AX121" s="31" t="str">
        <f t="shared" si="82"/>
        <v/>
      </c>
      <c r="AY121" s="31" t="str">
        <f t="shared" si="82"/>
        <v/>
      </c>
      <c r="AZ121" s="31" t="str">
        <f t="shared" si="82"/>
        <v/>
      </c>
      <c r="BA121" s="31" t="str">
        <f t="shared" si="82"/>
        <v/>
      </c>
      <c r="BB121" s="31" t="str">
        <f t="shared" si="82"/>
        <v/>
      </c>
      <c r="BC121" s="31" t="str">
        <f t="shared" si="82"/>
        <v/>
      </c>
      <c r="BD121" s="31" t="str">
        <f t="shared" si="82"/>
        <v/>
      </c>
      <c r="BE121" s="31" t="str">
        <f t="shared" si="82"/>
        <v/>
      </c>
      <c r="BF121" s="31" t="str">
        <f t="shared" si="82"/>
        <v/>
      </c>
      <c r="BG121" s="31" t="str">
        <f t="shared" si="82"/>
        <v/>
      </c>
      <c r="BH121" s="31" t="str">
        <f t="shared" si="82"/>
        <v/>
      </c>
      <c r="BI121" s="31" t="str">
        <f t="shared" si="82"/>
        <v/>
      </c>
      <c r="BJ121" s="33">
        <f t="shared" si="82"/>
        <v>1</v>
      </c>
      <c r="BK121" s="31" t="str">
        <f t="shared" si="82"/>
        <v/>
      </c>
      <c r="BL121" s="31" t="str">
        <f t="shared" si="82"/>
        <v/>
      </c>
      <c r="BM121" s="31" t="str">
        <f t="shared" si="82"/>
        <v/>
      </c>
      <c r="BN121" s="31" t="str">
        <f t="shared" si="82"/>
        <v/>
      </c>
      <c r="BO121" s="31">
        <f t="shared" si="82"/>
        <v>1</v>
      </c>
      <c r="BP121" s="31" t="str">
        <f t="shared" si="82"/>
        <v/>
      </c>
      <c r="BQ121" s="31" t="str">
        <f t="shared" si="82"/>
        <v/>
      </c>
      <c r="BR121" s="31" t="str">
        <f t="shared" si="82"/>
        <v/>
      </c>
      <c r="BS121" s="31" t="str">
        <f t="shared" si="82"/>
        <v/>
      </c>
      <c r="BT121" s="31" t="str">
        <f t="shared" si="82"/>
        <v/>
      </c>
      <c r="BU121" s="31" t="str">
        <f t="shared" si="82"/>
        <v/>
      </c>
      <c r="BV121" s="31" t="str">
        <f t="shared" si="82"/>
        <v/>
      </c>
      <c r="BW121" s="31" t="str">
        <f t="shared" si="82"/>
        <v/>
      </c>
      <c r="BX121" s="31" t="str">
        <f t="shared" si="82"/>
        <v/>
      </c>
      <c r="BY121" s="31" t="str">
        <f t="shared" si="82"/>
        <v/>
      </c>
      <c r="BZ121" s="31" t="str">
        <f t="shared" si="82"/>
        <v/>
      </c>
      <c r="CA121" s="31" t="str">
        <f t="shared" si="82"/>
        <v/>
      </c>
      <c r="CB121" s="31" t="str">
        <f t="shared" si="82"/>
        <v/>
      </c>
      <c r="CC121" s="31" t="str">
        <f t="shared" si="82"/>
        <v/>
      </c>
      <c r="CD121" s="31" t="str">
        <f t="shared" si="82"/>
        <v/>
      </c>
      <c r="CE121" s="31" t="str">
        <f t="shared" si="82"/>
        <v/>
      </c>
      <c r="CF121" s="31" t="str">
        <f t="shared" si="82"/>
        <v/>
      </c>
      <c r="CG121" s="31" t="str">
        <f t="shared" si="82"/>
        <v/>
      </c>
      <c r="CH121" s="31" t="str">
        <f t="shared" si="82"/>
        <v/>
      </c>
      <c r="CI121" s="31" t="str">
        <f t="shared" si="82"/>
        <v/>
      </c>
      <c r="CJ121" s="31" t="str">
        <f t="shared" si="82"/>
        <v/>
      </c>
      <c r="CK121" s="31" t="str">
        <f t="shared" si="82"/>
        <v/>
      </c>
      <c r="CL121" s="31" t="str">
        <f t="shared" ref="CL121:CO124" si="83">+IF(CL135=0,"",CL135/CL148)</f>
        <v/>
      </c>
      <c r="CM121" s="31" t="str">
        <f t="shared" si="83"/>
        <v/>
      </c>
      <c r="CN121" s="31" t="str">
        <f t="shared" si="83"/>
        <v/>
      </c>
      <c r="CO121" s="31" t="str">
        <f t="shared" si="83"/>
        <v/>
      </c>
    </row>
    <row r="122" spans="1:93" x14ac:dyDescent="0.3">
      <c r="A122" s="20">
        <v>5</v>
      </c>
      <c r="B122" s="21" t="s">
        <v>219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82" t="e">
        <f>+AVERAGE(R122:AB122)</f>
        <v>#DIV/0!</v>
      </c>
      <c r="R122" s="44" t="str">
        <f t="shared" si="81"/>
        <v/>
      </c>
      <c r="S122" s="44" t="str">
        <f t="shared" si="81"/>
        <v/>
      </c>
      <c r="T122" s="44" t="str">
        <f t="shared" si="81"/>
        <v/>
      </c>
      <c r="U122" s="44" t="str">
        <f t="shared" si="81"/>
        <v/>
      </c>
      <c r="V122" s="44" t="str">
        <f t="shared" si="81"/>
        <v/>
      </c>
      <c r="W122" s="44" t="str">
        <f t="shared" si="81"/>
        <v/>
      </c>
      <c r="X122" s="44" t="str">
        <f t="shared" si="81"/>
        <v/>
      </c>
      <c r="Y122" s="44" t="str">
        <f t="shared" si="81"/>
        <v/>
      </c>
      <c r="Z122" s="44" t="str">
        <f t="shared" si="81"/>
        <v/>
      </c>
      <c r="AA122" s="44" t="str">
        <f t="shared" si="81"/>
        <v/>
      </c>
      <c r="AB122" s="44" t="str">
        <f t="shared" si="81"/>
        <v/>
      </c>
      <c r="AC122" s="44"/>
      <c r="AD122" s="48" t="str">
        <f t="shared" si="81"/>
        <v/>
      </c>
      <c r="AE122" s="31" t="str">
        <f t="shared" si="82"/>
        <v/>
      </c>
      <c r="AF122" s="31" t="str">
        <f t="shared" si="82"/>
        <v/>
      </c>
      <c r="AG122" s="31" t="str">
        <f t="shared" si="82"/>
        <v/>
      </c>
      <c r="AH122" s="31" t="str">
        <f t="shared" si="82"/>
        <v/>
      </c>
      <c r="AI122" s="31" t="str">
        <f t="shared" si="82"/>
        <v/>
      </c>
      <c r="AJ122" s="31" t="str">
        <f t="shared" si="82"/>
        <v/>
      </c>
      <c r="AK122" s="31" t="str">
        <f t="shared" si="82"/>
        <v/>
      </c>
      <c r="AL122" s="31" t="str">
        <f t="shared" si="82"/>
        <v/>
      </c>
      <c r="AM122" s="31" t="str">
        <f t="shared" si="82"/>
        <v/>
      </c>
      <c r="AN122" s="31" t="str">
        <f t="shared" si="82"/>
        <v/>
      </c>
      <c r="AO122" s="31" t="str">
        <f t="shared" si="82"/>
        <v/>
      </c>
      <c r="AP122" s="31" t="str">
        <f t="shared" si="82"/>
        <v/>
      </c>
      <c r="AQ122" s="31" t="str">
        <f t="shared" si="82"/>
        <v/>
      </c>
      <c r="AR122" s="31" t="str">
        <f t="shared" si="82"/>
        <v/>
      </c>
      <c r="AS122" s="31" t="str">
        <f t="shared" si="82"/>
        <v/>
      </c>
      <c r="AT122" s="31" t="str">
        <f t="shared" si="82"/>
        <v/>
      </c>
      <c r="AU122" s="31" t="str">
        <f t="shared" si="82"/>
        <v/>
      </c>
      <c r="AV122" s="31" t="str">
        <f t="shared" si="82"/>
        <v/>
      </c>
      <c r="AW122" s="31" t="str">
        <f t="shared" si="82"/>
        <v/>
      </c>
      <c r="AX122" s="31" t="str">
        <f t="shared" si="82"/>
        <v/>
      </c>
      <c r="AY122" s="31" t="str">
        <f t="shared" si="82"/>
        <v/>
      </c>
      <c r="AZ122" s="31" t="str">
        <f t="shared" si="82"/>
        <v/>
      </c>
      <c r="BA122" s="31" t="str">
        <f t="shared" si="82"/>
        <v/>
      </c>
      <c r="BB122" s="31" t="str">
        <f t="shared" si="82"/>
        <v/>
      </c>
      <c r="BC122" s="31" t="str">
        <f t="shared" si="82"/>
        <v/>
      </c>
      <c r="BD122" s="31" t="str">
        <f t="shared" si="82"/>
        <v/>
      </c>
      <c r="BE122" s="31" t="str">
        <f t="shared" si="82"/>
        <v/>
      </c>
      <c r="BF122" s="31" t="str">
        <f t="shared" si="82"/>
        <v/>
      </c>
      <c r="BG122" s="31" t="str">
        <f t="shared" si="82"/>
        <v/>
      </c>
      <c r="BH122" s="31" t="str">
        <f t="shared" si="82"/>
        <v/>
      </c>
      <c r="BI122" s="31" t="str">
        <f t="shared" si="82"/>
        <v/>
      </c>
      <c r="BJ122" s="33" t="str">
        <f t="shared" si="82"/>
        <v/>
      </c>
      <c r="BK122" s="31" t="str">
        <f t="shared" si="82"/>
        <v/>
      </c>
      <c r="BL122" s="31" t="str">
        <f t="shared" si="82"/>
        <v/>
      </c>
      <c r="BM122" s="31" t="str">
        <f t="shared" si="82"/>
        <v/>
      </c>
      <c r="BN122" s="31" t="str">
        <f t="shared" si="82"/>
        <v/>
      </c>
      <c r="BO122" s="31" t="str">
        <f t="shared" si="82"/>
        <v/>
      </c>
      <c r="BP122" s="31" t="str">
        <f t="shared" si="82"/>
        <v/>
      </c>
      <c r="BQ122" s="31" t="str">
        <f t="shared" si="82"/>
        <v/>
      </c>
      <c r="BR122" s="31" t="str">
        <f t="shared" si="82"/>
        <v/>
      </c>
      <c r="BS122" s="31" t="str">
        <f t="shared" si="82"/>
        <v/>
      </c>
      <c r="BT122" s="31" t="str">
        <f t="shared" si="82"/>
        <v/>
      </c>
      <c r="BU122" s="31" t="str">
        <f t="shared" si="82"/>
        <v/>
      </c>
      <c r="BV122" s="31" t="str">
        <f t="shared" si="82"/>
        <v/>
      </c>
      <c r="BW122" s="31" t="str">
        <f t="shared" si="82"/>
        <v/>
      </c>
      <c r="BX122" s="31" t="str">
        <f t="shared" si="82"/>
        <v/>
      </c>
      <c r="BY122" s="31" t="str">
        <f t="shared" si="82"/>
        <v/>
      </c>
      <c r="BZ122" s="31" t="str">
        <f t="shared" si="82"/>
        <v/>
      </c>
      <c r="CA122" s="31" t="str">
        <f t="shared" si="82"/>
        <v/>
      </c>
      <c r="CB122" s="31" t="str">
        <f t="shared" si="82"/>
        <v/>
      </c>
      <c r="CC122" s="31" t="str">
        <f t="shared" si="82"/>
        <v/>
      </c>
      <c r="CD122" s="31" t="str">
        <f t="shared" si="82"/>
        <v/>
      </c>
      <c r="CE122" s="31" t="str">
        <f t="shared" si="82"/>
        <v/>
      </c>
      <c r="CF122" s="31" t="str">
        <f t="shared" si="82"/>
        <v/>
      </c>
      <c r="CG122" s="31" t="str">
        <f t="shared" si="82"/>
        <v/>
      </c>
      <c r="CH122" s="31" t="str">
        <f t="shared" si="82"/>
        <v/>
      </c>
      <c r="CI122" s="31" t="str">
        <f t="shared" si="82"/>
        <v/>
      </c>
      <c r="CJ122" s="31" t="str">
        <f t="shared" si="82"/>
        <v/>
      </c>
      <c r="CK122" s="31" t="str">
        <f t="shared" si="82"/>
        <v/>
      </c>
      <c r="CL122" s="31" t="str">
        <f t="shared" si="83"/>
        <v/>
      </c>
      <c r="CM122" s="31" t="str">
        <f t="shared" si="83"/>
        <v/>
      </c>
      <c r="CN122" s="31" t="str">
        <f t="shared" si="83"/>
        <v/>
      </c>
      <c r="CO122" s="31" t="str">
        <f t="shared" si="83"/>
        <v/>
      </c>
    </row>
    <row r="123" spans="1:93" x14ac:dyDescent="0.3">
      <c r="A123" s="20">
        <v>9</v>
      </c>
      <c r="B123" s="21" t="s">
        <v>199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82" t="e">
        <f t="shared" si="79"/>
        <v>#DIV/0!</v>
      </c>
      <c r="R123" s="44" t="str">
        <f t="shared" si="81"/>
        <v/>
      </c>
      <c r="S123" s="44" t="str">
        <f t="shared" si="81"/>
        <v/>
      </c>
      <c r="T123" s="44" t="str">
        <f t="shared" si="81"/>
        <v/>
      </c>
      <c r="U123" s="44" t="str">
        <f t="shared" si="81"/>
        <v/>
      </c>
      <c r="V123" s="44" t="str">
        <f t="shared" si="81"/>
        <v/>
      </c>
      <c r="W123" s="44" t="str">
        <f t="shared" si="81"/>
        <v/>
      </c>
      <c r="X123" s="44" t="str">
        <f t="shared" si="81"/>
        <v/>
      </c>
      <c r="Y123" s="44" t="str">
        <f t="shared" si="81"/>
        <v/>
      </c>
      <c r="Z123" s="44" t="str">
        <f t="shared" si="81"/>
        <v/>
      </c>
      <c r="AA123" s="44" t="str">
        <f t="shared" si="81"/>
        <v/>
      </c>
      <c r="AB123" s="44" t="str">
        <f t="shared" si="81"/>
        <v/>
      </c>
      <c r="AC123" s="44"/>
      <c r="AD123" s="48" t="str">
        <f t="shared" si="81"/>
        <v/>
      </c>
      <c r="AE123" s="31" t="str">
        <f t="shared" si="82"/>
        <v/>
      </c>
      <c r="AF123" s="31" t="str">
        <f t="shared" si="82"/>
        <v/>
      </c>
      <c r="AG123" s="31" t="str">
        <f t="shared" si="82"/>
        <v/>
      </c>
      <c r="AH123" s="31" t="str">
        <f t="shared" si="82"/>
        <v/>
      </c>
      <c r="AI123" s="31" t="str">
        <f t="shared" si="82"/>
        <v/>
      </c>
      <c r="AJ123" s="31" t="str">
        <f t="shared" si="82"/>
        <v/>
      </c>
      <c r="AK123" s="31" t="str">
        <f t="shared" si="82"/>
        <v/>
      </c>
      <c r="AL123" s="31" t="str">
        <f t="shared" si="82"/>
        <v/>
      </c>
      <c r="AM123" s="31" t="str">
        <f t="shared" si="82"/>
        <v/>
      </c>
      <c r="AN123" s="31" t="str">
        <f t="shared" si="82"/>
        <v/>
      </c>
      <c r="AO123" s="31" t="str">
        <f t="shared" si="82"/>
        <v/>
      </c>
      <c r="AP123" s="31" t="str">
        <f t="shared" si="82"/>
        <v/>
      </c>
      <c r="AQ123" s="31" t="str">
        <f t="shared" si="82"/>
        <v/>
      </c>
      <c r="AR123" s="31" t="str">
        <f t="shared" si="82"/>
        <v/>
      </c>
      <c r="AS123" s="31" t="str">
        <f t="shared" si="82"/>
        <v/>
      </c>
      <c r="AT123" s="31" t="str">
        <f t="shared" si="82"/>
        <v/>
      </c>
      <c r="AU123" s="31" t="str">
        <f t="shared" si="82"/>
        <v/>
      </c>
      <c r="AV123" s="31" t="str">
        <f t="shared" si="82"/>
        <v/>
      </c>
      <c r="AW123" s="31" t="str">
        <f t="shared" si="82"/>
        <v/>
      </c>
      <c r="AX123" s="31" t="str">
        <f t="shared" si="82"/>
        <v/>
      </c>
      <c r="AY123" s="31" t="str">
        <f t="shared" si="82"/>
        <v/>
      </c>
      <c r="AZ123" s="31" t="str">
        <f t="shared" si="82"/>
        <v/>
      </c>
      <c r="BA123" s="31" t="str">
        <f t="shared" si="82"/>
        <v/>
      </c>
      <c r="BB123" s="31" t="str">
        <f t="shared" si="82"/>
        <v/>
      </c>
      <c r="BC123" s="31" t="str">
        <f t="shared" si="82"/>
        <v/>
      </c>
      <c r="BD123" s="31" t="str">
        <f t="shared" si="82"/>
        <v/>
      </c>
      <c r="BE123" s="31" t="str">
        <f t="shared" si="82"/>
        <v/>
      </c>
      <c r="BF123" s="31" t="str">
        <f t="shared" si="82"/>
        <v/>
      </c>
      <c r="BG123" s="31" t="str">
        <f t="shared" si="82"/>
        <v/>
      </c>
      <c r="BH123" s="31" t="str">
        <f t="shared" si="82"/>
        <v/>
      </c>
      <c r="BI123" s="31" t="str">
        <f t="shared" si="82"/>
        <v/>
      </c>
      <c r="BJ123" s="33" t="str">
        <f t="shared" si="82"/>
        <v/>
      </c>
      <c r="BK123" s="31" t="str">
        <f t="shared" si="82"/>
        <v/>
      </c>
      <c r="BL123" s="31" t="str">
        <f t="shared" si="82"/>
        <v/>
      </c>
      <c r="BM123" s="31" t="str">
        <f t="shared" si="82"/>
        <v/>
      </c>
      <c r="BN123" s="31" t="str">
        <f t="shared" si="82"/>
        <v/>
      </c>
      <c r="BO123" s="31" t="str">
        <f t="shared" si="82"/>
        <v/>
      </c>
      <c r="BP123" s="31" t="str">
        <f t="shared" si="82"/>
        <v/>
      </c>
      <c r="BQ123" s="31" t="str">
        <f t="shared" si="82"/>
        <v/>
      </c>
      <c r="BR123" s="31" t="str">
        <f t="shared" si="82"/>
        <v/>
      </c>
      <c r="BS123" s="31" t="str">
        <f t="shared" si="82"/>
        <v/>
      </c>
      <c r="BT123" s="31" t="str">
        <f t="shared" si="82"/>
        <v/>
      </c>
      <c r="BU123" s="31" t="str">
        <f t="shared" si="82"/>
        <v/>
      </c>
      <c r="BV123" s="31" t="str">
        <f t="shared" si="82"/>
        <v/>
      </c>
      <c r="BW123" s="31" t="str">
        <f t="shared" si="82"/>
        <v/>
      </c>
      <c r="BX123" s="31" t="str">
        <f t="shared" si="82"/>
        <v/>
      </c>
      <c r="BY123" s="31" t="str">
        <f t="shared" si="82"/>
        <v/>
      </c>
      <c r="BZ123" s="31" t="str">
        <f t="shared" si="82"/>
        <v/>
      </c>
      <c r="CA123" s="31" t="str">
        <f t="shared" si="82"/>
        <v/>
      </c>
      <c r="CB123" s="31" t="str">
        <f t="shared" si="82"/>
        <v/>
      </c>
      <c r="CC123" s="31" t="str">
        <f t="shared" si="82"/>
        <v/>
      </c>
      <c r="CD123" s="31" t="str">
        <f t="shared" si="82"/>
        <v/>
      </c>
      <c r="CE123" s="31" t="str">
        <f t="shared" si="82"/>
        <v/>
      </c>
      <c r="CF123" s="31" t="str">
        <f t="shared" si="82"/>
        <v/>
      </c>
      <c r="CG123" s="31" t="str">
        <f t="shared" si="82"/>
        <v/>
      </c>
      <c r="CH123" s="31" t="str">
        <f t="shared" si="82"/>
        <v/>
      </c>
      <c r="CI123" s="31" t="str">
        <f t="shared" si="82"/>
        <v/>
      </c>
      <c r="CJ123" s="31" t="str">
        <f t="shared" si="82"/>
        <v/>
      </c>
      <c r="CK123" s="31" t="str">
        <f t="shared" si="82"/>
        <v/>
      </c>
      <c r="CL123" s="31" t="str">
        <f t="shared" si="83"/>
        <v/>
      </c>
      <c r="CM123" s="31" t="str">
        <f t="shared" si="83"/>
        <v/>
      </c>
      <c r="CN123" s="31" t="str">
        <f t="shared" si="83"/>
        <v/>
      </c>
      <c r="CO123" s="31" t="str">
        <f t="shared" si="83"/>
        <v/>
      </c>
    </row>
    <row r="124" spans="1:93" x14ac:dyDescent="0.3">
      <c r="A124" s="20">
        <v>10</v>
      </c>
      <c r="B124" s="21" t="s">
        <v>200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82" t="e">
        <f t="shared" si="79"/>
        <v>#DIV/0!</v>
      </c>
      <c r="R124" s="44" t="str">
        <f t="shared" si="81"/>
        <v/>
      </c>
      <c r="S124" s="44" t="str">
        <f t="shared" si="81"/>
        <v/>
      </c>
      <c r="T124" s="44" t="str">
        <f t="shared" si="81"/>
        <v/>
      </c>
      <c r="U124" s="44" t="str">
        <f t="shared" si="81"/>
        <v/>
      </c>
      <c r="V124" s="44" t="str">
        <f t="shared" si="81"/>
        <v/>
      </c>
      <c r="W124" s="44" t="str">
        <f t="shared" si="81"/>
        <v/>
      </c>
      <c r="X124" s="44" t="str">
        <f t="shared" si="81"/>
        <v/>
      </c>
      <c r="Y124" s="44" t="str">
        <f t="shared" si="81"/>
        <v/>
      </c>
      <c r="Z124" s="44" t="str">
        <f t="shared" si="81"/>
        <v/>
      </c>
      <c r="AA124" s="44" t="str">
        <f t="shared" si="81"/>
        <v/>
      </c>
      <c r="AB124" s="44" t="str">
        <f t="shared" si="81"/>
        <v/>
      </c>
      <c r="AC124" s="44"/>
      <c r="AD124" s="48">
        <f t="shared" si="81"/>
        <v>1</v>
      </c>
      <c r="AE124" s="31" t="str">
        <f t="shared" si="82"/>
        <v/>
      </c>
      <c r="AF124" s="31" t="str">
        <f t="shared" si="82"/>
        <v/>
      </c>
      <c r="AG124" s="31" t="str">
        <f t="shared" si="82"/>
        <v/>
      </c>
      <c r="AH124" s="31" t="str">
        <f t="shared" si="82"/>
        <v/>
      </c>
      <c r="AI124" s="31" t="str">
        <f t="shared" si="82"/>
        <v/>
      </c>
      <c r="AJ124" s="31">
        <f t="shared" si="82"/>
        <v>1</v>
      </c>
      <c r="AK124" s="31" t="str">
        <f t="shared" si="82"/>
        <v/>
      </c>
      <c r="AL124" s="31" t="str">
        <f t="shared" si="82"/>
        <v/>
      </c>
      <c r="AM124" s="31">
        <f t="shared" si="82"/>
        <v>1</v>
      </c>
      <c r="AN124" s="31">
        <f t="shared" si="82"/>
        <v>1</v>
      </c>
      <c r="AO124" s="31" t="str">
        <f t="shared" si="82"/>
        <v/>
      </c>
      <c r="AP124" s="31" t="str">
        <f t="shared" si="82"/>
        <v/>
      </c>
      <c r="AQ124" s="31" t="str">
        <f t="shared" si="82"/>
        <v/>
      </c>
      <c r="AR124" s="31" t="str">
        <f t="shared" si="82"/>
        <v/>
      </c>
      <c r="AS124" s="31" t="str">
        <f t="shared" si="82"/>
        <v/>
      </c>
      <c r="AT124" s="31" t="str">
        <f t="shared" si="82"/>
        <v/>
      </c>
      <c r="AU124" s="31" t="str">
        <f t="shared" si="82"/>
        <v/>
      </c>
      <c r="AV124" s="31" t="str">
        <f t="shared" si="82"/>
        <v/>
      </c>
      <c r="AW124" s="31" t="str">
        <f t="shared" si="82"/>
        <v/>
      </c>
      <c r="AX124" s="31" t="str">
        <f t="shared" si="82"/>
        <v/>
      </c>
      <c r="AY124" s="31" t="str">
        <f t="shared" si="82"/>
        <v/>
      </c>
      <c r="AZ124" s="31" t="str">
        <f t="shared" si="82"/>
        <v/>
      </c>
      <c r="BA124" s="31" t="str">
        <f t="shared" si="82"/>
        <v/>
      </c>
      <c r="BB124" s="31" t="str">
        <f t="shared" si="82"/>
        <v/>
      </c>
      <c r="BC124" s="31" t="str">
        <f t="shared" si="82"/>
        <v/>
      </c>
      <c r="BD124" s="31" t="str">
        <f t="shared" si="82"/>
        <v/>
      </c>
      <c r="BE124" s="31" t="str">
        <f t="shared" si="82"/>
        <v/>
      </c>
      <c r="BF124" s="31" t="str">
        <f t="shared" si="82"/>
        <v/>
      </c>
      <c r="BG124" s="31" t="str">
        <f t="shared" si="82"/>
        <v/>
      </c>
      <c r="BH124" s="31" t="str">
        <f t="shared" si="82"/>
        <v/>
      </c>
      <c r="BI124" s="31" t="str">
        <f t="shared" si="82"/>
        <v/>
      </c>
      <c r="BJ124" s="33">
        <f t="shared" si="82"/>
        <v>1</v>
      </c>
      <c r="BK124" s="31" t="str">
        <f t="shared" si="82"/>
        <v/>
      </c>
      <c r="BL124" s="31" t="str">
        <f t="shared" si="82"/>
        <v/>
      </c>
      <c r="BM124" s="31" t="str">
        <f t="shared" si="82"/>
        <v/>
      </c>
      <c r="BN124" s="31" t="str">
        <f t="shared" si="82"/>
        <v/>
      </c>
      <c r="BO124" s="31" t="str">
        <f t="shared" si="82"/>
        <v/>
      </c>
      <c r="BP124" s="31">
        <f t="shared" si="82"/>
        <v>1</v>
      </c>
      <c r="BQ124" s="31" t="str">
        <f t="shared" si="82"/>
        <v/>
      </c>
      <c r="BR124" s="31" t="str">
        <f t="shared" si="82"/>
        <v/>
      </c>
      <c r="BS124" s="31">
        <f t="shared" si="82"/>
        <v>1</v>
      </c>
      <c r="BT124" s="31">
        <f t="shared" si="82"/>
        <v>1</v>
      </c>
      <c r="BU124" s="31" t="str">
        <f t="shared" si="82"/>
        <v/>
      </c>
      <c r="BV124" s="31" t="str">
        <f t="shared" si="82"/>
        <v/>
      </c>
      <c r="BW124" s="31" t="str">
        <f t="shared" si="82"/>
        <v/>
      </c>
      <c r="BX124" s="31" t="str">
        <f t="shared" si="82"/>
        <v/>
      </c>
      <c r="BY124" s="31" t="str">
        <f t="shared" si="82"/>
        <v/>
      </c>
      <c r="BZ124" s="31" t="str">
        <f t="shared" si="82"/>
        <v/>
      </c>
      <c r="CA124" s="31" t="str">
        <f t="shared" si="82"/>
        <v/>
      </c>
      <c r="CB124" s="31" t="str">
        <f t="shared" si="82"/>
        <v/>
      </c>
      <c r="CC124" s="31" t="str">
        <f t="shared" si="82"/>
        <v/>
      </c>
      <c r="CD124" s="31" t="str">
        <f t="shared" si="82"/>
        <v/>
      </c>
      <c r="CE124" s="31" t="str">
        <f t="shared" si="82"/>
        <v/>
      </c>
      <c r="CF124" s="31" t="str">
        <f t="shared" si="82"/>
        <v/>
      </c>
      <c r="CG124" s="31" t="str">
        <f t="shared" si="82"/>
        <v/>
      </c>
      <c r="CH124" s="31" t="str">
        <f t="shared" si="82"/>
        <v/>
      </c>
      <c r="CI124" s="31" t="str">
        <f t="shared" si="82"/>
        <v/>
      </c>
      <c r="CJ124" s="31" t="str">
        <f t="shared" si="82"/>
        <v/>
      </c>
      <c r="CK124" s="31" t="str">
        <f t="shared" si="82"/>
        <v/>
      </c>
      <c r="CL124" s="31" t="str">
        <f t="shared" si="83"/>
        <v/>
      </c>
      <c r="CM124" s="31" t="str">
        <f t="shared" si="83"/>
        <v/>
      </c>
      <c r="CN124" s="31" t="str">
        <f t="shared" si="83"/>
        <v/>
      </c>
      <c r="CO124" s="31" t="str">
        <f t="shared" si="83"/>
        <v/>
      </c>
    </row>
    <row r="125" spans="1:93" x14ac:dyDescent="0.3">
      <c r="A125" s="20">
        <v>11</v>
      </c>
      <c r="B125" s="21" t="s">
        <v>220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82" t="e">
        <f t="shared" si="79"/>
        <v>#DIV/0!</v>
      </c>
      <c r="R125" s="44" t="str">
        <f t="shared" si="81"/>
        <v/>
      </c>
      <c r="S125" s="44" t="str">
        <f t="shared" si="81"/>
        <v/>
      </c>
      <c r="T125" s="44" t="str">
        <f t="shared" si="81"/>
        <v/>
      </c>
      <c r="U125" s="44" t="str">
        <f t="shared" si="81"/>
        <v/>
      </c>
      <c r="V125" s="44" t="str">
        <f t="shared" si="81"/>
        <v/>
      </c>
      <c r="W125" s="44" t="str">
        <f t="shared" si="81"/>
        <v/>
      </c>
      <c r="X125" s="44" t="str">
        <f t="shared" si="81"/>
        <v/>
      </c>
      <c r="Y125" s="44" t="str">
        <f t="shared" si="81"/>
        <v/>
      </c>
      <c r="Z125" s="44" t="str">
        <f t="shared" si="81"/>
        <v/>
      </c>
      <c r="AA125" s="44" t="str">
        <f t="shared" si="81"/>
        <v/>
      </c>
      <c r="AB125" s="44" t="str">
        <f t="shared" si="81"/>
        <v/>
      </c>
      <c r="AC125" s="44"/>
      <c r="AD125" s="48" t="str">
        <f t="shared" si="81"/>
        <v/>
      </c>
      <c r="AE125" s="31" t="str">
        <f t="shared" si="82"/>
        <v/>
      </c>
      <c r="AF125" s="31" t="str">
        <f t="shared" si="82"/>
        <v/>
      </c>
      <c r="AG125" s="31" t="str">
        <f t="shared" si="82"/>
        <v/>
      </c>
      <c r="AH125" s="31" t="str">
        <f t="shared" si="82"/>
        <v/>
      </c>
      <c r="AI125" s="31" t="str">
        <f t="shared" si="82"/>
        <v/>
      </c>
      <c r="AJ125" s="31" t="str">
        <f t="shared" si="82"/>
        <v/>
      </c>
      <c r="AK125" s="31" t="str">
        <f t="shared" si="82"/>
        <v/>
      </c>
      <c r="AL125" s="31" t="str">
        <f t="shared" si="82"/>
        <v/>
      </c>
      <c r="AM125" s="31" t="str">
        <f t="shared" si="82"/>
        <v/>
      </c>
      <c r="AN125" s="31" t="str">
        <f t="shared" si="82"/>
        <v/>
      </c>
      <c r="AO125" s="31" t="str">
        <f t="shared" si="82"/>
        <v/>
      </c>
      <c r="AP125" s="31" t="str">
        <f t="shared" si="82"/>
        <v/>
      </c>
      <c r="AQ125" s="31" t="str">
        <f t="shared" si="82"/>
        <v/>
      </c>
      <c r="AR125" s="31" t="str">
        <f t="shared" si="82"/>
        <v/>
      </c>
      <c r="AS125" s="31" t="str">
        <f t="shared" ref="AS125:CO125" si="84">+IF(AS139=0,"",AS139/AS152)</f>
        <v/>
      </c>
      <c r="AT125" s="31" t="str">
        <f t="shared" si="84"/>
        <v/>
      </c>
      <c r="AU125" s="31" t="str">
        <f t="shared" si="84"/>
        <v/>
      </c>
      <c r="AV125" s="31" t="str">
        <f t="shared" si="84"/>
        <v/>
      </c>
      <c r="AW125" s="31" t="str">
        <f t="shared" si="84"/>
        <v/>
      </c>
      <c r="AX125" s="31" t="str">
        <f t="shared" si="84"/>
        <v/>
      </c>
      <c r="AY125" s="31" t="str">
        <f t="shared" si="84"/>
        <v/>
      </c>
      <c r="AZ125" s="31" t="str">
        <f t="shared" si="84"/>
        <v/>
      </c>
      <c r="BA125" s="31" t="str">
        <f t="shared" si="84"/>
        <v/>
      </c>
      <c r="BB125" s="31" t="str">
        <f t="shared" si="84"/>
        <v/>
      </c>
      <c r="BC125" s="31" t="str">
        <f t="shared" si="84"/>
        <v/>
      </c>
      <c r="BD125" s="31" t="str">
        <f t="shared" si="84"/>
        <v/>
      </c>
      <c r="BE125" s="31" t="str">
        <f t="shared" si="84"/>
        <v/>
      </c>
      <c r="BF125" s="31" t="str">
        <f t="shared" si="84"/>
        <v/>
      </c>
      <c r="BG125" s="31" t="str">
        <f t="shared" si="84"/>
        <v/>
      </c>
      <c r="BH125" s="31" t="str">
        <f t="shared" si="84"/>
        <v/>
      </c>
      <c r="BI125" s="31" t="str">
        <f t="shared" si="84"/>
        <v/>
      </c>
      <c r="BJ125" s="33" t="str">
        <f t="shared" si="84"/>
        <v/>
      </c>
      <c r="BK125" s="31" t="str">
        <f t="shared" si="84"/>
        <v/>
      </c>
      <c r="BL125" s="31" t="str">
        <f t="shared" si="84"/>
        <v/>
      </c>
      <c r="BM125" s="31" t="str">
        <f t="shared" si="84"/>
        <v/>
      </c>
      <c r="BN125" s="31" t="str">
        <f t="shared" si="84"/>
        <v/>
      </c>
      <c r="BO125" s="31" t="str">
        <f t="shared" si="84"/>
        <v/>
      </c>
      <c r="BP125" s="31" t="str">
        <f t="shared" si="84"/>
        <v/>
      </c>
      <c r="BQ125" s="31" t="str">
        <f t="shared" si="84"/>
        <v/>
      </c>
      <c r="BR125" s="31" t="str">
        <f t="shared" si="84"/>
        <v/>
      </c>
      <c r="BS125" s="31" t="str">
        <f t="shared" si="84"/>
        <v/>
      </c>
      <c r="BT125" s="31" t="str">
        <f t="shared" si="84"/>
        <v/>
      </c>
      <c r="BU125" s="31" t="str">
        <f t="shared" si="84"/>
        <v/>
      </c>
      <c r="BV125" s="31" t="str">
        <f t="shared" si="84"/>
        <v/>
      </c>
      <c r="BW125" s="31" t="str">
        <f t="shared" si="84"/>
        <v/>
      </c>
      <c r="BX125" s="31" t="str">
        <f t="shared" si="84"/>
        <v/>
      </c>
      <c r="BY125" s="31" t="str">
        <f t="shared" si="84"/>
        <v/>
      </c>
      <c r="BZ125" s="31" t="str">
        <f t="shared" si="84"/>
        <v/>
      </c>
      <c r="CA125" s="31" t="str">
        <f t="shared" si="84"/>
        <v/>
      </c>
      <c r="CB125" s="31" t="str">
        <f t="shared" si="84"/>
        <v/>
      </c>
      <c r="CC125" s="31" t="str">
        <f t="shared" si="84"/>
        <v/>
      </c>
      <c r="CD125" s="31" t="str">
        <f t="shared" si="84"/>
        <v/>
      </c>
      <c r="CE125" s="31" t="str">
        <f t="shared" si="84"/>
        <v/>
      </c>
      <c r="CF125" s="31" t="str">
        <f t="shared" si="84"/>
        <v/>
      </c>
      <c r="CG125" s="31" t="str">
        <f t="shared" si="84"/>
        <v/>
      </c>
      <c r="CH125" s="31" t="str">
        <f t="shared" si="84"/>
        <v/>
      </c>
      <c r="CI125" s="31" t="str">
        <f t="shared" si="84"/>
        <v/>
      </c>
      <c r="CJ125" s="31" t="str">
        <f t="shared" si="84"/>
        <v/>
      </c>
      <c r="CK125" s="31" t="str">
        <f t="shared" si="84"/>
        <v/>
      </c>
      <c r="CL125" s="31" t="str">
        <f t="shared" si="84"/>
        <v/>
      </c>
      <c r="CM125" s="31" t="str">
        <f t="shared" si="84"/>
        <v/>
      </c>
      <c r="CN125" s="31" t="str">
        <f t="shared" si="84"/>
        <v/>
      </c>
      <c r="CO125" s="31" t="str">
        <f t="shared" si="84"/>
        <v/>
      </c>
    </row>
    <row r="126" spans="1:93" ht="12" x14ac:dyDescent="0.25">
      <c r="A126" s="1074"/>
      <c r="B126" s="1074"/>
      <c r="C126" s="1074"/>
      <c r="D126" s="1074"/>
      <c r="E126" s="1074"/>
      <c r="F126" s="1074"/>
      <c r="G126" s="1074"/>
      <c r="H126" s="1074"/>
      <c r="I126" s="1074"/>
      <c r="J126" s="1074"/>
      <c r="K126" s="1074"/>
      <c r="L126" s="1074"/>
      <c r="M126" s="1074"/>
      <c r="N126" s="1074"/>
      <c r="O126" s="1074"/>
      <c r="P126" s="1074"/>
      <c r="Q126" s="1074"/>
      <c r="R126" s="1074"/>
      <c r="S126" s="1074"/>
      <c r="T126" s="1074"/>
      <c r="U126" s="1074"/>
      <c r="V126" s="1074"/>
      <c r="W126" s="1074"/>
      <c r="X126" s="1074"/>
      <c r="Y126" s="1074"/>
      <c r="Z126" s="1074"/>
      <c r="AA126" s="1074"/>
      <c r="AB126" s="1074"/>
      <c r="AC126" s="1074"/>
      <c r="AD126" s="1074"/>
      <c r="AE126" s="1074"/>
      <c r="AF126" s="1074"/>
      <c r="AG126" s="1074"/>
      <c r="AH126" s="1074"/>
      <c r="AI126" s="1074"/>
      <c r="AJ126" s="1074"/>
      <c r="AK126" s="1074"/>
      <c r="AL126" s="1074"/>
      <c r="AM126" s="1074"/>
      <c r="AN126" s="1074"/>
      <c r="AO126" s="1074"/>
      <c r="AP126" s="1074"/>
      <c r="AQ126" s="1074"/>
      <c r="AR126" s="1074"/>
      <c r="AS126" s="1074"/>
      <c r="AT126" s="1074"/>
      <c r="AU126" s="1074"/>
      <c r="AV126" s="1074"/>
      <c r="AW126" s="1074"/>
      <c r="AX126" s="1074"/>
      <c r="AY126" s="1074"/>
      <c r="AZ126" s="1074"/>
      <c r="BA126" s="1074"/>
      <c r="BB126" s="1074"/>
      <c r="BC126" s="1074"/>
      <c r="BD126" s="1074"/>
      <c r="BE126" s="1074"/>
      <c r="BF126" s="1074"/>
      <c r="BG126" s="1074"/>
      <c r="BH126" s="1074"/>
      <c r="BI126" s="1074"/>
      <c r="BJ126" s="7"/>
    </row>
    <row r="127" spans="1:93" s="10" customFormat="1" ht="13.95" customHeight="1" x14ac:dyDescent="0.3">
      <c r="A127" s="9" t="s">
        <v>27</v>
      </c>
      <c r="B127" s="9" t="s">
        <v>28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75" t="s">
        <v>466</v>
      </c>
      <c r="R127" s="1076"/>
      <c r="S127" s="1076"/>
      <c r="T127" s="1076"/>
      <c r="U127" s="1076"/>
      <c r="V127" s="1076"/>
      <c r="W127" s="1076"/>
      <c r="X127" s="1076"/>
      <c r="Y127" s="1076"/>
      <c r="Z127" s="1076"/>
      <c r="AA127" s="1076"/>
      <c r="AB127" s="1076"/>
      <c r="AC127" s="1077"/>
      <c r="AD127" s="1078" t="s">
        <v>182</v>
      </c>
      <c r="AE127" s="1079" t="s">
        <v>184</v>
      </c>
      <c r="AF127" s="1079"/>
      <c r="AG127" s="1079"/>
      <c r="AH127" s="1079"/>
      <c r="AI127" s="1079"/>
      <c r="AJ127" s="1079"/>
      <c r="AK127" s="1079"/>
      <c r="AL127" s="1079"/>
      <c r="AM127" s="1079"/>
      <c r="AN127" s="1079"/>
      <c r="AO127" s="1079"/>
      <c r="AP127" s="1079"/>
      <c r="AQ127" s="1079"/>
      <c r="AR127" s="1079"/>
      <c r="AS127" s="1079"/>
      <c r="AT127" s="1079"/>
      <c r="AU127" s="1079"/>
      <c r="AV127" s="1079"/>
      <c r="AW127" s="1079"/>
      <c r="AX127" s="1079"/>
      <c r="AY127" s="1079"/>
      <c r="AZ127" s="1079"/>
      <c r="BA127" s="1079"/>
      <c r="BB127" s="1079"/>
      <c r="BC127" s="1079"/>
      <c r="BD127" s="1079"/>
      <c r="BE127" s="1079"/>
      <c r="BF127" s="1079"/>
      <c r="BG127" s="1079"/>
      <c r="BH127" s="1079"/>
      <c r="BI127" s="1079"/>
      <c r="BJ127" s="1080" t="s">
        <v>182</v>
      </c>
      <c r="BK127" s="1079" t="s">
        <v>184</v>
      </c>
      <c r="BL127" s="1079"/>
      <c r="BM127" s="1079"/>
      <c r="BN127" s="1079"/>
      <c r="BO127" s="1079"/>
      <c r="BP127" s="1079"/>
      <c r="BQ127" s="1079"/>
      <c r="BR127" s="1079"/>
      <c r="BS127" s="1079"/>
      <c r="BT127" s="1079"/>
      <c r="BU127" s="1079"/>
      <c r="BV127" s="1079"/>
      <c r="BW127" s="1079"/>
      <c r="BX127" s="1079"/>
      <c r="BY127" s="1079"/>
      <c r="BZ127" s="1079"/>
      <c r="CA127" s="1079"/>
      <c r="CB127" s="1079"/>
      <c r="CC127" s="1079"/>
      <c r="CD127" s="1079"/>
      <c r="CE127" s="1079"/>
      <c r="CF127" s="1079"/>
      <c r="CG127" s="1079"/>
      <c r="CH127" s="1079"/>
      <c r="CI127" s="1079"/>
      <c r="CJ127" s="1079"/>
      <c r="CK127" s="1079"/>
      <c r="CL127" s="1079"/>
      <c r="CM127" s="1079"/>
      <c r="CN127" s="1079"/>
      <c r="CO127" s="1079"/>
    </row>
    <row r="128" spans="1:93" s="10" customFormat="1" ht="18" customHeight="1" x14ac:dyDescent="0.3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2" t="s">
        <v>479</v>
      </c>
      <c r="R128" s="9" t="s">
        <v>480</v>
      </c>
      <c r="S128" s="9" t="s">
        <v>468</v>
      </c>
      <c r="T128" s="9" t="s">
        <v>469</v>
      </c>
      <c r="U128" s="9" t="s">
        <v>470</v>
      </c>
      <c r="V128" s="9" t="s">
        <v>471</v>
      </c>
      <c r="W128" s="9" t="s">
        <v>472</v>
      </c>
      <c r="X128" s="9" t="s">
        <v>473</v>
      </c>
      <c r="Y128" s="9" t="s">
        <v>474</v>
      </c>
      <c r="Z128" s="9" t="s">
        <v>475</v>
      </c>
      <c r="AA128" s="9" t="s">
        <v>476</v>
      </c>
      <c r="AB128" s="9" t="s">
        <v>477</v>
      </c>
      <c r="AC128" s="9" t="s">
        <v>478</v>
      </c>
      <c r="AD128" s="1078"/>
      <c r="AE128" s="13" t="s">
        <v>204</v>
      </c>
      <c r="AF128" s="14">
        <f>+AE128+1</f>
        <v>45993</v>
      </c>
      <c r="AG128" s="14">
        <f t="shared" ref="AG128:BI128" si="85">+AF128+1</f>
        <v>45994</v>
      </c>
      <c r="AH128" s="14">
        <f t="shared" si="85"/>
        <v>45995</v>
      </c>
      <c r="AI128" s="14">
        <f t="shared" si="85"/>
        <v>45996</v>
      </c>
      <c r="AJ128" s="14">
        <f t="shared" si="85"/>
        <v>45997</v>
      </c>
      <c r="AK128" s="14">
        <f t="shared" si="85"/>
        <v>45998</v>
      </c>
      <c r="AL128" s="14">
        <f t="shared" si="85"/>
        <v>45999</v>
      </c>
      <c r="AM128" s="14">
        <f t="shared" si="85"/>
        <v>46000</v>
      </c>
      <c r="AN128" s="14">
        <f t="shared" si="85"/>
        <v>46001</v>
      </c>
      <c r="AO128" s="14">
        <f t="shared" si="85"/>
        <v>46002</v>
      </c>
      <c r="AP128" s="14">
        <f t="shared" si="85"/>
        <v>46003</v>
      </c>
      <c r="AQ128" s="14">
        <f t="shared" si="85"/>
        <v>46004</v>
      </c>
      <c r="AR128" s="14">
        <f t="shared" si="85"/>
        <v>46005</v>
      </c>
      <c r="AS128" s="14">
        <f t="shared" si="85"/>
        <v>46006</v>
      </c>
      <c r="AT128" s="14">
        <f t="shared" si="85"/>
        <v>46007</v>
      </c>
      <c r="AU128" s="14">
        <f t="shared" si="85"/>
        <v>46008</v>
      </c>
      <c r="AV128" s="14">
        <f t="shared" si="85"/>
        <v>46009</v>
      </c>
      <c r="AW128" s="14">
        <f t="shared" si="85"/>
        <v>46010</v>
      </c>
      <c r="AX128" s="14">
        <f t="shared" si="85"/>
        <v>46011</v>
      </c>
      <c r="AY128" s="14">
        <f t="shared" si="85"/>
        <v>46012</v>
      </c>
      <c r="AZ128" s="14">
        <f t="shared" si="85"/>
        <v>46013</v>
      </c>
      <c r="BA128" s="14">
        <f t="shared" si="85"/>
        <v>46014</v>
      </c>
      <c r="BB128" s="14">
        <f t="shared" si="85"/>
        <v>46015</v>
      </c>
      <c r="BC128" s="14">
        <f t="shared" si="85"/>
        <v>46016</v>
      </c>
      <c r="BD128" s="14">
        <f t="shared" si="85"/>
        <v>46017</v>
      </c>
      <c r="BE128" s="14">
        <f t="shared" si="85"/>
        <v>46018</v>
      </c>
      <c r="BF128" s="14">
        <f t="shared" si="85"/>
        <v>46019</v>
      </c>
      <c r="BG128" s="14">
        <f t="shared" si="85"/>
        <v>46020</v>
      </c>
      <c r="BH128" s="14">
        <f t="shared" si="85"/>
        <v>46021</v>
      </c>
      <c r="BI128" s="14">
        <f t="shared" si="85"/>
        <v>46022</v>
      </c>
      <c r="BJ128" s="1080"/>
      <c r="BK128" s="13" t="s">
        <v>204</v>
      </c>
      <c r="BL128" s="14">
        <f>+BK128+1</f>
        <v>45993</v>
      </c>
      <c r="BM128" s="14">
        <f t="shared" ref="BM128:CO128" si="86">+BL128+1</f>
        <v>45994</v>
      </c>
      <c r="BN128" s="14">
        <f t="shared" si="86"/>
        <v>45995</v>
      </c>
      <c r="BO128" s="14">
        <f t="shared" si="86"/>
        <v>45996</v>
      </c>
      <c r="BP128" s="14">
        <f t="shared" si="86"/>
        <v>45997</v>
      </c>
      <c r="BQ128" s="14">
        <f t="shared" si="86"/>
        <v>45998</v>
      </c>
      <c r="BR128" s="14">
        <f t="shared" si="86"/>
        <v>45999</v>
      </c>
      <c r="BS128" s="14">
        <f t="shared" si="86"/>
        <v>46000</v>
      </c>
      <c r="BT128" s="14">
        <f t="shared" si="86"/>
        <v>46001</v>
      </c>
      <c r="BU128" s="14">
        <f t="shared" si="86"/>
        <v>46002</v>
      </c>
      <c r="BV128" s="14">
        <f t="shared" si="86"/>
        <v>46003</v>
      </c>
      <c r="BW128" s="14">
        <f t="shared" si="86"/>
        <v>46004</v>
      </c>
      <c r="BX128" s="14">
        <f t="shared" si="86"/>
        <v>46005</v>
      </c>
      <c r="BY128" s="14">
        <f t="shared" si="86"/>
        <v>46006</v>
      </c>
      <c r="BZ128" s="14">
        <f t="shared" si="86"/>
        <v>46007</v>
      </c>
      <c r="CA128" s="14">
        <f t="shared" si="86"/>
        <v>46008</v>
      </c>
      <c r="CB128" s="14">
        <f t="shared" si="86"/>
        <v>46009</v>
      </c>
      <c r="CC128" s="14">
        <f t="shared" si="86"/>
        <v>46010</v>
      </c>
      <c r="CD128" s="14">
        <f t="shared" si="86"/>
        <v>46011</v>
      </c>
      <c r="CE128" s="14">
        <f t="shared" si="86"/>
        <v>46012</v>
      </c>
      <c r="CF128" s="14">
        <f t="shared" si="86"/>
        <v>46013</v>
      </c>
      <c r="CG128" s="14">
        <f t="shared" si="86"/>
        <v>46014</v>
      </c>
      <c r="CH128" s="14">
        <f t="shared" si="86"/>
        <v>46015</v>
      </c>
      <c r="CI128" s="14">
        <f t="shared" si="86"/>
        <v>46016</v>
      </c>
      <c r="CJ128" s="14">
        <f t="shared" si="86"/>
        <v>46017</v>
      </c>
      <c r="CK128" s="14">
        <f t="shared" si="86"/>
        <v>46018</v>
      </c>
      <c r="CL128" s="14">
        <f t="shared" si="86"/>
        <v>46019</v>
      </c>
      <c r="CM128" s="14">
        <f t="shared" si="86"/>
        <v>46020</v>
      </c>
      <c r="CN128" s="14">
        <f t="shared" si="86"/>
        <v>46021</v>
      </c>
      <c r="CO128" s="14">
        <f t="shared" si="86"/>
        <v>46022</v>
      </c>
    </row>
    <row r="129" spans="1:93" s="19" customFormat="1" ht="19.95" customHeight="1" x14ac:dyDescent="0.3">
      <c r="A129" s="1072" t="s">
        <v>221</v>
      </c>
      <c r="B129" s="1073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83">
        <f>+AVERAGE(R129:AB129)</f>
        <v>753.81818181818187</v>
      </c>
      <c r="R129" s="16">
        <f t="shared" ref="R129:AA129" si="87">+SUM(R130:R138)</f>
        <v>686</v>
      </c>
      <c r="S129" s="16">
        <f t="shared" si="87"/>
        <v>634</v>
      </c>
      <c r="T129" s="16">
        <f t="shared" si="87"/>
        <v>765</v>
      </c>
      <c r="U129" s="16">
        <f t="shared" si="87"/>
        <v>920</v>
      </c>
      <c r="V129" s="16">
        <f t="shared" si="87"/>
        <v>781</v>
      </c>
      <c r="W129" s="16">
        <f t="shared" si="87"/>
        <v>715</v>
      </c>
      <c r="X129" s="16">
        <f t="shared" si="87"/>
        <v>756</v>
      </c>
      <c r="Y129" s="16">
        <f t="shared" si="87"/>
        <v>738</v>
      </c>
      <c r="Z129" s="16">
        <f t="shared" si="87"/>
        <v>738</v>
      </c>
      <c r="AA129" s="16">
        <f t="shared" si="87"/>
        <v>770</v>
      </c>
      <c r="AB129" s="16">
        <f>+SUM(AB130:AB138)</f>
        <v>789</v>
      </c>
      <c r="AC129" s="16">
        <f>+AD129</f>
        <v>351</v>
      </c>
      <c r="AD129" s="51">
        <f>+SUM(AE129:BI129)</f>
        <v>351</v>
      </c>
      <c r="AE129" s="16">
        <f>+SUM(AE130:AE138)</f>
        <v>1</v>
      </c>
      <c r="AF129" s="16">
        <f t="shared" ref="AF129:BI129" si="88">+SUM(AF130:AF138)</f>
        <v>21</v>
      </c>
      <c r="AG129" s="16">
        <f t="shared" si="88"/>
        <v>40</v>
      </c>
      <c r="AH129" s="16">
        <f t="shared" si="88"/>
        <v>30</v>
      </c>
      <c r="AI129" s="16">
        <f t="shared" si="88"/>
        <v>30</v>
      </c>
      <c r="AJ129" s="16">
        <f t="shared" si="88"/>
        <v>38</v>
      </c>
      <c r="AK129" s="16">
        <f t="shared" si="88"/>
        <v>0</v>
      </c>
      <c r="AL129" s="16">
        <f t="shared" si="88"/>
        <v>2</v>
      </c>
      <c r="AM129" s="16">
        <f t="shared" si="88"/>
        <v>26</v>
      </c>
      <c r="AN129" s="16">
        <f t="shared" si="88"/>
        <v>36</v>
      </c>
      <c r="AO129" s="16">
        <f t="shared" si="88"/>
        <v>27</v>
      </c>
      <c r="AP129" s="16">
        <f t="shared" si="88"/>
        <v>42</v>
      </c>
      <c r="AQ129" s="16">
        <f t="shared" si="88"/>
        <v>24</v>
      </c>
      <c r="AR129" s="16">
        <f t="shared" si="88"/>
        <v>9</v>
      </c>
      <c r="AS129" s="16">
        <f t="shared" si="88"/>
        <v>4</v>
      </c>
      <c r="AT129" s="16">
        <f t="shared" si="88"/>
        <v>21</v>
      </c>
      <c r="AU129" s="16">
        <f t="shared" si="88"/>
        <v>0</v>
      </c>
      <c r="AV129" s="16">
        <f t="shared" si="88"/>
        <v>0</v>
      </c>
      <c r="AW129" s="16">
        <f t="shared" si="88"/>
        <v>0</v>
      </c>
      <c r="AX129" s="16">
        <f t="shared" si="88"/>
        <v>0</v>
      </c>
      <c r="AY129" s="16">
        <f t="shared" si="88"/>
        <v>0</v>
      </c>
      <c r="AZ129" s="16">
        <f t="shared" si="88"/>
        <v>0</v>
      </c>
      <c r="BA129" s="16">
        <f t="shared" si="88"/>
        <v>0</v>
      </c>
      <c r="BB129" s="16">
        <f t="shared" si="88"/>
        <v>0</v>
      </c>
      <c r="BC129" s="16">
        <f t="shared" si="88"/>
        <v>0</v>
      </c>
      <c r="BD129" s="16">
        <f t="shared" si="88"/>
        <v>0</v>
      </c>
      <c r="BE129" s="16">
        <f t="shared" si="88"/>
        <v>0</v>
      </c>
      <c r="BF129" s="16">
        <f t="shared" si="88"/>
        <v>0</v>
      </c>
      <c r="BG129" s="16">
        <f t="shared" si="88"/>
        <v>0</v>
      </c>
      <c r="BH129" s="16">
        <f t="shared" si="88"/>
        <v>0</v>
      </c>
      <c r="BI129" s="16">
        <f t="shared" si="88"/>
        <v>0</v>
      </c>
      <c r="BJ129" s="18">
        <f t="shared" ref="BJ129:BJ138" si="89">+SUM(BK129:CO129)</f>
        <v>351</v>
      </c>
      <c r="BK129" s="16">
        <f>+SUM(BK130:BK138)</f>
        <v>1</v>
      </c>
      <c r="BL129" s="16">
        <f t="shared" ref="BL129:CO129" si="90">+SUM(BL130:BL138)</f>
        <v>21</v>
      </c>
      <c r="BM129" s="16">
        <f t="shared" si="90"/>
        <v>40</v>
      </c>
      <c r="BN129" s="16">
        <f t="shared" si="90"/>
        <v>30</v>
      </c>
      <c r="BO129" s="16">
        <f t="shared" si="90"/>
        <v>30</v>
      </c>
      <c r="BP129" s="16">
        <f t="shared" si="90"/>
        <v>38</v>
      </c>
      <c r="BQ129" s="16">
        <f t="shared" si="90"/>
        <v>0</v>
      </c>
      <c r="BR129" s="16">
        <f t="shared" si="90"/>
        <v>2</v>
      </c>
      <c r="BS129" s="16">
        <f t="shared" si="90"/>
        <v>26</v>
      </c>
      <c r="BT129" s="16">
        <f t="shared" si="90"/>
        <v>36</v>
      </c>
      <c r="BU129" s="16">
        <f t="shared" si="90"/>
        <v>27</v>
      </c>
      <c r="BV129" s="16">
        <f t="shared" si="90"/>
        <v>42</v>
      </c>
      <c r="BW129" s="16">
        <f t="shared" si="90"/>
        <v>24</v>
      </c>
      <c r="BX129" s="16">
        <f t="shared" si="90"/>
        <v>9</v>
      </c>
      <c r="BY129" s="16">
        <f t="shared" si="90"/>
        <v>4</v>
      </c>
      <c r="BZ129" s="16">
        <f t="shared" si="90"/>
        <v>21</v>
      </c>
      <c r="CA129" s="16">
        <f t="shared" si="90"/>
        <v>0</v>
      </c>
      <c r="CB129" s="16">
        <f t="shared" si="90"/>
        <v>0</v>
      </c>
      <c r="CC129" s="16">
        <f t="shared" si="90"/>
        <v>0</v>
      </c>
      <c r="CD129" s="16">
        <f t="shared" si="90"/>
        <v>0</v>
      </c>
      <c r="CE129" s="16">
        <f t="shared" si="90"/>
        <v>0</v>
      </c>
      <c r="CF129" s="16">
        <f t="shared" si="90"/>
        <v>0</v>
      </c>
      <c r="CG129" s="16">
        <f t="shared" si="90"/>
        <v>0</v>
      </c>
      <c r="CH129" s="16">
        <f t="shared" si="90"/>
        <v>0</v>
      </c>
      <c r="CI129" s="16">
        <f t="shared" si="90"/>
        <v>0</v>
      </c>
      <c r="CJ129" s="16">
        <f t="shared" si="90"/>
        <v>0</v>
      </c>
      <c r="CK129" s="16">
        <f t="shared" si="90"/>
        <v>0</v>
      </c>
      <c r="CL129" s="16">
        <f t="shared" si="90"/>
        <v>0</v>
      </c>
      <c r="CM129" s="16">
        <f t="shared" si="90"/>
        <v>0</v>
      </c>
      <c r="CN129" s="16">
        <f t="shared" si="90"/>
        <v>0</v>
      </c>
      <c r="CO129" s="16">
        <f t="shared" si="90"/>
        <v>0</v>
      </c>
    </row>
    <row r="130" spans="1:93" x14ac:dyDescent="0.3">
      <c r="A130" s="20">
        <v>2</v>
      </c>
      <c r="B130" s="21" t="s">
        <v>215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3">
        <f t="shared" ref="Q130:Q138" si="91">+AVERAGE(R130:AB130)</f>
        <v>63.81818181818182</v>
      </c>
      <c r="R130" s="41">
        <v>57</v>
      </c>
      <c r="S130" s="41">
        <v>49</v>
      </c>
      <c r="T130" s="41">
        <v>55</v>
      </c>
      <c r="U130" s="41">
        <v>143</v>
      </c>
      <c r="V130" s="41">
        <v>57</v>
      </c>
      <c r="W130" s="41">
        <v>50</v>
      </c>
      <c r="X130" s="41">
        <v>56</v>
      </c>
      <c r="Y130" s="41">
        <v>58</v>
      </c>
      <c r="Z130" s="41">
        <v>60</v>
      </c>
      <c r="AA130" s="41">
        <v>60</v>
      </c>
      <c r="AB130" s="41">
        <v>57</v>
      </c>
      <c r="AC130" s="41">
        <f t="shared" ref="AC130:AC138" si="92">+AD130</f>
        <v>22</v>
      </c>
      <c r="AD130" s="52">
        <f t="shared" ref="AD130:AD138" si="93">+SUM(AE130:BI130)</f>
        <v>22</v>
      </c>
      <c r="AE130" s="21">
        <v>1</v>
      </c>
      <c r="AF130" s="21">
        <v>1</v>
      </c>
      <c r="AG130" s="21">
        <v>3</v>
      </c>
      <c r="AH130" s="21">
        <v>2</v>
      </c>
      <c r="AI130" s="21">
        <v>3</v>
      </c>
      <c r="AJ130" s="21">
        <v>1</v>
      </c>
      <c r="AK130" s="21">
        <v>0</v>
      </c>
      <c r="AL130" s="21">
        <v>0</v>
      </c>
      <c r="AM130" s="21">
        <v>0</v>
      </c>
      <c r="AN130" s="21">
        <v>4</v>
      </c>
      <c r="AO130" s="21">
        <v>1</v>
      </c>
      <c r="AP130" s="21">
        <v>2</v>
      </c>
      <c r="AQ130" s="21">
        <v>1</v>
      </c>
      <c r="AR130" s="21">
        <v>1</v>
      </c>
      <c r="AS130" s="21">
        <v>0</v>
      </c>
      <c r="AT130" s="21">
        <v>2</v>
      </c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2">
        <f t="shared" si="89"/>
        <v>22</v>
      </c>
      <c r="BK130" s="21">
        <v>1</v>
      </c>
      <c r="BL130" s="21">
        <v>1</v>
      </c>
      <c r="BM130" s="21">
        <v>3</v>
      </c>
      <c r="BN130" s="21">
        <v>2</v>
      </c>
      <c r="BO130" s="21">
        <v>3</v>
      </c>
      <c r="BP130" s="21">
        <v>1</v>
      </c>
      <c r="BQ130" s="21">
        <v>0</v>
      </c>
      <c r="BR130" s="21">
        <v>0</v>
      </c>
      <c r="BS130" s="21">
        <v>0</v>
      </c>
      <c r="BT130" s="21">
        <v>4</v>
      </c>
      <c r="BU130" s="21">
        <v>1</v>
      </c>
      <c r="BV130" s="21">
        <v>2</v>
      </c>
      <c r="BW130" s="21">
        <v>1</v>
      </c>
      <c r="BX130" s="21">
        <v>1</v>
      </c>
      <c r="BY130" s="21">
        <v>0</v>
      </c>
      <c r="BZ130" s="21">
        <v>2</v>
      </c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</row>
    <row r="131" spans="1:93" x14ac:dyDescent="0.3">
      <c r="A131" s="20">
        <v>3</v>
      </c>
      <c r="B131" s="21" t="s">
        <v>216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3">
        <f t="shared" si="91"/>
        <v>56.727272727272727</v>
      </c>
      <c r="R131" s="41">
        <v>41</v>
      </c>
      <c r="S131" s="41">
        <v>44</v>
      </c>
      <c r="T131" s="41">
        <v>47</v>
      </c>
      <c r="U131" s="41">
        <v>103</v>
      </c>
      <c r="V131" s="41">
        <v>102</v>
      </c>
      <c r="W131" s="41">
        <v>47</v>
      </c>
      <c r="X131" s="41">
        <v>41</v>
      </c>
      <c r="Y131" s="41">
        <v>48</v>
      </c>
      <c r="Z131" s="41">
        <v>45</v>
      </c>
      <c r="AA131" s="41">
        <v>51</v>
      </c>
      <c r="AB131" s="41">
        <v>55</v>
      </c>
      <c r="AC131" s="41">
        <f t="shared" si="92"/>
        <v>35</v>
      </c>
      <c r="AD131" s="52">
        <f t="shared" si="93"/>
        <v>35</v>
      </c>
      <c r="AE131" s="21">
        <v>0</v>
      </c>
      <c r="AF131" s="21">
        <v>0</v>
      </c>
      <c r="AG131" s="21">
        <v>8</v>
      </c>
      <c r="AH131" s="21">
        <v>4</v>
      </c>
      <c r="AI131" s="21">
        <v>1</v>
      </c>
      <c r="AJ131" s="21">
        <v>2</v>
      </c>
      <c r="AK131" s="21">
        <v>0</v>
      </c>
      <c r="AL131" s="21">
        <v>0</v>
      </c>
      <c r="AM131" s="21">
        <v>2</v>
      </c>
      <c r="AN131" s="21">
        <v>0</v>
      </c>
      <c r="AO131" s="21">
        <v>4</v>
      </c>
      <c r="AP131" s="21">
        <v>6</v>
      </c>
      <c r="AQ131" s="21">
        <v>1</v>
      </c>
      <c r="AR131" s="21">
        <v>4</v>
      </c>
      <c r="AS131" s="21">
        <v>3</v>
      </c>
      <c r="AT131" s="21">
        <v>0</v>
      </c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2">
        <f t="shared" si="89"/>
        <v>35</v>
      </c>
      <c r="BK131" s="21">
        <v>0</v>
      </c>
      <c r="BL131" s="21">
        <v>0</v>
      </c>
      <c r="BM131" s="21">
        <v>8</v>
      </c>
      <c r="BN131" s="21">
        <v>4</v>
      </c>
      <c r="BO131" s="21">
        <v>1</v>
      </c>
      <c r="BP131" s="21">
        <v>2</v>
      </c>
      <c r="BQ131" s="21">
        <v>0</v>
      </c>
      <c r="BR131" s="21">
        <v>0</v>
      </c>
      <c r="BS131" s="21">
        <v>2</v>
      </c>
      <c r="BT131" s="21">
        <v>0</v>
      </c>
      <c r="BU131" s="21">
        <v>4</v>
      </c>
      <c r="BV131" s="21">
        <v>6</v>
      </c>
      <c r="BW131" s="21">
        <v>1</v>
      </c>
      <c r="BX131" s="21">
        <v>4</v>
      </c>
      <c r="BY131" s="21">
        <v>3</v>
      </c>
      <c r="BZ131" s="21">
        <v>0</v>
      </c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</row>
    <row r="132" spans="1:93" x14ac:dyDescent="0.3">
      <c r="A132" s="20">
        <v>4</v>
      </c>
      <c r="B132" s="21" t="s">
        <v>19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3">
        <f t="shared" si="91"/>
        <v>22.363636363636363</v>
      </c>
      <c r="R132" s="41">
        <v>1</v>
      </c>
      <c r="S132" s="41">
        <v>8</v>
      </c>
      <c r="T132" s="41">
        <v>11</v>
      </c>
      <c r="U132" s="41">
        <v>16</v>
      </c>
      <c r="V132" s="41">
        <v>24</v>
      </c>
      <c r="W132" s="41">
        <v>26</v>
      </c>
      <c r="X132" s="41">
        <v>24</v>
      </c>
      <c r="Y132" s="41">
        <v>11</v>
      </c>
      <c r="Z132" s="41">
        <v>21</v>
      </c>
      <c r="AA132" s="41">
        <v>34</v>
      </c>
      <c r="AB132" s="41">
        <v>70</v>
      </c>
      <c r="AC132" s="41">
        <f t="shared" si="92"/>
        <v>52</v>
      </c>
      <c r="AD132" s="52">
        <f t="shared" si="93"/>
        <v>52</v>
      </c>
      <c r="AE132" s="21">
        <v>0</v>
      </c>
      <c r="AF132" s="21">
        <v>0</v>
      </c>
      <c r="AG132" s="21">
        <v>5</v>
      </c>
      <c r="AH132" s="21">
        <v>6</v>
      </c>
      <c r="AI132" s="21">
        <v>7</v>
      </c>
      <c r="AJ132" s="21">
        <v>7</v>
      </c>
      <c r="AK132" s="21">
        <v>0</v>
      </c>
      <c r="AL132" s="21">
        <v>0</v>
      </c>
      <c r="AM132" s="21">
        <v>1</v>
      </c>
      <c r="AN132" s="21">
        <v>4</v>
      </c>
      <c r="AO132" s="21">
        <v>4</v>
      </c>
      <c r="AP132" s="21">
        <v>11</v>
      </c>
      <c r="AQ132" s="21">
        <v>6</v>
      </c>
      <c r="AR132" s="21">
        <v>1</v>
      </c>
      <c r="AS132" s="21">
        <v>0</v>
      </c>
      <c r="AT132" s="21">
        <v>0</v>
      </c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2">
        <f t="shared" si="89"/>
        <v>52</v>
      </c>
      <c r="BK132" s="21">
        <v>0</v>
      </c>
      <c r="BL132" s="21">
        <v>0</v>
      </c>
      <c r="BM132" s="21">
        <v>5</v>
      </c>
      <c r="BN132" s="21">
        <v>6</v>
      </c>
      <c r="BO132" s="21">
        <v>7</v>
      </c>
      <c r="BP132" s="21">
        <v>7</v>
      </c>
      <c r="BQ132" s="21">
        <v>0</v>
      </c>
      <c r="BR132" s="21">
        <v>0</v>
      </c>
      <c r="BS132" s="21">
        <v>1</v>
      </c>
      <c r="BT132" s="21">
        <v>4</v>
      </c>
      <c r="BU132" s="21">
        <v>4</v>
      </c>
      <c r="BV132" s="21">
        <v>11</v>
      </c>
      <c r="BW132" s="21">
        <v>6</v>
      </c>
      <c r="BX132" s="21">
        <v>1</v>
      </c>
      <c r="BY132" s="21">
        <v>0</v>
      </c>
      <c r="BZ132" s="21">
        <v>0</v>
      </c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</row>
    <row r="133" spans="1:93" x14ac:dyDescent="0.3">
      <c r="A133" s="20">
        <v>5</v>
      </c>
      <c r="B133" s="21" t="s">
        <v>217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3">
        <f>+AVERAGE(R133:AB133)</f>
        <v>91.545454545454547</v>
      </c>
      <c r="R133" s="41">
        <v>75</v>
      </c>
      <c r="S133" s="41">
        <v>73</v>
      </c>
      <c r="T133" s="41">
        <v>108</v>
      </c>
      <c r="U133" s="41">
        <v>83</v>
      </c>
      <c r="V133" s="41">
        <v>93</v>
      </c>
      <c r="W133" s="41">
        <v>84</v>
      </c>
      <c r="X133" s="41">
        <v>92</v>
      </c>
      <c r="Y133" s="41">
        <v>119</v>
      </c>
      <c r="Z133" s="41">
        <v>98</v>
      </c>
      <c r="AA133" s="41">
        <v>94</v>
      </c>
      <c r="AB133" s="41">
        <v>88</v>
      </c>
      <c r="AC133" s="41">
        <f t="shared" si="92"/>
        <v>27</v>
      </c>
      <c r="AD133" s="52">
        <f>+SUM(AE133:BI133)</f>
        <v>27</v>
      </c>
      <c r="AE133" s="21">
        <v>0</v>
      </c>
      <c r="AF133" s="21">
        <v>2</v>
      </c>
      <c r="AG133" s="21">
        <v>0</v>
      </c>
      <c r="AH133" s="21">
        <v>2</v>
      </c>
      <c r="AI133" s="21">
        <v>2</v>
      </c>
      <c r="AJ133" s="21">
        <v>1</v>
      </c>
      <c r="AK133" s="21">
        <v>0</v>
      </c>
      <c r="AL133" s="21">
        <v>0</v>
      </c>
      <c r="AM133" s="21">
        <v>2</v>
      </c>
      <c r="AN133" s="21">
        <v>6</v>
      </c>
      <c r="AO133" s="21">
        <v>2</v>
      </c>
      <c r="AP133" s="21">
        <v>4</v>
      </c>
      <c r="AQ133" s="21">
        <v>2</v>
      </c>
      <c r="AR133" s="21">
        <v>0</v>
      </c>
      <c r="AS133" s="21">
        <v>1</v>
      </c>
      <c r="AT133" s="21">
        <v>3</v>
      </c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2">
        <f t="shared" si="89"/>
        <v>27</v>
      </c>
      <c r="BK133" s="21">
        <v>0</v>
      </c>
      <c r="BL133" s="21">
        <v>2</v>
      </c>
      <c r="BM133" s="21">
        <v>0</v>
      </c>
      <c r="BN133" s="21">
        <v>2</v>
      </c>
      <c r="BO133" s="21">
        <v>2</v>
      </c>
      <c r="BP133" s="21">
        <v>1</v>
      </c>
      <c r="BQ133" s="21">
        <v>0</v>
      </c>
      <c r="BR133" s="21">
        <v>0</v>
      </c>
      <c r="BS133" s="21">
        <v>2</v>
      </c>
      <c r="BT133" s="21">
        <v>6</v>
      </c>
      <c r="BU133" s="21">
        <v>2</v>
      </c>
      <c r="BV133" s="21">
        <v>4</v>
      </c>
      <c r="BW133" s="21">
        <v>2</v>
      </c>
      <c r="BX133" s="21">
        <v>0</v>
      </c>
      <c r="BY133" s="21">
        <v>1</v>
      </c>
      <c r="BZ133" s="21">
        <v>3</v>
      </c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</row>
    <row r="134" spans="1:93" x14ac:dyDescent="0.3">
      <c r="A134" s="20">
        <v>1</v>
      </c>
      <c r="B134" s="21" t="s">
        <v>218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3">
        <f>+AVERAGE(R134:AB134)</f>
        <v>515.5454545454545</v>
      </c>
      <c r="R134" s="41">
        <v>510</v>
      </c>
      <c r="S134" s="41">
        <v>458</v>
      </c>
      <c r="T134" s="41">
        <v>538</v>
      </c>
      <c r="U134" s="41">
        <v>564</v>
      </c>
      <c r="V134" s="41">
        <v>501</v>
      </c>
      <c r="W134" s="41">
        <v>505</v>
      </c>
      <c r="X134" s="41">
        <v>538</v>
      </c>
      <c r="Y134" s="41">
        <v>502</v>
      </c>
      <c r="Z134" s="41">
        <v>514</v>
      </c>
      <c r="AA134" s="41">
        <v>527</v>
      </c>
      <c r="AB134" s="41">
        <v>514</v>
      </c>
      <c r="AC134" s="41">
        <f t="shared" si="92"/>
        <v>210</v>
      </c>
      <c r="AD134" s="52">
        <f>+SUM(AE134:BI134)</f>
        <v>210</v>
      </c>
      <c r="AE134" s="21">
        <v>0</v>
      </c>
      <c r="AF134" s="21">
        <v>18</v>
      </c>
      <c r="AG134" s="21">
        <v>24</v>
      </c>
      <c r="AH134" s="21">
        <v>16</v>
      </c>
      <c r="AI134" s="21">
        <v>16</v>
      </c>
      <c r="AJ134" s="21">
        <v>25</v>
      </c>
      <c r="AK134" s="21">
        <v>0</v>
      </c>
      <c r="AL134" s="21">
        <v>2</v>
      </c>
      <c r="AM134" s="21">
        <v>20</v>
      </c>
      <c r="AN134" s="21">
        <v>21</v>
      </c>
      <c r="AO134" s="21">
        <v>16</v>
      </c>
      <c r="AP134" s="21">
        <v>19</v>
      </c>
      <c r="AQ134" s="21">
        <v>14</v>
      </c>
      <c r="AR134" s="21">
        <v>3</v>
      </c>
      <c r="AS134" s="21">
        <v>0</v>
      </c>
      <c r="AT134" s="21">
        <v>16</v>
      </c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2">
        <f t="shared" si="89"/>
        <v>210</v>
      </c>
      <c r="BK134" s="21">
        <v>0</v>
      </c>
      <c r="BL134" s="21">
        <v>18</v>
      </c>
      <c r="BM134" s="21">
        <v>24</v>
      </c>
      <c r="BN134" s="21">
        <v>16</v>
      </c>
      <c r="BO134" s="21">
        <v>16</v>
      </c>
      <c r="BP134" s="21">
        <v>25</v>
      </c>
      <c r="BQ134" s="21">
        <v>0</v>
      </c>
      <c r="BR134" s="21">
        <v>2</v>
      </c>
      <c r="BS134" s="21">
        <v>20</v>
      </c>
      <c r="BT134" s="21">
        <v>21</v>
      </c>
      <c r="BU134" s="21">
        <v>16</v>
      </c>
      <c r="BV134" s="21">
        <v>19</v>
      </c>
      <c r="BW134" s="21">
        <v>14</v>
      </c>
      <c r="BX134" s="21">
        <v>3</v>
      </c>
      <c r="BY134" s="21">
        <v>0</v>
      </c>
      <c r="BZ134" s="21">
        <v>16</v>
      </c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</row>
    <row r="135" spans="1:93" x14ac:dyDescent="0.3">
      <c r="A135" s="20">
        <v>5</v>
      </c>
      <c r="B135" s="21" t="s">
        <v>219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3">
        <f>+AVERAGE(R135:AB135)</f>
        <v>4.666666666666667</v>
      </c>
      <c r="R135" s="41">
        <v>2</v>
      </c>
      <c r="S135" s="41">
        <v>2</v>
      </c>
      <c r="T135" s="41">
        <v>6</v>
      </c>
      <c r="U135" s="41">
        <v>11</v>
      </c>
      <c r="V135" s="41">
        <v>4</v>
      </c>
      <c r="W135" s="41">
        <v>3</v>
      </c>
      <c r="X135" s="41">
        <v>5</v>
      </c>
      <c r="Y135" s="41"/>
      <c r="Z135" s="41"/>
      <c r="AA135" s="41">
        <v>4</v>
      </c>
      <c r="AB135" s="41">
        <v>5</v>
      </c>
      <c r="AC135" s="41">
        <f t="shared" si="92"/>
        <v>1</v>
      </c>
      <c r="AD135" s="52">
        <f>+SUM(AE135:BI135)</f>
        <v>1</v>
      </c>
      <c r="AE135" s="21">
        <v>0</v>
      </c>
      <c r="AF135" s="21">
        <v>0</v>
      </c>
      <c r="AG135" s="21">
        <v>0</v>
      </c>
      <c r="AH135" s="21">
        <v>0</v>
      </c>
      <c r="AI135" s="21">
        <v>1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2">
        <f t="shared" si="89"/>
        <v>1</v>
      </c>
      <c r="BK135" s="21">
        <v>0</v>
      </c>
      <c r="BL135" s="21">
        <v>0</v>
      </c>
      <c r="BM135" s="21">
        <v>0</v>
      </c>
      <c r="BN135" s="21">
        <v>0</v>
      </c>
      <c r="BO135" s="21">
        <v>1</v>
      </c>
      <c r="BP135" s="21">
        <v>0</v>
      </c>
      <c r="BQ135" s="21">
        <v>0</v>
      </c>
      <c r="BR135" s="21">
        <v>0</v>
      </c>
      <c r="BS135" s="21">
        <v>0</v>
      </c>
      <c r="BT135" s="21">
        <v>0</v>
      </c>
      <c r="BU135" s="21">
        <v>0</v>
      </c>
      <c r="BV135" s="21">
        <v>0</v>
      </c>
      <c r="BW135" s="21">
        <v>0</v>
      </c>
      <c r="BX135" s="21">
        <v>0</v>
      </c>
      <c r="BY135" s="21">
        <v>0</v>
      </c>
      <c r="BZ135" s="21">
        <v>0</v>
      </c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</row>
    <row r="136" spans="1:93" x14ac:dyDescent="0.3">
      <c r="A136" s="20">
        <v>9</v>
      </c>
      <c r="B136" s="21" t="s">
        <v>199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3" t="e">
        <f t="shared" si="91"/>
        <v>#DIV/0!</v>
      </c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>
        <f t="shared" si="92"/>
        <v>0</v>
      </c>
      <c r="AD136" s="52">
        <f t="shared" si="93"/>
        <v>0</v>
      </c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2">
        <f t="shared" si="89"/>
        <v>0</v>
      </c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</row>
    <row r="137" spans="1:93" x14ac:dyDescent="0.3">
      <c r="A137" s="20">
        <v>10</v>
      </c>
      <c r="B137" s="21" t="s">
        <v>200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3" t="e">
        <f t="shared" si="91"/>
        <v>#DIV/0!</v>
      </c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>
        <f t="shared" si="92"/>
        <v>0</v>
      </c>
      <c r="AD137" s="52">
        <f t="shared" si="93"/>
        <v>0</v>
      </c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2">
        <f t="shared" si="89"/>
        <v>0</v>
      </c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</row>
    <row r="138" spans="1:93" x14ac:dyDescent="0.3">
      <c r="A138" s="20">
        <v>11</v>
      </c>
      <c r="B138" s="21" t="s">
        <v>220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3" t="e">
        <f t="shared" si="91"/>
        <v>#DIV/0!</v>
      </c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>
        <f t="shared" si="92"/>
        <v>4</v>
      </c>
      <c r="AD138" s="52">
        <f t="shared" si="93"/>
        <v>4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2</v>
      </c>
      <c r="AK138" s="21">
        <v>0</v>
      </c>
      <c r="AL138" s="21">
        <v>0</v>
      </c>
      <c r="AM138" s="21">
        <v>1</v>
      </c>
      <c r="AN138" s="21">
        <v>1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2">
        <f t="shared" si="89"/>
        <v>4</v>
      </c>
      <c r="BK138" s="21">
        <v>0</v>
      </c>
      <c r="BL138" s="21">
        <v>0</v>
      </c>
      <c r="BM138" s="21">
        <v>0</v>
      </c>
      <c r="BN138" s="21">
        <v>0</v>
      </c>
      <c r="BO138" s="21">
        <v>0</v>
      </c>
      <c r="BP138" s="21">
        <v>2</v>
      </c>
      <c r="BQ138" s="21">
        <v>0</v>
      </c>
      <c r="BR138" s="21">
        <v>0</v>
      </c>
      <c r="BS138" s="21">
        <v>1</v>
      </c>
      <c r="BT138" s="21">
        <v>1</v>
      </c>
      <c r="BU138" s="21">
        <v>0</v>
      </c>
      <c r="BV138" s="21">
        <v>0</v>
      </c>
      <c r="BW138" s="21">
        <v>0</v>
      </c>
      <c r="BX138" s="21">
        <v>0</v>
      </c>
      <c r="BY138" s="21">
        <v>0</v>
      </c>
      <c r="BZ138" s="21">
        <v>0</v>
      </c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</row>
    <row r="139" spans="1:93" ht="12" x14ac:dyDescent="0.25">
      <c r="A139" s="1074"/>
      <c r="B139" s="1074"/>
      <c r="C139" s="1074"/>
      <c r="D139" s="1074"/>
      <c r="E139" s="1074"/>
      <c r="F139" s="1074"/>
      <c r="G139" s="1074"/>
      <c r="H139" s="1074"/>
      <c r="I139" s="1074"/>
      <c r="J139" s="1074"/>
      <c r="K139" s="1074"/>
      <c r="L139" s="1074"/>
      <c r="M139" s="1074"/>
      <c r="N139" s="1074"/>
      <c r="O139" s="1074"/>
      <c r="P139" s="1074"/>
      <c r="Q139" s="1074"/>
      <c r="R139" s="1074"/>
      <c r="S139" s="1074"/>
      <c r="T139" s="1074"/>
      <c r="U139" s="1074"/>
      <c r="V139" s="1074"/>
      <c r="W139" s="1074"/>
      <c r="X139" s="1074"/>
      <c r="Y139" s="1074"/>
      <c r="Z139" s="1074"/>
      <c r="AA139" s="1074"/>
      <c r="AB139" s="1074"/>
      <c r="AC139" s="1074"/>
      <c r="AD139" s="1074"/>
      <c r="AE139" s="1074"/>
      <c r="AF139" s="1074"/>
      <c r="AG139" s="1074"/>
      <c r="AH139" s="1074"/>
      <c r="AI139" s="1074"/>
      <c r="AJ139" s="1074"/>
      <c r="AK139" s="1074"/>
      <c r="AL139" s="1074"/>
      <c r="AM139" s="1074"/>
      <c r="AN139" s="1074"/>
      <c r="AO139" s="1074"/>
      <c r="AP139" s="1074"/>
      <c r="AQ139" s="1074"/>
      <c r="AR139" s="1074"/>
      <c r="AS139" s="1074"/>
      <c r="AT139" s="1074"/>
      <c r="AU139" s="1074"/>
      <c r="AV139" s="1074"/>
      <c r="AW139" s="1074"/>
      <c r="AX139" s="1074"/>
      <c r="AY139" s="1074"/>
      <c r="AZ139" s="1074"/>
      <c r="BA139" s="1074"/>
      <c r="BB139" s="1074"/>
      <c r="BC139" s="1074"/>
      <c r="BD139" s="1074"/>
      <c r="BE139" s="1074"/>
      <c r="BF139" s="1074"/>
      <c r="BG139" s="1074"/>
      <c r="BH139" s="1074"/>
      <c r="BI139" s="1074"/>
      <c r="BJ139" s="7"/>
    </row>
    <row r="140" spans="1:93" s="10" customFormat="1" ht="13.95" customHeight="1" x14ac:dyDescent="0.3">
      <c r="A140" s="9" t="s">
        <v>27</v>
      </c>
      <c r="B140" s="9" t="s">
        <v>28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75" t="s">
        <v>466</v>
      </c>
      <c r="R140" s="1076"/>
      <c r="S140" s="1076"/>
      <c r="T140" s="1076"/>
      <c r="U140" s="1076"/>
      <c r="V140" s="1076"/>
      <c r="W140" s="1076"/>
      <c r="X140" s="1076"/>
      <c r="Y140" s="1076"/>
      <c r="Z140" s="1076"/>
      <c r="AA140" s="1076"/>
      <c r="AB140" s="1076"/>
      <c r="AC140" s="1077"/>
      <c r="AD140" s="1078" t="s">
        <v>182</v>
      </c>
      <c r="AE140" s="1079" t="s">
        <v>184</v>
      </c>
      <c r="AF140" s="1079"/>
      <c r="AG140" s="1079"/>
      <c r="AH140" s="1079"/>
      <c r="AI140" s="1079"/>
      <c r="AJ140" s="1079"/>
      <c r="AK140" s="1079"/>
      <c r="AL140" s="1079"/>
      <c r="AM140" s="1079"/>
      <c r="AN140" s="1079"/>
      <c r="AO140" s="1079"/>
      <c r="AP140" s="1079"/>
      <c r="AQ140" s="1079"/>
      <c r="AR140" s="1079"/>
      <c r="AS140" s="1079"/>
      <c r="AT140" s="1079"/>
      <c r="AU140" s="1079"/>
      <c r="AV140" s="1079"/>
      <c r="AW140" s="1079"/>
      <c r="AX140" s="1079"/>
      <c r="AY140" s="1079"/>
      <c r="AZ140" s="1079"/>
      <c r="BA140" s="1079"/>
      <c r="BB140" s="1079"/>
      <c r="BC140" s="1079"/>
      <c r="BD140" s="1079"/>
      <c r="BE140" s="1079"/>
      <c r="BF140" s="1079"/>
      <c r="BG140" s="1079"/>
      <c r="BH140" s="1079"/>
      <c r="BI140" s="1079"/>
      <c r="BJ140" s="1080" t="s">
        <v>182</v>
      </c>
      <c r="BK140" s="1079" t="s">
        <v>184</v>
      </c>
      <c r="BL140" s="1079"/>
      <c r="BM140" s="1079"/>
      <c r="BN140" s="1079"/>
      <c r="BO140" s="1079"/>
      <c r="BP140" s="1079"/>
      <c r="BQ140" s="1079"/>
      <c r="BR140" s="1079"/>
      <c r="BS140" s="1079"/>
      <c r="BT140" s="1079"/>
      <c r="BU140" s="1079"/>
      <c r="BV140" s="1079"/>
      <c r="BW140" s="1079"/>
      <c r="BX140" s="1079"/>
      <c r="BY140" s="1079"/>
      <c r="BZ140" s="1079"/>
      <c r="CA140" s="1079"/>
      <c r="CB140" s="1079"/>
      <c r="CC140" s="1079"/>
      <c r="CD140" s="1079"/>
      <c r="CE140" s="1079"/>
      <c r="CF140" s="1079"/>
      <c r="CG140" s="1079"/>
      <c r="CH140" s="1079"/>
      <c r="CI140" s="1079"/>
      <c r="CJ140" s="1079"/>
      <c r="CK140" s="1079"/>
      <c r="CL140" s="1079"/>
      <c r="CM140" s="1079"/>
      <c r="CN140" s="1079"/>
      <c r="CO140" s="1079"/>
    </row>
    <row r="141" spans="1:93" s="10" customFormat="1" ht="18" customHeight="1" x14ac:dyDescent="0.3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2" t="s">
        <v>479</v>
      </c>
      <c r="R141" s="9" t="s">
        <v>480</v>
      </c>
      <c r="S141" s="9" t="s">
        <v>468</v>
      </c>
      <c r="T141" s="9" t="s">
        <v>469</v>
      </c>
      <c r="U141" s="9" t="s">
        <v>470</v>
      </c>
      <c r="V141" s="9" t="s">
        <v>471</v>
      </c>
      <c r="W141" s="9" t="s">
        <v>472</v>
      </c>
      <c r="X141" s="9" t="s">
        <v>473</v>
      </c>
      <c r="Y141" s="9" t="s">
        <v>474</v>
      </c>
      <c r="Z141" s="9" t="s">
        <v>475</v>
      </c>
      <c r="AA141" s="9" t="s">
        <v>476</v>
      </c>
      <c r="AB141" s="9" t="s">
        <v>477</v>
      </c>
      <c r="AC141" s="9" t="s">
        <v>478</v>
      </c>
      <c r="AD141" s="1078"/>
      <c r="AE141" s="13" t="s">
        <v>204</v>
      </c>
      <c r="AF141" s="14">
        <f>+AE141+1</f>
        <v>45993</v>
      </c>
      <c r="AG141" s="14">
        <f t="shared" ref="AG141:BI141" si="94">+AF141+1</f>
        <v>45994</v>
      </c>
      <c r="AH141" s="14">
        <f t="shared" si="94"/>
        <v>45995</v>
      </c>
      <c r="AI141" s="14">
        <f t="shared" si="94"/>
        <v>45996</v>
      </c>
      <c r="AJ141" s="14">
        <f t="shared" si="94"/>
        <v>45997</v>
      </c>
      <c r="AK141" s="14">
        <f t="shared" si="94"/>
        <v>45998</v>
      </c>
      <c r="AL141" s="14">
        <f t="shared" si="94"/>
        <v>45999</v>
      </c>
      <c r="AM141" s="14">
        <f t="shared" si="94"/>
        <v>46000</v>
      </c>
      <c r="AN141" s="14">
        <f t="shared" si="94"/>
        <v>46001</v>
      </c>
      <c r="AO141" s="14">
        <f t="shared" si="94"/>
        <v>46002</v>
      </c>
      <c r="AP141" s="14">
        <f t="shared" si="94"/>
        <v>46003</v>
      </c>
      <c r="AQ141" s="14">
        <f t="shared" si="94"/>
        <v>46004</v>
      </c>
      <c r="AR141" s="14">
        <f t="shared" si="94"/>
        <v>46005</v>
      </c>
      <c r="AS141" s="14">
        <f t="shared" si="94"/>
        <v>46006</v>
      </c>
      <c r="AT141" s="14">
        <f t="shared" si="94"/>
        <v>46007</v>
      </c>
      <c r="AU141" s="14">
        <f t="shared" si="94"/>
        <v>46008</v>
      </c>
      <c r="AV141" s="14">
        <f t="shared" si="94"/>
        <v>46009</v>
      </c>
      <c r="AW141" s="14">
        <f t="shared" si="94"/>
        <v>46010</v>
      </c>
      <c r="AX141" s="14">
        <f t="shared" si="94"/>
        <v>46011</v>
      </c>
      <c r="AY141" s="14">
        <f t="shared" si="94"/>
        <v>46012</v>
      </c>
      <c r="AZ141" s="14">
        <f t="shared" si="94"/>
        <v>46013</v>
      </c>
      <c r="BA141" s="14">
        <f t="shared" si="94"/>
        <v>46014</v>
      </c>
      <c r="BB141" s="14">
        <f t="shared" si="94"/>
        <v>46015</v>
      </c>
      <c r="BC141" s="14">
        <f t="shared" si="94"/>
        <v>46016</v>
      </c>
      <c r="BD141" s="14">
        <f t="shared" si="94"/>
        <v>46017</v>
      </c>
      <c r="BE141" s="14">
        <f t="shared" si="94"/>
        <v>46018</v>
      </c>
      <c r="BF141" s="14">
        <f t="shared" si="94"/>
        <v>46019</v>
      </c>
      <c r="BG141" s="14">
        <f t="shared" si="94"/>
        <v>46020</v>
      </c>
      <c r="BH141" s="14">
        <f t="shared" si="94"/>
        <v>46021</v>
      </c>
      <c r="BI141" s="14">
        <f t="shared" si="94"/>
        <v>46022</v>
      </c>
      <c r="BJ141" s="1080"/>
      <c r="BK141" s="13" t="s">
        <v>204</v>
      </c>
      <c r="BL141" s="14">
        <f>+BK141+1</f>
        <v>45993</v>
      </c>
      <c r="BM141" s="14">
        <f t="shared" ref="BM141:CO141" si="95">+BL141+1</f>
        <v>45994</v>
      </c>
      <c r="BN141" s="14">
        <f t="shared" si="95"/>
        <v>45995</v>
      </c>
      <c r="BO141" s="14">
        <f t="shared" si="95"/>
        <v>45996</v>
      </c>
      <c r="BP141" s="14">
        <f t="shared" si="95"/>
        <v>45997</v>
      </c>
      <c r="BQ141" s="14">
        <f t="shared" si="95"/>
        <v>45998</v>
      </c>
      <c r="BR141" s="14">
        <f t="shared" si="95"/>
        <v>45999</v>
      </c>
      <c r="BS141" s="14">
        <f t="shared" si="95"/>
        <v>46000</v>
      </c>
      <c r="BT141" s="14">
        <f t="shared" si="95"/>
        <v>46001</v>
      </c>
      <c r="BU141" s="14">
        <f t="shared" si="95"/>
        <v>46002</v>
      </c>
      <c r="BV141" s="14">
        <f t="shared" si="95"/>
        <v>46003</v>
      </c>
      <c r="BW141" s="14">
        <f t="shared" si="95"/>
        <v>46004</v>
      </c>
      <c r="BX141" s="14">
        <f t="shared" si="95"/>
        <v>46005</v>
      </c>
      <c r="BY141" s="14">
        <f t="shared" si="95"/>
        <v>46006</v>
      </c>
      <c r="BZ141" s="14">
        <f t="shared" si="95"/>
        <v>46007</v>
      </c>
      <c r="CA141" s="14">
        <f t="shared" si="95"/>
        <v>46008</v>
      </c>
      <c r="CB141" s="14">
        <f t="shared" si="95"/>
        <v>46009</v>
      </c>
      <c r="CC141" s="14">
        <f t="shared" si="95"/>
        <v>46010</v>
      </c>
      <c r="CD141" s="14">
        <f t="shared" si="95"/>
        <v>46011</v>
      </c>
      <c r="CE141" s="14">
        <f t="shared" si="95"/>
        <v>46012</v>
      </c>
      <c r="CF141" s="14">
        <f t="shared" si="95"/>
        <v>46013</v>
      </c>
      <c r="CG141" s="14">
        <f t="shared" si="95"/>
        <v>46014</v>
      </c>
      <c r="CH141" s="14">
        <f t="shared" si="95"/>
        <v>46015</v>
      </c>
      <c r="CI141" s="14">
        <f t="shared" si="95"/>
        <v>46016</v>
      </c>
      <c r="CJ141" s="14">
        <f t="shared" si="95"/>
        <v>46017</v>
      </c>
      <c r="CK141" s="14">
        <f t="shared" si="95"/>
        <v>46018</v>
      </c>
      <c r="CL141" s="14">
        <f t="shared" si="95"/>
        <v>46019</v>
      </c>
      <c r="CM141" s="14">
        <f t="shared" si="95"/>
        <v>46020</v>
      </c>
      <c r="CN141" s="14">
        <f t="shared" si="95"/>
        <v>46021</v>
      </c>
      <c r="CO141" s="14">
        <f t="shared" si="95"/>
        <v>46022</v>
      </c>
    </row>
    <row r="142" spans="1:93" s="19" customFormat="1" ht="19.95" customHeight="1" x14ac:dyDescent="0.3">
      <c r="A142" s="1072" t="s">
        <v>222</v>
      </c>
      <c r="B142" s="1073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51">
        <f>+AVERAGE(R142:AB142)</f>
        <v>757.09090909090912</v>
      </c>
      <c r="R142" s="16">
        <f>+SUM(R143:R151)</f>
        <v>691</v>
      </c>
      <c r="S142" s="16">
        <f t="shared" ref="S142:AB142" si="96">+SUM(S143:S151)</f>
        <v>636</v>
      </c>
      <c r="T142" s="16">
        <f t="shared" si="96"/>
        <v>769</v>
      </c>
      <c r="U142" s="16">
        <f t="shared" si="96"/>
        <v>930</v>
      </c>
      <c r="V142" s="16">
        <f t="shared" si="96"/>
        <v>783</v>
      </c>
      <c r="W142" s="16">
        <f t="shared" si="96"/>
        <v>715</v>
      </c>
      <c r="X142" s="16">
        <f t="shared" si="96"/>
        <v>758</v>
      </c>
      <c r="Y142" s="16">
        <f t="shared" si="96"/>
        <v>741</v>
      </c>
      <c r="Z142" s="16">
        <f t="shared" si="96"/>
        <v>741</v>
      </c>
      <c r="AA142" s="16">
        <f t="shared" si="96"/>
        <v>772</v>
      </c>
      <c r="AB142" s="16">
        <f t="shared" si="96"/>
        <v>792</v>
      </c>
      <c r="AC142" s="16">
        <f>+AD142</f>
        <v>353</v>
      </c>
      <c r="AD142" s="51">
        <f>+SUM(AE142:BI142)</f>
        <v>353</v>
      </c>
      <c r="AE142" s="16">
        <f>+SUM(AE143:AE151)</f>
        <v>1</v>
      </c>
      <c r="AF142" s="16">
        <f t="shared" ref="AF142:BI142" si="97">+SUM(AF143:AF151)</f>
        <v>21</v>
      </c>
      <c r="AG142" s="16">
        <f t="shared" si="97"/>
        <v>41</v>
      </c>
      <c r="AH142" s="16">
        <f t="shared" si="97"/>
        <v>30</v>
      </c>
      <c r="AI142" s="16">
        <f t="shared" si="97"/>
        <v>30</v>
      </c>
      <c r="AJ142" s="16">
        <f t="shared" si="97"/>
        <v>38</v>
      </c>
      <c r="AK142" s="16">
        <f t="shared" si="97"/>
        <v>0</v>
      </c>
      <c r="AL142" s="16">
        <f t="shared" si="97"/>
        <v>2</v>
      </c>
      <c r="AM142" s="16">
        <f t="shared" si="97"/>
        <v>27</v>
      </c>
      <c r="AN142" s="16">
        <f t="shared" si="97"/>
        <v>36</v>
      </c>
      <c r="AO142" s="16">
        <f t="shared" si="97"/>
        <v>27</v>
      </c>
      <c r="AP142" s="16">
        <f t="shared" si="97"/>
        <v>42</v>
      </c>
      <c r="AQ142" s="16">
        <f t="shared" si="97"/>
        <v>24</v>
      </c>
      <c r="AR142" s="16">
        <f t="shared" si="97"/>
        <v>9</v>
      </c>
      <c r="AS142" s="16">
        <f t="shared" si="97"/>
        <v>4</v>
      </c>
      <c r="AT142" s="16">
        <f t="shared" si="97"/>
        <v>21</v>
      </c>
      <c r="AU142" s="16">
        <f t="shared" si="97"/>
        <v>0</v>
      </c>
      <c r="AV142" s="16">
        <f t="shared" si="97"/>
        <v>0</v>
      </c>
      <c r="AW142" s="16">
        <f t="shared" si="97"/>
        <v>0</v>
      </c>
      <c r="AX142" s="16">
        <f t="shared" si="97"/>
        <v>0</v>
      </c>
      <c r="AY142" s="16">
        <f t="shared" si="97"/>
        <v>0</v>
      </c>
      <c r="AZ142" s="16">
        <f t="shared" si="97"/>
        <v>0</v>
      </c>
      <c r="BA142" s="16">
        <f t="shared" si="97"/>
        <v>0</v>
      </c>
      <c r="BB142" s="16">
        <f t="shared" si="97"/>
        <v>0</v>
      </c>
      <c r="BC142" s="16">
        <f t="shared" si="97"/>
        <v>0</v>
      </c>
      <c r="BD142" s="16">
        <f t="shared" si="97"/>
        <v>0</v>
      </c>
      <c r="BE142" s="16">
        <f t="shared" si="97"/>
        <v>0</v>
      </c>
      <c r="BF142" s="16">
        <f t="shared" si="97"/>
        <v>0</v>
      </c>
      <c r="BG142" s="16">
        <f t="shared" si="97"/>
        <v>0</v>
      </c>
      <c r="BH142" s="16">
        <f t="shared" si="97"/>
        <v>0</v>
      </c>
      <c r="BI142" s="16">
        <f t="shared" si="97"/>
        <v>0</v>
      </c>
      <c r="BJ142" s="18">
        <f t="shared" ref="BJ142:BJ151" si="98">+SUM(BK142:CO142)</f>
        <v>353</v>
      </c>
      <c r="BK142" s="16">
        <f>+SUM(BK143:BK151)</f>
        <v>1</v>
      </c>
      <c r="BL142" s="16">
        <f t="shared" ref="BL142:CO142" si="99">+SUM(BL143:BL151)</f>
        <v>21</v>
      </c>
      <c r="BM142" s="16">
        <f t="shared" si="99"/>
        <v>41</v>
      </c>
      <c r="BN142" s="16">
        <f t="shared" si="99"/>
        <v>30</v>
      </c>
      <c r="BO142" s="16">
        <f t="shared" si="99"/>
        <v>30</v>
      </c>
      <c r="BP142" s="16">
        <f t="shared" si="99"/>
        <v>38</v>
      </c>
      <c r="BQ142" s="16">
        <f t="shared" si="99"/>
        <v>0</v>
      </c>
      <c r="BR142" s="16">
        <f t="shared" si="99"/>
        <v>2</v>
      </c>
      <c r="BS142" s="16">
        <f t="shared" si="99"/>
        <v>27</v>
      </c>
      <c r="BT142" s="16">
        <f t="shared" si="99"/>
        <v>36</v>
      </c>
      <c r="BU142" s="16">
        <f t="shared" si="99"/>
        <v>27</v>
      </c>
      <c r="BV142" s="16">
        <f t="shared" si="99"/>
        <v>42</v>
      </c>
      <c r="BW142" s="16">
        <f t="shared" si="99"/>
        <v>24</v>
      </c>
      <c r="BX142" s="16">
        <f t="shared" si="99"/>
        <v>9</v>
      </c>
      <c r="BY142" s="16">
        <f t="shared" si="99"/>
        <v>4</v>
      </c>
      <c r="BZ142" s="16">
        <f t="shared" si="99"/>
        <v>21</v>
      </c>
      <c r="CA142" s="16">
        <f t="shared" si="99"/>
        <v>0</v>
      </c>
      <c r="CB142" s="16">
        <f t="shared" si="99"/>
        <v>0</v>
      </c>
      <c r="CC142" s="16">
        <f t="shared" si="99"/>
        <v>0</v>
      </c>
      <c r="CD142" s="16">
        <f t="shared" si="99"/>
        <v>0</v>
      </c>
      <c r="CE142" s="16">
        <f t="shared" si="99"/>
        <v>0</v>
      </c>
      <c r="CF142" s="16">
        <f t="shared" si="99"/>
        <v>0</v>
      </c>
      <c r="CG142" s="16">
        <f t="shared" si="99"/>
        <v>0</v>
      </c>
      <c r="CH142" s="16">
        <f t="shared" si="99"/>
        <v>0</v>
      </c>
      <c r="CI142" s="16">
        <f t="shared" si="99"/>
        <v>0</v>
      </c>
      <c r="CJ142" s="16">
        <f t="shared" si="99"/>
        <v>0</v>
      </c>
      <c r="CK142" s="16">
        <f t="shared" si="99"/>
        <v>0</v>
      </c>
      <c r="CL142" s="16">
        <f t="shared" si="99"/>
        <v>0</v>
      </c>
      <c r="CM142" s="16">
        <f t="shared" si="99"/>
        <v>0</v>
      </c>
      <c r="CN142" s="16">
        <f t="shared" si="99"/>
        <v>0</v>
      </c>
      <c r="CO142" s="16">
        <f t="shared" si="99"/>
        <v>0</v>
      </c>
    </row>
    <row r="143" spans="1:93" x14ac:dyDescent="0.3">
      <c r="A143" s="20">
        <v>2</v>
      </c>
      <c r="B143" s="21" t="s">
        <v>215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3">
        <f t="shared" ref="Q143:Q151" si="100">+AVERAGE(R143:AB143)</f>
        <v>64.454545454545453</v>
      </c>
      <c r="R143" s="41">
        <v>57</v>
      </c>
      <c r="S143" s="41">
        <v>50</v>
      </c>
      <c r="T143" s="41">
        <v>55</v>
      </c>
      <c r="U143" s="41">
        <v>149</v>
      </c>
      <c r="V143" s="41">
        <v>57</v>
      </c>
      <c r="W143" s="41">
        <v>50</v>
      </c>
      <c r="X143" s="41">
        <v>56</v>
      </c>
      <c r="Y143" s="41">
        <v>58</v>
      </c>
      <c r="Z143" s="41">
        <v>60</v>
      </c>
      <c r="AA143" s="41">
        <v>60</v>
      </c>
      <c r="AB143" s="41">
        <v>57</v>
      </c>
      <c r="AC143" s="41">
        <f t="shared" ref="AC143:AC151" si="101">+AD143</f>
        <v>22</v>
      </c>
      <c r="AD143" s="52">
        <f t="shared" ref="AD143:AD151" si="102">+SUM(AE143:BI143)</f>
        <v>22</v>
      </c>
      <c r="AE143" s="21">
        <v>1</v>
      </c>
      <c r="AF143" s="21">
        <v>1</v>
      </c>
      <c r="AG143" s="21">
        <v>3</v>
      </c>
      <c r="AH143" s="21">
        <v>2</v>
      </c>
      <c r="AI143" s="21">
        <v>3</v>
      </c>
      <c r="AJ143" s="21">
        <v>1</v>
      </c>
      <c r="AK143" s="21">
        <v>0</v>
      </c>
      <c r="AL143" s="21">
        <v>0</v>
      </c>
      <c r="AM143" s="21">
        <v>0</v>
      </c>
      <c r="AN143" s="21">
        <v>4</v>
      </c>
      <c r="AO143" s="21">
        <v>1</v>
      </c>
      <c r="AP143" s="21">
        <v>2</v>
      </c>
      <c r="AQ143" s="21">
        <v>1</v>
      </c>
      <c r="AR143" s="21">
        <v>1</v>
      </c>
      <c r="AS143" s="21">
        <v>0</v>
      </c>
      <c r="AT143" s="21">
        <v>2</v>
      </c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2">
        <f t="shared" si="98"/>
        <v>22</v>
      </c>
      <c r="BK143" s="21">
        <v>1</v>
      </c>
      <c r="BL143" s="21">
        <v>1</v>
      </c>
      <c r="BM143" s="21">
        <v>3</v>
      </c>
      <c r="BN143" s="21">
        <v>2</v>
      </c>
      <c r="BO143" s="21">
        <v>3</v>
      </c>
      <c r="BP143" s="21">
        <v>1</v>
      </c>
      <c r="BQ143" s="21">
        <v>0</v>
      </c>
      <c r="BR143" s="21">
        <v>0</v>
      </c>
      <c r="BS143" s="21">
        <v>0</v>
      </c>
      <c r="BT143" s="21">
        <v>4</v>
      </c>
      <c r="BU143" s="21">
        <v>1</v>
      </c>
      <c r="BV143" s="21">
        <v>2</v>
      </c>
      <c r="BW143" s="21">
        <v>1</v>
      </c>
      <c r="BX143" s="21">
        <v>1</v>
      </c>
      <c r="BY143" s="21">
        <v>0</v>
      </c>
      <c r="BZ143" s="21">
        <v>2</v>
      </c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</row>
    <row r="144" spans="1:93" x14ac:dyDescent="0.3">
      <c r="A144" s="20">
        <v>3</v>
      </c>
      <c r="B144" s="21" t="s">
        <v>216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3">
        <f t="shared" si="100"/>
        <v>56.909090909090907</v>
      </c>
      <c r="R144" s="41">
        <v>41</v>
      </c>
      <c r="S144" s="41">
        <v>44</v>
      </c>
      <c r="T144" s="41">
        <v>47</v>
      </c>
      <c r="U144" s="41">
        <v>104</v>
      </c>
      <c r="V144" s="41">
        <v>103</v>
      </c>
      <c r="W144" s="41">
        <v>47</v>
      </c>
      <c r="X144" s="41">
        <v>41</v>
      </c>
      <c r="Y144" s="41">
        <v>48</v>
      </c>
      <c r="Z144" s="41">
        <v>45</v>
      </c>
      <c r="AA144" s="41">
        <v>51</v>
      </c>
      <c r="AB144" s="41">
        <v>55</v>
      </c>
      <c r="AC144" s="41">
        <f t="shared" si="101"/>
        <v>35</v>
      </c>
      <c r="AD144" s="52">
        <f t="shared" si="102"/>
        <v>35</v>
      </c>
      <c r="AE144" s="21">
        <v>0</v>
      </c>
      <c r="AF144" s="21">
        <v>0</v>
      </c>
      <c r="AG144" s="21">
        <v>8</v>
      </c>
      <c r="AH144" s="21">
        <v>4</v>
      </c>
      <c r="AI144" s="21">
        <v>1</v>
      </c>
      <c r="AJ144" s="21">
        <v>2</v>
      </c>
      <c r="AK144" s="21">
        <v>0</v>
      </c>
      <c r="AL144" s="21">
        <v>0</v>
      </c>
      <c r="AM144" s="21">
        <v>2</v>
      </c>
      <c r="AN144" s="21">
        <v>0</v>
      </c>
      <c r="AO144" s="21">
        <v>4</v>
      </c>
      <c r="AP144" s="21">
        <v>6</v>
      </c>
      <c r="AQ144" s="21">
        <v>1</v>
      </c>
      <c r="AR144" s="21">
        <v>4</v>
      </c>
      <c r="AS144" s="21">
        <v>3</v>
      </c>
      <c r="AT144" s="21">
        <v>0</v>
      </c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2">
        <f t="shared" si="98"/>
        <v>35</v>
      </c>
      <c r="BK144" s="21">
        <v>0</v>
      </c>
      <c r="BL144" s="21">
        <v>0</v>
      </c>
      <c r="BM144" s="21">
        <v>8</v>
      </c>
      <c r="BN144" s="21">
        <v>4</v>
      </c>
      <c r="BO144" s="21">
        <v>1</v>
      </c>
      <c r="BP144" s="21">
        <v>2</v>
      </c>
      <c r="BQ144" s="21">
        <v>0</v>
      </c>
      <c r="BR144" s="21">
        <v>0</v>
      </c>
      <c r="BS144" s="21">
        <v>2</v>
      </c>
      <c r="BT144" s="21">
        <v>0</v>
      </c>
      <c r="BU144" s="21">
        <v>4</v>
      </c>
      <c r="BV144" s="21">
        <v>6</v>
      </c>
      <c r="BW144" s="21">
        <v>1</v>
      </c>
      <c r="BX144" s="21">
        <v>4</v>
      </c>
      <c r="BY144" s="21">
        <v>3</v>
      </c>
      <c r="BZ144" s="21">
        <v>0</v>
      </c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</row>
    <row r="145" spans="1:93" x14ac:dyDescent="0.3">
      <c r="A145" s="20">
        <v>4</v>
      </c>
      <c r="B145" s="21" t="s">
        <v>19</v>
      </c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3">
        <f t="shared" si="100"/>
        <v>22.454545454545453</v>
      </c>
      <c r="R145" s="41">
        <v>1</v>
      </c>
      <c r="S145" s="41">
        <v>8</v>
      </c>
      <c r="T145" s="41">
        <v>11</v>
      </c>
      <c r="U145" s="41">
        <v>16</v>
      </c>
      <c r="V145" s="41">
        <v>24</v>
      </c>
      <c r="W145" s="41">
        <v>26</v>
      </c>
      <c r="X145" s="41">
        <v>24</v>
      </c>
      <c r="Y145" s="41">
        <v>11</v>
      </c>
      <c r="Z145" s="41">
        <v>22</v>
      </c>
      <c r="AA145" s="41">
        <v>34</v>
      </c>
      <c r="AB145" s="41">
        <v>70</v>
      </c>
      <c r="AC145" s="41">
        <f t="shared" si="101"/>
        <v>54</v>
      </c>
      <c r="AD145" s="52">
        <f t="shared" si="102"/>
        <v>54</v>
      </c>
      <c r="AE145" s="21">
        <v>0</v>
      </c>
      <c r="AF145" s="21">
        <v>0</v>
      </c>
      <c r="AG145" s="21">
        <v>6</v>
      </c>
      <c r="AH145" s="21">
        <v>6</v>
      </c>
      <c r="AI145" s="21">
        <v>7</v>
      </c>
      <c r="AJ145" s="21">
        <v>7</v>
      </c>
      <c r="AK145" s="21">
        <v>0</v>
      </c>
      <c r="AL145" s="21">
        <v>0</v>
      </c>
      <c r="AM145" s="21">
        <v>2</v>
      </c>
      <c r="AN145" s="21">
        <v>4</v>
      </c>
      <c r="AO145" s="21">
        <v>4</v>
      </c>
      <c r="AP145" s="21">
        <v>11</v>
      </c>
      <c r="AQ145" s="21">
        <v>6</v>
      </c>
      <c r="AR145" s="21">
        <v>1</v>
      </c>
      <c r="AS145" s="21">
        <v>0</v>
      </c>
      <c r="AT145" s="21">
        <v>0</v>
      </c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2">
        <f t="shared" si="98"/>
        <v>54</v>
      </c>
      <c r="BK145" s="21">
        <v>0</v>
      </c>
      <c r="BL145" s="21">
        <v>0</v>
      </c>
      <c r="BM145" s="21">
        <v>6</v>
      </c>
      <c r="BN145" s="21">
        <v>6</v>
      </c>
      <c r="BO145" s="21">
        <v>7</v>
      </c>
      <c r="BP145" s="21">
        <v>7</v>
      </c>
      <c r="BQ145" s="21">
        <v>0</v>
      </c>
      <c r="BR145" s="21">
        <v>0</v>
      </c>
      <c r="BS145" s="21">
        <v>2</v>
      </c>
      <c r="BT145" s="21">
        <v>4</v>
      </c>
      <c r="BU145" s="21">
        <v>4</v>
      </c>
      <c r="BV145" s="21">
        <v>11</v>
      </c>
      <c r="BW145" s="21">
        <v>6</v>
      </c>
      <c r="BX145" s="21">
        <v>1</v>
      </c>
      <c r="BY145" s="21">
        <v>0</v>
      </c>
      <c r="BZ145" s="21">
        <v>0</v>
      </c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</row>
    <row r="146" spans="1:93" x14ac:dyDescent="0.3">
      <c r="A146" s="20">
        <v>5</v>
      </c>
      <c r="B146" s="21" t="s">
        <v>217</v>
      </c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3">
        <f>+AVERAGE(R146:AB146)</f>
        <v>92.63636363636364</v>
      </c>
      <c r="R146" s="41">
        <v>78</v>
      </c>
      <c r="S146" s="41">
        <v>73</v>
      </c>
      <c r="T146" s="41">
        <v>110</v>
      </c>
      <c r="U146" s="41">
        <v>83</v>
      </c>
      <c r="V146" s="41">
        <v>93</v>
      </c>
      <c r="W146" s="41">
        <v>84</v>
      </c>
      <c r="X146" s="41">
        <v>94</v>
      </c>
      <c r="Y146" s="41">
        <v>122</v>
      </c>
      <c r="Z146" s="41">
        <v>98</v>
      </c>
      <c r="AA146" s="41">
        <v>96</v>
      </c>
      <c r="AB146" s="41">
        <v>88</v>
      </c>
      <c r="AC146" s="41">
        <f t="shared" si="101"/>
        <v>27</v>
      </c>
      <c r="AD146" s="52">
        <f>+SUM(AE146:BI146)</f>
        <v>27</v>
      </c>
      <c r="AE146" s="21">
        <v>0</v>
      </c>
      <c r="AF146" s="21">
        <v>2</v>
      </c>
      <c r="AG146" s="21">
        <v>0</v>
      </c>
      <c r="AH146" s="21">
        <v>2</v>
      </c>
      <c r="AI146" s="21">
        <v>2</v>
      </c>
      <c r="AJ146" s="21">
        <v>1</v>
      </c>
      <c r="AK146" s="21">
        <v>0</v>
      </c>
      <c r="AL146" s="21">
        <v>0</v>
      </c>
      <c r="AM146" s="21">
        <v>2</v>
      </c>
      <c r="AN146" s="21">
        <v>6</v>
      </c>
      <c r="AO146" s="21">
        <v>2</v>
      </c>
      <c r="AP146" s="21">
        <v>4</v>
      </c>
      <c r="AQ146" s="21">
        <v>2</v>
      </c>
      <c r="AR146" s="21">
        <v>0</v>
      </c>
      <c r="AS146" s="21">
        <v>1</v>
      </c>
      <c r="AT146" s="21">
        <v>3</v>
      </c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2">
        <f t="shared" si="98"/>
        <v>27</v>
      </c>
      <c r="BK146" s="21">
        <v>0</v>
      </c>
      <c r="BL146" s="21">
        <v>2</v>
      </c>
      <c r="BM146" s="21">
        <v>0</v>
      </c>
      <c r="BN146" s="21">
        <v>2</v>
      </c>
      <c r="BO146" s="21">
        <v>2</v>
      </c>
      <c r="BP146" s="21">
        <v>1</v>
      </c>
      <c r="BQ146" s="21">
        <v>0</v>
      </c>
      <c r="BR146" s="21">
        <v>0</v>
      </c>
      <c r="BS146" s="21">
        <v>2</v>
      </c>
      <c r="BT146" s="21">
        <v>6</v>
      </c>
      <c r="BU146" s="21">
        <v>2</v>
      </c>
      <c r="BV146" s="21">
        <v>4</v>
      </c>
      <c r="BW146" s="21">
        <v>2</v>
      </c>
      <c r="BX146" s="21">
        <v>0</v>
      </c>
      <c r="BY146" s="21">
        <v>1</v>
      </c>
      <c r="BZ146" s="21">
        <v>3</v>
      </c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</row>
    <row r="147" spans="1:93" x14ac:dyDescent="0.3">
      <c r="A147" s="20">
        <v>1</v>
      </c>
      <c r="B147" s="21" t="s">
        <v>218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3">
        <f>+AVERAGE(R147:AB147)</f>
        <v>516.81818181818187</v>
      </c>
      <c r="R147" s="41">
        <v>512</v>
      </c>
      <c r="S147" s="41">
        <v>459</v>
      </c>
      <c r="T147" s="41">
        <v>540</v>
      </c>
      <c r="U147" s="41">
        <v>567</v>
      </c>
      <c r="V147" s="41">
        <v>502</v>
      </c>
      <c r="W147" s="41">
        <v>505</v>
      </c>
      <c r="X147" s="41">
        <v>538</v>
      </c>
      <c r="Y147" s="41">
        <v>502</v>
      </c>
      <c r="Z147" s="41">
        <v>516</v>
      </c>
      <c r="AA147" s="41">
        <v>527</v>
      </c>
      <c r="AB147" s="41">
        <v>517</v>
      </c>
      <c r="AC147" s="41">
        <f t="shared" si="101"/>
        <v>210</v>
      </c>
      <c r="AD147" s="52">
        <f>+SUM(AE147:BI147)</f>
        <v>210</v>
      </c>
      <c r="AE147" s="21">
        <v>0</v>
      </c>
      <c r="AF147" s="21">
        <v>18</v>
      </c>
      <c r="AG147" s="21">
        <v>24</v>
      </c>
      <c r="AH147" s="21">
        <v>16</v>
      </c>
      <c r="AI147" s="21">
        <v>16</v>
      </c>
      <c r="AJ147" s="21">
        <v>25</v>
      </c>
      <c r="AK147" s="21">
        <v>0</v>
      </c>
      <c r="AL147" s="21">
        <v>2</v>
      </c>
      <c r="AM147" s="21">
        <v>20</v>
      </c>
      <c r="AN147" s="21">
        <v>21</v>
      </c>
      <c r="AO147" s="21">
        <v>16</v>
      </c>
      <c r="AP147" s="21">
        <v>19</v>
      </c>
      <c r="AQ147" s="21">
        <v>14</v>
      </c>
      <c r="AR147" s="21">
        <v>3</v>
      </c>
      <c r="AS147" s="21">
        <v>0</v>
      </c>
      <c r="AT147" s="21">
        <v>16</v>
      </c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2">
        <f t="shared" si="98"/>
        <v>210</v>
      </c>
      <c r="BK147" s="21">
        <v>0</v>
      </c>
      <c r="BL147" s="21">
        <v>18</v>
      </c>
      <c r="BM147" s="21">
        <v>24</v>
      </c>
      <c r="BN147" s="21">
        <v>16</v>
      </c>
      <c r="BO147" s="21">
        <v>16</v>
      </c>
      <c r="BP147" s="21">
        <v>25</v>
      </c>
      <c r="BQ147" s="21">
        <v>0</v>
      </c>
      <c r="BR147" s="21">
        <v>2</v>
      </c>
      <c r="BS147" s="21">
        <v>20</v>
      </c>
      <c r="BT147" s="21">
        <v>21</v>
      </c>
      <c r="BU147" s="21">
        <v>16</v>
      </c>
      <c r="BV147" s="21">
        <v>19</v>
      </c>
      <c r="BW147" s="21">
        <v>14</v>
      </c>
      <c r="BX147" s="21">
        <v>3</v>
      </c>
      <c r="BY147" s="21">
        <v>0</v>
      </c>
      <c r="BZ147" s="21">
        <v>16</v>
      </c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</row>
    <row r="148" spans="1:93" x14ac:dyDescent="0.3">
      <c r="A148" s="20">
        <v>5</v>
      </c>
      <c r="B148" s="21" t="s">
        <v>219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3">
        <f>+AVERAGE(R148:AB148)</f>
        <v>4.666666666666667</v>
      </c>
      <c r="R148" s="41">
        <v>2</v>
      </c>
      <c r="S148" s="41">
        <v>2</v>
      </c>
      <c r="T148" s="41">
        <v>6</v>
      </c>
      <c r="U148" s="41">
        <v>11</v>
      </c>
      <c r="V148" s="41">
        <v>4</v>
      </c>
      <c r="W148" s="41">
        <v>3</v>
      </c>
      <c r="X148" s="41">
        <v>5</v>
      </c>
      <c r="Y148" s="41"/>
      <c r="Z148" s="41"/>
      <c r="AA148" s="41">
        <v>4</v>
      </c>
      <c r="AB148" s="41">
        <v>5</v>
      </c>
      <c r="AC148" s="41">
        <f t="shared" si="101"/>
        <v>1</v>
      </c>
      <c r="AD148" s="52">
        <f>+SUM(AE148:BI148)</f>
        <v>1</v>
      </c>
      <c r="AE148" s="21">
        <v>0</v>
      </c>
      <c r="AF148" s="21">
        <v>0</v>
      </c>
      <c r="AG148" s="21">
        <v>0</v>
      </c>
      <c r="AH148" s="21">
        <v>0</v>
      </c>
      <c r="AI148" s="21">
        <v>1</v>
      </c>
      <c r="AJ148" s="21">
        <v>0</v>
      </c>
      <c r="AK148" s="21">
        <v>0</v>
      </c>
      <c r="AL148" s="21">
        <v>0</v>
      </c>
      <c r="AM148" s="21">
        <v>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2">
        <f t="shared" si="98"/>
        <v>1</v>
      </c>
      <c r="BK148" s="21">
        <v>0</v>
      </c>
      <c r="BL148" s="21">
        <v>0</v>
      </c>
      <c r="BM148" s="21">
        <v>0</v>
      </c>
      <c r="BN148" s="21">
        <v>0</v>
      </c>
      <c r="BO148" s="21">
        <v>1</v>
      </c>
      <c r="BP148" s="21">
        <v>0</v>
      </c>
      <c r="BQ148" s="21">
        <v>0</v>
      </c>
      <c r="BR148" s="21">
        <v>0</v>
      </c>
      <c r="BS148" s="21">
        <v>0</v>
      </c>
      <c r="BT148" s="21">
        <v>0</v>
      </c>
      <c r="BU148" s="21">
        <v>0</v>
      </c>
      <c r="BV148" s="21">
        <v>0</v>
      </c>
      <c r="BW148" s="21">
        <v>0</v>
      </c>
      <c r="BX148" s="21">
        <v>0</v>
      </c>
      <c r="BY148" s="21">
        <v>0</v>
      </c>
      <c r="BZ148" s="21">
        <v>0</v>
      </c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</row>
    <row r="149" spans="1:93" x14ac:dyDescent="0.3">
      <c r="A149" s="20">
        <v>9</v>
      </c>
      <c r="B149" s="21" t="s">
        <v>199</v>
      </c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3" t="e">
        <f t="shared" si="100"/>
        <v>#DIV/0!</v>
      </c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>
        <f t="shared" si="101"/>
        <v>0</v>
      </c>
      <c r="AD149" s="52">
        <f t="shared" si="102"/>
        <v>0</v>
      </c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2">
        <f t="shared" si="98"/>
        <v>0</v>
      </c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</row>
    <row r="150" spans="1:93" x14ac:dyDescent="0.3">
      <c r="A150" s="20">
        <v>10</v>
      </c>
      <c r="B150" s="21" t="s">
        <v>200</v>
      </c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3" t="e">
        <f t="shared" si="100"/>
        <v>#DIV/0!</v>
      </c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>
        <f t="shared" si="101"/>
        <v>0</v>
      </c>
      <c r="AD150" s="52">
        <f t="shared" si="102"/>
        <v>0</v>
      </c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2">
        <f t="shared" si="98"/>
        <v>0</v>
      </c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</row>
    <row r="151" spans="1:93" x14ac:dyDescent="0.3">
      <c r="A151" s="20">
        <v>11</v>
      </c>
      <c r="B151" s="21" t="s">
        <v>220</v>
      </c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3" t="e">
        <f t="shared" si="100"/>
        <v>#DIV/0!</v>
      </c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>
        <f t="shared" si="101"/>
        <v>4</v>
      </c>
      <c r="AD151" s="52">
        <f t="shared" si="102"/>
        <v>4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2</v>
      </c>
      <c r="AK151" s="21">
        <v>0</v>
      </c>
      <c r="AL151" s="21">
        <v>0</v>
      </c>
      <c r="AM151" s="21">
        <v>1</v>
      </c>
      <c r="AN151" s="21">
        <v>1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2">
        <f t="shared" si="98"/>
        <v>4</v>
      </c>
      <c r="BK151" s="21">
        <v>0</v>
      </c>
      <c r="BL151" s="21">
        <v>0</v>
      </c>
      <c r="BM151" s="21">
        <v>0</v>
      </c>
      <c r="BN151" s="21">
        <v>0</v>
      </c>
      <c r="BO151" s="21">
        <v>0</v>
      </c>
      <c r="BP151" s="21">
        <v>2</v>
      </c>
      <c r="BQ151" s="21">
        <v>0</v>
      </c>
      <c r="BR151" s="21">
        <v>0</v>
      </c>
      <c r="BS151" s="21">
        <v>1</v>
      </c>
      <c r="BT151" s="21">
        <v>1</v>
      </c>
      <c r="BU151" s="21">
        <v>0</v>
      </c>
      <c r="BV151" s="21">
        <v>0</v>
      </c>
      <c r="BW151" s="21">
        <v>0</v>
      </c>
      <c r="BX151" s="21">
        <v>0</v>
      </c>
      <c r="BY151" s="21">
        <v>0</v>
      </c>
      <c r="BZ151" s="21">
        <v>0</v>
      </c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</row>
  </sheetData>
  <mergeCells count="83">
    <mergeCell ref="A6:B6"/>
    <mergeCell ref="A19:BI19"/>
    <mergeCell ref="A4:A5"/>
    <mergeCell ref="B4:B5"/>
    <mergeCell ref="C4:C5"/>
    <mergeCell ref="D4:D5"/>
    <mergeCell ref="E4:P4"/>
    <mergeCell ref="Q4:AC4"/>
    <mergeCell ref="BK20:CO20"/>
    <mergeCell ref="AD4:AD5"/>
    <mergeCell ref="AE4:BI4"/>
    <mergeCell ref="BJ4:BJ5"/>
    <mergeCell ref="BK4:CO4"/>
    <mergeCell ref="E20:E21"/>
    <mergeCell ref="Q20:AC20"/>
    <mergeCell ref="AD20:AD21"/>
    <mergeCell ref="AE20:BI20"/>
    <mergeCell ref="BJ20:BJ21"/>
    <mergeCell ref="A22:B22"/>
    <mergeCell ref="A35:BI35"/>
    <mergeCell ref="E36:E37"/>
    <mergeCell ref="Q36:AC36"/>
    <mergeCell ref="AD36:AD37"/>
    <mergeCell ref="AE36:BI36"/>
    <mergeCell ref="BK60:CO60"/>
    <mergeCell ref="BJ36:BJ37"/>
    <mergeCell ref="BK36:CO36"/>
    <mergeCell ref="A38:B38"/>
    <mergeCell ref="Q54:AB54"/>
    <mergeCell ref="AD54:AD55"/>
    <mergeCell ref="AE54:BI54"/>
    <mergeCell ref="BJ54:BJ55"/>
    <mergeCell ref="BK54:CO54"/>
    <mergeCell ref="A59:BI59"/>
    <mergeCell ref="Q60:AB60"/>
    <mergeCell ref="AD60:AD61"/>
    <mergeCell ref="AE60:BI60"/>
    <mergeCell ref="BJ60:BJ61"/>
    <mergeCell ref="BK74:CO74"/>
    <mergeCell ref="A65:BI65"/>
    <mergeCell ref="Q66:AB66"/>
    <mergeCell ref="AD66:AD67"/>
    <mergeCell ref="AE66:BI66"/>
    <mergeCell ref="BJ66:BJ67"/>
    <mergeCell ref="BK66:CO66"/>
    <mergeCell ref="A68:B68"/>
    <mergeCell ref="Q74:AB74"/>
    <mergeCell ref="AD74:AD75"/>
    <mergeCell ref="AE74:BI74"/>
    <mergeCell ref="BJ74:BJ75"/>
    <mergeCell ref="A76:B76"/>
    <mergeCell ref="A80:BI80"/>
    <mergeCell ref="Q81:AB81"/>
    <mergeCell ref="AD81:AD82"/>
    <mergeCell ref="AE81:BI81"/>
    <mergeCell ref="BK81:CO81"/>
    <mergeCell ref="A83:B83"/>
    <mergeCell ref="A87:BI87"/>
    <mergeCell ref="Q88:AB88"/>
    <mergeCell ref="AD88:AD89"/>
    <mergeCell ref="AE88:BI88"/>
    <mergeCell ref="BJ88:BJ89"/>
    <mergeCell ref="BK88:CO88"/>
    <mergeCell ref="BJ81:BJ82"/>
    <mergeCell ref="A129:B129"/>
    <mergeCell ref="A90:B90"/>
    <mergeCell ref="Q114:AC114"/>
    <mergeCell ref="AE114:BI114"/>
    <mergeCell ref="BK114:CO114"/>
    <mergeCell ref="A116:B116"/>
    <mergeCell ref="A126:BI126"/>
    <mergeCell ref="BJ140:BJ141"/>
    <mergeCell ref="BK140:CO140"/>
    <mergeCell ref="Q127:AC127"/>
    <mergeCell ref="AD127:AD128"/>
    <mergeCell ref="AE127:BI127"/>
    <mergeCell ref="BJ127:BJ128"/>
    <mergeCell ref="BK127:CO127"/>
    <mergeCell ref="A142:B142"/>
    <mergeCell ref="A139:BI139"/>
    <mergeCell ref="Q140:AC140"/>
    <mergeCell ref="AD140:AD141"/>
    <mergeCell ref="AE140:BI14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N27"/>
  <sheetViews>
    <sheetView topLeftCell="A4" zoomScaleNormal="100" workbookViewId="0">
      <pane xSplit="10" ySplit="11" topLeftCell="K15" activePane="bottomRight" state="frozen"/>
      <selection pane="topRight" activeCell="K4" sqref="K4"/>
      <selection pane="bottomLeft" activeCell="A15" sqref="A15"/>
      <selection pane="bottomRight" activeCell="R26" sqref="R26"/>
    </sheetView>
  </sheetViews>
  <sheetFormatPr defaultColWidth="8.88671875" defaultRowHeight="12" x14ac:dyDescent="0.25"/>
  <cols>
    <col min="1" max="1" style="774" width="8.88671875"/>
    <col min="2" max="2" customWidth="true" style="276" width="6.44140625"/>
    <col min="3" max="3" customWidth="true" style="277" width="39.88671875"/>
    <col min="4" max="4" customWidth="true" style="277" width="12.0"/>
    <col min="5" max="5" customWidth="true" style="276" width="9.6640625"/>
    <col min="6" max="6" customWidth="true" style="276" width="11.33203125"/>
    <col min="7" max="7" customWidth="true" style="276" width="8.33203125"/>
    <col min="8" max="8" customWidth="true" style="276" width="9.5546875"/>
    <col min="9" max="9" customWidth="true" style="276" width="8.44140625"/>
    <col min="10" max="10" customWidth="true" style="276" width="6.0"/>
    <col min="11" max="11" customWidth="true" style="276" width="7.109375"/>
    <col min="12" max="12" bestFit="true" customWidth="true" style="276" width="5.5546875"/>
    <col min="13" max="13" customWidth="true" style="276" width="5.5546875"/>
    <col min="14" max="17" bestFit="true" customWidth="true" style="276" width="5.5546875"/>
    <col min="18" max="18" bestFit="true" customWidth="true" style="276" width="6.109375"/>
    <col min="19" max="20" bestFit="true" customWidth="true" style="276" width="5.5546875"/>
    <col min="21" max="21" bestFit="true" customWidth="true" style="276" width="6.109375"/>
    <col min="22" max="22" bestFit="true" customWidth="true" style="276" width="5.5546875"/>
    <col min="23" max="23" bestFit="true" customWidth="true" style="276" width="6.109375"/>
    <col min="24" max="25" bestFit="true" customWidth="true" style="276" width="5.5546875"/>
    <col min="26" max="26" bestFit="true" customWidth="true" style="276" width="6.109375"/>
    <col min="27" max="27" bestFit="true" customWidth="true" style="276" width="5.5546875"/>
    <col min="28" max="29" bestFit="true" customWidth="true" style="276" width="6.109375"/>
    <col min="30" max="34" bestFit="true" customWidth="true" style="276" width="5.5546875"/>
    <col min="35" max="40" customWidth="true" style="276" width="5.0"/>
    <col min="41" max="16384" style="774" width="8.88671875"/>
  </cols>
  <sheetData>
    <row r="1" spans="1:40" x14ac:dyDescent="0.25">
      <c r="E1" s="957" t="s">
        <v>26</v>
      </c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</row>
    <row r="2" spans="1:40" x14ac:dyDescent="0.25">
      <c r="B2" s="781"/>
    </row>
    <row r="3" spans="1:40" ht="30.6" customHeight="1" x14ac:dyDescent="0.25">
      <c r="B3" s="963" t="s">
        <v>27</v>
      </c>
      <c r="C3" s="964" t="s">
        <v>28</v>
      </c>
      <c r="D3" s="965" t="str">
        <f ca="1">+"Tiếp nhận ngày "&amp;DAY(TODAY()-1)&amp;"/06/2025"</f>
        <v>Tiếp nhận ngày 25/06/2025</v>
      </c>
      <c r="E3" s="963" t="s">
        <v>29</v>
      </c>
      <c r="F3" s="963" t="s">
        <v>30</v>
      </c>
      <c r="G3" s="963"/>
      <c r="H3" s="963" t="s">
        <v>31</v>
      </c>
      <c r="I3" s="963"/>
    </row>
    <row r="4" spans="1:40" ht="36" customHeight="1" x14ac:dyDescent="0.25">
      <c r="B4" s="963"/>
      <c r="C4" s="964"/>
      <c r="D4" s="963"/>
      <c r="E4" s="963"/>
      <c r="F4" s="753" t="e">
        <f ca="1">+TEXT(TODAY(), "dd/mm/yyyy")-8</f>
        <v>#VALUE!</v>
      </c>
      <c r="G4" s="762" t="s">
        <v>32</v>
      </c>
      <c r="H4" s="753" t="e">
        <f ca="1">+TEXT(TODAY(), "dd/mm/yyyy")-31</f>
        <v>#VALUE!</v>
      </c>
      <c r="I4" s="762" t="s">
        <v>32</v>
      </c>
    </row>
    <row r="5" spans="1:40" ht="15" customHeight="1" x14ac:dyDescent="0.25">
      <c r="B5" s="763" t="s">
        <v>33</v>
      </c>
      <c r="C5" s="764" t="s">
        <v>34</v>
      </c>
      <c r="D5" s="765">
        <f>+SUM(D6:D7)</f>
        <v>372</v>
      </c>
      <c r="E5" s="766">
        <f>+D5/$D$5</f>
        <v>1</v>
      </c>
      <c r="F5" s="763" t="e">
        <f ca="1">+SUM(F6:F7)</f>
        <v>#VALUE!</v>
      </c>
      <c r="G5" s="766" t="e">
        <f ca="1">+(D5-F5)/F5</f>
        <v>#VALUE!</v>
      </c>
      <c r="H5" s="763" t="e">
        <f ca="1">+SUM(H6:H7)</f>
        <v>#VALUE!</v>
      </c>
      <c r="I5" s="766" t="e">
        <f ca="1">+(D5-H5)/D5</f>
        <v>#VALUE!</v>
      </c>
    </row>
    <row r="6" spans="1:40" ht="15" customHeight="1" x14ac:dyDescent="0.25">
      <c r="B6" s="767">
        <v>1</v>
      </c>
      <c r="C6" s="768" t="s">
        <v>35</v>
      </c>
      <c r="D6" s="769">
        <f>D14</f>
        <v>351</v>
      </c>
      <c r="E6" s="766">
        <f>+D6/$D$5</f>
        <v>0.94354838709677424</v>
      </c>
      <c r="F6" s="769" t="e">
        <f ca="1">F14</f>
        <v>#VALUE!</v>
      </c>
      <c r="G6" s="770" t="e">
        <f ca="1">+(D6-F6)/F6</f>
        <v>#VALUE!</v>
      </c>
      <c r="H6" s="769" t="e">
        <f ca="1">H14</f>
        <v>#VALUE!</v>
      </c>
      <c r="I6" s="770" t="e">
        <f ca="1">+(D6-H6)/D6</f>
        <v>#VALUE!</v>
      </c>
    </row>
    <row r="7" spans="1:40" ht="15" customHeight="1" x14ac:dyDescent="0.25">
      <c r="B7" s="767">
        <v>2</v>
      </c>
      <c r="C7" s="768" t="s">
        <v>36</v>
      </c>
      <c r="D7" s="769">
        <f>D21</f>
        <v>21</v>
      </c>
      <c r="E7" s="766">
        <f>+D7/$D$5</f>
        <v>5.6451612903225805E-2</v>
      </c>
      <c r="F7" s="769">
        <f>F21</f>
        <v>30</v>
      </c>
      <c r="G7" s="766">
        <f>(D7-F7)/F7</f>
        <v>-0.3</v>
      </c>
      <c r="H7" s="769">
        <f>H21</f>
        <v>47</v>
      </c>
      <c r="I7" s="766">
        <f>(D7-H7)/H7</f>
        <v>-0.55319148936170215</v>
      </c>
    </row>
    <row r="8" spans="1:40" ht="21.75" customHeight="1" x14ac:dyDescent="0.25">
      <c r="A8" s="776"/>
      <c r="B8" s="782"/>
      <c r="C8" s="774"/>
      <c r="D8" s="783"/>
      <c r="E8" s="776"/>
      <c r="F8" s="783"/>
      <c r="G8" s="776"/>
      <c r="H8" s="783"/>
      <c r="I8" s="776"/>
      <c r="J8" s="784"/>
      <c r="K8" s="784"/>
      <c r="L8" s="784"/>
      <c r="M8" s="784"/>
      <c r="N8" s="784"/>
      <c r="O8" s="784"/>
      <c r="P8" s="784"/>
      <c r="Q8" s="784"/>
      <c r="R8" s="784"/>
      <c r="S8" s="784"/>
      <c r="T8" s="784"/>
      <c r="U8" s="784"/>
      <c r="V8" s="784"/>
      <c r="W8" s="784"/>
      <c r="X8" s="784"/>
      <c r="Y8" s="784"/>
      <c r="Z8" s="784"/>
      <c r="AA8" s="784"/>
      <c r="AB8" s="784"/>
      <c r="AC8" s="784"/>
      <c r="AD8" s="784"/>
      <c r="AE8" s="784"/>
      <c r="AF8" s="784"/>
      <c r="AG8" s="784"/>
      <c r="AH8" s="784"/>
      <c r="AI8" s="784"/>
      <c r="AJ8" s="784"/>
      <c r="AK8" s="784"/>
      <c r="AL8" s="784"/>
      <c r="AM8" s="784"/>
      <c r="AN8" s="784"/>
    </row>
    <row r="9" spans="1:40" x14ac:dyDescent="0.25">
      <c r="B9" s="781"/>
      <c r="D9" s="783"/>
      <c r="E9" s="776"/>
      <c r="F9" s="776"/>
      <c r="G9" s="776"/>
      <c r="H9" s="776"/>
      <c r="I9" s="776"/>
    </row>
    <row r="10" spans="1:40" s="776" customFormat="1" x14ac:dyDescent="0.2">
      <c r="A10" s="775"/>
      <c r="B10" s="268" t="s">
        <v>37</v>
      </c>
      <c r="C10" s="268"/>
      <c r="D10" s="268"/>
      <c r="E10" s="278"/>
      <c r="F10" s="278"/>
      <c r="G10" s="278"/>
      <c r="H10" s="278"/>
      <c r="I10" s="278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  <c r="AM10" s="276"/>
      <c r="AN10" s="276"/>
    </row>
    <row r="11" spans="1:40" ht="27.75" customHeight="1" x14ac:dyDescent="0.25">
      <c r="B11" s="959" t="s">
        <v>27</v>
      </c>
      <c r="C11" s="960" t="s">
        <v>28</v>
      </c>
      <c r="D11" s="961" t="str">
        <f ca="1">+D3</f>
        <v>Tiếp nhận ngày 25/06/2025</v>
      </c>
      <c r="E11" s="958" t="s">
        <v>29</v>
      </c>
      <c r="F11" s="958" t="s">
        <v>38</v>
      </c>
      <c r="G11" s="958"/>
      <c r="H11" s="958" t="s">
        <v>31</v>
      </c>
      <c r="I11" s="958"/>
      <c r="J11" s="962" t="s">
        <v>39</v>
      </c>
      <c r="K11" s="962"/>
      <c r="L11" s="962"/>
      <c r="M11" s="962"/>
      <c r="N11" s="962"/>
      <c r="O11" s="962"/>
      <c r="P11" s="962"/>
      <c r="Q11" s="962"/>
      <c r="R11" s="962"/>
      <c r="S11" s="962"/>
      <c r="T11" s="962"/>
      <c r="U11" s="962"/>
      <c r="V11" s="962"/>
      <c r="W11" s="962"/>
      <c r="X11" s="962"/>
      <c r="Y11" s="962"/>
      <c r="Z11" s="962"/>
      <c r="AA11" s="962"/>
      <c r="AB11" s="962"/>
      <c r="AC11" s="962"/>
      <c r="AD11" s="962"/>
      <c r="AE11" s="962"/>
      <c r="AF11" s="962"/>
      <c r="AG11" s="962"/>
      <c r="AH11" s="962"/>
      <c r="AI11" s="962"/>
      <c r="AJ11" s="962"/>
      <c r="AK11" s="962"/>
      <c r="AL11" s="962"/>
      <c r="AM11" s="962"/>
      <c r="AN11" s="962"/>
    </row>
    <row r="12" spans="1:40" ht="26.4" customHeight="1" x14ac:dyDescent="0.25">
      <c r="B12" s="959"/>
      <c r="C12" s="960"/>
      <c r="D12" s="959"/>
      <c r="E12" s="958"/>
      <c r="F12" s="753" t="e">
        <f ca="1">+F4</f>
        <v>#VALUE!</v>
      </c>
      <c r="G12" s="225" t="s">
        <v>32</v>
      </c>
      <c r="H12" s="753" t="e">
        <f ca="1">+H4</f>
        <v>#VALUE!</v>
      </c>
      <c r="I12" s="225" t="s">
        <v>32</v>
      </c>
      <c r="J12" s="772">
        <v>45839</v>
      </c>
      <c r="K12" s="772">
        <f>+J12+1</f>
        <v>45840</v>
      </c>
      <c r="L12" s="772">
        <f>+K12+1</f>
        <v>45841</v>
      </c>
      <c r="M12" s="772">
        <f>+L12+1</f>
        <v>45842</v>
      </c>
      <c r="N12" s="772">
        <f>+M12+1</f>
        <v>45843</v>
      </c>
      <c r="O12" s="772">
        <f>+N12+1</f>
        <v>45844</v>
      </c>
      <c r="P12" s="772">
        <f t="shared" ref="P12:AN12" si="0">+O12+1</f>
        <v>45845</v>
      </c>
      <c r="Q12" s="772">
        <f t="shared" si="0"/>
        <v>45846</v>
      </c>
      <c r="R12" s="772">
        <f t="shared" si="0"/>
        <v>45847</v>
      </c>
      <c r="S12" s="772">
        <f t="shared" si="0"/>
        <v>45848</v>
      </c>
      <c r="T12" s="772">
        <f t="shared" si="0"/>
        <v>45849</v>
      </c>
      <c r="U12" s="772">
        <f t="shared" si="0"/>
        <v>45850</v>
      </c>
      <c r="V12" s="772">
        <f t="shared" si="0"/>
        <v>45851</v>
      </c>
      <c r="W12" s="772">
        <f t="shared" si="0"/>
        <v>45852</v>
      </c>
      <c r="X12" s="772">
        <f t="shared" si="0"/>
        <v>45853</v>
      </c>
      <c r="Y12" s="772">
        <f t="shared" si="0"/>
        <v>45854</v>
      </c>
      <c r="Z12" s="772">
        <f t="shared" si="0"/>
        <v>45855</v>
      </c>
      <c r="AA12" s="772">
        <f t="shared" si="0"/>
        <v>45856</v>
      </c>
      <c r="AB12" s="772">
        <f t="shared" si="0"/>
        <v>45857</v>
      </c>
      <c r="AC12" s="772">
        <f t="shared" si="0"/>
        <v>45858</v>
      </c>
      <c r="AD12" s="772">
        <f t="shared" si="0"/>
        <v>45859</v>
      </c>
      <c r="AE12" s="772">
        <f t="shared" si="0"/>
        <v>45860</v>
      </c>
      <c r="AF12" s="772">
        <f t="shared" si="0"/>
        <v>45861</v>
      </c>
      <c r="AG12" s="772">
        <f t="shared" si="0"/>
        <v>45862</v>
      </c>
      <c r="AH12" s="772">
        <f t="shared" si="0"/>
        <v>45863</v>
      </c>
      <c r="AI12" s="772">
        <f t="shared" si="0"/>
        <v>45864</v>
      </c>
      <c r="AJ12" s="772">
        <f t="shared" si="0"/>
        <v>45865</v>
      </c>
      <c r="AK12" s="772">
        <f t="shared" si="0"/>
        <v>45866</v>
      </c>
      <c r="AL12" s="772">
        <f t="shared" si="0"/>
        <v>45867</v>
      </c>
      <c r="AM12" s="772">
        <f t="shared" si="0"/>
        <v>45868</v>
      </c>
      <c r="AN12" s="772">
        <f t="shared" si="0"/>
        <v>45869</v>
      </c>
    </row>
    <row r="13" spans="1:40" s="776" customFormat="1" ht="19.2" customHeight="1" x14ac:dyDescent="0.2">
      <c r="B13" s="488" t="s">
        <v>40</v>
      </c>
      <c r="C13" s="489" t="s">
        <v>41</v>
      </c>
      <c r="D13" s="490">
        <f>+D14+D21</f>
        <v>372</v>
      </c>
      <c r="E13" s="491">
        <f>+D13/$D$13</f>
        <v>1</v>
      </c>
      <c r="F13" s="490" t="e">
        <f ca="1">+F14+F21</f>
        <v>#VALUE!</v>
      </c>
      <c r="G13" s="492" t="e">
        <f t="shared" ref="G13:G20" ca="1" si="1">+IF(F13=0,100%,(D13-F13)/F13)</f>
        <v>#VALUE!</v>
      </c>
      <c r="H13" s="490" t="e">
        <f ca="1">+H14+H21</f>
        <v>#VALUE!</v>
      </c>
      <c r="I13" s="492" t="e">
        <f t="shared" ref="I13:I20" ca="1" si="2">+IF(H13=0,100%,($D13-H13)/H13)</f>
        <v>#VALUE!</v>
      </c>
      <c r="J13" s="773">
        <f t="shared" ref="J13:O13" si="3">+J14+J21</f>
        <v>427</v>
      </c>
      <c r="K13" s="773">
        <f>+K14+K21</f>
        <v>320</v>
      </c>
      <c r="L13" s="773">
        <f t="shared" si="3"/>
        <v>383</v>
      </c>
      <c r="M13" s="773">
        <f t="shared" si="3"/>
        <v>321</v>
      </c>
      <c r="N13" s="773">
        <f t="shared" si="3"/>
        <v>287</v>
      </c>
      <c r="O13" s="773">
        <f t="shared" si="3"/>
        <v>265</v>
      </c>
      <c r="P13" s="773">
        <f t="shared" ref="P13:AN13" si="4">+P14+P21</f>
        <v>372</v>
      </c>
      <c r="Q13" s="773">
        <f t="shared" si="4"/>
        <v>330</v>
      </c>
      <c r="R13" s="773">
        <f t="shared" si="4"/>
        <v>0</v>
      </c>
      <c r="S13" s="773">
        <f>+S14+S21</f>
        <v>0</v>
      </c>
      <c r="T13" s="773">
        <f t="shared" si="4"/>
        <v>0</v>
      </c>
      <c r="U13" s="773">
        <f t="shared" si="4"/>
        <v>0</v>
      </c>
      <c r="V13" s="773">
        <f t="shared" si="4"/>
        <v>0</v>
      </c>
      <c r="W13" s="773">
        <f t="shared" si="4"/>
        <v>0</v>
      </c>
      <c r="X13" s="773">
        <f t="shared" si="4"/>
        <v>0</v>
      </c>
      <c r="Y13" s="773">
        <f t="shared" si="4"/>
        <v>0</v>
      </c>
      <c r="Z13" s="773">
        <f t="shared" si="4"/>
        <v>0</v>
      </c>
      <c r="AA13" s="773">
        <f t="shared" si="4"/>
        <v>0</v>
      </c>
      <c r="AB13" s="773">
        <f t="shared" si="4"/>
        <v>0</v>
      </c>
      <c r="AC13" s="773">
        <f t="shared" si="4"/>
        <v>0</v>
      </c>
      <c r="AD13" s="773">
        <f t="shared" si="4"/>
        <v>0</v>
      </c>
      <c r="AE13" s="773">
        <f t="shared" si="4"/>
        <v>0</v>
      </c>
      <c r="AF13" s="773">
        <f t="shared" si="4"/>
        <v>0</v>
      </c>
      <c r="AG13" s="773">
        <f t="shared" si="4"/>
        <v>0</v>
      </c>
      <c r="AH13" s="773">
        <f t="shared" si="4"/>
        <v>0</v>
      </c>
      <c r="AI13" s="773">
        <f t="shared" si="4"/>
        <v>0</v>
      </c>
      <c r="AJ13" s="773">
        <f t="shared" si="4"/>
        <v>0</v>
      </c>
      <c r="AK13" s="773">
        <f t="shared" si="4"/>
        <v>0</v>
      </c>
      <c r="AL13" s="773">
        <f t="shared" si="4"/>
        <v>0</v>
      </c>
      <c r="AM13" s="773">
        <f t="shared" si="4"/>
        <v>0</v>
      </c>
      <c r="AN13" s="773">
        <f t="shared" si="4"/>
        <v>0</v>
      </c>
    </row>
    <row r="14" spans="1:40" x14ac:dyDescent="0.25">
      <c r="B14" s="771">
        <v>1</v>
      </c>
      <c r="C14" s="785" t="s">
        <v>42</v>
      </c>
      <c r="D14" s="790">
        <v>351</v>
      </c>
      <c r="E14" s="282">
        <f>+D14/$D$13</f>
        <v>0.94354838709677424</v>
      </c>
      <c r="F14" s="790" t="e">
        <f ca="1">SUM(F15:F20)</f>
        <v>#VALUE!</v>
      </c>
      <c r="G14" s="786" t="e">
        <f t="shared" ca="1" si="1"/>
        <v>#VALUE!</v>
      </c>
      <c r="H14" s="790" t="e">
        <f ca="1">SUM(H15:H20)</f>
        <v>#VALUE!</v>
      </c>
      <c r="I14" s="787" t="e">
        <f t="shared" ca="1" si="2"/>
        <v>#VALUE!</v>
      </c>
      <c r="J14" s="771">
        <v>395</v>
      </c>
      <c r="K14" s="771">
        <v>296</v>
      </c>
      <c r="L14" s="771">
        <v>356</v>
      </c>
      <c r="M14" s="771">
        <v>303</v>
      </c>
      <c r="N14" s="771">
        <v>275</v>
      </c>
      <c r="O14" s="771">
        <v>260</v>
      </c>
      <c r="P14" s="771">
        <v>351</v>
      </c>
      <c r="Q14" s="771">
        <v>330</v>
      </c>
      <c r="R14" s="771"/>
      <c r="S14" s="771"/>
      <c r="T14" s="771"/>
      <c r="U14" s="771"/>
      <c r="V14" s="771"/>
      <c r="W14" s="771"/>
      <c r="X14" s="771"/>
      <c r="Y14" s="771"/>
      <c r="Z14" s="771"/>
      <c r="AA14" s="771"/>
      <c r="AB14" s="771"/>
      <c r="AC14" s="771"/>
      <c r="AD14" s="771"/>
      <c r="AE14" s="771"/>
      <c r="AF14" s="771"/>
      <c r="AG14" s="771"/>
      <c r="AH14" s="771"/>
      <c r="AI14" s="771"/>
      <c r="AJ14" s="771"/>
      <c r="AK14" s="771"/>
      <c r="AL14" s="771"/>
      <c r="AM14" s="771"/>
      <c r="AN14" s="771"/>
    </row>
    <row r="15" spans="1:40" x14ac:dyDescent="0.25">
      <c r="B15" s="771">
        <v>1.1000000000000001</v>
      </c>
      <c r="C15" s="778" t="s">
        <v>43</v>
      </c>
      <c r="D15" s="633">
        <v>62</v>
      </c>
      <c r="E15" s="779">
        <f t="shared" ref="E15:E20" si="5">+D15/$D$14</f>
        <v>0.17663817663817663</v>
      </c>
      <c r="F15" s="791" t="e">
        <f ca="1">HLOOKUP($F$12,'PL Tháng trước'!$D$2:$XFD$4,3,0)</f>
        <v>#VALUE!</v>
      </c>
      <c r="G15" s="780" t="e">
        <f t="shared" ca="1" si="1"/>
        <v>#VALUE!</v>
      </c>
      <c r="H15" s="791" t="e">
        <f ca="1">HLOOKUP($H$12,'PL Tháng trước'!$E$2:$DM$9,3,0)</f>
        <v>#VALUE!</v>
      </c>
      <c r="I15" s="780" t="e">
        <f t="shared" ca="1" si="2"/>
        <v>#VALUE!</v>
      </c>
      <c r="J15" s="777">
        <v>43</v>
      </c>
      <c r="K15" s="777">
        <v>42</v>
      </c>
      <c r="L15" s="777">
        <v>40</v>
      </c>
      <c r="M15" s="777">
        <v>37</v>
      </c>
      <c r="N15" s="777">
        <v>14</v>
      </c>
      <c r="O15" s="777">
        <v>11</v>
      </c>
      <c r="P15" s="777">
        <v>62</v>
      </c>
      <c r="Q15" s="777">
        <v>64</v>
      </c>
      <c r="R15" s="777"/>
      <c r="S15" s="777"/>
      <c r="T15" s="777"/>
      <c r="U15" s="777"/>
      <c r="V15" s="777"/>
      <c r="W15" s="777"/>
      <c r="X15" s="777"/>
      <c r="Y15" s="777"/>
      <c r="Z15" s="777"/>
      <c r="AA15" s="777"/>
      <c r="AB15" s="777"/>
      <c r="AC15" s="777"/>
      <c r="AD15" s="777"/>
      <c r="AE15" s="777"/>
      <c r="AF15" s="777"/>
      <c r="AG15" s="777"/>
      <c r="AH15" s="777"/>
      <c r="AI15" s="777"/>
      <c r="AJ15" s="777"/>
      <c r="AK15" s="777"/>
      <c r="AL15" s="777"/>
      <c r="AM15" s="777"/>
      <c r="AN15" s="777"/>
    </row>
    <row r="16" spans="1:40" x14ac:dyDescent="0.25">
      <c r="B16" s="771">
        <v>1.2</v>
      </c>
      <c r="C16" s="778" t="s">
        <v>44</v>
      </c>
      <c r="D16" s="633">
        <v>9</v>
      </c>
      <c r="E16" s="779">
        <f t="shared" si="5"/>
        <v>2.564102564102564E-2</v>
      </c>
      <c r="F16" s="791" t="e">
        <f ca="1">+HLOOKUP(F$12,'PL Tháng trước'!$D$2:$XFD$9,4,0)</f>
        <v>#VALUE!</v>
      </c>
      <c r="G16" s="780" t="e">
        <f t="shared" ca="1" si="1"/>
        <v>#VALUE!</v>
      </c>
      <c r="H16" s="791" t="e">
        <f ca="1">HLOOKUP(H$12,'PL Tháng trước'!$E$2:$DM$9,4,0)</f>
        <v>#VALUE!</v>
      </c>
      <c r="I16" s="780" t="e">
        <f t="shared" ca="1" si="2"/>
        <v>#VALUE!</v>
      </c>
      <c r="J16" s="777">
        <v>4</v>
      </c>
      <c r="K16" s="777">
        <v>2</v>
      </c>
      <c r="L16" s="777">
        <v>8</v>
      </c>
      <c r="M16" s="777">
        <v>6</v>
      </c>
      <c r="N16" s="777">
        <v>3</v>
      </c>
      <c r="O16" s="777">
        <v>5</v>
      </c>
      <c r="P16" s="777">
        <v>9</v>
      </c>
      <c r="Q16" s="777">
        <v>3</v>
      </c>
      <c r="R16" s="777"/>
      <c r="S16" s="777"/>
      <c r="T16" s="777"/>
      <c r="U16" s="777"/>
      <c r="V16" s="777"/>
      <c r="W16" s="777"/>
      <c r="X16" s="777"/>
      <c r="Y16" s="777"/>
      <c r="Z16" s="777"/>
      <c r="AA16" s="777"/>
      <c r="AB16" s="777"/>
      <c r="AC16" s="777"/>
      <c r="AD16" s="777"/>
      <c r="AE16" s="777"/>
      <c r="AF16" s="777"/>
      <c r="AG16" s="777"/>
      <c r="AH16" s="777"/>
      <c r="AI16" s="777"/>
      <c r="AJ16" s="777"/>
      <c r="AK16" s="777"/>
      <c r="AL16" s="777"/>
      <c r="AM16" s="777"/>
      <c r="AN16" s="777"/>
    </row>
    <row r="17" spans="2:40" x14ac:dyDescent="0.25">
      <c r="B17" s="771">
        <v>1.3</v>
      </c>
      <c r="C17" s="778" t="s">
        <v>45</v>
      </c>
      <c r="D17" s="633">
        <v>37</v>
      </c>
      <c r="E17" s="779">
        <f t="shared" si="5"/>
        <v>0.10541310541310542</v>
      </c>
      <c r="F17" s="791" t="e">
        <f ca="1">+HLOOKUP(F$12,'PL Tháng trước'!$D$2:$XFD$9,5,0)</f>
        <v>#VALUE!</v>
      </c>
      <c r="G17" s="780" t="e">
        <f t="shared" ca="1" si="1"/>
        <v>#VALUE!</v>
      </c>
      <c r="H17" s="791" t="e">
        <f ca="1">HLOOKUP(H$12,'PL Tháng trước'!$E$2:$DM$9,5,0)</f>
        <v>#VALUE!</v>
      </c>
      <c r="I17" s="780" t="e">
        <f t="shared" ca="1" si="2"/>
        <v>#VALUE!</v>
      </c>
      <c r="J17" s="777">
        <v>17</v>
      </c>
      <c r="K17" s="777">
        <v>18</v>
      </c>
      <c r="L17" s="777">
        <v>15</v>
      </c>
      <c r="M17" s="777">
        <v>13</v>
      </c>
      <c r="N17" s="777">
        <v>9</v>
      </c>
      <c r="O17" s="777">
        <v>4</v>
      </c>
      <c r="P17" s="777">
        <v>37</v>
      </c>
      <c r="Q17" s="777">
        <v>26</v>
      </c>
      <c r="R17" s="777"/>
      <c r="S17" s="777"/>
      <c r="T17" s="777"/>
      <c r="U17" s="777"/>
      <c r="V17" s="777"/>
      <c r="W17" s="777"/>
      <c r="X17" s="777"/>
      <c r="Y17" s="777"/>
      <c r="Z17" s="777"/>
      <c r="AA17" s="777"/>
      <c r="AB17" s="777"/>
      <c r="AC17" s="777"/>
      <c r="AD17" s="777"/>
      <c r="AE17" s="777"/>
      <c r="AF17" s="777"/>
      <c r="AG17" s="777"/>
      <c r="AH17" s="777"/>
      <c r="AI17" s="777"/>
      <c r="AJ17" s="777"/>
      <c r="AK17" s="777"/>
      <c r="AL17" s="777"/>
      <c r="AM17" s="777"/>
      <c r="AN17" s="777"/>
    </row>
    <row r="18" spans="2:40" x14ac:dyDescent="0.25">
      <c r="B18" s="771">
        <v>1.4</v>
      </c>
      <c r="C18" s="778" t="s">
        <v>46</v>
      </c>
      <c r="D18" s="633">
        <v>7</v>
      </c>
      <c r="E18" s="779">
        <f t="shared" si="5"/>
        <v>1.9943019943019943E-2</v>
      </c>
      <c r="F18" s="791" t="e">
        <f ca="1">+HLOOKUP(F$12,'PL Tháng trước'!$D$2:$XFD$9,6,0)</f>
        <v>#VALUE!</v>
      </c>
      <c r="G18" s="780" t="e">
        <f t="shared" ca="1" si="1"/>
        <v>#VALUE!</v>
      </c>
      <c r="H18" s="791" t="e">
        <f ca="1">HLOOKUP(H$12,'PL Tháng trước'!$E$2:$DM$9,6,0)</f>
        <v>#VALUE!</v>
      </c>
      <c r="I18" s="780" t="e">
        <f t="shared" ca="1" si="2"/>
        <v>#VALUE!</v>
      </c>
      <c r="J18" s="777">
        <v>14</v>
      </c>
      <c r="K18" s="777">
        <v>16</v>
      </c>
      <c r="L18" s="777">
        <v>5</v>
      </c>
      <c r="M18" s="777">
        <v>5</v>
      </c>
      <c r="N18" s="777">
        <v>3</v>
      </c>
      <c r="O18" s="777">
        <v>11</v>
      </c>
      <c r="P18" s="777">
        <v>7</v>
      </c>
      <c r="Q18" s="777">
        <v>6</v>
      </c>
      <c r="R18" s="777"/>
      <c r="S18" s="777"/>
      <c r="T18" s="777"/>
      <c r="U18" s="777"/>
      <c r="V18" s="777"/>
      <c r="W18" s="777"/>
      <c r="X18" s="777"/>
      <c r="Y18" s="777"/>
      <c r="Z18" s="777"/>
      <c r="AA18" s="777"/>
      <c r="AB18" s="777"/>
      <c r="AC18" s="777"/>
      <c r="AD18" s="777"/>
      <c r="AE18" s="777"/>
      <c r="AF18" s="777"/>
      <c r="AG18" s="777"/>
      <c r="AH18" s="777"/>
      <c r="AI18" s="777"/>
      <c r="AJ18" s="777"/>
      <c r="AK18" s="777"/>
      <c r="AL18" s="777"/>
      <c r="AM18" s="777"/>
      <c r="AN18" s="777"/>
    </row>
    <row r="19" spans="2:40" x14ac:dyDescent="0.25">
      <c r="B19" s="771">
        <v>1.5</v>
      </c>
      <c r="C19" s="778" t="s">
        <v>47</v>
      </c>
      <c r="D19" s="633">
        <v>0</v>
      </c>
      <c r="E19" s="779">
        <f t="shared" si="5"/>
        <v>0</v>
      </c>
      <c r="F19" s="791" t="e">
        <f ca="1">+HLOOKUP(F$12,'PL Tháng trước'!$D$2:$XFD$9,7,0)</f>
        <v>#VALUE!</v>
      </c>
      <c r="G19" s="780" t="e">
        <f t="shared" ca="1" si="1"/>
        <v>#VALUE!</v>
      </c>
      <c r="H19" s="791" t="e">
        <f ca="1">HLOOKUP(H$12,'PL Tháng trước'!$E$2:$DM$9,7,0)</f>
        <v>#VALUE!</v>
      </c>
      <c r="I19" s="780" t="e">
        <f t="shared" ca="1" si="2"/>
        <v>#VALUE!</v>
      </c>
      <c r="J19" s="777">
        <v>0</v>
      </c>
      <c r="K19" s="777">
        <v>0</v>
      </c>
      <c r="L19" s="777">
        <v>0</v>
      </c>
      <c r="M19" s="777">
        <v>0</v>
      </c>
      <c r="N19" s="777">
        <v>0</v>
      </c>
      <c r="O19" s="777">
        <v>0</v>
      </c>
      <c r="P19" s="777">
        <v>0</v>
      </c>
      <c r="Q19" s="777">
        <v>0</v>
      </c>
      <c r="R19" s="777"/>
      <c r="S19" s="777"/>
      <c r="T19" s="777"/>
      <c r="U19" s="777"/>
      <c r="V19" s="777"/>
      <c r="W19" s="777"/>
      <c r="X19" s="777"/>
      <c r="Y19" s="777"/>
      <c r="Z19" s="777"/>
      <c r="AA19" s="777"/>
      <c r="AB19" s="777"/>
      <c r="AC19" s="777"/>
      <c r="AD19" s="777"/>
      <c r="AE19" s="777"/>
      <c r="AF19" s="777"/>
      <c r="AG19" s="777"/>
      <c r="AH19" s="777"/>
      <c r="AI19" s="777"/>
      <c r="AJ19" s="777"/>
      <c r="AK19" s="777"/>
      <c r="AL19" s="777"/>
      <c r="AM19" s="777"/>
      <c r="AN19" s="777"/>
    </row>
    <row r="20" spans="2:40" x14ac:dyDescent="0.25">
      <c r="B20" s="771">
        <v>1.6</v>
      </c>
      <c r="C20" s="778" t="s">
        <v>48</v>
      </c>
      <c r="D20" s="633">
        <v>236</v>
      </c>
      <c r="E20" s="779">
        <f t="shared" si="5"/>
        <v>0.67236467236467234</v>
      </c>
      <c r="F20" s="791" t="e">
        <f ca="1">+HLOOKUP(F$12,'PL Tháng trước'!$D$2:$XFD$9,8,0)</f>
        <v>#VALUE!</v>
      </c>
      <c r="G20" s="780" t="e">
        <f t="shared" ca="1" si="1"/>
        <v>#VALUE!</v>
      </c>
      <c r="H20" s="791" t="e">
        <f ca="1">HLOOKUP(H$12,'PL Tháng trước'!$E$2:$DM$9,8,0)</f>
        <v>#VALUE!</v>
      </c>
      <c r="I20" s="780" t="e">
        <f t="shared" ca="1" si="2"/>
        <v>#VALUE!</v>
      </c>
      <c r="J20" s="777">
        <v>317</v>
      </c>
      <c r="K20" s="777">
        <v>218</v>
      </c>
      <c r="L20" s="777">
        <v>288</v>
      </c>
      <c r="M20" s="777">
        <v>242</v>
      </c>
      <c r="N20" s="777">
        <v>246</v>
      </c>
      <c r="O20" s="777">
        <v>229</v>
      </c>
      <c r="P20" s="777">
        <v>236</v>
      </c>
      <c r="Q20" s="777">
        <v>231</v>
      </c>
      <c r="R20" s="777"/>
      <c r="S20" s="777"/>
      <c r="T20" s="777"/>
      <c r="U20" s="777"/>
      <c r="V20" s="777"/>
      <c r="W20" s="777"/>
      <c r="X20" s="777"/>
      <c r="Y20" s="777"/>
      <c r="Z20" s="777"/>
      <c r="AA20" s="777"/>
      <c r="AB20" s="777"/>
      <c r="AC20" s="777"/>
      <c r="AD20" s="777"/>
      <c r="AE20" s="777"/>
      <c r="AF20" s="777"/>
      <c r="AG20" s="777"/>
      <c r="AH20" s="777"/>
      <c r="AI20" s="777"/>
      <c r="AJ20" s="777"/>
      <c r="AK20" s="777"/>
      <c r="AL20" s="777"/>
      <c r="AM20" s="777"/>
      <c r="AN20" s="777"/>
    </row>
    <row r="21" spans="2:40" x14ac:dyDescent="0.25">
      <c r="B21" s="488">
        <v>2</v>
      </c>
      <c r="C21" s="788" t="s">
        <v>49</v>
      </c>
      <c r="D21" s="789">
        <v>21</v>
      </c>
      <c r="E21" s="575"/>
      <c r="F21" s="789">
        <v>30</v>
      </c>
      <c r="G21" s="492">
        <v>-0.3</v>
      </c>
      <c r="H21" s="789">
        <v>47</v>
      </c>
      <c r="I21" s="492">
        <v>-0.55319148936170215</v>
      </c>
      <c r="J21" s="488">
        <v>32</v>
      </c>
      <c r="K21" s="488">
        <v>24</v>
      </c>
      <c r="L21" s="488">
        <v>27</v>
      </c>
      <c r="M21" s="488">
        <v>18</v>
      </c>
      <c r="N21" s="488">
        <v>12</v>
      </c>
      <c r="O21" s="488">
        <v>5</v>
      </c>
      <c r="P21" s="488">
        <v>21</v>
      </c>
      <c r="Q21" s="488"/>
      <c r="R21" s="488"/>
      <c r="S21" s="488"/>
      <c r="T21" s="488"/>
      <c r="U21" s="488"/>
      <c r="V21" s="488"/>
      <c r="W21" s="488"/>
      <c r="X21" s="488"/>
      <c r="Y21" s="488"/>
      <c r="Z21" s="488"/>
      <c r="AA21" s="488"/>
      <c r="AB21" s="488"/>
      <c r="AC21" s="488"/>
      <c r="AD21" s="488"/>
      <c r="AE21" s="488"/>
      <c r="AF21" s="789"/>
      <c r="AG21" s="488"/>
      <c r="AH21" s="488"/>
      <c r="AI21" s="488"/>
      <c r="AJ21" s="488"/>
      <c r="AK21" s="488"/>
      <c r="AL21" s="488"/>
      <c r="AM21" s="488"/>
      <c r="AN21" s="488"/>
    </row>
    <row r="22" spans="2:40" x14ac:dyDescent="0.25">
      <c r="B22" s="269" t="s">
        <v>50</v>
      </c>
      <c r="C22" s="270" t="s">
        <v>51</v>
      </c>
      <c r="D22" s="269">
        <v>0</v>
      </c>
      <c r="E22" s="282"/>
      <c r="F22" s="242">
        <v>0</v>
      </c>
      <c r="G22" s="241">
        <v>4</v>
      </c>
      <c r="H22" s="242">
        <v>1</v>
      </c>
      <c r="I22" s="241">
        <v>9</v>
      </c>
      <c r="J22" s="269">
        <v>0</v>
      </c>
      <c r="K22" s="269">
        <v>0</v>
      </c>
      <c r="L22" s="269">
        <v>0</v>
      </c>
      <c r="M22" s="269">
        <v>0</v>
      </c>
      <c r="N22" s="269">
        <v>0</v>
      </c>
      <c r="O22" s="269">
        <v>0</v>
      </c>
      <c r="P22" s="269">
        <v>0</v>
      </c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</row>
    <row r="23" spans="2:40" x14ac:dyDescent="0.25">
      <c r="B23" s="269" t="s">
        <v>52</v>
      </c>
      <c r="C23" s="270" t="s">
        <v>53</v>
      </c>
      <c r="D23" s="269">
        <v>2</v>
      </c>
      <c r="E23" s="282"/>
      <c r="F23" s="242">
        <v>2</v>
      </c>
      <c r="G23" s="241">
        <v>-0.9</v>
      </c>
      <c r="H23" s="242">
        <v>0</v>
      </c>
      <c r="I23" s="241" t="e">
        <v>#DIV/0!</v>
      </c>
      <c r="J23" s="269">
        <v>4</v>
      </c>
      <c r="K23" s="269">
        <v>2</v>
      </c>
      <c r="L23" s="269">
        <v>4</v>
      </c>
      <c r="M23" s="269">
        <v>5</v>
      </c>
      <c r="N23" s="269">
        <v>1</v>
      </c>
      <c r="O23" s="269">
        <v>0</v>
      </c>
      <c r="P23" s="269">
        <v>2</v>
      </c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</row>
    <row r="24" spans="2:40" x14ac:dyDescent="0.25">
      <c r="B24" s="269" t="s">
        <v>54</v>
      </c>
      <c r="C24" s="270" t="s">
        <v>55</v>
      </c>
      <c r="D24" s="269">
        <v>10</v>
      </c>
      <c r="E24" s="282"/>
      <c r="F24" s="242">
        <v>20</v>
      </c>
      <c r="G24" s="241">
        <v>0.25</v>
      </c>
      <c r="H24" s="242">
        <v>40</v>
      </c>
      <c r="I24" s="241">
        <v>-0.97499999999999998</v>
      </c>
      <c r="J24" s="269">
        <v>15</v>
      </c>
      <c r="K24" s="269">
        <v>10</v>
      </c>
      <c r="L24" s="269">
        <v>10</v>
      </c>
      <c r="M24" s="269">
        <v>6</v>
      </c>
      <c r="N24" s="269">
        <v>10</v>
      </c>
      <c r="O24" s="269">
        <v>3</v>
      </c>
      <c r="P24" s="269">
        <v>10</v>
      </c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</row>
    <row r="25" spans="2:40" x14ac:dyDescent="0.25">
      <c r="B25" s="269" t="s">
        <v>56</v>
      </c>
      <c r="C25" s="270" t="s">
        <v>57</v>
      </c>
      <c r="D25" s="269">
        <v>8</v>
      </c>
      <c r="E25" s="282"/>
      <c r="F25" s="242">
        <v>8</v>
      </c>
      <c r="G25" s="241" t="e">
        <v>#DIV/0!</v>
      </c>
      <c r="H25" s="242">
        <v>5</v>
      </c>
      <c r="I25" s="241">
        <v>0.6</v>
      </c>
      <c r="J25" s="269">
        <v>12</v>
      </c>
      <c r="K25" s="269">
        <v>12</v>
      </c>
      <c r="L25" s="269">
        <v>11</v>
      </c>
      <c r="M25" s="269">
        <v>7</v>
      </c>
      <c r="N25" s="269">
        <v>1</v>
      </c>
      <c r="O25" s="269">
        <v>2</v>
      </c>
      <c r="P25" s="269">
        <v>8</v>
      </c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9"/>
    </row>
    <row r="26" spans="2:40" x14ac:dyDescent="0.25">
      <c r="B26" s="269">
        <v>2.5</v>
      </c>
      <c r="C26" s="270" t="s">
        <v>58</v>
      </c>
      <c r="D26" s="269">
        <v>1</v>
      </c>
      <c r="E26" s="282"/>
      <c r="F26" s="242">
        <v>0</v>
      </c>
      <c r="G26" s="241" t="e">
        <v>#REF!</v>
      </c>
      <c r="H26" s="242">
        <v>1</v>
      </c>
      <c r="I26" s="241">
        <v>0</v>
      </c>
      <c r="J26" s="269">
        <v>1</v>
      </c>
      <c r="K26" s="269">
        <v>0</v>
      </c>
      <c r="L26" s="269">
        <v>2</v>
      </c>
      <c r="M26" s="269">
        <v>0</v>
      </c>
      <c r="N26" s="269">
        <v>0</v>
      </c>
      <c r="O26" s="269">
        <v>0</v>
      </c>
      <c r="P26" s="269">
        <v>1</v>
      </c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</row>
    <row r="27" spans="2:40" x14ac:dyDescent="0.25">
      <c r="B27" s="781"/>
    </row>
  </sheetData>
  <mergeCells count="14">
    <mergeCell ref="E1:O1"/>
    <mergeCell ref="H11:I11"/>
    <mergeCell ref="B11:B12"/>
    <mergeCell ref="C11:C12"/>
    <mergeCell ref="D11:D12"/>
    <mergeCell ref="E11:E12"/>
    <mergeCell ref="F11:G11"/>
    <mergeCell ref="J11:AN11"/>
    <mergeCell ref="B3:B4"/>
    <mergeCell ref="F3:G3"/>
    <mergeCell ref="H3:I3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W741"/>
  <sheetViews>
    <sheetView tabSelected="1" zoomScale="80" zoomScaleNormal="80" workbookViewId="0">
      <pane xSplit="8" ySplit="3" topLeftCell="I4" activePane="bottomRight" state="frozen"/>
      <selection pane="topRight" activeCell="L1" sqref="L1"/>
      <selection pane="bottomLeft" activeCell="A4" sqref="A4"/>
      <selection pane="bottomRight" activeCell="R18" sqref="R18"/>
    </sheetView>
  </sheetViews>
  <sheetFormatPr defaultColWidth="7" defaultRowHeight="13.2" x14ac:dyDescent="0.25"/>
  <cols>
    <col min="1" max="1" customWidth="true" style="793" width="6.33203125"/>
    <col min="2" max="2" customWidth="true" style="809" width="25.44140625"/>
    <col min="3" max="3" customWidth="true" style="809" width="16.88671875"/>
    <col min="4" max="4" customWidth="true" style="793" width="9.44140625"/>
    <col min="5" max="5" customWidth="true" style="793" width="9.6640625"/>
    <col min="6" max="7" customWidth="true" style="793" width="9.44140625"/>
    <col min="8" max="8" customWidth="true" style="793" width="10.33203125"/>
    <col min="9" max="9" bestFit="true" customWidth="true" style="793" width="9.5546875"/>
    <col min="10" max="10" customWidth="true" style="792" width="9.5546875"/>
    <col min="11" max="11" customWidth="true" style="793" width="8.6640625"/>
    <col min="12" max="12" customWidth="true" style="793" width="10.109375"/>
    <col min="13" max="13" customWidth="true" style="792" width="10.33203125"/>
    <col min="14" max="14" customWidth="true" style="793" width="8.109375"/>
    <col min="15" max="15" customWidth="true" style="793" width="9.44140625"/>
    <col min="16" max="16" customWidth="true" style="792" width="11.44140625"/>
    <col min="17" max="17" bestFit="true" customWidth="true" style="793" width="8.33203125"/>
    <col min="18" max="18" bestFit="true" customWidth="true" style="793" width="8.109375"/>
    <col min="19" max="19" bestFit="true" customWidth="true" style="792" width="9.0"/>
    <col min="20" max="20" customWidth="true" style="793" width="12.0"/>
    <col min="21" max="21" customWidth="true" style="793" width="10.33203125"/>
    <col min="22" max="22" customWidth="true" style="792" width="7.33203125"/>
    <col min="23" max="23" customWidth="true" style="793" width="9.33203125"/>
    <col min="24" max="24" customWidth="true" style="793" width="7.6640625"/>
    <col min="25" max="25" customWidth="true" style="792" width="8.88671875"/>
    <col min="26" max="26" customWidth="true" style="793" width="7.88671875"/>
    <col min="27" max="27" customWidth="true" style="793" width="8.44140625"/>
    <col min="28" max="28" customWidth="true" style="792" width="10.0"/>
    <col min="29" max="29" customWidth="true" style="793" width="10.44140625"/>
    <col min="30" max="30" customWidth="true" style="793" width="10.109375"/>
    <col min="31" max="31" bestFit="true" customWidth="true" style="792" width="7.6640625"/>
    <col min="32" max="32" bestFit="true" customWidth="true" style="793" width="8.109375"/>
    <col min="33" max="33" customWidth="true" style="793" width="7.33203125"/>
    <col min="34" max="34" bestFit="true" customWidth="true" style="792" width="7.6640625"/>
    <col min="35" max="35" bestFit="true" customWidth="true" style="793" width="8.33203125"/>
    <col min="36" max="37" customWidth="true" style="793" width="8.5546875"/>
    <col min="38" max="38" customWidth="true" style="792" width="8.33203125"/>
    <col min="39" max="39" customWidth="true" style="793" width="8.0"/>
    <col min="40" max="40" bestFit="true" customWidth="true" style="793" width="7.6640625"/>
    <col min="41" max="41" customWidth="true" style="792" width="7.5546875"/>
    <col min="42" max="42" customWidth="true" style="793" width="8.5546875"/>
    <col min="43" max="43" customWidth="true" style="793" width="7.33203125"/>
    <col min="44" max="44" bestFit="true" customWidth="true" style="792" width="8.109375"/>
    <col min="45" max="45" customWidth="true" style="793" width="8.33203125"/>
    <col min="46" max="46" bestFit="true" customWidth="true" style="793" width="7.6640625"/>
    <col min="47" max="47" bestFit="true" customWidth="true" style="792" width="8.109375"/>
    <col min="48" max="48" bestFit="true" customWidth="true" style="793" width="8.0"/>
    <col min="49" max="49" bestFit="true" customWidth="true" style="793" width="12.0"/>
    <col min="50" max="50" bestFit="true" customWidth="true" style="792" width="8.109375"/>
    <col min="51" max="51" bestFit="true" customWidth="true" style="793" width="8.0"/>
    <col min="52" max="52" bestFit="true" customWidth="true" style="793" width="7.6640625"/>
    <col min="53" max="53" bestFit="true" customWidth="true" style="792" width="8.109375"/>
    <col min="54" max="54" bestFit="true" customWidth="true" style="793" width="8.33203125"/>
    <col min="55" max="55" bestFit="true" customWidth="true" style="793" width="7.6640625"/>
    <col min="56" max="56" bestFit="true" customWidth="true" style="792" width="8.109375"/>
    <col min="57" max="57" bestFit="true" customWidth="true" style="793" width="8.33203125"/>
    <col min="58" max="58" bestFit="true" customWidth="true" style="793" width="7.6640625"/>
    <col min="59" max="59" bestFit="true" customWidth="true" style="792" width="8.109375"/>
    <col min="60" max="60" bestFit="true" customWidth="true" style="793" width="8.0"/>
    <col min="61" max="61" customWidth="true" style="793" width="7.5546875"/>
    <col min="62" max="62" bestFit="true" customWidth="true" style="792" width="8.109375"/>
    <col min="63" max="63" bestFit="true" customWidth="true" style="793" width="8.33203125"/>
    <col min="64" max="64" bestFit="true" customWidth="true" style="793" width="7.6640625"/>
    <col min="65" max="65" bestFit="true" customWidth="true" style="792" width="7.109375"/>
    <col min="66" max="66" bestFit="true" customWidth="true" style="793" width="8.33203125"/>
    <col min="67" max="67" bestFit="true" customWidth="true" style="793" width="8.0"/>
    <col min="68" max="68" bestFit="true" customWidth="true" style="792" width="7.109375"/>
    <col min="69" max="69" bestFit="true" customWidth="true" style="793" width="9.5546875"/>
    <col min="70" max="70" bestFit="true" customWidth="true" style="793" width="8.0"/>
    <col min="71" max="71" bestFit="true" customWidth="true" style="793" width="7.109375"/>
    <col min="72" max="72" bestFit="true" customWidth="true" style="793" width="8.33203125"/>
    <col min="73" max="73" bestFit="true" customWidth="true" style="809" width="7.6640625"/>
    <col min="74" max="74" bestFit="true" customWidth="true" style="809" width="8.0"/>
    <col min="75" max="75" bestFit="true" customWidth="true" style="809" width="8.33203125"/>
    <col min="76" max="76" bestFit="true" customWidth="true" style="809" width="7.6640625"/>
    <col min="77" max="77" bestFit="true" customWidth="true" style="809" width="8.0"/>
    <col min="78" max="78" bestFit="true" customWidth="true" style="809" width="8.33203125"/>
    <col min="79" max="79" bestFit="true" customWidth="true" style="809" width="7.6640625"/>
    <col min="80" max="80" bestFit="true" customWidth="true" style="809" width="7.109375"/>
    <col min="81" max="81" bestFit="true" customWidth="true" style="809" width="8.33203125"/>
    <col min="82" max="82" bestFit="true" customWidth="true" style="809" width="7.6640625"/>
    <col min="83" max="83" bestFit="true" customWidth="true" style="809" width="7.109375"/>
    <col min="84" max="84" bestFit="true" customWidth="true" style="809" width="8.33203125"/>
    <col min="85" max="85" bestFit="true" customWidth="true" style="809" width="7.6640625"/>
    <col min="86" max="86" bestFit="true" customWidth="true" style="809" width="7.109375"/>
    <col min="87" max="87" bestFit="true" customWidth="true" style="809" width="8.33203125"/>
    <col min="88" max="88" bestFit="true" customWidth="true" style="809" width="7.6640625"/>
    <col min="89" max="89" bestFit="true" customWidth="true" style="809" width="7.109375"/>
    <col min="90" max="90" bestFit="true" customWidth="true" style="809" width="8.0"/>
    <col min="91" max="91" bestFit="true" customWidth="true" style="809" width="7.6640625"/>
    <col min="92" max="92" bestFit="true" customWidth="true" style="809" width="8.109375"/>
    <col min="93" max="93" bestFit="true" customWidth="true" style="809" width="8.33203125"/>
    <col min="94" max="94" bestFit="true" customWidth="true" style="809" width="7.6640625"/>
    <col min="95" max="95" bestFit="true" customWidth="true" style="809" width="8.109375"/>
    <col min="96" max="96" customWidth="true" style="809" width="9.33203125"/>
    <col min="97" max="97" bestFit="true" customWidth="true" style="809" width="7.6640625"/>
    <col min="98" max="98" bestFit="true" customWidth="true" style="809" width="8.109375"/>
    <col min="99" max="99" bestFit="true" customWidth="true" style="809" width="8.33203125"/>
    <col min="100" max="100" customWidth="true" style="809" width="7.6640625"/>
    <col min="101" max="101" bestFit="true" customWidth="true" style="809" width="8.109375"/>
    <col min="102" max="16384" style="809" width="7.0"/>
  </cols>
  <sheetData>
    <row r="1" spans="1:73" ht="16.8" x14ac:dyDescent="0.25">
      <c r="F1" s="977" t="s">
        <v>59</v>
      </c>
      <c r="G1" s="977"/>
      <c r="H1" s="977"/>
      <c r="I1" s="977"/>
      <c r="J1" s="977"/>
      <c r="K1" s="977"/>
      <c r="L1" s="977"/>
      <c r="M1" s="977"/>
      <c r="N1" s="977"/>
      <c r="O1" s="977"/>
      <c r="P1" s="977"/>
      <c r="Q1" s="977"/>
      <c r="R1" s="977"/>
    </row>
    <row r="2" spans="1:73" ht="16.8" x14ac:dyDescent="0.25">
      <c r="F2" s="810"/>
      <c r="G2" s="810"/>
      <c r="H2" s="810"/>
      <c r="I2" s="810"/>
      <c r="J2" s="810"/>
      <c r="K2" s="810"/>
      <c r="L2" s="810"/>
      <c r="M2" s="810"/>
      <c r="N2" s="810"/>
      <c r="O2" s="810"/>
      <c r="P2" s="810"/>
      <c r="Q2" s="810"/>
      <c r="R2" s="810"/>
    </row>
    <row r="3" spans="1:73" ht="16.8" x14ac:dyDescent="0.25">
      <c r="F3" s="810"/>
      <c r="G3" s="810"/>
      <c r="H3" s="810"/>
      <c r="I3" s="810"/>
      <c r="J3" s="810"/>
      <c r="K3" s="810"/>
      <c r="L3" s="810"/>
      <c r="M3" s="810"/>
      <c r="N3" s="810"/>
      <c r="O3" s="810"/>
      <c r="P3" s="810"/>
      <c r="Q3" s="810"/>
      <c r="R3" s="810"/>
    </row>
    <row r="4" spans="1:73" x14ac:dyDescent="0.25">
      <c r="F4" s="811"/>
      <c r="I4" s="838"/>
      <c r="J4" s="838"/>
      <c r="K4" s="838"/>
      <c r="L4" s="838"/>
      <c r="M4" s="838"/>
      <c r="N4" s="838"/>
    </row>
    <row r="5" spans="1:73" x14ac:dyDescent="0.25">
      <c r="A5" s="978" t="s">
        <v>60</v>
      </c>
      <c r="B5" s="978" t="s">
        <v>28</v>
      </c>
      <c r="C5" s="979" t="s">
        <v>61</v>
      </c>
      <c r="D5" s="981">
        <f ca="1">+TODAY()-1</f>
        <v>45894</v>
      </c>
      <c r="E5" s="982"/>
      <c r="F5" s="982"/>
      <c r="G5" s="982"/>
      <c r="H5" s="983"/>
      <c r="I5" s="978" t="s">
        <v>62</v>
      </c>
      <c r="J5" s="978"/>
      <c r="K5" s="978"/>
      <c r="M5" s="978" t="s">
        <v>60</v>
      </c>
      <c r="N5" s="984" t="s">
        <v>63</v>
      </c>
      <c r="O5" s="985"/>
      <c r="P5" s="985"/>
      <c r="Q5" s="986"/>
      <c r="R5" s="978" t="s">
        <v>61</v>
      </c>
      <c r="S5" s="981">
        <f ca="1">+D5</f>
        <v>45894</v>
      </c>
      <c r="T5" s="982"/>
      <c r="U5" s="982"/>
      <c r="V5" s="983"/>
      <c r="W5" s="978" t="str">
        <f>+I5</f>
        <v>Lũy kế tháng 7.2025</v>
      </c>
      <c r="X5" s="978"/>
      <c r="AE5" s="793"/>
      <c r="AF5" s="792"/>
      <c r="AH5" s="793"/>
      <c r="AI5" s="792"/>
      <c r="BT5" s="809"/>
    </row>
    <row r="6" spans="1:73" ht="26.4" x14ac:dyDescent="0.25">
      <c r="A6" s="978"/>
      <c r="B6" s="978"/>
      <c r="C6" s="980"/>
      <c r="D6" s="812" t="s">
        <v>64</v>
      </c>
      <c r="E6" s="812" t="s">
        <v>65</v>
      </c>
      <c r="F6" s="812" t="s">
        <v>66</v>
      </c>
      <c r="G6" s="812" t="s">
        <v>67</v>
      </c>
      <c r="H6" s="812" t="s">
        <v>68</v>
      </c>
      <c r="I6" s="812" t="s">
        <v>69</v>
      </c>
      <c r="J6" s="812" t="s">
        <v>66</v>
      </c>
      <c r="K6" s="812" t="s">
        <v>68</v>
      </c>
      <c r="M6" s="978"/>
      <c r="N6" s="987"/>
      <c r="O6" s="988"/>
      <c r="P6" s="988"/>
      <c r="Q6" s="989"/>
      <c r="R6" s="978"/>
      <c r="S6" s="813" t="s">
        <v>70</v>
      </c>
      <c r="T6" s="812" t="s">
        <v>71</v>
      </c>
      <c r="U6" s="812" t="s">
        <v>72</v>
      </c>
      <c r="V6" s="812" t="s">
        <v>73</v>
      </c>
      <c r="W6" s="812" t="s">
        <v>74</v>
      </c>
      <c r="X6" s="812" t="s">
        <v>68</v>
      </c>
      <c r="AE6" s="793"/>
      <c r="AF6" s="792"/>
      <c r="AH6" s="793"/>
      <c r="AI6" s="792"/>
      <c r="BT6" s="809"/>
    </row>
    <row r="7" spans="1:73" ht="19.5" customHeight="1" x14ac:dyDescent="0.25">
      <c r="A7" s="812"/>
      <c r="B7" s="812" t="s">
        <v>75</v>
      </c>
      <c r="C7" s="1103" t="n">
        <v>2.87</v>
      </c>
      <c r="D7" t="n" s="1104">
        <v>32782.0</v>
      </c>
      <c r="E7" t="n" s="1105">
        <v>0.0</v>
      </c>
      <c r="F7" t="n" s="1106">
        <v>0.0</v>
      </c>
      <c r="G7" t="n" s="1107">
        <v>-2.87</v>
      </c>
      <c r="H7" t="s" s="1108">
        <v>76</v>
      </c>
      <c r="I7" t="n" s="1105">
        <v>0.0</v>
      </c>
      <c r="J7" t="n" s="1106">
        <v>0.0</v>
      </c>
      <c r="K7" t="s" s="1108">
        <v>76</v>
      </c>
      <c r="M7" s="816">
        <v>1</v>
      </c>
      <c r="N7" s="990" t="s">
        <v>77</v>
      </c>
      <c r="O7" s="991"/>
      <c r="P7" s="991"/>
      <c r="Q7" s="992"/>
      <c r="R7" s="817">
        <v>0.79210000000000003</v>
      </c>
      <c r="S7" s="818">
        <v>0.95652173913043481</v>
      </c>
      <c r="T7" s="816">
        <v>44</v>
      </c>
      <c r="U7" s="816">
        <v>46</v>
      </c>
      <c r="V7" s="265" t="s">
        <v>76</v>
      </c>
      <c r="W7" s="818">
        <v>0.92347696879643393</v>
      </c>
      <c r="X7" s="265" t="s">
        <v>76</v>
      </c>
      <c r="AE7" s="793"/>
      <c r="AF7" s="792"/>
      <c r="AH7" s="793"/>
      <c r="AI7" s="792"/>
      <c r="BT7" s="809"/>
    </row>
    <row r="8" spans="1:73" ht="16.95" customHeight="1" x14ac:dyDescent="0.25">
      <c r="A8" s="819">
        <v>1</v>
      </c>
      <c r="B8" s="820" t="s">
        <v>46</v>
      </c>
      <c r="C8" s="1109" t="n">
        <v>3.88</v>
      </c>
      <c r="D8" t="n" s="1104">
        <v>24658.0</v>
      </c>
      <c r="E8" t="n" s="1105">
        <v>0.0</v>
      </c>
      <c r="F8" t="n" s="1106">
        <v>0.0</v>
      </c>
      <c r="G8" t="n" s="1110">
        <v>-3.88</v>
      </c>
      <c r="H8" t="s" s="1111">
        <v>76</v>
      </c>
      <c r="I8" t="n" s="1105">
        <v>0.0</v>
      </c>
      <c r="J8" t="n" s="1106">
        <v>0.0</v>
      </c>
      <c r="K8" t="s" s="1111">
        <v>76</v>
      </c>
      <c r="M8" s="816">
        <v>2</v>
      </c>
      <c r="N8" s="990" t="s">
        <v>78</v>
      </c>
      <c r="O8" s="991"/>
      <c r="P8" s="991"/>
      <c r="Q8" s="992"/>
      <c r="R8" s="817">
        <v>0.98209999999999997</v>
      </c>
      <c r="S8" s="818">
        <v>1</v>
      </c>
      <c r="T8" s="816">
        <v>46</v>
      </c>
      <c r="U8" s="816">
        <v>46</v>
      </c>
      <c r="V8" s="265" t="s">
        <v>76</v>
      </c>
      <c r="W8" s="818">
        <v>1</v>
      </c>
      <c r="X8" s="265" t="s">
        <v>76</v>
      </c>
      <c r="AE8" s="793"/>
      <c r="AF8" s="792"/>
      <c r="AH8" s="793"/>
      <c r="AI8" s="792"/>
      <c r="BT8" s="809"/>
    </row>
    <row r="9" spans="1:73" ht="16.95" customHeight="1" x14ac:dyDescent="0.25">
      <c r="A9" s="819">
        <v>2</v>
      </c>
      <c r="B9" s="820" t="s">
        <v>43</v>
      </c>
      <c r="C9" s="1109" t="n">
        <v>4.19</v>
      </c>
      <c r="D9" t="n" s="1104">
        <v>3000.0</v>
      </c>
      <c r="E9" t="n" s="1105">
        <v>0.0</v>
      </c>
      <c r="F9" t="n" s="1106">
        <v>0.0</v>
      </c>
      <c r="G9" t="n" s="1110">
        <v>-4.19</v>
      </c>
      <c r="H9" t="s" s="1111">
        <v>76</v>
      </c>
      <c r="I9" t="n" s="1105">
        <v>0.0</v>
      </c>
      <c r="J9" t="n" s="1106">
        <v>0.0</v>
      </c>
      <c r="K9" t="s" s="1111">
        <v>76</v>
      </c>
      <c r="M9" s="816">
        <v>3</v>
      </c>
      <c r="N9" s="990" t="s">
        <v>79</v>
      </c>
      <c r="O9" s="991"/>
      <c r="P9" s="991"/>
      <c r="Q9" s="992"/>
      <c r="R9" s="817">
        <v>0.999</v>
      </c>
      <c r="S9" s="818">
        <v>1</v>
      </c>
      <c r="T9" s="816">
        <v>46</v>
      </c>
      <c r="U9" s="816">
        <v>46</v>
      </c>
      <c r="V9" s="265" t="s">
        <v>76</v>
      </c>
      <c r="W9" s="818">
        <v>1</v>
      </c>
      <c r="X9" s="265" t="s">
        <v>76</v>
      </c>
      <c r="AE9" s="793"/>
      <c r="AF9" s="792"/>
      <c r="AH9" s="793"/>
      <c r="AI9" s="792"/>
      <c r="BT9" s="809"/>
    </row>
    <row r="10" spans="1:73" ht="16.95" customHeight="1" x14ac:dyDescent="0.25">
      <c r="A10" s="819">
        <v>3</v>
      </c>
      <c r="B10" s="820" t="s">
        <v>45</v>
      </c>
      <c r="C10" s="1109" t="n">
        <v>5.31</v>
      </c>
      <c r="D10" t="n" s="1104">
        <v>4343.0</v>
      </c>
      <c r="E10" t="n" s="1105">
        <v>0.0</v>
      </c>
      <c r="F10" t="n" s="1106">
        <v>0.0</v>
      </c>
      <c r="G10" t="n" s="1110">
        <v>-5.31</v>
      </c>
      <c r="H10" t="s" s="1111">
        <v>76</v>
      </c>
      <c r="I10" t="n" s="1105">
        <v>0.0</v>
      </c>
      <c r="J10" t="n" s="1106">
        <v>0.0</v>
      </c>
      <c r="K10" t="s" s="1111">
        <v>76</v>
      </c>
      <c r="M10" s="793"/>
      <c r="P10" s="793"/>
      <c r="S10" s="793"/>
      <c r="V10" s="793"/>
      <c r="AE10" s="793"/>
      <c r="AF10" s="792"/>
      <c r="AH10" s="793"/>
      <c r="AI10" s="792"/>
      <c r="BT10" s="809"/>
    </row>
    <row r="11" spans="1:73" ht="16.95" customHeight="1" x14ac:dyDescent="0.25">
      <c r="A11" s="819">
        <v>4</v>
      </c>
      <c r="B11" s="820" t="s">
        <v>44</v>
      </c>
      <c r="C11" s="1109" t="n">
        <v>4.73</v>
      </c>
      <c r="D11" t="n" s="1104">
        <v>781.0</v>
      </c>
      <c r="E11" t="n" s="1105">
        <v>0.0</v>
      </c>
      <c r="F11" t="n" s="1106">
        <v>0.0</v>
      </c>
      <c r="G11" t="n" s="1110">
        <v>-4.73</v>
      </c>
      <c r="H11" t="s" s="1111">
        <v>76</v>
      </c>
      <c r="I11" t="n" s="1105">
        <v>0.0</v>
      </c>
      <c r="J11" t="n" s="1106">
        <v>0.0</v>
      </c>
      <c r="K11" t="s" s="1111">
        <v>76</v>
      </c>
      <c r="L11" s="794"/>
      <c r="M11" s="793"/>
      <c r="P11" s="793"/>
      <c r="S11" s="793"/>
      <c r="V11" s="793"/>
      <c r="AE11" s="793"/>
      <c r="AF11" s="792"/>
      <c r="AH11" s="793"/>
      <c r="AI11" s="792"/>
      <c r="BT11" s="809"/>
    </row>
    <row r="12" spans="1:73" ht="12.75" customHeight="1" x14ac:dyDescent="0.25">
      <c r="P12" s="793"/>
      <c r="S12" s="793"/>
      <c r="V12" s="793"/>
      <c r="Y12" s="793"/>
      <c r="AB12" s="793"/>
      <c r="AC12" s="792"/>
      <c r="AE12" s="793"/>
      <c r="AF12" s="792"/>
      <c r="AH12" s="793"/>
      <c r="AI12" s="792"/>
      <c r="AL12" s="793"/>
      <c r="AM12" s="792"/>
      <c r="AO12" s="793"/>
      <c r="AP12" s="792"/>
      <c r="AR12" s="793"/>
      <c r="AS12" s="792"/>
      <c r="AU12" s="793"/>
      <c r="AV12" s="792"/>
      <c r="AX12" s="793"/>
      <c r="AY12" s="792"/>
      <c r="BA12" s="793"/>
      <c r="BB12" s="792"/>
      <c r="BD12" s="793"/>
      <c r="BE12" s="792"/>
      <c r="BG12" s="793"/>
      <c r="BH12" s="792"/>
      <c r="BJ12" s="793"/>
      <c r="BK12" s="792"/>
      <c r="BM12" s="793"/>
      <c r="BN12" s="792"/>
      <c r="BP12" s="793"/>
      <c r="BQ12" s="792"/>
      <c r="BU12" s="793"/>
    </row>
    <row r="13" spans="1:73" x14ac:dyDescent="0.25">
      <c r="P13" s="793"/>
      <c r="S13" s="793"/>
      <c r="V13" s="793"/>
      <c r="Y13" s="793"/>
    </row>
    <row r="22" spans="1:74" ht="43.2" customHeight="1" x14ac:dyDescent="0.25"/>
    <row r="29" spans="1:74" ht="21" customHeight="1" x14ac:dyDescent="0.25">
      <c r="C29" s="822"/>
      <c r="D29" s="823"/>
      <c r="E29" s="823"/>
      <c r="AI29" s="792"/>
      <c r="AJ29" s="792"/>
      <c r="AK29" s="792"/>
    </row>
    <row r="30" spans="1:74" ht="22.5" customHeight="1" x14ac:dyDescent="0.25">
      <c r="A30" s="824" t="s">
        <v>81</v>
      </c>
      <c r="AI30" s="792"/>
      <c r="AJ30" s="792"/>
      <c r="AK30" s="792"/>
    </row>
    <row r="31" spans="1:74" ht="45.45" customHeight="1" x14ac:dyDescent="0.25">
      <c r="A31" s="318" t="s">
        <v>27</v>
      </c>
      <c r="B31" s="318" t="s">
        <v>28</v>
      </c>
      <c r="C31" s="318" t="s">
        <v>82</v>
      </c>
      <c r="D31" s="318" t="s">
        <v>83</v>
      </c>
      <c r="E31" s="825">
        <v>45839</v>
      </c>
      <c r="F31" s="825">
        <f>+E31+1</f>
        <v>45840</v>
      </c>
      <c r="G31" s="825">
        <f t="shared" ref="G31:AL31" si="0">+F31+1</f>
        <v>45841</v>
      </c>
      <c r="H31" s="825">
        <f t="shared" si="0"/>
        <v>45842</v>
      </c>
      <c r="I31" s="825">
        <f t="shared" si="0"/>
        <v>45843</v>
      </c>
      <c r="J31" s="825">
        <f t="shared" si="0"/>
        <v>45844</v>
      </c>
      <c r="K31" s="825">
        <f t="shared" si="0"/>
        <v>45845</v>
      </c>
      <c r="L31" s="825">
        <f t="shared" si="0"/>
        <v>45846</v>
      </c>
      <c r="M31" s="825">
        <f t="shared" si="0"/>
        <v>45847</v>
      </c>
      <c r="N31" s="825">
        <f t="shared" si="0"/>
        <v>45848</v>
      </c>
      <c r="O31" s="825">
        <f t="shared" si="0"/>
        <v>45849</v>
      </c>
      <c r="P31" s="825">
        <f t="shared" si="0"/>
        <v>45850</v>
      </c>
      <c r="Q31" s="825">
        <f t="shared" si="0"/>
        <v>45851</v>
      </c>
      <c r="R31" s="825">
        <f t="shared" si="0"/>
        <v>45852</v>
      </c>
      <c r="S31" s="825">
        <f t="shared" si="0"/>
        <v>45853</v>
      </c>
      <c r="T31" s="825">
        <f t="shared" si="0"/>
        <v>45854</v>
      </c>
      <c r="U31" s="825">
        <f t="shared" si="0"/>
        <v>45855</v>
      </c>
      <c r="V31" s="825">
        <f t="shared" si="0"/>
        <v>45856</v>
      </c>
      <c r="W31" s="825">
        <f t="shared" si="0"/>
        <v>45857</v>
      </c>
      <c r="X31" s="825">
        <f t="shared" si="0"/>
        <v>45858</v>
      </c>
      <c r="Y31" s="825">
        <f t="shared" si="0"/>
        <v>45859</v>
      </c>
      <c r="Z31" s="825">
        <f t="shared" si="0"/>
        <v>45860</v>
      </c>
      <c r="AA31" s="825">
        <f t="shared" si="0"/>
        <v>45861</v>
      </c>
      <c r="AB31" s="825">
        <f t="shared" si="0"/>
        <v>45862</v>
      </c>
      <c r="AC31" s="825">
        <f t="shared" si="0"/>
        <v>45863</v>
      </c>
      <c r="AD31" s="825">
        <f t="shared" si="0"/>
        <v>45864</v>
      </c>
      <c r="AE31" s="825">
        <f t="shared" si="0"/>
        <v>45865</v>
      </c>
      <c r="AF31" s="825">
        <f t="shared" si="0"/>
        <v>45866</v>
      </c>
      <c r="AG31" s="825">
        <f t="shared" si="0"/>
        <v>45867</v>
      </c>
      <c r="AH31" s="825">
        <f t="shared" si="0"/>
        <v>45868</v>
      </c>
      <c r="AI31" s="825">
        <f t="shared" si="0"/>
        <v>45869</v>
      </c>
      <c r="AJ31" s="825">
        <f t="shared" si="0"/>
        <v>45870</v>
      </c>
      <c r="AK31" s="825">
        <f t="shared" si="0"/>
        <v>45871</v>
      </c>
      <c r="AL31" s="825">
        <f t="shared" si="0"/>
        <v>45872</v>
      </c>
      <c r="AO31" s="793"/>
      <c r="AQ31" s="792"/>
      <c r="AR31" s="793"/>
      <c r="AT31" s="792"/>
      <c r="AU31" s="793"/>
      <c r="AW31" s="792"/>
      <c r="AX31" s="793"/>
      <c r="AZ31" s="792"/>
      <c r="BA31" s="793"/>
      <c r="BC31" s="792"/>
      <c r="BD31" s="793"/>
      <c r="BF31" s="792"/>
      <c r="BG31" s="793"/>
      <c r="BI31" s="792"/>
      <c r="BJ31" s="793"/>
      <c r="BL31" s="792"/>
      <c r="BM31" s="793"/>
      <c r="BO31" s="792"/>
      <c r="BP31" s="793"/>
      <c r="BR31" s="792"/>
      <c r="BU31" s="793"/>
      <c r="BV31" s="793"/>
    </row>
    <row r="32" spans="1:74" s="928" customFormat="1" ht="13.8" x14ac:dyDescent="0.25">
      <c r="A32" s="932"/>
      <c r="B32" s="932" t="s">
        <v>84</v>
      </c>
      <c r="C32" s="933">
        <f>SUM(E32:AI32)</f>
        <v>2382</v>
      </c>
      <c r="D32" s="933">
        <f ca="1">+C32/$G$41</f>
        <v>95.28</v>
      </c>
      <c r="E32" s="933">
        <v>78</v>
      </c>
      <c r="F32" s="933">
        <v>78</v>
      </c>
      <c r="G32" s="933">
        <v>68</v>
      </c>
      <c r="H32" s="933">
        <v>61</v>
      </c>
      <c r="I32" s="933">
        <v>29</v>
      </c>
      <c r="J32" s="933">
        <v>31</v>
      </c>
      <c r="K32" s="933">
        <v>115</v>
      </c>
      <c r="L32" s="933">
        <v>99</v>
      </c>
      <c r="M32" s="933">
        <v>164</v>
      </c>
      <c r="N32" s="933">
        <v>87</v>
      </c>
      <c r="O32" s="933">
        <v>99</v>
      </c>
      <c r="P32" s="933">
        <v>32</v>
      </c>
      <c r="Q32" s="933">
        <v>23</v>
      </c>
      <c r="R32" s="933">
        <v>116</v>
      </c>
      <c r="S32" s="933">
        <v>75</v>
      </c>
      <c r="T32" s="933">
        <v>75</v>
      </c>
      <c r="U32" s="933">
        <v>74</v>
      </c>
      <c r="V32" s="933">
        <v>87</v>
      </c>
      <c r="W32" s="933">
        <v>74</v>
      </c>
      <c r="X32" s="933">
        <v>44</v>
      </c>
      <c r="Y32" s="933">
        <v>123</v>
      </c>
      <c r="Z32" s="933">
        <v>98</v>
      </c>
      <c r="AA32" s="933">
        <v>109</v>
      </c>
      <c r="AB32" s="933">
        <v>52</v>
      </c>
      <c r="AC32" s="933">
        <v>64</v>
      </c>
      <c r="AD32" s="933">
        <v>32</v>
      </c>
      <c r="AE32" s="933">
        <v>57</v>
      </c>
      <c r="AF32" s="933">
        <v>114</v>
      </c>
      <c r="AG32" s="933">
        <v>82</v>
      </c>
      <c r="AH32" s="933">
        <v>74</v>
      </c>
      <c r="AI32" s="933">
        <v>68</v>
      </c>
      <c r="AJ32" s="933"/>
      <c r="AK32" s="933"/>
      <c r="AL32" s="933"/>
      <c r="AM32" s="602"/>
      <c r="AN32" s="602"/>
      <c r="AO32" s="602"/>
      <c r="AP32" s="602"/>
      <c r="AQ32" s="934"/>
      <c r="AR32" s="602"/>
      <c r="AS32" s="602"/>
      <c r="AT32" s="934"/>
      <c r="AU32" s="602"/>
      <c r="AV32" s="602"/>
      <c r="AW32" s="934"/>
      <c r="AX32" s="602"/>
      <c r="AY32" s="602"/>
      <c r="AZ32" s="934"/>
      <c r="BA32" s="602"/>
      <c r="BB32" s="602"/>
      <c r="BC32" s="934"/>
      <c r="BD32" s="602"/>
      <c r="BE32" s="602"/>
      <c r="BF32" s="934"/>
      <c r="BG32" s="602"/>
      <c r="BH32" s="602"/>
      <c r="BI32" s="934"/>
      <c r="BJ32" s="602"/>
      <c r="BK32" s="602"/>
      <c r="BL32" s="934"/>
      <c r="BM32" s="602"/>
      <c r="BN32" s="602"/>
      <c r="BO32" s="934"/>
      <c r="BP32" s="602"/>
      <c r="BQ32" s="602"/>
      <c r="BR32" s="934"/>
      <c r="BS32" s="602"/>
      <c r="BT32" s="602"/>
      <c r="BU32" s="602"/>
      <c r="BV32" s="602"/>
    </row>
    <row r="33" spans="1:99" ht="13.8" x14ac:dyDescent="0.25">
      <c r="A33" s="826">
        <v>1</v>
      </c>
      <c r="B33" s="828" t="s">
        <v>85</v>
      </c>
      <c r="C33" s="827">
        <f t="shared" ref="C33:C38" si="1">SUM(E33:AI33)</f>
        <v>1502</v>
      </c>
      <c r="D33" s="827">
        <f t="shared" ref="D33:D38" ca="1" si="2">+C33/$G$41</f>
        <v>60.08</v>
      </c>
      <c r="E33" s="827">
        <v>50</v>
      </c>
      <c r="F33" s="827">
        <v>44</v>
      </c>
      <c r="G33" s="827">
        <v>48</v>
      </c>
      <c r="H33" s="827">
        <v>41</v>
      </c>
      <c r="I33" s="827">
        <v>14</v>
      </c>
      <c r="J33" s="827">
        <v>20</v>
      </c>
      <c r="K33" s="827">
        <v>71</v>
      </c>
      <c r="L33" s="827">
        <v>50</v>
      </c>
      <c r="M33" s="827">
        <v>44</v>
      </c>
      <c r="N33" s="827">
        <v>46</v>
      </c>
      <c r="O33" s="827">
        <v>51</v>
      </c>
      <c r="P33" s="827">
        <v>23</v>
      </c>
      <c r="Q33" s="827">
        <v>17</v>
      </c>
      <c r="R33" s="827">
        <v>69</v>
      </c>
      <c r="S33" s="827">
        <v>52</v>
      </c>
      <c r="T33" s="827">
        <v>52</v>
      </c>
      <c r="U33" s="827">
        <v>44</v>
      </c>
      <c r="V33" s="827">
        <v>47</v>
      </c>
      <c r="W33" s="827">
        <v>53</v>
      </c>
      <c r="X33" s="827">
        <v>39</v>
      </c>
      <c r="Y33" s="827">
        <v>94</v>
      </c>
      <c r="Z33" s="827">
        <v>75</v>
      </c>
      <c r="AA33" s="827">
        <v>77</v>
      </c>
      <c r="AB33" s="827">
        <v>41</v>
      </c>
      <c r="AC33" s="827">
        <v>43</v>
      </c>
      <c r="AD33" s="827">
        <v>21</v>
      </c>
      <c r="AE33" s="827">
        <v>47</v>
      </c>
      <c r="AF33" s="827">
        <v>77</v>
      </c>
      <c r="AG33" s="827">
        <v>53</v>
      </c>
      <c r="AH33" s="827">
        <v>50</v>
      </c>
      <c r="AI33" s="827">
        <v>49</v>
      </c>
      <c r="AJ33" s="827"/>
      <c r="AK33" s="827"/>
      <c r="AL33" s="827"/>
      <c r="AO33" s="793"/>
      <c r="AQ33" s="792"/>
      <c r="AR33" s="793"/>
      <c r="AT33" s="792"/>
      <c r="AU33" s="793"/>
      <c r="AW33" s="792"/>
      <c r="AX33" s="793"/>
      <c r="AZ33" s="792"/>
      <c r="BA33" s="793"/>
      <c r="BC33" s="792"/>
      <c r="BD33" s="793"/>
      <c r="BF33" s="792"/>
      <c r="BG33" s="793"/>
      <c r="BI33" s="792"/>
      <c r="BJ33" s="793"/>
      <c r="BL33" s="792"/>
      <c r="BM33" s="793"/>
      <c r="BO33" s="792"/>
      <c r="BP33" s="793"/>
      <c r="BR33" s="792"/>
      <c r="BU33" s="793"/>
      <c r="BV33" s="793"/>
    </row>
    <row r="34" spans="1:99" ht="13.8" x14ac:dyDescent="0.25">
      <c r="A34" s="829">
        <v>1.1000000000000001</v>
      </c>
      <c r="B34" s="854" t="s">
        <v>46</v>
      </c>
      <c r="C34" s="827">
        <f t="shared" si="1"/>
        <v>993</v>
      </c>
      <c r="D34" s="827">
        <f t="shared" ca="1" si="2"/>
        <v>39.72</v>
      </c>
      <c r="E34" s="830">
        <v>40</v>
      </c>
      <c r="F34" s="830">
        <v>38</v>
      </c>
      <c r="G34" s="830">
        <v>34</v>
      </c>
      <c r="H34" s="830">
        <v>26</v>
      </c>
      <c r="I34" s="830">
        <v>8</v>
      </c>
      <c r="J34" s="830">
        <v>8</v>
      </c>
      <c r="K34" s="830">
        <v>47</v>
      </c>
      <c r="L34" s="830">
        <v>41</v>
      </c>
      <c r="M34" s="830">
        <v>30</v>
      </c>
      <c r="N34" s="830">
        <v>33</v>
      </c>
      <c r="O34" s="830">
        <v>40</v>
      </c>
      <c r="P34" s="830">
        <v>15</v>
      </c>
      <c r="Q34" s="830">
        <v>10</v>
      </c>
      <c r="R34" s="830">
        <v>44</v>
      </c>
      <c r="S34" s="830">
        <v>35</v>
      </c>
      <c r="T34" s="830">
        <v>30</v>
      </c>
      <c r="U34" s="830">
        <v>29</v>
      </c>
      <c r="V34" s="830">
        <v>30</v>
      </c>
      <c r="W34" s="830">
        <v>20</v>
      </c>
      <c r="X34" s="830">
        <v>24</v>
      </c>
      <c r="Y34" s="830">
        <v>70</v>
      </c>
      <c r="Z34" s="830">
        <v>54</v>
      </c>
      <c r="AA34" s="830">
        <v>49</v>
      </c>
      <c r="AB34" s="830">
        <v>27</v>
      </c>
      <c r="AC34" s="830">
        <v>23</v>
      </c>
      <c r="AD34" s="830">
        <v>10</v>
      </c>
      <c r="AE34" s="830">
        <v>17</v>
      </c>
      <c r="AF34" s="830">
        <v>54</v>
      </c>
      <c r="AG34" s="830">
        <v>37</v>
      </c>
      <c r="AH34" s="830">
        <v>38</v>
      </c>
      <c r="AI34" s="830">
        <v>32</v>
      </c>
      <c r="AJ34" s="830"/>
      <c r="AK34" s="830"/>
      <c r="AL34" s="830"/>
      <c r="AO34" s="793"/>
      <c r="AQ34" s="792"/>
      <c r="AR34" s="793"/>
      <c r="AT34" s="792"/>
      <c r="AU34" s="793"/>
      <c r="AW34" s="792"/>
      <c r="AX34" s="793"/>
      <c r="AZ34" s="792"/>
      <c r="BA34" s="793"/>
      <c r="BC34" s="792"/>
      <c r="BD34" s="793"/>
      <c r="BF34" s="792"/>
      <c r="BG34" s="793"/>
      <c r="BI34" s="792"/>
      <c r="BJ34" s="793"/>
      <c r="BL34" s="792"/>
      <c r="BM34" s="793"/>
      <c r="BO34" s="792"/>
      <c r="BP34" s="793"/>
      <c r="BR34" s="792"/>
      <c r="BU34" s="793"/>
      <c r="BV34" s="793"/>
    </row>
    <row r="35" spans="1:99" ht="13.8" x14ac:dyDescent="0.25">
      <c r="A35" s="829">
        <v>1.2</v>
      </c>
      <c r="B35" s="854" t="s">
        <v>43</v>
      </c>
      <c r="C35" s="827">
        <f t="shared" si="1"/>
        <v>180</v>
      </c>
      <c r="D35" s="827">
        <f t="shared" ca="1" si="2"/>
        <v>7.2</v>
      </c>
      <c r="E35" s="830">
        <v>3</v>
      </c>
      <c r="F35" s="830">
        <v>2</v>
      </c>
      <c r="G35" s="830">
        <v>7</v>
      </c>
      <c r="H35" s="830">
        <v>5</v>
      </c>
      <c r="I35" s="830">
        <v>3</v>
      </c>
      <c r="J35" s="830">
        <v>5</v>
      </c>
      <c r="K35" s="830">
        <v>9</v>
      </c>
      <c r="L35" s="830">
        <v>3</v>
      </c>
      <c r="M35" s="830">
        <v>3</v>
      </c>
      <c r="N35" s="830">
        <v>5</v>
      </c>
      <c r="O35" s="830">
        <v>6</v>
      </c>
      <c r="P35" s="830">
        <v>1</v>
      </c>
      <c r="Q35" s="830">
        <v>1</v>
      </c>
      <c r="R35" s="830">
        <v>9</v>
      </c>
      <c r="S35" s="830">
        <v>11</v>
      </c>
      <c r="T35" s="830">
        <v>11</v>
      </c>
      <c r="U35" s="830">
        <v>8</v>
      </c>
      <c r="V35" s="830">
        <v>5</v>
      </c>
      <c r="W35" s="830">
        <v>15</v>
      </c>
      <c r="X35" s="830">
        <v>7</v>
      </c>
      <c r="Y35" s="830">
        <v>13</v>
      </c>
      <c r="Z35" s="830">
        <v>9</v>
      </c>
      <c r="AA35" s="830">
        <v>6</v>
      </c>
      <c r="AB35" s="830">
        <v>6</v>
      </c>
      <c r="AC35" s="830">
        <v>10</v>
      </c>
      <c r="AD35" s="830">
        <v>2</v>
      </c>
      <c r="AE35" s="830">
        <v>4</v>
      </c>
      <c r="AF35" s="830">
        <v>2</v>
      </c>
      <c r="AG35" s="830">
        <v>4</v>
      </c>
      <c r="AH35" s="830">
        <v>1</v>
      </c>
      <c r="AI35" s="830">
        <v>4</v>
      </c>
      <c r="AJ35" s="830"/>
      <c r="AK35" s="830"/>
      <c r="AL35" s="830"/>
      <c r="AO35" s="793"/>
      <c r="AQ35" s="792"/>
      <c r="AR35" s="793"/>
      <c r="AT35" s="792"/>
      <c r="AU35" s="793"/>
      <c r="AW35" s="792"/>
      <c r="AX35" s="793"/>
      <c r="AZ35" s="792"/>
      <c r="BA35" s="793"/>
      <c r="BC35" s="792"/>
      <c r="BD35" s="793"/>
      <c r="BF35" s="792"/>
      <c r="BG35" s="793"/>
      <c r="BI35" s="792"/>
      <c r="BJ35" s="793"/>
      <c r="BL35" s="792"/>
      <c r="BM35" s="793"/>
      <c r="BO35" s="792"/>
      <c r="BP35" s="793"/>
      <c r="BR35" s="792"/>
      <c r="BU35" s="793"/>
      <c r="BV35" s="793"/>
    </row>
    <row r="36" spans="1:99" ht="13.8" x14ac:dyDescent="0.25">
      <c r="A36" s="829">
        <v>1.3</v>
      </c>
      <c r="B36" s="854" t="s">
        <v>45</v>
      </c>
      <c r="C36" s="827">
        <f t="shared" si="1"/>
        <v>208</v>
      </c>
      <c r="D36" s="827">
        <f t="shared" ca="1" si="2"/>
        <v>8.32</v>
      </c>
      <c r="E36" s="830">
        <v>5</v>
      </c>
      <c r="F36" s="830">
        <v>2</v>
      </c>
      <c r="G36" s="830">
        <v>4</v>
      </c>
      <c r="H36" s="830">
        <v>7</v>
      </c>
      <c r="I36" s="830">
        <v>3</v>
      </c>
      <c r="J36" s="830">
        <v>3</v>
      </c>
      <c r="K36" s="830">
        <v>11</v>
      </c>
      <c r="L36" s="830">
        <v>6</v>
      </c>
      <c r="M36" s="830">
        <v>6</v>
      </c>
      <c r="N36" s="830">
        <v>7</v>
      </c>
      <c r="O36" s="830">
        <v>4</v>
      </c>
      <c r="P36" s="830">
        <v>6</v>
      </c>
      <c r="Q36" s="830">
        <v>2</v>
      </c>
      <c r="R36" s="830">
        <v>11</v>
      </c>
      <c r="S36" s="830">
        <v>3</v>
      </c>
      <c r="T36" s="830">
        <v>7</v>
      </c>
      <c r="U36" s="830">
        <v>4</v>
      </c>
      <c r="V36" s="830">
        <v>7</v>
      </c>
      <c r="W36" s="830">
        <v>10</v>
      </c>
      <c r="X36" s="830">
        <v>5</v>
      </c>
      <c r="Y36" s="830">
        <v>11</v>
      </c>
      <c r="Z36" s="830">
        <v>10</v>
      </c>
      <c r="AA36" s="830">
        <v>20</v>
      </c>
      <c r="AB36" s="830">
        <v>8</v>
      </c>
      <c r="AC36" s="830">
        <v>6</v>
      </c>
      <c r="AD36" s="830">
        <v>4</v>
      </c>
      <c r="AE36" s="830">
        <v>5</v>
      </c>
      <c r="AF36" s="830">
        <v>11</v>
      </c>
      <c r="AG36" s="830">
        <v>4</v>
      </c>
      <c r="AH36" s="830">
        <v>8</v>
      </c>
      <c r="AI36" s="830">
        <v>8</v>
      </c>
      <c r="AJ36" s="830"/>
      <c r="AK36" s="830"/>
      <c r="AL36" s="830"/>
      <c r="AO36" s="793"/>
      <c r="AQ36" s="792"/>
      <c r="AR36" s="793"/>
      <c r="AT36" s="792"/>
      <c r="AU36" s="793"/>
      <c r="AW36" s="792"/>
      <c r="AX36" s="793"/>
      <c r="AZ36" s="792"/>
      <c r="BA36" s="793"/>
      <c r="BC36" s="792"/>
      <c r="BD36" s="793"/>
      <c r="BF36" s="792"/>
      <c r="BG36" s="793"/>
      <c r="BI36" s="792"/>
      <c r="BJ36" s="793"/>
      <c r="BL36" s="792"/>
      <c r="BM36" s="793"/>
      <c r="BO36" s="792"/>
      <c r="BP36" s="793"/>
      <c r="BR36" s="792"/>
      <c r="BU36" s="793"/>
      <c r="BV36" s="793"/>
    </row>
    <row r="37" spans="1:99" ht="13.8" x14ac:dyDescent="0.25">
      <c r="A37" s="829">
        <v>1.4</v>
      </c>
      <c r="B37" s="854" t="s">
        <v>44</v>
      </c>
      <c r="C37" s="827">
        <f t="shared" si="1"/>
        <v>121</v>
      </c>
      <c r="D37" s="827">
        <f t="shared" ca="1" si="2"/>
        <v>4.84</v>
      </c>
      <c r="E37" s="830">
        <v>2</v>
      </c>
      <c r="F37" s="830">
        <v>2</v>
      </c>
      <c r="G37" s="830">
        <v>3</v>
      </c>
      <c r="H37" s="830">
        <v>3</v>
      </c>
      <c r="I37" s="830">
        <v>0</v>
      </c>
      <c r="J37" s="830">
        <v>4</v>
      </c>
      <c r="K37" s="830">
        <v>4</v>
      </c>
      <c r="L37" s="830">
        <v>0</v>
      </c>
      <c r="M37" s="830">
        <v>5</v>
      </c>
      <c r="N37" s="830">
        <v>1</v>
      </c>
      <c r="O37" s="830">
        <v>1</v>
      </c>
      <c r="P37" s="830">
        <v>1</v>
      </c>
      <c r="Q37" s="830">
        <v>4</v>
      </c>
      <c r="R37" s="830">
        <v>5</v>
      </c>
      <c r="S37" s="830">
        <v>3</v>
      </c>
      <c r="T37" s="830">
        <v>4</v>
      </c>
      <c r="U37" s="830">
        <v>3</v>
      </c>
      <c r="V37" s="830">
        <v>5</v>
      </c>
      <c r="W37" s="830">
        <v>8</v>
      </c>
      <c r="X37" s="830">
        <v>3</v>
      </c>
      <c r="Y37" s="830">
        <v>0</v>
      </c>
      <c r="Z37" s="830">
        <v>2</v>
      </c>
      <c r="AA37" s="830">
        <v>2</v>
      </c>
      <c r="AB37" s="830">
        <v>0</v>
      </c>
      <c r="AC37" s="830">
        <v>4</v>
      </c>
      <c r="AD37" s="830">
        <v>5</v>
      </c>
      <c r="AE37" s="830">
        <v>21</v>
      </c>
      <c r="AF37" s="830">
        <v>10</v>
      </c>
      <c r="AG37" s="830">
        <v>8</v>
      </c>
      <c r="AH37" s="830">
        <v>3</v>
      </c>
      <c r="AI37" s="830">
        <v>5</v>
      </c>
      <c r="AJ37" s="830"/>
      <c r="AK37" s="830"/>
      <c r="AL37" s="830"/>
      <c r="AO37" s="793"/>
      <c r="AQ37" s="792"/>
      <c r="AR37" s="793"/>
      <c r="AT37" s="792"/>
      <c r="AU37" s="793"/>
      <c r="AW37" s="792"/>
      <c r="AX37" s="793"/>
      <c r="AZ37" s="792"/>
      <c r="BA37" s="793"/>
      <c r="BC37" s="792"/>
      <c r="BD37" s="793"/>
      <c r="BF37" s="792"/>
      <c r="BG37" s="793"/>
      <c r="BI37" s="792"/>
      <c r="BJ37" s="793"/>
      <c r="BL37" s="792"/>
      <c r="BM37" s="793"/>
      <c r="BO37" s="792"/>
      <c r="BP37" s="793"/>
      <c r="BR37" s="792"/>
      <c r="BU37" s="793"/>
      <c r="BV37" s="793"/>
    </row>
    <row r="38" spans="1:99" ht="13.8" x14ac:dyDescent="0.25">
      <c r="A38" s="831">
        <v>2</v>
      </c>
      <c r="B38" s="832" t="s">
        <v>86</v>
      </c>
      <c r="C38" s="827">
        <f t="shared" si="1"/>
        <v>880</v>
      </c>
      <c r="D38" s="827">
        <f t="shared" ca="1" si="2"/>
        <v>35.200000000000003</v>
      </c>
      <c r="E38" s="827">
        <v>28</v>
      </c>
      <c r="F38" s="827">
        <v>34</v>
      </c>
      <c r="G38" s="827">
        <v>20</v>
      </c>
      <c r="H38" s="827">
        <v>20</v>
      </c>
      <c r="I38" s="827">
        <v>15</v>
      </c>
      <c r="J38" s="827">
        <v>11</v>
      </c>
      <c r="K38" s="827">
        <v>44</v>
      </c>
      <c r="L38" s="827">
        <v>49</v>
      </c>
      <c r="M38" s="827">
        <v>120</v>
      </c>
      <c r="N38" s="827">
        <v>41</v>
      </c>
      <c r="O38" s="827">
        <v>48</v>
      </c>
      <c r="P38" s="827">
        <v>9</v>
      </c>
      <c r="Q38" s="827">
        <v>6</v>
      </c>
      <c r="R38" s="827">
        <v>47</v>
      </c>
      <c r="S38" s="827">
        <v>23</v>
      </c>
      <c r="T38" s="827">
        <v>23</v>
      </c>
      <c r="U38" s="827">
        <v>30</v>
      </c>
      <c r="V38" s="827">
        <v>40</v>
      </c>
      <c r="W38" s="827">
        <v>21</v>
      </c>
      <c r="X38" s="827">
        <v>5</v>
      </c>
      <c r="Y38" s="827">
        <v>29</v>
      </c>
      <c r="Z38" s="827">
        <v>23</v>
      </c>
      <c r="AA38" s="827">
        <v>32</v>
      </c>
      <c r="AB38" s="827">
        <v>11</v>
      </c>
      <c r="AC38" s="827">
        <v>21</v>
      </c>
      <c r="AD38" s="827">
        <v>11</v>
      </c>
      <c r="AE38" s="827">
        <v>10</v>
      </c>
      <c r="AF38" s="827">
        <v>37</v>
      </c>
      <c r="AG38" s="827">
        <v>29</v>
      </c>
      <c r="AH38" s="827">
        <v>24</v>
      </c>
      <c r="AI38" s="827">
        <v>19</v>
      </c>
      <c r="AJ38" s="827"/>
      <c r="AK38" s="827"/>
      <c r="AL38" s="827"/>
      <c r="AO38" s="793"/>
      <c r="AQ38" s="792"/>
      <c r="AR38" s="793"/>
      <c r="AT38" s="792"/>
      <c r="AU38" s="793"/>
      <c r="AW38" s="792"/>
      <c r="AX38" s="793"/>
      <c r="AZ38" s="792"/>
      <c r="BA38" s="793"/>
      <c r="BC38" s="792"/>
      <c r="BD38" s="793"/>
      <c r="BF38" s="792"/>
      <c r="BG38" s="793"/>
      <c r="BI38" s="792"/>
      <c r="BJ38" s="793"/>
      <c r="BL38" s="792"/>
      <c r="BM38" s="793"/>
      <c r="BO38" s="792"/>
      <c r="BP38" s="793"/>
      <c r="BR38" s="792"/>
      <c r="BU38" s="793"/>
      <c r="BV38" s="793"/>
    </row>
    <row r="39" spans="1:99" ht="12" customHeight="1" x14ac:dyDescent="0.25">
      <c r="A39" s="833"/>
      <c r="B39" s="834"/>
      <c r="C39" s="833"/>
      <c r="D39" s="835"/>
      <c r="E39" s="835"/>
      <c r="F39" s="835"/>
      <c r="G39" s="835"/>
      <c r="H39" s="835"/>
      <c r="I39" s="835"/>
      <c r="J39" s="835"/>
      <c r="K39" s="835"/>
      <c r="L39" s="835"/>
      <c r="M39" s="835"/>
      <c r="N39" s="835"/>
      <c r="O39" s="835"/>
      <c r="P39" s="835"/>
      <c r="Q39" s="835"/>
      <c r="R39" s="835"/>
      <c r="S39" s="835"/>
      <c r="T39" s="835"/>
      <c r="U39" s="835"/>
      <c r="V39" s="835"/>
      <c r="W39" s="835"/>
      <c r="X39" s="835"/>
      <c r="Y39" s="835"/>
      <c r="Z39" s="835"/>
      <c r="AA39" s="835"/>
      <c r="AB39" s="835"/>
      <c r="AC39" s="835"/>
      <c r="AD39" s="835"/>
      <c r="AE39" s="835"/>
      <c r="AF39" s="835"/>
      <c r="AG39" s="835"/>
      <c r="AH39" s="835"/>
      <c r="AI39" s="835"/>
      <c r="AJ39" s="835"/>
      <c r="AK39" s="835"/>
      <c r="AL39" s="970"/>
      <c r="AM39" s="970"/>
      <c r="AN39" s="970"/>
      <c r="AO39" s="793"/>
      <c r="AQ39" s="792"/>
      <c r="AR39" s="793"/>
      <c r="AT39" s="792"/>
      <c r="AU39" s="793"/>
      <c r="AW39" s="792"/>
      <c r="AX39" s="793"/>
      <c r="AZ39" s="792"/>
      <c r="BA39" s="793"/>
      <c r="BC39" s="792"/>
      <c r="BD39" s="793"/>
      <c r="BF39" s="792"/>
      <c r="BG39" s="793"/>
      <c r="BI39" s="792"/>
      <c r="BJ39" s="793"/>
      <c r="BL39" s="792"/>
      <c r="BM39" s="793"/>
      <c r="BO39" s="792"/>
      <c r="BP39" s="793"/>
      <c r="BR39" s="792"/>
      <c r="BU39" s="793"/>
      <c r="BV39" s="793"/>
    </row>
    <row r="40" spans="1:99" ht="25.5" customHeight="1" x14ac:dyDescent="0.25">
      <c r="D40" s="970"/>
      <c r="E40" s="970"/>
      <c r="F40" s="970"/>
      <c r="AH40" s="970"/>
      <c r="AI40" s="970"/>
      <c r="AJ40" s="970"/>
      <c r="AK40" s="836"/>
      <c r="AL40" s="970"/>
      <c r="AM40" s="970"/>
      <c r="AN40" s="970"/>
    </row>
    <row r="41" spans="1:99" ht="39.75" customHeight="1" x14ac:dyDescent="0.25">
      <c r="A41" s="824" t="s">
        <v>87</v>
      </c>
      <c r="B41" s="837"/>
      <c r="C41" s="837"/>
      <c r="D41" s="838"/>
      <c r="E41" s="838"/>
      <c r="F41" s="838"/>
      <c r="G41" s="839">
        <f ca="1">+DAY(TODAY()-1)</f>
        <v>25</v>
      </c>
      <c r="H41" s="839"/>
      <c r="I41" s="840"/>
      <c r="J41" s="841"/>
      <c r="K41" s="839"/>
      <c r="L41" s="840"/>
      <c r="M41" s="841"/>
      <c r="N41" s="839"/>
      <c r="O41" s="840"/>
      <c r="P41" s="841"/>
      <c r="Q41" s="839"/>
      <c r="R41" s="840"/>
      <c r="S41" s="841"/>
      <c r="T41" s="839"/>
      <c r="U41" s="840"/>
      <c r="V41" s="841"/>
      <c r="W41" s="839"/>
      <c r="X41" s="840"/>
      <c r="Y41" s="841"/>
      <c r="Z41" s="839"/>
      <c r="AA41" s="840"/>
      <c r="AB41" s="841"/>
      <c r="AC41" s="839"/>
      <c r="AD41" s="840"/>
      <c r="AE41" s="841"/>
      <c r="AF41" s="839"/>
      <c r="AG41" s="840"/>
      <c r="AH41" s="971"/>
      <c r="AI41" s="971"/>
      <c r="AJ41" s="971"/>
      <c r="AK41" s="842"/>
      <c r="AL41" s="971"/>
      <c r="AM41" s="971"/>
      <c r="AN41" s="971"/>
      <c r="AO41" s="841"/>
      <c r="AP41" s="839"/>
      <c r="AQ41" s="840"/>
      <c r="AR41" s="841"/>
      <c r="AS41" s="839"/>
      <c r="AT41" s="840"/>
      <c r="AU41" s="841"/>
      <c r="AV41" s="839"/>
      <c r="AW41" s="840"/>
      <c r="AX41" s="841"/>
      <c r="AY41" s="839"/>
      <c r="AZ41" s="840"/>
      <c r="BA41" s="841"/>
      <c r="BB41" s="839"/>
      <c r="BC41" s="840"/>
      <c r="BD41" s="841"/>
      <c r="BE41" s="839"/>
      <c r="BF41" s="840"/>
      <c r="BG41" s="841"/>
      <c r="BH41" s="839"/>
      <c r="BI41" s="840"/>
      <c r="BJ41" s="841"/>
      <c r="BK41" s="839"/>
      <c r="BL41" s="840"/>
      <c r="BM41" s="841"/>
      <c r="BN41" s="972"/>
      <c r="BO41" s="972"/>
      <c r="BP41" s="972"/>
    </row>
    <row r="42" spans="1:99" s="843" customFormat="1" ht="15" customHeight="1" x14ac:dyDescent="0.25">
      <c r="A42" s="975" t="s">
        <v>60</v>
      </c>
      <c r="B42" s="975" t="s">
        <v>88</v>
      </c>
      <c r="C42" s="975" t="s">
        <v>89</v>
      </c>
      <c r="D42" s="966" t="s">
        <v>82</v>
      </c>
      <c r="E42" s="967"/>
      <c r="F42" s="968"/>
      <c r="G42" s="966">
        <v>45839</v>
      </c>
      <c r="H42" s="967"/>
      <c r="I42" s="968"/>
      <c r="J42" s="966">
        <f>+G42+1</f>
        <v>45840</v>
      </c>
      <c r="K42" s="967"/>
      <c r="L42" s="968"/>
      <c r="M42" s="966">
        <f>+J42+1</f>
        <v>45841</v>
      </c>
      <c r="N42" s="967"/>
      <c r="O42" s="968"/>
      <c r="P42" s="966">
        <f>+M42+1</f>
        <v>45842</v>
      </c>
      <c r="Q42" s="967"/>
      <c r="R42" s="968"/>
      <c r="S42" s="969">
        <f>+P42+1</f>
        <v>45843</v>
      </c>
      <c r="T42" s="969"/>
      <c r="U42" s="969"/>
      <c r="V42" s="969">
        <f>+S42+1</f>
        <v>45844</v>
      </c>
      <c r="W42" s="969"/>
      <c r="X42" s="969"/>
      <c r="Y42" s="969">
        <f>+V42+1</f>
        <v>45845</v>
      </c>
      <c r="Z42" s="969"/>
      <c r="AA42" s="969"/>
      <c r="AB42" s="969">
        <f>+Y42+1</f>
        <v>45846</v>
      </c>
      <c r="AC42" s="969"/>
      <c r="AD42" s="969"/>
      <c r="AE42" s="966">
        <f>+AB42+1</f>
        <v>45847</v>
      </c>
      <c r="AF42" s="967"/>
      <c r="AG42" s="968"/>
      <c r="AH42" s="969">
        <f>+AE42+1</f>
        <v>45848</v>
      </c>
      <c r="AI42" s="969"/>
      <c r="AJ42" s="969"/>
      <c r="AK42" s="969">
        <f>+AH42+1</f>
        <v>45849</v>
      </c>
      <c r="AL42" s="969"/>
      <c r="AM42" s="969"/>
      <c r="AN42" s="969">
        <f>+AK42+1</f>
        <v>45850</v>
      </c>
      <c r="AO42" s="969"/>
      <c r="AP42" s="969"/>
      <c r="AQ42" s="969">
        <f>+AN42+1</f>
        <v>45851</v>
      </c>
      <c r="AR42" s="969"/>
      <c r="AS42" s="969"/>
      <c r="AT42" s="969">
        <f>+AQ42+1</f>
        <v>45852</v>
      </c>
      <c r="AU42" s="969"/>
      <c r="AV42" s="969"/>
      <c r="AW42" s="969">
        <f>+AT42+1</f>
        <v>45853</v>
      </c>
      <c r="AX42" s="969"/>
      <c r="AY42" s="969"/>
      <c r="AZ42" s="969">
        <f>+AW42+1</f>
        <v>45854</v>
      </c>
      <c r="BA42" s="969"/>
      <c r="BB42" s="969"/>
      <c r="BC42" s="969">
        <f>+AZ42+1</f>
        <v>45855</v>
      </c>
      <c r="BD42" s="969"/>
      <c r="BE42" s="969"/>
      <c r="BF42" s="969">
        <f>+BC42+1</f>
        <v>45856</v>
      </c>
      <c r="BG42" s="969"/>
      <c r="BH42" s="969"/>
      <c r="BI42" s="969">
        <f>+BF42+1</f>
        <v>45857</v>
      </c>
      <c r="BJ42" s="969"/>
      <c r="BK42" s="969"/>
      <c r="BL42" s="969">
        <f>+BI42+1</f>
        <v>45858</v>
      </c>
      <c r="BM42" s="969"/>
      <c r="BN42" s="969"/>
      <c r="BO42" s="969">
        <f>+BL42+1</f>
        <v>45859</v>
      </c>
      <c r="BP42" s="969"/>
      <c r="BQ42" s="969"/>
      <c r="BR42" s="969">
        <f>+BO42+1</f>
        <v>45860</v>
      </c>
      <c r="BS42" s="969"/>
      <c r="BT42" s="969"/>
      <c r="BU42" s="969">
        <f>+BR42+1</f>
        <v>45861</v>
      </c>
      <c r="BV42" s="969"/>
      <c r="BW42" s="969"/>
      <c r="BX42" s="969">
        <f>+BU42+1</f>
        <v>45862</v>
      </c>
      <c r="BY42" s="969"/>
      <c r="BZ42" s="969"/>
      <c r="CA42" s="969">
        <f>+BX42+1</f>
        <v>45863</v>
      </c>
      <c r="CB42" s="969"/>
      <c r="CC42" s="969"/>
      <c r="CD42" s="969">
        <f>+CA42+1</f>
        <v>45864</v>
      </c>
      <c r="CE42" s="969"/>
      <c r="CF42" s="969"/>
      <c r="CG42" s="969">
        <f>+CD42+1</f>
        <v>45865</v>
      </c>
      <c r="CH42" s="969"/>
      <c r="CI42" s="969"/>
      <c r="CJ42" s="969">
        <f>+CG42+1</f>
        <v>45866</v>
      </c>
      <c r="CK42" s="969"/>
      <c r="CL42" s="969"/>
      <c r="CM42" s="969">
        <f>+CJ42+1</f>
        <v>45867</v>
      </c>
      <c r="CN42" s="969"/>
      <c r="CO42" s="969"/>
      <c r="CP42" s="969">
        <f>+CM42+1</f>
        <v>45868</v>
      </c>
      <c r="CQ42" s="969"/>
      <c r="CR42" s="969"/>
      <c r="CS42" s="969">
        <f>+CP42+1</f>
        <v>45869</v>
      </c>
      <c r="CT42" s="969"/>
      <c r="CU42" s="969"/>
    </row>
    <row r="43" spans="1:99" s="844" customFormat="1" ht="28.5" customHeight="1" x14ac:dyDescent="0.3">
      <c r="A43" s="976"/>
      <c r="B43" s="976"/>
      <c r="C43" s="976"/>
      <c r="D43" s="795" t="s">
        <v>90</v>
      </c>
      <c r="E43" s="795" t="s">
        <v>91</v>
      </c>
      <c r="F43" s="795" t="s">
        <v>92</v>
      </c>
      <c r="G43" s="795" t="s">
        <v>90</v>
      </c>
      <c r="H43" s="795" t="s">
        <v>91</v>
      </c>
      <c r="I43" s="796" t="s">
        <v>92</v>
      </c>
      <c r="J43" s="795" t="s">
        <v>90</v>
      </c>
      <c r="K43" s="795" t="s">
        <v>91</v>
      </c>
      <c r="L43" s="796" t="s">
        <v>92</v>
      </c>
      <c r="M43" s="795" t="s">
        <v>90</v>
      </c>
      <c r="N43" s="795" t="s">
        <v>91</v>
      </c>
      <c r="O43" s="796" t="s">
        <v>92</v>
      </c>
      <c r="P43" s="795" t="s">
        <v>90</v>
      </c>
      <c r="Q43" s="795" t="s">
        <v>91</v>
      </c>
      <c r="R43" s="796" t="s">
        <v>92</v>
      </c>
      <c r="S43" s="795" t="s">
        <v>90</v>
      </c>
      <c r="T43" s="795" t="s">
        <v>91</v>
      </c>
      <c r="U43" s="796" t="s">
        <v>92</v>
      </c>
      <c r="V43" s="795" t="s">
        <v>90</v>
      </c>
      <c r="W43" s="795" t="s">
        <v>91</v>
      </c>
      <c r="X43" s="796" t="s">
        <v>92</v>
      </c>
      <c r="Y43" s="795" t="s">
        <v>90</v>
      </c>
      <c r="Z43" s="795" t="s">
        <v>91</v>
      </c>
      <c r="AA43" s="796" t="s">
        <v>92</v>
      </c>
      <c r="AB43" s="795" t="s">
        <v>90</v>
      </c>
      <c r="AC43" s="795" t="s">
        <v>91</v>
      </c>
      <c r="AD43" s="796" t="s">
        <v>92</v>
      </c>
      <c r="AE43" s="795" t="s">
        <v>90</v>
      </c>
      <c r="AF43" s="795" t="s">
        <v>91</v>
      </c>
      <c r="AG43" s="796" t="s">
        <v>92</v>
      </c>
      <c r="AH43" s="795" t="s">
        <v>90</v>
      </c>
      <c r="AI43" s="795" t="s">
        <v>91</v>
      </c>
      <c r="AJ43" s="796" t="s">
        <v>92</v>
      </c>
      <c r="AK43" s="795" t="s">
        <v>90</v>
      </c>
      <c r="AL43" s="795" t="s">
        <v>91</v>
      </c>
      <c r="AM43" s="796" t="s">
        <v>92</v>
      </c>
      <c r="AN43" s="795" t="s">
        <v>90</v>
      </c>
      <c r="AO43" s="795" t="s">
        <v>91</v>
      </c>
      <c r="AP43" s="796" t="s">
        <v>92</v>
      </c>
      <c r="AQ43" s="795" t="s">
        <v>90</v>
      </c>
      <c r="AR43" s="795" t="s">
        <v>91</v>
      </c>
      <c r="AS43" s="796" t="s">
        <v>92</v>
      </c>
      <c r="AT43" s="795" t="s">
        <v>90</v>
      </c>
      <c r="AU43" s="795" t="s">
        <v>91</v>
      </c>
      <c r="AV43" s="796" t="s">
        <v>92</v>
      </c>
      <c r="AW43" s="795" t="s">
        <v>90</v>
      </c>
      <c r="AX43" s="795" t="s">
        <v>91</v>
      </c>
      <c r="AY43" s="796" t="s">
        <v>92</v>
      </c>
      <c r="AZ43" s="795" t="s">
        <v>90</v>
      </c>
      <c r="BA43" s="795" t="s">
        <v>91</v>
      </c>
      <c r="BB43" s="796" t="s">
        <v>92</v>
      </c>
      <c r="BC43" s="795" t="s">
        <v>90</v>
      </c>
      <c r="BD43" s="795" t="s">
        <v>91</v>
      </c>
      <c r="BE43" s="796" t="s">
        <v>92</v>
      </c>
      <c r="BF43" s="795" t="s">
        <v>90</v>
      </c>
      <c r="BG43" s="795" t="s">
        <v>91</v>
      </c>
      <c r="BH43" s="796" t="s">
        <v>92</v>
      </c>
      <c r="BI43" s="795" t="s">
        <v>90</v>
      </c>
      <c r="BJ43" s="795" t="s">
        <v>91</v>
      </c>
      <c r="BK43" s="796" t="s">
        <v>92</v>
      </c>
      <c r="BL43" s="795" t="s">
        <v>90</v>
      </c>
      <c r="BM43" s="795" t="s">
        <v>91</v>
      </c>
      <c r="BN43" s="796" t="s">
        <v>92</v>
      </c>
      <c r="BO43" s="795" t="s">
        <v>90</v>
      </c>
      <c r="BP43" s="795" t="s">
        <v>91</v>
      </c>
      <c r="BQ43" s="796" t="s">
        <v>92</v>
      </c>
      <c r="BR43" s="795" t="s">
        <v>90</v>
      </c>
      <c r="BS43" s="795" t="s">
        <v>91</v>
      </c>
      <c r="BT43" s="796" t="s">
        <v>92</v>
      </c>
      <c r="BU43" s="795" t="s">
        <v>90</v>
      </c>
      <c r="BV43" s="795" t="s">
        <v>91</v>
      </c>
      <c r="BW43" s="796" t="s">
        <v>92</v>
      </c>
      <c r="BX43" s="795" t="s">
        <v>90</v>
      </c>
      <c r="BY43" s="795" t="s">
        <v>91</v>
      </c>
      <c r="BZ43" s="796" t="s">
        <v>92</v>
      </c>
      <c r="CA43" s="795" t="s">
        <v>90</v>
      </c>
      <c r="CB43" s="795" t="s">
        <v>91</v>
      </c>
      <c r="CC43" s="796" t="s">
        <v>92</v>
      </c>
      <c r="CD43" s="795" t="s">
        <v>90</v>
      </c>
      <c r="CE43" s="795" t="s">
        <v>91</v>
      </c>
      <c r="CF43" s="796" t="s">
        <v>92</v>
      </c>
      <c r="CG43" s="795" t="s">
        <v>90</v>
      </c>
      <c r="CH43" s="795" t="s">
        <v>91</v>
      </c>
      <c r="CI43" s="796" t="s">
        <v>92</v>
      </c>
      <c r="CJ43" s="795" t="s">
        <v>90</v>
      </c>
      <c r="CK43" s="795" t="s">
        <v>91</v>
      </c>
      <c r="CL43" s="796" t="s">
        <v>92</v>
      </c>
      <c r="CM43" s="795" t="s">
        <v>90</v>
      </c>
      <c r="CN43" s="795" t="s">
        <v>91</v>
      </c>
      <c r="CO43" s="796" t="s">
        <v>92</v>
      </c>
      <c r="CP43" s="795" t="s">
        <v>90</v>
      </c>
      <c r="CQ43" s="795" t="s">
        <v>91</v>
      </c>
      <c r="CR43" s="796" t="s">
        <v>92</v>
      </c>
      <c r="CS43" s="795" t="s">
        <v>90</v>
      </c>
      <c r="CT43" s="795" t="s">
        <v>91</v>
      </c>
      <c r="CU43" s="796" t="s">
        <v>92</v>
      </c>
    </row>
    <row r="44" spans="1:99" s="928" customFormat="1" x14ac:dyDescent="0.25">
      <c r="A44" s="923"/>
      <c r="B44" s="924" t="s">
        <v>93</v>
      </c>
      <c r="C44" s="925"/>
      <c r="D44" s="930">
        <f t="shared" ref="D44:D75" si="3">SUMIFS($G44:$CS44,$G$43:$CS$43,$D$43)</f>
        <v>1502</v>
      </c>
      <c r="E44" s="930">
        <f>+SUM(E45:E78)</f>
        <v>17527</v>
      </c>
      <c r="F44" s="931">
        <f ca="1">+D44/$G$41/E44*1000</f>
        <v>3.4278541678553087</v>
      </c>
      <c r="G44" s="930">
        <v>50</v>
      </c>
      <c r="H44" s="930">
        <v>32782</v>
      </c>
      <c r="I44" s="483">
        <v>1.5252272588615703</v>
      </c>
      <c r="J44" s="930">
        <v>44</v>
      </c>
      <c r="K44" s="930">
        <v>32782</v>
      </c>
      <c r="L44" s="483">
        <v>1.3421999877981818</v>
      </c>
      <c r="M44" s="930">
        <v>48</v>
      </c>
      <c r="N44" s="930">
        <v>32782</v>
      </c>
      <c r="O44" s="483">
        <v>1.4642181685071076</v>
      </c>
      <c r="P44" s="930">
        <v>41</v>
      </c>
      <c r="Q44" s="930">
        <v>32782</v>
      </c>
      <c r="R44" s="483">
        <v>1.2506863522664877</v>
      </c>
      <c r="S44" s="930">
        <v>14</v>
      </c>
      <c r="T44" s="930">
        <v>32782</v>
      </c>
      <c r="U44" s="483">
        <v>0.42706363248123969</v>
      </c>
      <c r="V44" s="930">
        <v>20</v>
      </c>
      <c r="W44" s="930">
        <v>32782</v>
      </c>
      <c r="X44" s="483">
        <v>0.61009090354462814</v>
      </c>
      <c r="Y44" s="930">
        <v>71</v>
      </c>
      <c r="Z44" s="930">
        <v>32782</v>
      </c>
      <c r="AA44" s="483">
        <v>2.1658227075834295</v>
      </c>
      <c r="AB44" s="930">
        <v>50</v>
      </c>
      <c r="AC44" s="930">
        <v>32782</v>
      </c>
      <c r="AD44" s="483">
        <v>1.5252272588615703</v>
      </c>
      <c r="AE44" s="930">
        <v>44</v>
      </c>
      <c r="AF44" s="930">
        <v>32782</v>
      </c>
      <c r="AG44" s="483">
        <v>1.3421999877981818</v>
      </c>
      <c r="AH44" s="930">
        <v>46</v>
      </c>
      <c r="AI44" s="930">
        <v>32782</v>
      </c>
      <c r="AJ44" s="483">
        <v>1.4032090781526447</v>
      </c>
      <c r="AK44" s="930">
        <v>51</v>
      </c>
      <c r="AL44" s="930">
        <v>32782</v>
      </c>
      <c r="AM44" s="483">
        <v>1.5557318040388017</v>
      </c>
      <c r="AN44" s="930">
        <v>23</v>
      </c>
      <c r="AO44" s="930">
        <v>32782</v>
      </c>
      <c r="AP44" s="483">
        <v>0.70160453907632236</v>
      </c>
      <c r="AQ44" s="930">
        <v>17</v>
      </c>
      <c r="AR44" s="930">
        <v>32782</v>
      </c>
      <c r="AS44" s="483">
        <v>0.51857726801293391</v>
      </c>
      <c r="AT44" s="930">
        <v>69</v>
      </c>
      <c r="AU44" s="930">
        <v>32782</v>
      </c>
      <c r="AV44" s="483">
        <v>2.1048136172289671</v>
      </c>
      <c r="AW44" s="930">
        <v>52</v>
      </c>
      <c r="AX44" s="930">
        <v>32782</v>
      </c>
      <c r="AY44" s="483">
        <v>1.5862363492160332</v>
      </c>
      <c r="AZ44" s="930">
        <v>52</v>
      </c>
      <c r="BA44" s="930">
        <v>32782</v>
      </c>
      <c r="BB44" s="483">
        <v>1.5862363492160332</v>
      </c>
      <c r="BC44" s="930">
        <v>44</v>
      </c>
      <c r="BD44" s="930">
        <v>32782</v>
      </c>
      <c r="BE44" s="483">
        <v>1.3421999877981818</v>
      </c>
      <c r="BF44" s="930">
        <v>47</v>
      </c>
      <c r="BG44" s="930">
        <v>32782</v>
      </c>
      <c r="BH44" s="483">
        <v>1.4337136233298762</v>
      </c>
      <c r="BI44" s="930">
        <v>53</v>
      </c>
      <c r="BJ44" s="930">
        <v>32782</v>
      </c>
      <c r="BK44" s="483">
        <v>1.6167408943932644</v>
      </c>
      <c r="BL44" s="930">
        <v>39</v>
      </c>
      <c r="BM44" s="930">
        <v>32782</v>
      </c>
      <c r="BN44" s="483">
        <v>1.1896772619120248</v>
      </c>
      <c r="BO44" s="930">
        <v>94</v>
      </c>
      <c r="BP44" s="930">
        <v>32782</v>
      </c>
      <c r="BQ44" s="483">
        <v>2.8674272466597523</v>
      </c>
      <c r="BR44" s="930">
        <v>75</v>
      </c>
      <c r="BS44" s="930">
        <v>32782</v>
      </c>
      <c r="BT44" s="483">
        <v>2.2878408882923558</v>
      </c>
      <c r="BU44" s="930">
        <v>77</v>
      </c>
      <c r="BV44" s="930">
        <v>32782</v>
      </c>
      <c r="BW44" s="483">
        <v>2.3488499786468182</v>
      </c>
      <c r="BX44" s="930">
        <v>41</v>
      </c>
      <c r="BY44" s="930">
        <v>32782</v>
      </c>
      <c r="BZ44" s="483">
        <v>1.2506863522664877</v>
      </c>
      <c r="CA44" s="930">
        <v>43</v>
      </c>
      <c r="CB44" s="930">
        <v>32782</v>
      </c>
      <c r="CC44" s="483">
        <v>1.3116954426209506</v>
      </c>
      <c r="CD44" s="930">
        <v>21</v>
      </c>
      <c r="CE44" s="930">
        <v>32782</v>
      </c>
      <c r="CF44" s="483">
        <v>0.64059544872185958</v>
      </c>
      <c r="CG44" s="930">
        <v>47</v>
      </c>
      <c r="CH44" s="930">
        <v>32782</v>
      </c>
      <c r="CI44" s="483">
        <v>1.4337136233298762</v>
      </c>
      <c r="CJ44" s="930">
        <v>77</v>
      </c>
      <c r="CK44" s="930">
        <v>32782</v>
      </c>
      <c r="CL44" s="483">
        <v>2.3488499786468182</v>
      </c>
      <c r="CM44" s="930">
        <v>53</v>
      </c>
      <c r="CN44" s="930">
        <v>32782</v>
      </c>
      <c r="CO44" s="483">
        <v>1.6167408943932644</v>
      </c>
      <c r="CP44" s="930">
        <v>50</v>
      </c>
      <c r="CQ44" s="930">
        <v>32782</v>
      </c>
      <c r="CR44" s="483">
        <v>1.5252272588615703</v>
      </c>
      <c r="CS44" s="930">
        <v>49</v>
      </c>
      <c r="CT44" s="930">
        <v>32782</v>
      </c>
      <c r="CU44" s="483">
        <v>1.4947227136843391</v>
      </c>
    </row>
    <row r="45" spans="1:99" ht="20.25" customHeight="1" x14ac:dyDescent="0.25">
      <c r="A45" s="845">
        <v>1</v>
      </c>
      <c r="B45" s="846" t="s">
        <v>94</v>
      </c>
      <c r="C45" s="846"/>
      <c r="D45" s="289">
        <f t="shared" si="3"/>
        <v>24</v>
      </c>
      <c r="E45" s="799">
        <v>616</v>
      </c>
      <c r="F45" s="798">
        <f ca="1">+D45/$G$41/E45*1000</f>
        <v>1.5584415584415585</v>
      </c>
      <c r="G45" s="797">
        <v>1</v>
      </c>
      <c r="H45" s="797">
        <v>822</v>
      </c>
      <c r="I45" s="483">
        <v>1.2165450121654502</v>
      </c>
      <c r="J45" s="797">
        <v>2</v>
      </c>
      <c r="K45" s="797">
        <v>822</v>
      </c>
      <c r="L45" s="483">
        <v>2.4330900243309004</v>
      </c>
      <c r="M45" s="797">
        <v>2</v>
      </c>
      <c r="N45" s="797">
        <v>822</v>
      </c>
      <c r="O45" s="483">
        <v>2.4330900243309004</v>
      </c>
      <c r="P45" s="797">
        <v>1</v>
      </c>
      <c r="Q45" s="797">
        <v>822</v>
      </c>
      <c r="R45" s="483">
        <v>1.2165450121654502</v>
      </c>
      <c r="S45" s="797">
        <v>1</v>
      </c>
      <c r="T45" s="797">
        <v>822</v>
      </c>
      <c r="U45" s="483">
        <v>1.2165450121654502</v>
      </c>
      <c r="V45" s="797">
        <v>0</v>
      </c>
      <c r="W45" s="797">
        <v>822</v>
      </c>
      <c r="X45" s="483">
        <v>0</v>
      </c>
      <c r="Y45" s="797">
        <v>2</v>
      </c>
      <c r="Z45" s="797">
        <v>822</v>
      </c>
      <c r="AA45" s="483">
        <v>2.4330900243309004</v>
      </c>
      <c r="AB45" s="797">
        <v>0</v>
      </c>
      <c r="AC45" s="797">
        <v>822</v>
      </c>
      <c r="AD45" s="483">
        <v>0</v>
      </c>
      <c r="AE45" s="797">
        <v>0</v>
      </c>
      <c r="AF45" s="797">
        <v>822</v>
      </c>
      <c r="AG45" s="483">
        <v>0</v>
      </c>
      <c r="AH45" s="797">
        <v>1</v>
      </c>
      <c r="AI45" s="797">
        <v>822</v>
      </c>
      <c r="AJ45" s="483">
        <v>1.2165450121654502</v>
      </c>
      <c r="AK45" s="797">
        <v>0</v>
      </c>
      <c r="AL45" s="797">
        <v>822</v>
      </c>
      <c r="AM45" s="483">
        <v>0</v>
      </c>
      <c r="AN45" s="797">
        <v>0</v>
      </c>
      <c r="AO45" s="797">
        <v>822</v>
      </c>
      <c r="AP45" s="483">
        <v>0</v>
      </c>
      <c r="AQ45" s="797">
        <v>0</v>
      </c>
      <c r="AR45" s="797">
        <v>822</v>
      </c>
      <c r="AS45" s="483">
        <v>0</v>
      </c>
      <c r="AT45" s="797">
        <v>1</v>
      </c>
      <c r="AU45" s="797">
        <v>822</v>
      </c>
      <c r="AV45" s="483">
        <v>1.2165450121654502</v>
      </c>
      <c r="AW45" s="797">
        <v>2</v>
      </c>
      <c r="AX45" s="797">
        <v>822</v>
      </c>
      <c r="AY45" s="483">
        <v>2.4330900243309004</v>
      </c>
      <c r="AZ45" s="797">
        <v>1</v>
      </c>
      <c r="BA45" s="797">
        <v>822</v>
      </c>
      <c r="BB45" s="483">
        <v>1.2165450121654502</v>
      </c>
      <c r="BC45" s="797">
        <v>1</v>
      </c>
      <c r="BD45" s="797">
        <v>822</v>
      </c>
      <c r="BE45" s="483">
        <v>1.2165450121654502</v>
      </c>
      <c r="BF45" s="797">
        <v>2</v>
      </c>
      <c r="BG45" s="797">
        <v>822</v>
      </c>
      <c r="BH45" s="483">
        <v>2.4330900243309004</v>
      </c>
      <c r="BI45" s="797">
        <v>0</v>
      </c>
      <c r="BJ45" s="797">
        <v>822</v>
      </c>
      <c r="BK45" s="483">
        <v>0</v>
      </c>
      <c r="BL45" s="797">
        <v>0</v>
      </c>
      <c r="BM45" s="797">
        <v>822</v>
      </c>
      <c r="BN45" s="483">
        <v>0</v>
      </c>
      <c r="BO45" s="797">
        <v>1</v>
      </c>
      <c r="BP45" s="797">
        <v>822</v>
      </c>
      <c r="BQ45" s="483">
        <v>1.2165450121654502</v>
      </c>
      <c r="BR45" s="797">
        <v>3</v>
      </c>
      <c r="BS45" s="797">
        <v>822</v>
      </c>
      <c r="BT45" s="483">
        <v>3.6496350364963503</v>
      </c>
      <c r="BU45" s="797">
        <v>2</v>
      </c>
      <c r="BV45" s="797">
        <v>822</v>
      </c>
      <c r="BW45" s="483">
        <v>2.4330900243309004</v>
      </c>
      <c r="BX45" s="797">
        <v>0</v>
      </c>
      <c r="BY45" s="797">
        <v>822</v>
      </c>
      <c r="BZ45" s="483">
        <v>0</v>
      </c>
      <c r="CA45" s="797">
        <v>1</v>
      </c>
      <c r="CB45" s="797">
        <v>822</v>
      </c>
      <c r="CC45" s="798">
        <v>1.2165450121654502</v>
      </c>
      <c r="CD45" s="797">
        <v>0</v>
      </c>
      <c r="CE45" s="797">
        <v>822</v>
      </c>
      <c r="CF45" s="798">
        <v>0</v>
      </c>
      <c r="CG45" s="797">
        <v>0</v>
      </c>
      <c r="CH45" s="797">
        <v>822</v>
      </c>
      <c r="CI45" s="798">
        <v>0</v>
      </c>
      <c r="CJ45" s="797">
        <v>0</v>
      </c>
      <c r="CK45" s="797">
        <v>822</v>
      </c>
      <c r="CL45" s="798">
        <v>0</v>
      </c>
      <c r="CM45" s="797">
        <v>0</v>
      </c>
      <c r="CN45" s="797">
        <v>822</v>
      </c>
      <c r="CO45" s="798">
        <v>0</v>
      </c>
      <c r="CP45" s="797">
        <v>0</v>
      </c>
      <c r="CQ45" s="797">
        <v>822</v>
      </c>
      <c r="CR45" s="798">
        <v>0</v>
      </c>
      <c r="CS45" s="797">
        <v>0</v>
      </c>
      <c r="CT45" s="797">
        <v>822</v>
      </c>
      <c r="CU45" s="798">
        <v>0</v>
      </c>
    </row>
    <row r="46" spans="1:99" ht="20.25" customHeight="1" x14ac:dyDescent="0.25">
      <c r="A46" s="845">
        <v>2</v>
      </c>
      <c r="B46" s="846" t="s">
        <v>95</v>
      </c>
      <c r="C46" s="846"/>
      <c r="D46" s="289">
        <f t="shared" si="3"/>
        <v>55</v>
      </c>
      <c r="E46" s="799">
        <v>522</v>
      </c>
      <c r="F46" s="798">
        <f t="shared" ref="F46:F78" ca="1" si="4">+D46/$G$41/E46*1000</f>
        <v>4.214559386973181</v>
      </c>
      <c r="G46" s="797">
        <v>4</v>
      </c>
      <c r="H46" s="797">
        <v>1354</v>
      </c>
      <c r="I46" s="483">
        <v>2.9542097488921715</v>
      </c>
      <c r="J46" s="797">
        <v>3</v>
      </c>
      <c r="K46" s="797">
        <v>1354</v>
      </c>
      <c r="L46" s="483">
        <v>2.2156573116691285</v>
      </c>
      <c r="M46" s="797">
        <v>3</v>
      </c>
      <c r="N46" s="797">
        <v>1354</v>
      </c>
      <c r="O46" s="483">
        <v>2.2156573116691285</v>
      </c>
      <c r="P46" s="797">
        <v>2</v>
      </c>
      <c r="Q46" s="797">
        <v>1354</v>
      </c>
      <c r="R46" s="483">
        <v>1.4771048744460857</v>
      </c>
      <c r="S46" s="797">
        <v>1</v>
      </c>
      <c r="T46" s="797">
        <v>1354</v>
      </c>
      <c r="U46" s="483">
        <v>0.73855243722304287</v>
      </c>
      <c r="V46" s="797">
        <v>2</v>
      </c>
      <c r="W46" s="797">
        <v>1354</v>
      </c>
      <c r="X46" s="483">
        <v>1.4771048744460857</v>
      </c>
      <c r="Y46" s="797">
        <v>7</v>
      </c>
      <c r="Z46" s="797">
        <v>1354</v>
      </c>
      <c r="AA46" s="483">
        <v>5.1698670605613</v>
      </c>
      <c r="AB46" s="797">
        <v>3</v>
      </c>
      <c r="AC46" s="797">
        <v>1354</v>
      </c>
      <c r="AD46" s="483">
        <v>2.2156573116691285</v>
      </c>
      <c r="AE46" s="797">
        <v>1</v>
      </c>
      <c r="AF46" s="797">
        <v>1354</v>
      </c>
      <c r="AG46" s="483">
        <v>0.73855243722304287</v>
      </c>
      <c r="AH46" s="797">
        <v>3</v>
      </c>
      <c r="AI46" s="797">
        <v>1354</v>
      </c>
      <c r="AJ46" s="483">
        <v>2.2156573116691285</v>
      </c>
      <c r="AK46" s="797">
        <v>1</v>
      </c>
      <c r="AL46" s="797">
        <v>1354</v>
      </c>
      <c r="AM46" s="483">
        <v>0.73855243722304287</v>
      </c>
      <c r="AN46" s="797">
        <v>1</v>
      </c>
      <c r="AO46" s="797">
        <v>1354</v>
      </c>
      <c r="AP46" s="483">
        <v>0.73855243722304287</v>
      </c>
      <c r="AQ46" s="797">
        <v>0</v>
      </c>
      <c r="AR46" s="797">
        <v>1354</v>
      </c>
      <c r="AS46" s="483">
        <v>0</v>
      </c>
      <c r="AT46" s="797">
        <v>1</v>
      </c>
      <c r="AU46" s="797">
        <v>1354</v>
      </c>
      <c r="AV46" s="483">
        <v>0.73855243722304287</v>
      </c>
      <c r="AW46" s="797">
        <v>2</v>
      </c>
      <c r="AX46" s="797">
        <v>1354</v>
      </c>
      <c r="AY46" s="483">
        <v>1.4771048744460857</v>
      </c>
      <c r="AZ46" s="797">
        <v>1</v>
      </c>
      <c r="BA46" s="797">
        <v>1354</v>
      </c>
      <c r="BB46" s="483">
        <v>0.73855243722304287</v>
      </c>
      <c r="BC46" s="797">
        <v>7</v>
      </c>
      <c r="BD46" s="797">
        <v>1354</v>
      </c>
      <c r="BE46" s="483">
        <v>5.1698670605613</v>
      </c>
      <c r="BF46" s="797">
        <v>2</v>
      </c>
      <c r="BG46" s="797">
        <v>1354</v>
      </c>
      <c r="BH46" s="483">
        <v>1.4771048744460857</v>
      </c>
      <c r="BI46" s="797">
        <v>0</v>
      </c>
      <c r="BJ46" s="797">
        <v>1354</v>
      </c>
      <c r="BK46" s="483">
        <v>0</v>
      </c>
      <c r="BL46" s="797">
        <v>0</v>
      </c>
      <c r="BM46" s="797">
        <v>1354</v>
      </c>
      <c r="BN46" s="483">
        <v>0</v>
      </c>
      <c r="BO46" s="797">
        <v>0</v>
      </c>
      <c r="BP46" s="797">
        <v>1354</v>
      </c>
      <c r="BQ46" s="483">
        <v>0</v>
      </c>
      <c r="BR46" s="797">
        <v>5</v>
      </c>
      <c r="BS46" s="797">
        <v>1354</v>
      </c>
      <c r="BT46" s="483">
        <v>3.692762186115214</v>
      </c>
      <c r="BU46" s="797">
        <v>0</v>
      </c>
      <c r="BV46" s="797">
        <v>1354</v>
      </c>
      <c r="BW46" s="483">
        <v>0</v>
      </c>
      <c r="BX46" s="797">
        <v>1</v>
      </c>
      <c r="BY46" s="797">
        <v>1354</v>
      </c>
      <c r="BZ46" s="483">
        <v>0.73855243722304287</v>
      </c>
      <c r="CA46" s="797">
        <v>0</v>
      </c>
      <c r="CB46" s="797">
        <v>1354</v>
      </c>
      <c r="CC46" s="798">
        <v>0</v>
      </c>
      <c r="CD46" s="797">
        <v>0</v>
      </c>
      <c r="CE46" s="797">
        <v>1354</v>
      </c>
      <c r="CF46" s="798">
        <v>0</v>
      </c>
      <c r="CG46" s="797">
        <v>0</v>
      </c>
      <c r="CH46" s="797">
        <v>1354</v>
      </c>
      <c r="CI46" s="798">
        <v>0</v>
      </c>
      <c r="CJ46" s="797">
        <v>1</v>
      </c>
      <c r="CK46" s="797">
        <v>1354</v>
      </c>
      <c r="CL46" s="798">
        <v>0.73855243722304287</v>
      </c>
      <c r="CM46" s="797">
        <v>0</v>
      </c>
      <c r="CN46" s="797">
        <v>1354</v>
      </c>
      <c r="CO46" s="798">
        <v>0</v>
      </c>
      <c r="CP46" s="797">
        <v>2</v>
      </c>
      <c r="CQ46" s="797">
        <v>1354</v>
      </c>
      <c r="CR46" s="798">
        <v>1.4771048744460857</v>
      </c>
      <c r="CS46" s="797">
        <v>2</v>
      </c>
      <c r="CT46" s="797">
        <v>1354</v>
      </c>
      <c r="CU46" s="798">
        <v>1.4771048744460857</v>
      </c>
    </row>
    <row r="47" spans="1:99" ht="20.25" customHeight="1" x14ac:dyDescent="0.25">
      <c r="A47" s="845">
        <v>3</v>
      </c>
      <c r="B47" s="846" t="s">
        <v>96</v>
      </c>
      <c r="C47" s="846"/>
      <c r="D47" s="289">
        <f t="shared" si="3"/>
        <v>150</v>
      </c>
      <c r="E47" s="799">
        <v>443</v>
      </c>
      <c r="F47" s="798">
        <f t="shared" ca="1" si="4"/>
        <v>13.544018058690744</v>
      </c>
      <c r="G47" s="797">
        <v>6</v>
      </c>
      <c r="H47" s="797">
        <v>3681</v>
      </c>
      <c r="I47" s="483">
        <v>1.6299918500407498</v>
      </c>
      <c r="J47" s="797">
        <v>2</v>
      </c>
      <c r="K47" s="797">
        <v>3681</v>
      </c>
      <c r="L47" s="483">
        <v>0.54333061668024996</v>
      </c>
      <c r="M47" s="797">
        <v>15</v>
      </c>
      <c r="N47" s="797">
        <v>3681</v>
      </c>
      <c r="O47" s="483">
        <v>4.0749796251018742</v>
      </c>
      <c r="P47" s="797">
        <v>4</v>
      </c>
      <c r="Q47" s="797">
        <v>3681</v>
      </c>
      <c r="R47" s="483">
        <v>1.0866612333604999</v>
      </c>
      <c r="S47" s="797">
        <v>1</v>
      </c>
      <c r="T47" s="797">
        <v>3681</v>
      </c>
      <c r="U47" s="483">
        <v>0.27166530834012498</v>
      </c>
      <c r="V47" s="797">
        <v>2</v>
      </c>
      <c r="W47" s="797">
        <v>3681</v>
      </c>
      <c r="X47" s="483">
        <v>0.54333061668024996</v>
      </c>
      <c r="Y47" s="797">
        <v>7</v>
      </c>
      <c r="Z47" s="797">
        <v>3681</v>
      </c>
      <c r="AA47" s="483">
        <v>1.9016571583808748</v>
      </c>
      <c r="AB47" s="797">
        <v>8</v>
      </c>
      <c r="AC47" s="797">
        <v>3681</v>
      </c>
      <c r="AD47" s="483">
        <v>2.1733224667209998</v>
      </c>
      <c r="AE47" s="797">
        <v>6</v>
      </c>
      <c r="AF47" s="797">
        <v>3681</v>
      </c>
      <c r="AG47" s="483">
        <v>1.6299918500407498</v>
      </c>
      <c r="AH47" s="797">
        <v>7</v>
      </c>
      <c r="AI47" s="797">
        <v>3681</v>
      </c>
      <c r="AJ47" s="483">
        <v>1.9016571583808748</v>
      </c>
      <c r="AK47" s="797">
        <v>6</v>
      </c>
      <c r="AL47" s="797">
        <v>3681</v>
      </c>
      <c r="AM47" s="483">
        <v>1.6299918500407498</v>
      </c>
      <c r="AN47" s="797">
        <v>2</v>
      </c>
      <c r="AO47" s="797">
        <v>3681</v>
      </c>
      <c r="AP47" s="483">
        <v>0.54333061668024996</v>
      </c>
      <c r="AQ47" s="797">
        <v>2</v>
      </c>
      <c r="AR47" s="797">
        <v>3681</v>
      </c>
      <c r="AS47" s="483">
        <v>0.54333061668024996</v>
      </c>
      <c r="AT47" s="797">
        <v>5</v>
      </c>
      <c r="AU47" s="797">
        <v>3681</v>
      </c>
      <c r="AV47" s="483">
        <v>1.3583265417006249</v>
      </c>
      <c r="AW47" s="797">
        <v>2</v>
      </c>
      <c r="AX47" s="797">
        <v>3681</v>
      </c>
      <c r="AY47" s="483">
        <v>0.54333061668024996</v>
      </c>
      <c r="AZ47" s="797">
        <v>6</v>
      </c>
      <c r="BA47" s="797">
        <v>3681</v>
      </c>
      <c r="BB47" s="483">
        <v>1.6299918500407498</v>
      </c>
      <c r="BC47" s="797">
        <v>4</v>
      </c>
      <c r="BD47" s="797">
        <v>3681</v>
      </c>
      <c r="BE47" s="483">
        <v>1.0866612333604999</v>
      </c>
      <c r="BF47" s="797">
        <v>3</v>
      </c>
      <c r="BG47" s="797">
        <v>3681</v>
      </c>
      <c r="BH47" s="483">
        <v>0.81499592502037488</v>
      </c>
      <c r="BI47" s="797">
        <v>7</v>
      </c>
      <c r="BJ47" s="797">
        <v>3681</v>
      </c>
      <c r="BK47" s="483">
        <v>1.9016571583808748</v>
      </c>
      <c r="BL47" s="797">
        <v>4</v>
      </c>
      <c r="BM47" s="797">
        <v>3681</v>
      </c>
      <c r="BN47" s="483">
        <v>1.0866612333604999</v>
      </c>
      <c r="BO47" s="797">
        <v>6</v>
      </c>
      <c r="BP47" s="797">
        <v>3681</v>
      </c>
      <c r="BQ47" s="483">
        <v>1.6299918500407498</v>
      </c>
      <c r="BR47" s="797">
        <v>4</v>
      </c>
      <c r="BS47" s="797">
        <v>3681</v>
      </c>
      <c r="BT47" s="483">
        <v>1.0866612333604999</v>
      </c>
      <c r="BU47" s="797">
        <v>2</v>
      </c>
      <c r="BV47" s="797">
        <v>3681</v>
      </c>
      <c r="BW47" s="483">
        <v>0.54333061668024996</v>
      </c>
      <c r="BX47" s="797">
        <v>0</v>
      </c>
      <c r="BY47" s="797">
        <v>3681</v>
      </c>
      <c r="BZ47" s="483">
        <v>0</v>
      </c>
      <c r="CA47" s="797">
        <v>4</v>
      </c>
      <c r="CB47" s="797">
        <v>3681</v>
      </c>
      <c r="CC47" s="798">
        <v>1.0866612333604999</v>
      </c>
      <c r="CD47" s="797">
        <v>2</v>
      </c>
      <c r="CE47" s="797">
        <v>3681</v>
      </c>
      <c r="CF47" s="798">
        <v>0.54333061668024996</v>
      </c>
      <c r="CG47" s="797">
        <v>5</v>
      </c>
      <c r="CH47" s="797">
        <v>3681</v>
      </c>
      <c r="CI47" s="798">
        <v>1.3583265417006249</v>
      </c>
      <c r="CJ47" s="797">
        <v>11</v>
      </c>
      <c r="CK47" s="797">
        <v>3681</v>
      </c>
      <c r="CL47" s="798">
        <v>2.9883183917413749</v>
      </c>
      <c r="CM47" s="797">
        <v>5</v>
      </c>
      <c r="CN47" s="797">
        <v>3681</v>
      </c>
      <c r="CO47" s="798">
        <v>1.3583265417006249</v>
      </c>
      <c r="CP47" s="797">
        <v>5</v>
      </c>
      <c r="CQ47" s="797">
        <v>3681</v>
      </c>
      <c r="CR47" s="798">
        <v>1.3583265417006249</v>
      </c>
      <c r="CS47" s="797">
        <v>7</v>
      </c>
      <c r="CT47" s="797">
        <v>3681</v>
      </c>
      <c r="CU47" s="798">
        <v>1.9016571583808748</v>
      </c>
    </row>
    <row r="48" spans="1:99" ht="20.25" customHeight="1" x14ac:dyDescent="0.25">
      <c r="A48" s="845">
        <v>4</v>
      </c>
      <c r="B48" s="846" t="s">
        <v>97</v>
      </c>
      <c r="C48" s="846"/>
      <c r="D48" s="289">
        <f t="shared" si="3"/>
        <v>72</v>
      </c>
      <c r="E48" s="799">
        <v>160</v>
      </c>
      <c r="F48" s="798">
        <f t="shared" ca="1" si="4"/>
        <v>18</v>
      </c>
      <c r="G48" s="797">
        <v>1</v>
      </c>
      <c r="H48" s="797">
        <v>915</v>
      </c>
      <c r="I48" s="483">
        <v>1.0928961748633881</v>
      </c>
      <c r="J48" s="797">
        <v>1</v>
      </c>
      <c r="K48" s="797">
        <v>915</v>
      </c>
      <c r="L48" s="483">
        <v>1.0928961748633881</v>
      </c>
      <c r="M48" s="797">
        <v>3</v>
      </c>
      <c r="N48" s="797">
        <v>915</v>
      </c>
      <c r="O48" s="483">
        <v>3.278688524590164</v>
      </c>
      <c r="P48" s="797">
        <v>2</v>
      </c>
      <c r="Q48" s="797">
        <v>915</v>
      </c>
      <c r="R48" s="483">
        <v>2.1857923497267762</v>
      </c>
      <c r="S48" s="797">
        <v>0</v>
      </c>
      <c r="T48" s="797">
        <v>915</v>
      </c>
      <c r="U48" s="483">
        <v>0</v>
      </c>
      <c r="V48" s="797">
        <v>0</v>
      </c>
      <c r="W48" s="797">
        <v>915</v>
      </c>
      <c r="X48" s="483">
        <v>0</v>
      </c>
      <c r="Y48" s="797">
        <v>3</v>
      </c>
      <c r="Z48" s="797">
        <v>915</v>
      </c>
      <c r="AA48" s="483">
        <v>3.278688524590164</v>
      </c>
      <c r="AB48" s="797">
        <v>5</v>
      </c>
      <c r="AC48" s="797">
        <v>915</v>
      </c>
      <c r="AD48" s="483">
        <v>5.4644808743169397</v>
      </c>
      <c r="AE48" s="797">
        <v>1</v>
      </c>
      <c r="AF48" s="797">
        <v>915</v>
      </c>
      <c r="AG48" s="483">
        <v>1.0928961748633881</v>
      </c>
      <c r="AH48" s="797">
        <v>2</v>
      </c>
      <c r="AI48" s="797">
        <v>915</v>
      </c>
      <c r="AJ48" s="483">
        <v>2.1857923497267762</v>
      </c>
      <c r="AK48" s="797">
        <v>3</v>
      </c>
      <c r="AL48" s="797">
        <v>915</v>
      </c>
      <c r="AM48" s="483">
        <v>3.278688524590164</v>
      </c>
      <c r="AN48" s="797">
        <v>1</v>
      </c>
      <c r="AO48" s="797">
        <v>915</v>
      </c>
      <c r="AP48" s="483">
        <v>1.0928961748633881</v>
      </c>
      <c r="AQ48" s="797">
        <v>0</v>
      </c>
      <c r="AR48" s="797">
        <v>915</v>
      </c>
      <c r="AS48" s="483">
        <v>0</v>
      </c>
      <c r="AT48" s="797">
        <v>10</v>
      </c>
      <c r="AU48" s="797">
        <v>915</v>
      </c>
      <c r="AV48" s="483">
        <v>10.928961748633879</v>
      </c>
      <c r="AW48" s="797">
        <v>1</v>
      </c>
      <c r="AX48" s="797">
        <v>915</v>
      </c>
      <c r="AY48" s="483">
        <v>1.0928961748633881</v>
      </c>
      <c r="AZ48" s="797">
        <v>2</v>
      </c>
      <c r="BA48" s="797">
        <v>915</v>
      </c>
      <c r="BB48" s="483">
        <v>2.1857923497267762</v>
      </c>
      <c r="BC48" s="797">
        <v>2</v>
      </c>
      <c r="BD48" s="797">
        <v>915</v>
      </c>
      <c r="BE48" s="483">
        <v>2.1857923497267762</v>
      </c>
      <c r="BF48" s="797">
        <v>4</v>
      </c>
      <c r="BG48" s="797">
        <v>915</v>
      </c>
      <c r="BH48" s="483">
        <v>4.3715846994535523</v>
      </c>
      <c r="BI48" s="797">
        <v>2</v>
      </c>
      <c r="BJ48" s="797">
        <v>915</v>
      </c>
      <c r="BK48" s="483">
        <v>2.1857923497267762</v>
      </c>
      <c r="BL48" s="797">
        <v>0</v>
      </c>
      <c r="BM48" s="797">
        <v>915</v>
      </c>
      <c r="BN48" s="483">
        <v>0</v>
      </c>
      <c r="BO48" s="797">
        <v>4</v>
      </c>
      <c r="BP48" s="797">
        <v>915</v>
      </c>
      <c r="BQ48" s="483">
        <v>4.3715846994535523</v>
      </c>
      <c r="BR48" s="797">
        <v>4</v>
      </c>
      <c r="BS48" s="797">
        <v>915</v>
      </c>
      <c r="BT48" s="483">
        <v>4.3715846994535523</v>
      </c>
      <c r="BU48" s="797">
        <v>3</v>
      </c>
      <c r="BV48" s="797">
        <v>915</v>
      </c>
      <c r="BW48" s="483">
        <v>3.278688524590164</v>
      </c>
      <c r="BX48" s="797">
        <v>3</v>
      </c>
      <c r="BY48" s="797">
        <v>915</v>
      </c>
      <c r="BZ48" s="483">
        <v>3.278688524590164</v>
      </c>
      <c r="CA48" s="797">
        <v>3</v>
      </c>
      <c r="CB48" s="797">
        <v>915</v>
      </c>
      <c r="CC48" s="798">
        <v>3.278688524590164</v>
      </c>
      <c r="CD48" s="797">
        <v>1</v>
      </c>
      <c r="CE48" s="797">
        <v>915</v>
      </c>
      <c r="CF48" s="798">
        <v>1.0928961748633881</v>
      </c>
      <c r="CG48" s="797">
        <v>2</v>
      </c>
      <c r="CH48" s="797">
        <v>915</v>
      </c>
      <c r="CI48" s="798">
        <v>2.1857923497267762</v>
      </c>
      <c r="CJ48" s="797">
        <v>1</v>
      </c>
      <c r="CK48" s="797">
        <v>915</v>
      </c>
      <c r="CL48" s="798">
        <v>1.0928961748633881</v>
      </c>
      <c r="CM48" s="797">
        <v>2</v>
      </c>
      <c r="CN48" s="797">
        <v>915</v>
      </c>
      <c r="CO48" s="798">
        <v>2.1857923497267762</v>
      </c>
      <c r="CP48" s="797">
        <v>4</v>
      </c>
      <c r="CQ48" s="797">
        <v>915</v>
      </c>
      <c r="CR48" s="798">
        <v>4.3715846994535523</v>
      </c>
      <c r="CS48" s="797">
        <v>2</v>
      </c>
      <c r="CT48" s="797">
        <v>915</v>
      </c>
      <c r="CU48" s="798">
        <v>2.1857923497267762</v>
      </c>
    </row>
    <row r="49" spans="1:99" ht="20.25" customHeight="1" x14ac:dyDescent="0.25">
      <c r="A49" s="845">
        <v>5</v>
      </c>
      <c r="B49" s="846" t="s">
        <v>98</v>
      </c>
      <c r="C49" s="846"/>
      <c r="D49" s="289">
        <f t="shared" si="3"/>
        <v>202</v>
      </c>
      <c r="E49" s="799">
        <v>260</v>
      </c>
      <c r="F49" s="798">
        <f t="shared" ca="1" si="4"/>
        <v>31.076923076923077</v>
      </c>
      <c r="G49" s="797">
        <v>4</v>
      </c>
      <c r="H49" s="797">
        <v>4665</v>
      </c>
      <c r="I49" s="483">
        <v>0.85744908896034289</v>
      </c>
      <c r="J49" s="797">
        <v>6</v>
      </c>
      <c r="K49" s="797">
        <v>4665</v>
      </c>
      <c r="L49" s="483">
        <v>1.2861736334405145</v>
      </c>
      <c r="M49" s="797">
        <v>3</v>
      </c>
      <c r="N49" s="797">
        <v>4665</v>
      </c>
      <c r="O49" s="483">
        <v>0.64308681672025725</v>
      </c>
      <c r="P49" s="797">
        <v>4</v>
      </c>
      <c r="Q49" s="797">
        <v>4665</v>
      </c>
      <c r="R49" s="483">
        <v>0.85744908896034289</v>
      </c>
      <c r="S49" s="797">
        <v>1</v>
      </c>
      <c r="T49" s="797">
        <v>4665</v>
      </c>
      <c r="U49" s="483">
        <v>0.21436227224008572</v>
      </c>
      <c r="V49" s="797">
        <v>2</v>
      </c>
      <c r="W49" s="797">
        <v>4665</v>
      </c>
      <c r="X49" s="483">
        <v>0.42872454448017144</v>
      </c>
      <c r="Y49" s="797">
        <v>9</v>
      </c>
      <c r="Z49" s="797">
        <v>4665</v>
      </c>
      <c r="AA49" s="483">
        <v>1.9292604501607717</v>
      </c>
      <c r="AB49" s="797">
        <v>9</v>
      </c>
      <c r="AC49" s="797">
        <v>4665</v>
      </c>
      <c r="AD49" s="483">
        <v>1.9292604501607717</v>
      </c>
      <c r="AE49" s="797">
        <v>8</v>
      </c>
      <c r="AF49" s="797">
        <v>4665</v>
      </c>
      <c r="AG49" s="483">
        <v>1.7148981779206858</v>
      </c>
      <c r="AH49" s="797">
        <v>3</v>
      </c>
      <c r="AI49" s="797">
        <v>4665</v>
      </c>
      <c r="AJ49" s="483">
        <v>0.64308681672025725</v>
      </c>
      <c r="AK49" s="797">
        <v>5</v>
      </c>
      <c r="AL49" s="797">
        <v>4665</v>
      </c>
      <c r="AM49" s="483">
        <v>1.0718113612004287</v>
      </c>
      <c r="AN49" s="797">
        <v>4</v>
      </c>
      <c r="AO49" s="797">
        <v>4665</v>
      </c>
      <c r="AP49" s="483">
        <v>0.85744908896034289</v>
      </c>
      <c r="AQ49" s="797">
        <v>3</v>
      </c>
      <c r="AR49" s="797">
        <v>4665</v>
      </c>
      <c r="AS49" s="483">
        <v>0.64308681672025725</v>
      </c>
      <c r="AT49" s="797">
        <v>9</v>
      </c>
      <c r="AU49" s="797">
        <v>4665</v>
      </c>
      <c r="AV49" s="483">
        <v>1.9292604501607717</v>
      </c>
      <c r="AW49" s="797">
        <v>4</v>
      </c>
      <c r="AX49" s="797">
        <v>4665</v>
      </c>
      <c r="AY49" s="483">
        <v>0.85744908896034289</v>
      </c>
      <c r="AZ49" s="797">
        <v>5</v>
      </c>
      <c r="BA49" s="797">
        <v>4665</v>
      </c>
      <c r="BB49" s="483">
        <v>1.0718113612004287</v>
      </c>
      <c r="BC49" s="797">
        <v>4</v>
      </c>
      <c r="BD49" s="797">
        <v>4665</v>
      </c>
      <c r="BE49" s="483">
        <v>0.85744908896034289</v>
      </c>
      <c r="BF49" s="797">
        <v>8</v>
      </c>
      <c r="BG49" s="797">
        <v>4665</v>
      </c>
      <c r="BH49" s="483">
        <v>1.7148981779206858</v>
      </c>
      <c r="BI49" s="797">
        <v>7</v>
      </c>
      <c r="BJ49" s="797">
        <v>4665</v>
      </c>
      <c r="BK49" s="483">
        <v>1.5005359056806002</v>
      </c>
      <c r="BL49" s="797">
        <v>2</v>
      </c>
      <c r="BM49" s="797">
        <v>4665</v>
      </c>
      <c r="BN49" s="483">
        <v>0.42872454448017144</v>
      </c>
      <c r="BO49" s="797">
        <v>9</v>
      </c>
      <c r="BP49" s="797">
        <v>4665</v>
      </c>
      <c r="BQ49" s="483">
        <v>1.9292604501607717</v>
      </c>
      <c r="BR49" s="797">
        <v>4</v>
      </c>
      <c r="BS49" s="797">
        <v>4665</v>
      </c>
      <c r="BT49" s="483">
        <v>0.85744908896034289</v>
      </c>
      <c r="BU49" s="797">
        <v>13</v>
      </c>
      <c r="BV49" s="797">
        <v>4665</v>
      </c>
      <c r="BW49" s="483">
        <v>2.7867095391211145</v>
      </c>
      <c r="BX49" s="797">
        <v>3</v>
      </c>
      <c r="BY49" s="797">
        <v>4665</v>
      </c>
      <c r="BZ49" s="483">
        <v>0.64308681672025725</v>
      </c>
      <c r="CA49" s="797">
        <v>7</v>
      </c>
      <c r="CB49" s="797">
        <v>4665</v>
      </c>
      <c r="CC49" s="798">
        <v>1.5005359056806002</v>
      </c>
      <c r="CD49" s="797">
        <v>5</v>
      </c>
      <c r="CE49" s="797">
        <v>4665</v>
      </c>
      <c r="CF49" s="798">
        <v>1.0718113612004287</v>
      </c>
      <c r="CG49" s="797">
        <v>19</v>
      </c>
      <c r="CH49" s="797">
        <v>4665</v>
      </c>
      <c r="CI49" s="798">
        <v>4.072883172561629</v>
      </c>
      <c r="CJ49" s="797">
        <v>16</v>
      </c>
      <c r="CK49" s="797">
        <v>4665</v>
      </c>
      <c r="CL49" s="798">
        <v>3.4297963558413715</v>
      </c>
      <c r="CM49" s="797">
        <v>13</v>
      </c>
      <c r="CN49" s="797">
        <v>4665</v>
      </c>
      <c r="CO49" s="798">
        <v>2.7867095391211145</v>
      </c>
      <c r="CP49" s="797">
        <v>5</v>
      </c>
      <c r="CQ49" s="797">
        <v>4665</v>
      </c>
      <c r="CR49" s="798">
        <v>1.0718113612004287</v>
      </c>
      <c r="CS49" s="797">
        <v>8</v>
      </c>
      <c r="CT49" s="797">
        <v>4665</v>
      </c>
      <c r="CU49" s="798">
        <v>1.7148981779206858</v>
      </c>
    </row>
    <row r="50" spans="1:99" ht="20.25" customHeight="1" x14ac:dyDescent="0.25">
      <c r="A50" s="845">
        <v>6</v>
      </c>
      <c r="B50" s="846" t="s">
        <v>99</v>
      </c>
      <c r="C50" s="846"/>
      <c r="D50" s="289">
        <f t="shared" si="3"/>
        <v>41</v>
      </c>
      <c r="E50" s="799">
        <v>499</v>
      </c>
      <c r="F50" s="798">
        <f t="shared" ca="1" si="4"/>
        <v>3.2865731462925849</v>
      </c>
      <c r="G50" s="797">
        <v>0</v>
      </c>
      <c r="H50" s="797">
        <v>810</v>
      </c>
      <c r="I50" s="483">
        <v>0</v>
      </c>
      <c r="J50" s="797">
        <v>2</v>
      </c>
      <c r="K50" s="797">
        <v>810</v>
      </c>
      <c r="L50" s="483">
        <v>2.4691358024691357</v>
      </c>
      <c r="M50" s="797">
        <v>0</v>
      </c>
      <c r="N50" s="797">
        <v>810</v>
      </c>
      <c r="O50" s="483">
        <v>0</v>
      </c>
      <c r="P50" s="797">
        <v>1</v>
      </c>
      <c r="Q50" s="797">
        <v>810</v>
      </c>
      <c r="R50" s="483">
        <v>1.2345679012345678</v>
      </c>
      <c r="S50" s="797">
        <v>1</v>
      </c>
      <c r="T50" s="797">
        <v>810</v>
      </c>
      <c r="U50" s="483">
        <v>1.2345679012345678</v>
      </c>
      <c r="V50" s="797">
        <v>0</v>
      </c>
      <c r="W50" s="797">
        <v>810</v>
      </c>
      <c r="X50" s="483">
        <v>0</v>
      </c>
      <c r="Y50" s="797">
        <v>0</v>
      </c>
      <c r="Z50" s="797">
        <v>810</v>
      </c>
      <c r="AA50" s="483">
        <v>0</v>
      </c>
      <c r="AB50" s="797">
        <v>5</v>
      </c>
      <c r="AC50" s="797">
        <v>810</v>
      </c>
      <c r="AD50" s="483">
        <v>6.1728395061728394</v>
      </c>
      <c r="AE50" s="797">
        <v>2</v>
      </c>
      <c r="AF50" s="797">
        <v>810</v>
      </c>
      <c r="AG50" s="483">
        <v>2.4691358024691357</v>
      </c>
      <c r="AH50" s="797">
        <v>2</v>
      </c>
      <c r="AI50" s="797">
        <v>810</v>
      </c>
      <c r="AJ50" s="483">
        <v>2.4691358024691357</v>
      </c>
      <c r="AK50" s="797">
        <v>0</v>
      </c>
      <c r="AL50" s="797">
        <v>810</v>
      </c>
      <c r="AM50" s="483">
        <v>0</v>
      </c>
      <c r="AN50" s="797">
        <v>0</v>
      </c>
      <c r="AO50" s="797">
        <v>810</v>
      </c>
      <c r="AP50" s="483">
        <v>0</v>
      </c>
      <c r="AQ50" s="797">
        <v>0</v>
      </c>
      <c r="AR50" s="797">
        <v>810</v>
      </c>
      <c r="AS50" s="483">
        <v>0</v>
      </c>
      <c r="AT50" s="797">
        <v>0</v>
      </c>
      <c r="AU50" s="797">
        <v>810</v>
      </c>
      <c r="AV50" s="483">
        <v>0</v>
      </c>
      <c r="AW50" s="797">
        <v>4</v>
      </c>
      <c r="AX50" s="797">
        <v>810</v>
      </c>
      <c r="AY50" s="483">
        <v>4.9382716049382713</v>
      </c>
      <c r="AZ50" s="797">
        <v>1</v>
      </c>
      <c r="BA50" s="797">
        <v>810</v>
      </c>
      <c r="BB50" s="483">
        <v>1.2345679012345678</v>
      </c>
      <c r="BC50" s="797">
        <v>0</v>
      </c>
      <c r="BD50" s="797">
        <v>810</v>
      </c>
      <c r="BE50" s="483">
        <v>0</v>
      </c>
      <c r="BF50" s="797">
        <v>1</v>
      </c>
      <c r="BG50" s="797">
        <v>810</v>
      </c>
      <c r="BH50" s="483">
        <v>1.2345679012345678</v>
      </c>
      <c r="BI50" s="797">
        <v>1</v>
      </c>
      <c r="BJ50" s="797">
        <v>810</v>
      </c>
      <c r="BK50" s="483">
        <v>1.2345679012345678</v>
      </c>
      <c r="BL50" s="797">
        <v>0</v>
      </c>
      <c r="BM50" s="797">
        <v>810</v>
      </c>
      <c r="BN50" s="483">
        <v>0</v>
      </c>
      <c r="BO50" s="797">
        <v>2</v>
      </c>
      <c r="BP50" s="797">
        <v>810</v>
      </c>
      <c r="BQ50" s="483">
        <v>2.4691358024691357</v>
      </c>
      <c r="BR50" s="797">
        <v>1</v>
      </c>
      <c r="BS50" s="797">
        <v>810</v>
      </c>
      <c r="BT50" s="483">
        <v>1.2345679012345678</v>
      </c>
      <c r="BU50" s="797">
        <v>1</v>
      </c>
      <c r="BV50" s="797">
        <v>810</v>
      </c>
      <c r="BW50" s="483">
        <v>1.2345679012345678</v>
      </c>
      <c r="BX50" s="797">
        <v>7</v>
      </c>
      <c r="BY50" s="797">
        <v>810</v>
      </c>
      <c r="BZ50" s="483">
        <v>8.6419753086419746</v>
      </c>
      <c r="CA50" s="797">
        <v>1</v>
      </c>
      <c r="CB50" s="797">
        <v>810</v>
      </c>
      <c r="CC50" s="798">
        <v>1.2345679012345678</v>
      </c>
      <c r="CD50" s="797">
        <v>0</v>
      </c>
      <c r="CE50" s="797">
        <v>810</v>
      </c>
      <c r="CF50" s="798">
        <v>0</v>
      </c>
      <c r="CG50" s="797">
        <v>2</v>
      </c>
      <c r="CH50" s="797">
        <v>810</v>
      </c>
      <c r="CI50" s="798">
        <v>2.4691358024691357</v>
      </c>
      <c r="CJ50" s="797">
        <v>2</v>
      </c>
      <c r="CK50" s="797">
        <v>810</v>
      </c>
      <c r="CL50" s="798">
        <v>2.4691358024691357</v>
      </c>
      <c r="CM50" s="797">
        <v>1</v>
      </c>
      <c r="CN50" s="797">
        <v>810</v>
      </c>
      <c r="CO50" s="798">
        <v>1.2345679012345678</v>
      </c>
      <c r="CP50" s="797">
        <v>2</v>
      </c>
      <c r="CQ50" s="797">
        <v>810</v>
      </c>
      <c r="CR50" s="798">
        <v>2.4691358024691357</v>
      </c>
      <c r="CS50" s="797">
        <v>2</v>
      </c>
      <c r="CT50" s="797">
        <v>810</v>
      </c>
      <c r="CU50" s="798">
        <v>2.4691358024691357</v>
      </c>
    </row>
    <row r="51" spans="1:99" ht="20.25" customHeight="1" x14ac:dyDescent="0.25">
      <c r="A51" s="845">
        <v>7</v>
      </c>
      <c r="B51" s="846" t="s">
        <v>100</v>
      </c>
      <c r="C51" s="846"/>
      <c r="D51" s="289">
        <f t="shared" si="3"/>
        <v>33</v>
      </c>
      <c r="E51" s="799">
        <v>579</v>
      </c>
      <c r="F51" s="798">
        <f t="shared" ca="1" si="4"/>
        <v>2.2797927461139897</v>
      </c>
      <c r="G51" s="797">
        <v>0</v>
      </c>
      <c r="H51" s="797">
        <v>1172</v>
      </c>
      <c r="I51" s="483">
        <v>0</v>
      </c>
      <c r="J51" s="797">
        <v>1</v>
      </c>
      <c r="K51" s="797">
        <v>1172</v>
      </c>
      <c r="L51" s="483">
        <v>0.85324232081911267</v>
      </c>
      <c r="M51" s="797">
        <v>1</v>
      </c>
      <c r="N51" s="797">
        <v>1172</v>
      </c>
      <c r="O51" s="483">
        <v>0.85324232081911267</v>
      </c>
      <c r="P51" s="797">
        <v>0</v>
      </c>
      <c r="Q51" s="797">
        <v>1172</v>
      </c>
      <c r="R51" s="483">
        <v>0</v>
      </c>
      <c r="S51" s="797">
        <v>0</v>
      </c>
      <c r="T51" s="797">
        <v>1172</v>
      </c>
      <c r="U51" s="483">
        <v>0</v>
      </c>
      <c r="V51" s="797">
        <v>0</v>
      </c>
      <c r="W51" s="797">
        <v>1172</v>
      </c>
      <c r="X51" s="483">
        <v>0</v>
      </c>
      <c r="Y51" s="797">
        <v>0</v>
      </c>
      <c r="Z51" s="797">
        <v>1172</v>
      </c>
      <c r="AA51" s="483">
        <v>0</v>
      </c>
      <c r="AB51" s="797">
        <v>1</v>
      </c>
      <c r="AC51" s="797">
        <v>1172</v>
      </c>
      <c r="AD51" s="483">
        <v>0.85324232081911267</v>
      </c>
      <c r="AE51" s="797">
        <v>3</v>
      </c>
      <c r="AF51" s="797">
        <v>1172</v>
      </c>
      <c r="AG51" s="483">
        <v>2.5597269624573378</v>
      </c>
      <c r="AH51" s="797">
        <v>2</v>
      </c>
      <c r="AI51" s="797">
        <v>1172</v>
      </c>
      <c r="AJ51" s="483">
        <v>1.7064846416382253</v>
      </c>
      <c r="AK51" s="797">
        <v>2</v>
      </c>
      <c r="AL51" s="797">
        <v>1172</v>
      </c>
      <c r="AM51" s="483">
        <v>1.7064846416382253</v>
      </c>
      <c r="AN51" s="797">
        <v>0</v>
      </c>
      <c r="AO51" s="797">
        <v>1172</v>
      </c>
      <c r="AP51" s="483">
        <v>0</v>
      </c>
      <c r="AQ51" s="797">
        <v>0</v>
      </c>
      <c r="AR51" s="797">
        <v>1172</v>
      </c>
      <c r="AS51" s="483">
        <v>0</v>
      </c>
      <c r="AT51" s="797">
        <v>1</v>
      </c>
      <c r="AU51" s="797">
        <v>1172</v>
      </c>
      <c r="AV51" s="483">
        <v>0.85324232081911267</v>
      </c>
      <c r="AW51" s="797">
        <v>0</v>
      </c>
      <c r="AX51" s="797">
        <v>1172</v>
      </c>
      <c r="AY51" s="483">
        <v>0</v>
      </c>
      <c r="AZ51" s="797">
        <v>0</v>
      </c>
      <c r="BA51" s="797">
        <v>1172</v>
      </c>
      <c r="BB51" s="483">
        <v>0</v>
      </c>
      <c r="BC51" s="797">
        <v>0</v>
      </c>
      <c r="BD51" s="797">
        <v>1172</v>
      </c>
      <c r="BE51" s="483">
        <v>0</v>
      </c>
      <c r="BF51" s="797">
        <v>0</v>
      </c>
      <c r="BG51" s="797">
        <v>1172</v>
      </c>
      <c r="BH51" s="483">
        <v>0</v>
      </c>
      <c r="BI51" s="797">
        <v>1</v>
      </c>
      <c r="BJ51" s="797">
        <v>1172</v>
      </c>
      <c r="BK51" s="483">
        <v>0.85324232081911267</v>
      </c>
      <c r="BL51" s="797">
        <v>0</v>
      </c>
      <c r="BM51" s="797">
        <v>1172</v>
      </c>
      <c r="BN51" s="483">
        <v>0</v>
      </c>
      <c r="BO51" s="797">
        <v>1</v>
      </c>
      <c r="BP51" s="797">
        <v>1172</v>
      </c>
      <c r="BQ51" s="483">
        <v>0.85324232081911267</v>
      </c>
      <c r="BR51" s="797">
        <v>5</v>
      </c>
      <c r="BS51" s="797">
        <v>1172</v>
      </c>
      <c r="BT51" s="483">
        <v>4.2662116040955631</v>
      </c>
      <c r="BU51" s="797">
        <v>4</v>
      </c>
      <c r="BV51" s="797">
        <v>1172</v>
      </c>
      <c r="BW51" s="483">
        <v>3.4129692832764507</v>
      </c>
      <c r="BX51" s="797">
        <v>0</v>
      </c>
      <c r="BY51" s="797">
        <v>1172</v>
      </c>
      <c r="BZ51" s="483">
        <v>0</v>
      </c>
      <c r="CA51" s="797">
        <v>0</v>
      </c>
      <c r="CB51" s="797">
        <v>1172</v>
      </c>
      <c r="CC51" s="798">
        <v>0</v>
      </c>
      <c r="CD51" s="797">
        <v>0</v>
      </c>
      <c r="CE51" s="797">
        <v>1172</v>
      </c>
      <c r="CF51" s="798">
        <v>0</v>
      </c>
      <c r="CG51" s="797">
        <v>1</v>
      </c>
      <c r="CH51" s="797">
        <v>1172</v>
      </c>
      <c r="CI51" s="798">
        <v>0.85324232081911267</v>
      </c>
      <c r="CJ51" s="797">
        <v>6</v>
      </c>
      <c r="CK51" s="797">
        <v>1172</v>
      </c>
      <c r="CL51" s="798">
        <v>5.1194539249146755</v>
      </c>
      <c r="CM51" s="797">
        <v>3</v>
      </c>
      <c r="CN51" s="797">
        <v>1172</v>
      </c>
      <c r="CO51" s="798">
        <v>2.5597269624573378</v>
      </c>
      <c r="CP51" s="797">
        <v>1</v>
      </c>
      <c r="CQ51" s="797">
        <v>1172</v>
      </c>
      <c r="CR51" s="798">
        <v>0.85324232081911267</v>
      </c>
      <c r="CS51" s="797">
        <v>0</v>
      </c>
      <c r="CT51" s="797">
        <v>1172</v>
      </c>
      <c r="CU51" s="798">
        <v>0</v>
      </c>
    </row>
    <row r="52" spans="1:99" ht="20.25" customHeight="1" x14ac:dyDescent="0.25">
      <c r="A52" s="845">
        <v>8</v>
      </c>
      <c r="B52" s="846" t="s">
        <v>101</v>
      </c>
      <c r="C52" s="846"/>
      <c r="D52" s="289">
        <f t="shared" si="3"/>
        <v>75</v>
      </c>
      <c r="E52" s="799">
        <v>511</v>
      </c>
      <c r="F52" s="798">
        <f t="shared" ca="1" si="4"/>
        <v>5.8708414872798436</v>
      </c>
      <c r="G52" s="797">
        <v>2</v>
      </c>
      <c r="H52" s="797">
        <v>942</v>
      </c>
      <c r="I52" s="483">
        <v>2.1231422505307855</v>
      </c>
      <c r="J52" s="797">
        <v>0</v>
      </c>
      <c r="K52" s="797">
        <v>942</v>
      </c>
      <c r="L52" s="483">
        <v>0</v>
      </c>
      <c r="M52" s="797">
        <v>1</v>
      </c>
      <c r="N52" s="797">
        <v>942</v>
      </c>
      <c r="O52" s="483">
        <v>1.0615711252653928</v>
      </c>
      <c r="P52" s="797">
        <v>3</v>
      </c>
      <c r="Q52" s="797">
        <v>942</v>
      </c>
      <c r="R52" s="483">
        <v>3.1847133757961785</v>
      </c>
      <c r="S52" s="797">
        <v>3</v>
      </c>
      <c r="T52" s="797">
        <v>942</v>
      </c>
      <c r="U52" s="483">
        <v>3.1847133757961785</v>
      </c>
      <c r="V52" s="797">
        <v>2</v>
      </c>
      <c r="W52" s="797">
        <v>942</v>
      </c>
      <c r="X52" s="483">
        <v>2.1231422505307855</v>
      </c>
      <c r="Y52" s="797">
        <v>6</v>
      </c>
      <c r="Z52" s="797">
        <v>942</v>
      </c>
      <c r="AA52" s="483">
        <v>6.369426751592357</v>
      </c>
      <c r="AB52" s="797">
        <v>2</v>
      </c>
      <c r="AC52" s="797">
        <v>942</v>
      </c>
      <c r="AD52" s="483">
        <v>2.1231422505307855</v>
      </c>
      <c r="AE52" s="797">
        <v>1</v>
      </c>
      <c r="AF52" s="797">
        <v>942</v>
      </c>
      <c r="AG52" s="483">
        <v>1.0615711252653928</v>
      </c>
      <c r="AH52" s="797">
        <v>0</v>
      </c>
      <c r="AI52" s="797">
        <v>942</v>
      </c>
      <c r="AJ52" s="483">
        <v>0</v>
      </c>
      <c r="AK52" s="797">
        <v>2</v>
      </c>
      <c r="AL52" s="797">
        <v>942</v>
      </c>
      <c r="AM52" s="483">
        <v>2.1231422505307855</v>
      </c>
      <c r="AN52" s="797">
        <v>2</v>
      </c>
      <c r="AO52" s="797">
        <v>942</v>
      </c>
      <c r="AP52" s="483">
        <v>2.1231422505307855</v>
      </c>
      <c r="AQ52" s="797">
        <v>2</v>
      </c>
      <c r="AR52" s="797">
        <v>942</v>
      </c>
      <c r="AS52" s="483">
        <v>2.1231422505307855</v>
      </c>
      <c r="AT52" s="797">
        <v>4</v>
      </c>
      <c r="AU52" s="797">
        <v>942</v>
      </c>
      <c r="AV52" s="483">
        <v>4.2462845010615711</v>
      </c>
      <c r="AW52" s="797">
        <v>1</v>
      </c>
      <c r="AX52" s="797">
        <v>942</v>
      </c>
      <c r="AY52" s="483">
        <v>1.0615711252653928</v>
      </c>
      <c r="AZ52" s="797">
        <v>2</v>
      </c>
      <c r="BA52" s="797">
        <v>942</v>
      </c>
      <c r="BB52" s="483">
        <v>2.1231422505307855</v>
      </c>
      <c r="BC52" s="797">
        <v>2</v>
      </c>
      <c r="BD52" s="797">
        <v>942</v>
      </c>
      <c r="BE52" s="483">
        <v>2.1231422505307855</v>
      </c>
      <c r="BF52" s="797">
        <v>5</v>
      </c>
      <c r="BG52" s="797">
        <v>942</v>
      </c>
      <c r="BH52" s="483">
        <v>5.3078556263269636</v>
      </c>
      <c r="BI52" s="797">
        <v>5</v>
      </c>
      <c r="BJ52" s="797">
        <v>942</v>
      </c>
      <c r="BK52" s="483">
        <v>5.3078556263269636</v>
      </c>
      <c r="BL52" s="797">
        <v>2</v>
      </c>
      <c r="BM52" s="797">
        <v>942</v>
      </c>
      <c r="BN52" s="483">
        <v>2.1231422505307855</v>
      </c>
      <c r="BO52" s="797">
        <v>3</v>
      </c>
      <c r="BP52" s="797">
        <v>942</v>
      </c>
      <c r="BQ52" s="483">
        <v>3.1847133757961785</v>
      </c>
      <c r="BR52" s="797">
        <v>3</v>
      </c>
      <c r="BS52" s="797">
        <v>942</v>
      </c>
      <c r="BT52" s="483">
        <v>3.1847133757961785</v>
      </c>
      <c r="BU52" s="797">
        <v>6</v>
      </c>
      <c r="BV52" s="797">
        <v>942</v>
      </c>
      <c r="BW52" s="483">
        <v>6.369426751592357</v>
      </c>
      <c r="BX52" s="797">
        <v>1</v>
      </c>
      <c r="BY52" s="797">
        <v>942</v>
      </c>
      <c r="BZ52" s="483">
        <v>1.0615711252653928</v>
      </c>
      <c r="CA52" s="797">
        <v>3</v>
      </c>
      <c r="CB52" s="797">
        <v>942</v>
      </c>
      <c r="CC52" s="798">
        <v>3.1847133757961785</v>
      </c>
      <c r="CD52" s="797">
        <v>0</v>
      </c>
      <c r="CE52" s="797">
        <v>942</v>
      </c>
      <c r="CF52" s="798">
        <v>0</v>
      </c>
      <c r="CG52" s="797">
        <v>0</v>
      </c>
      <c r="CH52" s="797">
        <v>942</v>
      </c>
      <c r="CI52" s="798">
        <v>0</v>
      </c>
      <c r="CJ52" s="797">
        <v>3</v>
      </c>
      <c r="CK52" s="797">
        <v>942</v>
      </c>
      <c r="CL52" s="798">
        <v>3.1847133757961785</v>
      </c>
      <c r="CM52" s="797">
        <v>1</v>
      </c>
      <c r="CN52" s="797">
        <v>942</v>
      </c>
      <c r="CO52" s="798">
        <v>1.0615711252653928</v>
      </c>
      <c r="CP52" s="797">
        <v>3</v>
      </c>
      <c r="CQ52" s="797">
        <v>942</v>
      </c>
      <c r="CR52" s="798">
        <v>3.1847133757961785</v>
      </c>
      <c r="CS52" s="797">
        <v>5</v>
      </c>
      <c r="CT52" s="797">
        <v>942</v>
      </c>
      <c r="CU52" s="798">
        <v>5.3078556263269636</v>
      </c>
    </row>
    <row r="53" spans="1:99" ht="20.25" customHeight="1" x14ac:dyDescent="0.25">
      <c r="A53" s="845">
        <v>9</v>
      </c>
      <c r="B53" s="846" t="s">
        <v>102</v>
      </c>
      <c r="C53" s="846"/>
      <c r="D53" s="289">
        <f t="shared" si="3"/>
        <v>14</v>
      </c>
      <c r="E53" s="799">
        <v>615</v>
      </c>
      <c r="F53" s="798">
        <f t="shared" ca="1" si="4"/>
        <v>0.91056910569105698</v>
      </c>
      <c r="G53" s="797">
        <v>0</v>
      </c>
      <c r="H53" s="797">
        <v>707</v>
      </c>
      <c r="I53" s="483">
        <v>0</v>
      </c>
      <c r="J53" s="797">
        <v>0</v>
      </c>
      <c r="K53" s="797">
        <v>707</v>
      </c>
      <c r="L53" s="483">
        <v>0</v>
      </c>
      <c r="M53" s="797">
        <v>1</v>
      </c>
      <c r="N53" s="797">
        <v>707</v>
      </c>
      <c r="O53" s="483">
        <v>1.4144271570014144</v>
      </c>
      <c r="P53" s="797">
        <v>0</v>
      </c>
      <c r="Q53" s="797">
        <v>707</v>
      </c>
      <c r="R53" s="483">
        <v>0</v>
      </c>
      <c r="S53" s="797">
        <v>0</v>
      </c>
      <c r="T53" s="797">
        <v>707</v>
      </c>
      <c r="U53" s="483">
        <v>0</v>
      </c>
      <c r="V53" s="797">
        <v>0</v>
      </c>
      <c r="W53" s="797">
        <v>707</v>
      </c>
      <c r="X53" s="483">
        <v>0</v>
      </c>
      <c r="Y53" s="797">
        <v>1</v>
      </c>
      <c r="Z53" s="797">
        <v>707</v>
      </c>
      <c r="AA53" s="483">
        <v>1.4144271570014144</v>
      </c>
      <c r="AB53" s="797">
        <v>0</v>
      </c>
      <c r="AC53" s="797">
        <v>707</v>
      </c>
      <c r="AD53" s="483">
        <v>0</v>
      </c>
      <c r="AE53" s="797">
        <v>0</v>
      </c>
      <c r="AF53" s="797">
        <v>707</v>
      </c>
      <c r="AG53" s="483">
        <v>0</v>
      </c>
      <c r="AH53" s="797">
        <v>0</v>
      </c>
      <c r="AI53" s="797">
        <v>707</v>
      </c>
      <c r="AJ53" s="483">
        <v>0</v>
      </c>
      <c r="AK53" s="797">
        <v>2</v>
      </c>
      <c r="AL53" s="797">
        <v>707</v>
      </c>
      <c r="AM53" s="483">
        <v>2.8288543140028288</v>
      </c>
      <c r="AN53" s="797">
        <v>0</v>
      </c>
      <c r="AO53" s="797">
        <v>707</v>
      </c>
      <c r="AP53" s="483">
        <v>0</v>
      </c>
      <c r="AQ53" s="797">
        <v>0</v>
      </c>
      <c r="AR53" s="797">
        <v>707</v>
      </c>
      <c r="AS53" s="483">
        <v>0</v>
      </c>
      <c r="AT53" s="797">
        <v>0</v>
      </c>
      <c r="AU53" s="797">
        <v>707</v>
      </c>
      <c r="AV53" s="483">
        <v>0</v>
      </c>
      <c r="AW53" s="797">
        <v>0</v>
      </c>
      <c r="AX53" s="797">
        <v>707</v>
      </c>
      <c r="AY53" s="483">
        <v>0</v>
      </c>
      <c r="AZ53" s="797">
        <v>0</v>
      </c>
      <c r="BA53" s="797">
        <v>707</v>
      </c>
      <c r="BB53" s="483">
        <v>0</v>
      </c>
      <c r="BC53" s="797">
        <v>0</v>
      </c>
      <c r="BD53" s="797">
        <v>707</v>
      </c>
      <c r="BE53" s="483">
        <v>0</v>
      </c>
      <c r="BF53" s="797">
        <v>1</v>
      </c>
      <c r="BG53" s="797">
        <v>707</v>
      </c>
      <c r="BH53" s="483">
        <v>1.4144271570014144</v>
      </c>
      <c r="BI53" s="797">
        <v>0</v>
      </c>
      <c r="BJ53" s="797">
        <v>707</v>
      </c>
      <c r="BK53" s="483">
        <v>0</v>
      </c>
      <c r="BL53" s="797">
        <v>0</v>
      </c>
      <c r="BM53" s="797">
        <v>707</v>
      </c>
      <c r="BN53" s="483">
        <v>0</v>
      </c>
      <c r="BO53" s="797">
        <v>1</v>
      </c>
      <c r="BP53" s="797">
        <v>707</v>
      </c>
      <c r="BQ53" s="483">
        <v>1.4144271570014144</v>
      </c>
      <c r="BR53" s="797">
        <v>0</v>
      </c>
      <c r="BS53" s="797">
        <v>707</v>
      </c>
      <c r="BT53" s="483">
        <v>0</v>
      </c>
      <c r="BU53" s="797">
        <v>1</v>
      </c>
      <c r="BV53" s="797">
        <v>707</v>
      </c>
      <c r="BW53" s="483">
        <v>1.4144271570014144</v>
      </c>
      <c r="BX53" s="797">
        <v>1</v>
      </c>
      <c r="BY53" s="797">
        <v>707</v>
      </c>
      <c r="BZ53" s="483">
        <v>1.4144271570014144</v>
      </c>
      <c r="CA53" s="797">
        <v>0</v>
      </c>
      <c r="CB53" s="797">
        <v>707</v>
      </c>
      <c r="CC53" s="798">
        <v>0</v>
      </c>
      <c r="CD53" s="797">
        <v>0</v>
      </c>
      <c r="CE53" s="797">
        <v>707</v>
      </c>
      <c r="CF53" s="798">
        <v>0</v>
      </c>
      <c r="CG53" s="797">
        <v>0</v>
      </c>
      <c r="CH53" s="797">
        <v>707</v>
      </c>
      <c r="CI53" s="798">
        <v>0</v>
      </c>
      <c r="CJ53" s="797">
        <v>4</v>
      </c>
      <c r="CK53" s="797">
        <v>707</v>
      </c>
      <c r="CL53" s="798">
        <v>5.6577086280056577</v>
      </c>
      <c r="CM53" s="797">
        <v>1</v>
      </c>
      <c r="CN53" s="797">
        <v>707</v>
      </c>
      <c r="CO53" s="798">
        <v>1.4144271570014144</v>
      </c>
      <c r="CP53" s="797">
        <v>0</v>
      </c>
      <c r="CQ53" s="797">
        <v>707</v>
      </c>
      <c r="CR53" s="798">
        <v>0</v>
      </c>
      <c r="CS53" s="797">
        <v>1</v>
      </c>
      <c r="CT53" s="797">
        <v>707</v>
      </c>
      <c r="CU53" s="798">
        <v>1.4144271570014144</v>
      </c>
    </row>
    <row r="54" spans="1:99" ht="20.25" customHeight="1" x14ac:dyDescent="0.25">
      <c r="A54" s="845">
        <v>10</v>
      </c>
      <c r="B54" s="846" t="s">
        <v>103</v>
      </c>
      <c r="C54" s="846"/>
      <c r="D54" s="289">
        <f t="shared" si="3"/>
        <v>14</v>
      </c>
      <c r="E54" s="799">
        <v>336</v>
      </c>
      <c r="F54" s="798">
        <f t="shared" ca="1" si="4"/>
        <v>1.6666666666666667</v>
      </c>
      <c r="G54" s="797">
        <v>0</v>
      </c>
      <c r="H54" s="797">
        <v>433</v>
      </c>
      <c r="I54" s="483">
        <v>0</v>
      </c>
      <c r="J54" s="797">
        <v>1</v>
      </c>
      <c r="K54" s="797">
        <v>433</v>
      </c>
      <c r="L54" s="483">
        <v>2.3094688221709005</v>
      </c>
      <c r="M54" s="797">
        <v>0</v>
      </c>
      <c r="N54" s="797">
        <v>433</v>
      </c>
      <c r="O54" s="483">
        <v>0</v>
      </c>
      <c r="P54" s="797">
        <v>0</v>
      </c>
      <c r="Q54" s="797">
        <v>433</v>
      </c>
      <c r="R54" s="483">
        <v>0</v>
      </c>
      <c r="S54" s="797">
        <v>0</v>
      </c>
      <c r="T54" s="797">
        <v>433</v>
      </c>
      <c r="U54" s="483">
        <v>0</v>
      </c>
      <c r="V54" s="797">
        <v>0</v>
      </c>
      <c r="W54" s="797">
        <v>433</v>
      </c>
      <c r="X54" s="483">
        <v>0</v>
      </c>
      <c r="Y54" s="797">
        <v>2</v>
      </c>
      <c r="Z54" s="797">
        <v>433</v>
      </c>
      <c r="AA54" s="483">
        <v>4.6189376443418011</v>
      </c>
      <c r="AB54" s="797">
        <v>1</v>
      </c>
      <c r="AC54" s="797">
        <v>433</v>
      </c>
      <c r="AD54" s="483">
        <v>2.3094688221709005</v>
      </c>
      <c r="AE54" s="797">
        <v>0</v>
      </c>
      <c r="AF54" s="797">
        <v>433</v>
      </c>
      <c r="AG54" s="483">
        <v>0</v>
      </c>
      <c r="AH54" s="797">
        <v>1</v>
      </c>
      <c r="AI54" s="797">
        <v>433</v>
      </c>
      <c r="AJ54" s="483">
        <v>2.3094688221709005</v>
      </c>
      <c r="AK54" s="797">
        <v>1</v>
      </c>
      <c r="AL54" s="797">
        <v>433</v>
      </c>
      <c r="AM54" s="483">
        <v>2.3094688221709005</v>
      </c>
      <c r="AN54" s="797">
        <v>2</v>
      </c>
      <c r="AO54" s="797">
        <v>433</v>
      </c>
      <c r="AP54" s="483">
        <v>4.6189376443418011</v>
      </c>
      <c r="AQ54" s="797">
        <v>1</v>
      </c>
      <c r="AR54" s="797">
        <v>433</v>
      </c>
      <c r="AS54" s="483">
        <v>2.3094688221709005</v>
      </c>
      <c r="AT54" s="797">
        <v>0</v>
      </c>
      <c r="AU54" s="797">
        <v>433</v>
      </c>
      <c r="AV54" s="483">
        <v>0</v>
      </c>
      <c r="AW54" s="797">
        <v>0</v>
      </c>
      <c r="AX54" s="797">
        <v>433</v>
      </c>
      <c r="AY54" s="483">
        <v>0</v>
      </c>
      <c r="AZ54" s="797">
        <v>0</v>
      </c>
      <c r="BA54" s="797">
        <v>433</v>
      </c>
      <c r="BB54" s="483">
        <v>0</v>
      </c>
      <c r="BC54" s="797">
        <v>0</v>
      </c>
      <c r="BD54" s="797">
        <v>433</v>
      </c>
      <c r="BE54" s="483">
        <v>0</v>
      </c>
      <c r="BF54" s="797">
        <v>0</v>
      </c>
      <c r="BG54" s="797">
        <v>433</v>
      </c>
      <c r="BH54" s="483">
        <v>0</v>
      </c>
      <c r="BI54" s="797">
        <v>0</v>
      </c>
      <c r="BJ54" s="797">
        <v>433</v>
      </c>
      <c r="BK54" s="483">
        <v>0</v>
      </c>
      <c r="BL54" s="797">
        <v>0</v>
      </c>
      <c r="BM54" s="797">
        <v>433</v>
      </c>
      <c r="BN54" s="483">
        <v>0</v>
      </c>
      <c r="BO54" s="797">
        <v>1</v>
      </c>
      <c r="BP54" s="797">
        <v>433</v>
      </c>
      <c r="BQ54" s="483">
        <v>2.3094688221709005</v>
      </c>
      <c r="BR54" s="797">
        <v>0</v>
      </c>
      <c r="BS54" s="797">
        <v>433</v>
      </c>
      <c r="BT54" s="483">
        <v>0</v>
      </c>
      <c r="BU54" s="797">
        <v>0</v>
      </c>
      <c r="BV54" s="797">
        <v>433</v>
      </c>
      <c r="BW54" s="483">
        <v>0</v>
      </c>
      <c r="BX54" s="797">
        <v>0</v>
      </c>
      <c r="BY54" s="797">
        <v>433</v>
      </c>
      <c r="BZ54" s="483">
        <v>0</v>
      </c>
      <c r="CA54" s="797">
        <v>1</v>
      </c>
      <c r="CB54" s="797">
        <v>433</v>
      </c>
      <c r="CC54" s="798">
        <v>2.3094688221709005</v>
      </c>
      <c r="CD54" s="797">
        <v>0</v>
      </c>
      <c r="CE54" s="797">
        <v>433</v>
      </c>
      <c r="CF54" s="798">
        <v>0</v>
      </c>
      <c r="CG54" s="797">
        <v>0</v>
      </c>
      <c r="CH54" s="797">
        <v>433</v>
      </c>
      <c r="CI54" s="798">
        <v>0</v>
      </c>
      <c r="CJ54" s="797">
        <v>3</v>
      </c>
      <c r="CK54" s="797">
        <v>433</v>
      </c>
      <c r="CL54" s="798">
        <v>6.9284064665127021</v>
      </c>
      <c r="CM54" s="797">
        <v>0</v>
      </c>
      <c r="CN54" s="797">
        <v>433</v>
      </c>
      <c r="CO54" s="798">
        <v>0</v>
      </c>
      <c r="CP54" s="797">
        <v>0</v>
      </c>
      <c r="CQ54" s="797">
        <v>433</v>
      </c>
      <c r="CR54" s="798">
        <v>0</v>
      </c>
      <c r="CS54" s="797">
        <v>0</v>
      </c>
      <c r="CT54" s="797">
        <v>433</v>
      </c>
      <c r="CU54" s="798">
        <v>0</v>
      </c>
    </row>
    <row r="55" spans="1:99" ht="20.25" customHeight="1" x14ac:dyDescent="0.25">
      <c r="A55" s="845">
        <v>11</v>
      </c>
      <c r="B55" s="846" t="s">
        <v>104</v>
      </c>
      <c r="C55" s="846"/>
      <c r="D55" s="289">
        <f t="shared" si="3"/>
        <v>27</v>
      </c>
      <c r="E55" s="799">
        <v>445</v>
      </c>
      <c r="F55" s="798">
        <f t="shared" ca="1" si="4"/>
        <v>2.4269662921348316</v>
      </c>
      <c r="G55" s="797">
        <v>1</v>
      </c>
      <c r="H55" s="797">
        <v>648</v>
      </c>
      <c r="I55" s="483">
        <v>1.5432098765432098</v>
      </c>
      <c r="J55" s="797">
        <v>3</v>
      </c>
      <c r="K55" s="797">
        <v>648</v>
      </c>
      <c r="L55" s="483">
        <v>4.6296296296296298</v>
      </c>
      <c r="M55" s="797">
        <v>0</v>
      </c>
      <c r="N55" s="797">
        <v>648</v>
      </c>
      <c r="O55" s="483">
        <v>0</v>
      </c>
      <c r="P55" s="797">
        <v>1</v>
      </c>
      <c r="Q55" s="797">
        <v>648</v>
      </c>
      <c r="R55" s="483">
        <v>1.5432098765432098</v>
      </c>
      <c r="S55" s="797">
        <v>0</v>
      </c>
      <c r="T55" s="797">
        <v>648</v>
      </c>
      <c r="U55" s="483">
        <v>0</v>
      </c>
      <c r="V55" s="797">
        <v>0</v>
      </c>
      <c r="W55" s="797">
        <v>648</v>
      </c>
      <c r="X55" s="483">
        <v>0</v>
      </c>
      <c r="Y55" s="797">
        <v>1</v>
      </c>
      <c r="Z55" s="797">
        <v>648</v>
      </c>
      <c r="AA55" s="483">
        <v>1.5432098765432098</v>
      </c>
      <c r="AB55" s="797">
        <v>0</v>
      </c>
      <c r="AC55" s="797">
        <v>648</v>
      </c>
      <c r="AD55" s="483">
        <v>0</v>
      </c>
      <c r="AE55" s="797">
        <v>0</v>
      </c>
      <c r="AF55" s="797">
        <v>648</v>
      </c>
      <c r="AG55" s="483">
        <v>0</v>
      </c>
      <c r="AH55" s="797">
        <v>0</v>
      </c>
      <c r="AI55" s="797">
        <v>648</v>
      </c>
      <c r="AJ55" s="483">
        <v>0</v>
      </c>
      <c r="AK55" s="797">
        <v>2</v>
      </c>
      <c r="AL55" s="797">
        <v>648</v>
      </c>
      <c r="AM55" s="483">
        <v>3.0864197530864197</v>
      </c>
      <c r="AN55" s="797">
        <v>0</v>
      </c>
      <c r="AO55" s="797">
        <v>648</v>
      </c>
      <c r="AP55" s="483">
        <v>0</v>
      </c>
      <c r="AQ55" s="797">
        <v>0</v>
      </c>
      <c r="AR55" s="797">
        <v>648</v>
      </c>
      <c r="AS55" s="483">
        <v>0</v>
      </c>
      <c r="AT55" s="797">
        <v>0</v>
      </c>
      <c r="AU55" s="797">
        <v>648</v>
      </c>
      <c r="AV55" s="483">
        <v>0</v>
      </c>
      <c r="AW55" s="797">
        <v>2</v>
      </c>
      <c r="AX55" s="797">
        <v>648</v>
      </c>
      <c r="AY55" s="483">
        <v>3.0864197530864197</v>
      </c>
      <c r="AZ55" s="797">
        <v>2</v>
      </c>
      <c r="BA55" s="797">
        <v>648</v>
      </c>
      <c r="BB55" s="483">
        <v>3.0864197530864197</v>
      </c>
      <c r="BC55" s="797">
        <v>1</v>
      </c>
      <c r="BD55" s="797">
        <v>648</v>
      </c>
      <c r="BE55" s="483">
        <v>1.5432098765432098</v>
      </c>
      <c r="BF55" s="797">
        <v>0</v>
      </c>
      <c r="BG55" s="797">
        <v>648</v>
      </c>
      <c r="BH55" s="483">
        <v>0</v>
      </c>
      <c r="BI55" s="797">
        <v>0</v>
      </c>
      <c r="BJ55" s="797">
        <v>648</v>
      </c>
      <c r="BK55" s="483">
        <v>0</v>
      </c>
      <c r="BL55" s="797">
        <v>0</v>
      </c>
      <c r="BM55" s="797">
        <v>648</v>
      </c>
      <c r="BN55" s="483">
        <v>0</v>
      </c>
      <c r="BO55" s="797">
        <v>2</v>
      </c>
      <c r="BP55" s="797">
        <v>648</v>
      </c>
      <c r="BQ55" s="483">
        <v>3.0864197530864197</v>
      </c>
      <c r="BR55" s="797">
        <v>1</v>
      </c>
      <c r="BS55" s="797">
        <v>648</v>
      </c>
      <c r="BT55" s="483">
        <v>1.5432098765432098</v>
      </c>
      <c r="BU55" s="797">
        <v>2</v>
      </c>
      <c r="BV55" s="797">
        <v>648</v>
      </c>
      <c r="BW55" s="483">
        <v>3.0864197530864197</v>
      </c>
      <c r="BX55" s="797">
        <v>1</v>
      </c>
      <c r="BY55" s="797">
        <v>648</v>
      </c>
      <c r="BZ55" s="483">
        <v>1.5432098765432098</v>
      </c>
      <c r="CA55" s="797">
        <v>0</v>
      </c>
      <c r="CB55" s="797">
        <v>648</v>
      </c>
      <c r="CC55" s="798">
        <v>0</v>
      </c>
      <c r="CD55" s="797">
        <v>3</v>
      </c>
      <c r="CE55" s="797">
        <v>648</v>
      </c>
      <c r="CF55" s="798">
        <v>4.6296296296296298</v>
      </c>
      <c r="CG55" s="797">
        <v>0</v>
      </c>
      <c r="CH55" s="797">
        <v>648</v>
      </c>
      <c r="CI55" s="798">
        <v>0</v>
      </c>
      <c r="CJ55" s="797">
        <v>1</v>
      </c>
      <c r="CK55" s="797">
        <v>648</v>
      </c>
      <c r="CL55" s="798">
        <v>1.5432098765432098</v>
      </c>
      <c r="CM55" s="797">
        <v>3</v>
      </c>
      <c r="CN55" s="797">
        <v>648</v>
      </c>
      <c r="CO55" s="798">
        <v>4.6296296296296298</v>
      </c>
      <c r="CP55" s="797">
        <v>0</v>
      </c>
      <c r="CQ55" s="797">
        <v>648</v>
      </c>
      <c r="CR55" s="798">
        <v>0</v>
      </c>
      <c r="CS55" s="797">
        <v>1</v>
      </c>
      <c r="CT55" s="797">
        <v>648</v>
      </c>
      <c r="CU55" s="798">
        <v>1.5432098765432098</v>
      </c>
    </row>
    <row r="56" spans="1:99" ht="20.25" customHeight="1" x14ac:dyDescent="0.25">
      <c r="A56" s="845">
        <v>12</v>
      </c>
      <c r="B56" s="846" t="s">
        <v>105</v>
      </c>
      <c r="C56" s="846"/>
      <c r="D56" s="289">
        <f t="shared" si="3"/>
        <v>28</v>
      </c>
      <c r="E56" s="799">
        <v>447</v>
      </c>
      <c r="F56" s="798">
        <f t="shared" ca="1" si="4"/>
        <v>2.5055928411633115</v>
      </c>
      <c r="G56" s="797">
        <v>0</v>
      </c>
      <c r="H56" s="797">
        <v>402</v>
      </c>
      <c r="I56" s="483">
        <v>0</v>
      </c>
      <c r="J56" s="797">
        <v>0</v>
      </c>
      <c r="K56" s="797">
        <v>402</v>
      </c>
      <c r="L56" s="483">
        <v>0</v>
      </c>
      <c r="M56" s="797">
        <v>0</v>
      </c>
      <c r="N56" s="797">
        <v>402</v>
      </c>
      <c r="O56" s="483">
        <v>0</v>
      </c>
      <c r="P56" s="797">
        <v>1</v>
      </c>
      <c r="Q56" s="797">
        <v>402</v>
      </c>
      <c r="R56" s="483">
        <v>2.4875621890547261</v>
      </c>
      <c r="S56" s="797">
        <v>0</v>
      </c>
      <c r="T56" s="797">
        <v>402</v>
      </c>
      <c r="U56" s="483">
        <v>0</v>
      </c>
      <c r="V56" s="797">
        <v>0</v>
      </c>
      <c r="W56" s="797">
        <v>402</v>
      </c>
      <c r="X56" s="483">
        <v>0</v>
      </c>
      <c r="Y56" s="797">
        <v>1</v>
      </c>
      <c r="Z56" s="797">
        <v>402</v>
      </c>
      <c r="AA56" s="483">
        <v>2.4875621890547261</v>
      </c>
      <c r="AB56" s="797">
        <v>0</v>
      </c>
      <c r="AC56" s="797">
        <v>402</v>
      </c>
      <c r="AD56" s="483">
        <v>0</v>
      </c>
      <c r="AE56" s="797">
        <v>1</v>
      </c>
      <c r="AF56" s="797">
        <v>402</v>
      </c>
      <c r="AG56" s="483">
        <v>2.4875621890547261</v>
      </c>
      <c r="AH56" s="797">
        <v>0</v>
      </c>
      <c r="AI56" s="797">
        <v>402</v>
      </c>
      <c r="AJ56" s="483">
        <v>0</v>
      </c>
      <c r="AK56" s="797">
        <v>3</v>
      </c>
      <c r="AL56" s="797">
        <v>402</v>
      </c>
      <c r="AM56" s="483">
        <v>7.4626865671641793</v>
      </c>
      <c r="AN56" s="797">
        <v>2</v>
      </c>
      <c r="AO56" s="797">
        <v>402</v>
      </c>
      <c r="AP56" s="483">
        <v>4.9751243781094523</v>
      </c>
      <c r="AQ56" s="797">
        <v>0</v>
      </c>
      <c r="AR56" s="797">
        <v>402</v>
      </c>
      <c r="AS56" s="483">
        <v>0</v>
      </c>
      <c r="AT56" s="797">
        <v>0</v>
      </c>
      <c r="AU56" s="797">
        <v>402</v>
      </c>
      <c r="AV56" s="483">
        <v>0</v>
      </c>
      <c r="AW56" s="797">
        <v>3</v>
      </c>
      <c r="AX56" s="797">
        <v>402</v>
      </c>
      <c r="AY56" s="483">
        <v>7.4626865671641793</v>
      </c>
      <c r="AZ56" s="797">
        <v>5</v>
      </c>
      <c r="BA56" s="797">
        <v>402</v>
      </c>
      <c r="BB56" s="483">
        <v>12.437810945273633</v>
      </c>
      <c r="BC56" s="797">
        <v>0</v>
      </c>
      <c r="BD56" s="797">
        <v>402</v>
      </c>
      <c r="BE56" s="483">
        <v>0</v>
      </c>
      <c r="BF56" s="797">
        <v>0</v>
      </c>
      <c r="BG56" s="797">
        <v>402</v>
      </c>
      <c r="BH56" s="483">
        <v>0</v>
      </c>
      <c r="BI56" s="797">
        <v>1</v>
      </c>
      <c r="BJ56" s="797">
        <v>402</v>
      </c>
      <c r="BK56" s="483">
        <v>2.4875621890547261</v>
      </c>
      <c r="BL56" s="797">
        <v>1</v>
      </c>
      <c r="BM56" s="797">
        <v>402</v>
      </c>
      <c r="BN56" s="483">
        <v>2.4875621890547261</v>
      </c>
      <c r="BO56" s="797">
        <v>0</v>
      </c>
      <c r="BP56" s="797">
        <v>402</v>
      </c>
      <c r="BQ56" s="483">
        <v>0</v>
      </c>
      <c r="BR56" s="797">
        <v>6</v>
      </c>
      <c r="BS56" s="797">
        <v>402</v>
      </c>
      <c r="BT56" s="483">
        <v>14.925373134328359</v>
      </c>
      <c r="BU56" s="797">
        <v>0</v>
      </c>
      <c r="BV56" s="797">
        <v>402</v>
      </c>
      <c r="BW56" s="483">
        <v>0</v>
      </c>
      <c r="BX56" s="797">
        <v>1</v>
      </c>
      <c r="BY56" s="797">
        <v>402</v>
      </c>
      <c r="BZ56" s="483">
        <v>2.4875621890547261</v>
      </c>
      <c r="CA56" s="797">
        <v>1</v>
      </c>
      <c r="CB56" s="797">
        <v>402</v>
      </c>
      <c r="CC56" s="798">
        <v>2.4875621890547261</v>
      </c>
      <c r="CD56" s="797">
        <v>0</v>
      </c>
      <c r="CE56" s="797">
        <v>402</v>
      </c>
      <c r="CF56" s="798">
        <v>0</v>
      </c>
      <c r="CG56" s="797">
        <v>0</v>
      </c>
      <c r="CH56" s="797">
        <v>402</v>
      </c>
      <c r="CI56" s="798">
        <v>0</v>
      </c>
      <c r="CJ56" s="797">
        <v>1</v>
      </c>
      <c r="CK56" s="797">
        <v>402</v>
      </c>
      <c r="CL56" s="798">
        <v>2.4875621890547261</v>
      </c>
      <c r="CM56" s="797">
        <v>1</v>
      </c>
      <c r="CN56" s="797">
        <v>402</v>
      </c>
      <c r="CO56" s="798">
        <v>2.4875621890547261</v>
      </c>
      <c r="CP56" s="797">
        <v>0</v>
      </c>
      <c r="CQ56" s="797">
        <v>402</v>
      </c>
      <c r="CR56" s="798">
        <v>0</v>
      </c>
      <c r="CS56" s="797">
        <v>0</v>
      </c>
      <c r="CT56" s="797">
        <v>402</v>
      </c>
      <c r="CU56" s="798">
        <v>0</v>
      </c>
    </row>
    <row r="57" spans="1:99" ht="20.25" customHeight="1" x14ac:dyDescent="0.25">
      <c r="A57" s="845">
        <v>13</v>
      </c>
      <c r="B57" s="846" t="s">
        <v>106</v>
      </c>
      <c r="C57" s="846"/>
      <c r="D57" s="289">
        <f t="shared" si="3"/>
        <v>60</v>
      </c>
      <c r="E57" s="799">
        <v>323</v>
      </c>
      <c r="F57" s="798">
        <f t="shared" ca="1" si="4"/>
        <v>7.4303405572755414</v>
      </c>
      <c r="G57" s="797">
        <v>2</v>
      </c>
      <c r="H57" s="797">
        <v>1171</v>
      </c>
      <c r="I57" s="483">
        <v>1.7079419299743808</v>
      </c>
      <c r="J57" s="797">
        <v>7</v>
      </c>
      <c r="K57" s="797">
        <v>1171</v>
      </c>
      <c r="L57" s="483">
        <v>5.977796754910333</v>
      </c>
      <c r="M57" s="797">
        <v>0</v>
      </c>
      <c r="N57" s="797">
        <v>1171</v>
      </c>
      <c r="O57" s="483">
        <v>0</v>
      </c>
      <c r="P57" s="797">
        <v>2</v>
      </c>
      <c r="Q57" s="797">
        <v>1171</v>
      </c>
      <c r="R57" s="483">
        <v>1.7079419299743808</v>
      </c>
      <c r="S57" s="797">
        <v>2</v>
      </c>
      <c r="T57" s="797">
        <v>1171</v>
      </c>
      <c r="U57" s="483">
        <v>1.7079419299743808</v>
      </c>
      <c r="V57" s="797">
        <v>0</v>
      </c>
      <c r="W57" s="797">
        <v>1171</v>
      </c>
      <c r="X57" s="483">
        <v>0</v>
      </c>
      <c r="Y57" s="797">
        <v>5</v>
      </c>
      <c r="Z57" s="797">
        <v>1171</v>
      </c>
      <c r="AA57" s="483">
        <v>4.269854824935952</v>
      </c>
      <c r="AB57" s="797">
        <v>1</v>
      </c>
      <c r="AC57" s="797">
        <v>1171</v>
      </c>
      <c r="AD57" s="483">
        <v>0.85397096498719038</v>
      </c>
      <c r="AE57" s="797">
        <v>1</v>
      </c>
      <c r="AF57" s="797">
        <v>1171</v>
      </c>
      <c r="AG57" s="483">
        <v>0.85397096498719038</v>
      </c>
      <c r="AH57" s="797">
        <v>5</v>
      </c>
      <c r="AI57" s="797">
        <v>1171</v>
      </c>
      <c r="AJ57" s="483">
        <v>4.269854824935952</v>
      </c>
      <c r="AK57" s="797">
        <v>1</v>
      </c>
      <c r="AL57" s="797">
        <v>1171</v>
      </c>
      <c r="AM57" s="483">
        <v>0.85397096498719038</v>
      </c>
      <c r="AN57" s="797">
        <v>0</v>
      </c>
      <c r="AO57" s="797">
        <v>1171</v>
      </c>
      <c r="AP57" s="483">
        <v>0</v>
      </c>
      <c r="AQ57" s="797">
        <v>0</v>
      </c>
      <c r="AR57" s="797">
        <v>1171</v>
      </c>
      <c r="AS57" s="483">
        <v>0</v>
      </c>
      <c r="AT57" s="797">
        <v>3</v>
      </c>
      <c r="AU57" s="797">
        <v>1171</v>
      </c>
      <c r="AV57" s="483">
        <v>2.5619128949615715</v>
      </c>
      <c r="AW57" s="797">
        <v>1</v>
      </c>
      <c r="AX57" s="797">
        <v>1171</v>
      </c>
      <c r="AY57" s="483">
        <v>0.85397096498719038</v>
      </c>
      <c r="AZ57" s="797">
        <v>1</v>
      </c>
      <c r="BA57" s="797">
        <v>1171</v>
      </c>
      <c r="BB57" s="483">
        <v>0.85397096498719038</v>
      </c>
      <c r="BC57" s="797">
        <v>6</v>
      </c>
      <c r="BD57" s="797">
        <v>1171</v>
      </c>
      <c r="BE57" s="483">
        <v>5.123825789923143</v>
      </c>
      <c r="BF57" s="797">
        <v>3</v>
      </c>
      <c r="BG57" s="797">
        <v>1171</v>
      </c>
      <c r="BH57" s="483">
        <v>2.5619128949615715</v>
      </c>
      <c r="BI57" s="797">
        <v>1</v>
      </c>
      <c r="BJ57" s="797">
        <v>1171</v>
      </c>
      <c r="BK57" s="483">
        <v>0.85397096498719038</v>
      </c>
      <c r="BL57" s="797">
        <v>1</v>
      </c>
      <c r="BM57" s="797">
        <v>1171</v>
      </c>
      <c r="BN57" s="483">
        <v>0.85397096498719038</v>
      </c>
      <c r="BO57" s="797">
        <v>1</v>
      </c>
      <c r="BP57" s="797">
        <v>1171</v>
      </c>
      <c r="BQ57" s="483">
        <v>0.85397096498719038</v>
      </c>
      <c r="BR57" s="797">
        <v>3</v>
      </c>
      <c r="BS57" s="797">
        <v>1171</v>
      </c>
      <c r="BT57" s="483">
        <v>2.5619128949615715</v>
      </c>
      <c r="BU57" s="797">
        <v>1</v>
      </c>
      <c r="BV57" s="797">
        <v>1171</v>
      </c>
      <c r="BW57" s="483">
        <v>0.85397096498719038</v>
      </c>
      <c r="BX57" s="797">
        <v>2</v>
      </c>
      <c r="BY57" s="797">
        <v>1171</v>
      </c>
      <c r="BZ57" s="483">
        <v>1.7079419299743808</v>
      </c>
      <c r="CA57" s="797">
        <v>2</v>
      </c>
      <c r="CB57" s="797">
        <v>1171</v>
      </c>
      <c r="CC57" s="798">
        <v>1.7079419299743808</v>
      </c>
      <c r="CD57" s="797">
        <v>2</v>
      </c>
      <c r="CE57" s="797">
        <v>1171</v>
      </c>
      <c r="CF57" s="798">
        <v>1.7079419299743808</v>
      </c>
      <c r="CG57" s="797">
        <v>3</v>
      </c>
      <c r="CH57" s="797">
        <v>1171</v>
      </c>
      <c r="CI57" s="798">
        <v>2.5619128949615715</v>
      </c>
      <c r="CJ57" s="797">
        <v>2</v>
      </c>
      <c r="CK57" s="797">
        <v>1171</v>
      </c>
      <c r="CL57" s="798">
        <v>1.7079419299743808</v>
      </c>
      <c r="CM57" s="797">
        <v>0</v>
      </c>
      <c r="CN57" s="797">
        <v>1171</v>
      </c>
      <c r="CO57" s="798">
        <v>0</v>
      </c>
      <c r="CP57" s="797">
        <v>0</v>
      </c>
      <c r="CQ57" s="797">
        <v>1171</v>
      </c>
      <c r="CR57" s="798">
        <v>0</v>
      </c>
      <c r="CS57" s="797">
        <v>2</v>
      </c>
      <c r="CT57" s="797">
        <v>1171</v>
      </c>
      <c r="CU57" s="798">
        <v>1.7079419299743808</v>
      </c>
    </row>
    <row r="58" spans="1:99" ht="20.25" customHeight="1" x14ac:dyDescent="0.25">
      <c r="A58" s="845">
        <v>14</v>
      </c>
      <c r="B58" s="846" t="s">
        <v>107</v>
      </c>
      <c r="C58" s="846"/>
      <c r="D58" s="289">
        <f t="shared" si="3"/>
        <v>31</v>
      </c>
      <c r="E58" s="799">
        <v>433</v>
      </c>
      <c r="F58" s="798">
        <f t="shared" ca="1" si="4"/>
        <v>2.8637413394919169</v>
      </c>
      <c r="G58" s="797">
        <v>2</v>
      </c>
      <c r="H58" s="797">
        <v>976</v>
      </c>
      <c r="I58" s="483">
        <v>2.0491803278688527</v>
      </c>
      <c r="J58" s="797">
        <v>1</v>
      </c>
      <c r="K58" s="797">
        <v>976</v>
      </c>
      <c r="L58" s="483">
        <v>1.0245901639344264</v>
      </c>
      <c r="M58" s="797">
        <v>1</v>
      </c>
      <c r="N58" s="797">
        <v>976</v>
      </c>
      <c r="O58" s="483">
        <v>1.0245901639344264</v>
      </c>
      <c r="P58" s="797">
        <v>1</v>
      </c>
      <c r="Q58" s="797">
        <v>976</v>
      </c>
      <c r="R58" s="483">
        <v>1.0245901639344264</v>
      </c>
      <c r="S58" s="797">
        <v>0</v>
      </c>
      <c r="T58" s="797">
        <v>976</v>
      </c>
      <c r="U58" s="483">
        <v>0</v>
      </c>
      <c r="V58" s="797">
        <v>0</v>
      </c>
      <c r="W58" s="797">
        <v>976</v>
      </c>
      <c r="X58" s="483">
        <v>0</v>
      </c>
      <c r="Y58" s="797">
        <v>3</v>
      </c>
      <c r="Z58" s="797">
        <v>976</v>
      </c>
      <c r="AA58" s="483">
        <v>3.0737704918032787</v>
      </c>
      <c r="AB58" s="797">
        <v>3</v>
      </c>
      <c r="AC58" s="797">
        <v>976</v>
      </c>
      <c r="AD58" s="483">
        <v>3.0737704918032787</v>
      </c>
      <c r="AE58" s="797">
        <v>0</v>
      </c>
      <c r="AF58" s="797">
        <v>976</v>
      </c>
      <c r="AG58" s="483">
        <v>0</v>
      </c>
      <c r="AH58" s="797">
        <v>0</v>
      </c>
      <c r="AI58" s="797">
        <v>976</v>
      </c>
      <c r="AJ58" s="483">
        <v>0</v>
      </c>
      <c r="AK58" s="797">
        <v>1</v>
      </c>
      <c r="AL58" s="797">
        <v>976</v>
      </c>
      <c r="AM58" s="483">
        <v>1.0245901639344264</v>
      </c>
      <c r="AN58" s="797">
        <v>0</v>
      </c>
      <c r="AO58" s="797">
        <v>976</v>
      </c>
      <c r="AP58" s="483">
        <v>0</v>
      </c>
      <c r="AQ58" s="797">
        <v>1</v>
      </c>
      <c r="AR58" s="797">
        <v>976</v>
      </c>
      <c r="AS58" s="483">
        <v>1.0245901639344264</v>
      </c>
      <c r="AT58" s="797">
        <v>1</v>
      </c>
      <c r="AU58" s="797">
        <v>976</v>
      </c>
      <c r="AV58" s="483">
        <v>1.0245901639344264</v>
      </c>
      <c r="AW58" s="797">
        <v>0</v>
      </c>
      <c r="AX58" s="797">
        <v>976</v>
      </c>
      <c r="AY58" s="483">
        <v>0</v>
      </c>
      <c r="AZ58" s="797">
        <v>0</v>
      </c>
      <c r="BA58" s="797">
        <v>976</v>
      </c>
      <c r="BB58" s="483">
        <v>0</v>
      </c>
      <c r="BC58" s="797">
        <v>0</v>
      </c>
      <c r="BD58" s="797">
        <v>976</v>
      </c>
      <c r="BE58" s="483">
        <v>0</v>
      </c>
      <c r="BF58" s="797">
        <v>0</v>
      </c>
      <c r="BG58" s="797">
        <v>976</v>
      </c>
      <c r="BH58" s="483">
        <v>0</v>
      </c>
      <c r="BI58" s="797">
        <v>2</v>
      </c>
      <c r="BJ58" s="797">
        <v>976</v>
      </c>
      <c r="BK58" s="483">
        <v>2.0491803278688527</v>
      </c>
      <c r="BL58" s="797">
        <v>1</v>
      </c>
      <c r="BM58" s="797">
        <v>976</v>
      </c>
      <c r="BN58" s="483">
        <v>1.0245901639344264</v>
      </c>
      <c r="BO58" s="797">
        <v>1</v>
      </c>
      <c r="BP58" s="797">
        <v>976</v>
      </c>
      <c r="BQ58" s="483">
        <v>1.0245901639344264</v>
      </c>
      <c r="BR58" s="797">
        <v>2</v>
      </c>
      <c r="BS58" s="797">
        <v>976</v>
      </c>
      <c r="BT58" s="483">
        <v>2.0491803278688527</v>
      </c>
      <c r="BU58" s="797">
        <v>1</v>
      </c>
      <c r="BV58" s="797">
        <v>976</v>
      </c>
      <c r="BW58" s="483">
        <v>1.0245901639344264</v>
      </c>
      <c r="BX58" s="797">
        <v>1</v>
      </c>
      <c r="BY58" s="797">
        <v>976</v>
      </c>
      <c r="BZ58" s="483">
        <v>1.0245901639344264</v>
      </c>
      <c r="CA58" s="797">
        <v>0</v>
      </c>
      <c r="CB58" s="797">
        <v>976</v>
      </c>
      <c r="CC58" s="798">
        <v>0</v>
      </c>
      <c r="CD58" s="797">
        <v>0</v>
      </c>
      <c r="CE58" s="797">
        <v>976</v>
      </c>
      <c r="CF58" s="798">
        <v>0</v>
      </c>
      <c r="CG58" s="797">
        <v>2</v>
      </c>
      <c r="CH58" s="797">
        <v>976</v>
      </c>
      <c r="CI58" s="798">
        <v>2.0491803278688527</v>
      </c>
      <c r="CJ58" s="797">
        <v>4</v>
      </c>
      <c r="CK58" s="797">
        <v>976</v>
      </c>
      <c r="CL58" s="798">
        <v>4.0983606557377055</v>
      </c>
      <c r="CM58" s="797">
        <v>0</v>
      </c>
      <c r="CN58" s="797">
        <v>976</v>
      </c>
      <c r="CO58" s="798">
        <v>0</v>
      </c>
      <c r="CP58" s="797">
        <v>2</v>
      </c>
      <c r="CQ58" s="797">
        <v>976</v>
      </c>
      <c r="CR58" s="798">
        <v>2.0491803278688527</v>
      </c>
      <c r="CS58" s="797">
        <v>1</v>
      </c>
      <c r="CT58" s="797">
        <v>976</v>
      </c>
      <c r="CU58" s="798">
        <v>1.0245901639344264</v>
      </c>
    </row>
    <row r="59" spans="1:99" ht="20.25" customHeight="1" x14ac:dyDescent="0.25">
      <c r="A59" s="845">
        <v>15</v>
      </c>
      <c r="B59" s="846" t="s">
        <v>108</v>
      </c>
      <c r="C59" s="846"/>
      <c r="D59" s="289">
        <f t="shared" si="3"/>
        <v>28</v>
      </c>
      <c r="E59" s="799">
        <v>627</v>
      </c>
      <c r="F59" s="798">
        <f t="shared" ca="1" si="4"/>
        <v>1.7862838915470496</v>
      </c>
      <c r="G59" s="797">
        <v>2</v>
      </c>
      <c r="H59" s="797">
        <v>1114</v>
      </c>
      <c r="I59" s="483">
        <v>1.7953321364452424</v>
      </c>
      <c r="J59" s="797">
        <v>4</v>
      </c>
      <c r="K59" s="797">
        <v>1114</v>
      </c>
      <c r="L59" s="483">
        <v>3.5906642728904847</v>
      </c>
      <c r="M59" s="797">
        <v>0</v>
      </c>
      <c r="N59" s="797">
        <v>1114</v>
      </c>
      <c r="O59" s="483">
        <v>0</v>
      </c>
      <c r="P59" s="797">
        <v>1</v>
      </c>
      <c r="Q59" s="797">
        <v>1114</v>
      </c>
      <c r="R59" s="483">
        <v>0.89766606822262118</v>
      </c>
      <c r="S59" s="797">
        <v>0</v>
      </c>
      <c r="T59" s="797">
        <v>1114</v>
      </c>
      <c r="U59" s="483">
        <v>0</v>
      </c>
      <c r="V59" s="797">
        <v>1</v>
      </c>
      <c r="W59" s="797">
        <v>1114</v>
      </c>
      <c r="X59" s="483">
        <v>0.89766606822262118</v>
      </c>
      <c r="Y59" s="797">
        <v>3</v>
      </c>
      <c r="Z59" s="797">
        <v>1114</v>
      </c>
      <c r="AA59" s="483">
        <v>2.6929982046678638</v>
      </c>
      <c r="AB59" s="797">
        <v>0</v>
      </c>
      <c r="AC59" s="797">
        <v>1114</v>
      </c>
      <c r="AD59" s="483">
        <v>0</v>
      </c>
      <c r="AE59" s="797">
        <v>2</v>
      </c>
      <c r="AF59" s="797">
        <v>1114</v>
      </c>
      <c r="AG59" s="483">
        <v>1.7953321364452424</v>
      </c>
      <c r="AH59" s="797">
        <v>0</v>
      </c>
      <c r="AI59" s="797">
        <v>1114</v>
      </c>
      <c r="AJ59" s="483">
        <v>0</v>
      </c>
      <c r="AK59" s="797">
        <v>2</v>
      </c>
      <c r="AL59" s="797">
        <v>1114</v>
      </c>
      <c r="AM59" s="483">
        <v>1.7953321364452424</v>
      </c>
      <c r="AN59" s="797">
        <v>0</v>
      </c>
      <c r="AO59" s="797">
        <v>1114</v>
      </c>
      <c r="AP59" s="483">
        <v>0</v>
      </c>
      <c r="AQ59" s="797">
        <v>0</v>
      </c>
      <c r="AR59" s="797">
        <v>1114</v>
      </c>
      <c r="AS59" s="483">
        <v>0</v>
      </c>
      <c r="AT59" s="797">
        <v>1</v>
      </c>
      <c r="AU59" s="797">
        <v>1114</v>
      </c>
      <c r="AV59" s="483">
        <v>0.89766606822262118</v>
      </c>
      <c r="AW59" s="797">
        <v>0</v>
      </c>
      <c r="AX59" s="797">
        <v>1114</v>
      </c>
      <c r="AY59" s="483">
        <v>0</v>
      </c>
      <c r="AZ59" s="797">
        <v>0</v>
      </c>
      <c r="BA59" s="797">
        <v>1114</v>
      </c>
      <c r="BB59" s="483">
        <v>0</v>
      </c>
      <c r="BC59" s="797">
        <v>2</v>
      </c>
      <c r="BD59" s="797">
        <v>1114</v>
      </c>
      <c r="BE59" s="483">
        <v>1.7953321364452424</v>
      </c>
      <c r="BF59" s="797">
        <v>2</v>
      </c>
      <c r="BG59" s="797">
        <v>1114</v>
      </c>
      <c r="BH59" s="483">
        <v>1.7953321364452424</v>
      </c>
      <c r="BI59" s="797">
        <v>0</v>
      </c>
      <c r="BJ59" s="797">
        <v>1114</v>
      </c>
      <c r="BK59" s="483">
        <v>0</v>
      </c>
      <c r="BL59" s="797">
        <v>0</v>
      </c>
      <c r="BM59" s="797">
        <v>1114</v>
      </c>
      <c r="BN59" s="483">
        <v>0</v>
      </c>
      <c r="BO59" s="797">
        <v>2</v>
      </c>
      <c r="BP59" s="797">
        <v>1114</v>
      </c>
      <c r="BQ59" s="483">
        <v>1.7953321364452424</v>
      </c>
      <c r="BR59" s="797">
        <v>0</v>
      </c>
      <c r="BS59" s="797">
        <v>1114</v>
      </c>
      <c r="BT59" s="483">
        <v>0</v>
      </c>
      <c r="BU59" s="797">
        <v>1</v>
      </c>
      <c r="BV59" s="797">
        <v>1114</v>
      </c>
      <c r="BW59" s="483">
        <v>0.89766606822262118</v>
      </c>
      <c r="BX59" s="797">
        <v>0</v>
      </c>
      <c r="BY59" s="797">
        <v>1114</v>
      </c>
      <c r="BZ59" s="483">
        <v>0</v>
      </c>
      <c r="CA59" s="797">
        <v>1</v>
      </c>
      <c r="CB59" s="797">
        <v>1114</v>
      </c>
      <c r="CC59" s="798">
        <v>0.89766606822262118</v>
      </c>
      <c r="CD59" s="797">
        <v>0</v>
      </c>
      <c r="CE59" s="797">
        <v>1114</v>
      </c>
      <c r="CF59" s="798">
        <v>0</v>
      </c>
      <c r="CG59" s="797">
        <v>0</v>
      </c>
      <c r="CH59" s="797">
        <v>1114</v>
      </c>
      <c r="CI59" s="798">
        <v>0</v>
      </c>
      <c r="CJ59" s="797">
        <v>2</v>
      </c>
      <c r="CK59" s="797">
        <v>1114</v>
      </c>
      <c r="CL59" s="798">
        <v>1.7953321364452424</v>
      </c>
      <c r="CM59" s="797">
        <v>1</v>
      </c>
      <c r="CN59" s="797">
        <v>1114</v>
      </c>
      <c r="CO59" s="798">
        <v>0.89766606822262118</v>
      </c>
      <c r="CP59" s="797">
        <v>0</v>
      </c>
      <c r="CQ59" s="797">
        <v>1114</v>
      </c>
      <c r="CR59" s="798">
        <v>0</v>
      </c>
      <c r="CS59" s="797">
        <v>1</v>
      </c>
      <c r="CT59" s="797">
        <v>1114</v>
      </c>
      <c r="CU59" s="798">
        <v>0.89766606822262118</v>
      </c>
    </row>
    <row r="60" spans="1:99" ht="20.25" customHeight="1" x14ac:dyDescent="0.25">
      <c r="A60" s="845">
        <v>16</v>
      </c>
      <c r="B60" s="846" t="s">
        <v>109</v>
      </c>
      <c r="C60" s="846"/>
      <c r="D60" s="289">
        <f t="shared" si="3"/>
        <v>27</v>
      </c>
      <c r="E60" s="799">
        <v>421</v>
      </c>
      <c r="F60" s="798">
        <f t="shared" ca="1" si="4"/>
        <v>2.5653206650831355</v>
      </c>
      <c r="G60" s="797">
        <v>0</v>
      </c>
      <c r="H60" s="797">
        <v>346</v>
      </c>
      <c r="I60" s="483">
        <v>0</v>
      </c>
      <c r="J60" s="797">
        <v>0</v>
      </c>
      <c r="K60" s="797">
        <v>346</v>
      </c>
      <c r="L60" s="483">
        <v>0</v>
      </c>
      <c r="M60" s="797">
        <v>0</v>
      </c>
      <c r="N60" s="797">
        <v>346</v>
      </c>
      <c r="O60" s="483">
        <v>0</v>
      </c>
      <c r="P60" s="797">
        <v>1</v>
      </c>
      <c r="Q60" s="797">
        <v>346</v>
      </c>
      <c r="R60" s="483">
        <v>2.8901734104046239</v>
      </c>
      <c r="S60" s="797">
        <v>0</v>
      </c>
      <c r="T60" s="797">
        <v>346</v>
      </c>
      <c r="U60" s="483">
        <v>0</v>
      </c>
      <c r="V60" s="797">
        <v>0</v>
      </c>
      <c r="W60" s="797">
        <v>346</v>
      </c>
      <c r="X60" s="483">
        <v>0</v>
      </c>
      <c r="Y60" s="797">
        <v>0</v>
      </c>
      <c r="Z60" s="797">
        <v>346</v>
      </c>
      <c r="AA60" s="483">
        <v>0</v>
      </c>
      <c r="AB60" s="797">
        <v>4</v>
      </c>
      <c r="AC60" s="797">
        <v>346</v>
      </c>
      <c r="AD60" s="483">
        <v>11.560693641618496</v>
      </c>
      <c r="AE60" s="797">
        <v>0</v>
      </c>
      <c r="AF60" s="797">
        <v>346</v>
      </c>
      <c r="AG60" s="483">
        <v>0</v>
      </c>
      <c r="AH60" s="797">
        <v>2</v>
      </c>
      <c r="AI60" s="797">
        <v>346</v>
      </c>
      <c r="AJ60" s="483">
        <v>5.7803468208092479</v>
      </c>
      <c r="AK60" s="797">
        <v>2</v>
      </c>
      <c r="AL60" s="797">
        <v>346</v>
      </c>
      <c r="AM60" s="483">
        <v>5.7803468208092479</v>
      </c>
      <c r="AN60" s="797">
        <v>0</v>
      </c>
      <c r="AO60" s="797">
        <v>346</v>
      </c>
      <c r="AP60" s="483">
        <v>0</v>
      </c>
      <c r="AQ60" s="797">
        <v>0</v>
      </c>
      <c r="AR60" s="797">
        <v>346</v>
      </c>
      <c r="AS60" s="483">
        <v>0</v>
      </c>
      <c r="AT60" s="797">
        <v>1</v>
      </c>
      <c r="AU60" s="797">
        <v>346</v>
      </c>
      <c r="AV60" s="483">
        <v>2.8901734104046239</v>
      </c>
      <c r="AW60" s="797">
        <v>0</v>
      </c>
      <c r="AX60" s="797">
        <v>346</v>
      </c>
      <c r="AY60" s="483">
        <v>0</v>
      </c>
      <c r="AZ60" s="797">
        <v>6</v>
      </c>
      <c r="BA60" s="797">
        <v>346</v>
      </c>
      <c r="BB60" s="483">
        <v>17.341040462427745</v>
      </c>
      <c r="BC60" s="797">
        <v>0</v>
      </c>
      <c r="BD60" s="797">
        <v>346</v>
      </c>
      <c r="BE60" s="483">
        <v>0</v>
      </c>
      <c r="BF60" s="797">
        <v>0</v>
      </c>
      <c r="BG60" s="797">
        <v>346</v>
      </c>
      <c r="BH60" s="483">
        <v>0</v>
      </c>
      <c r="BI60" s="797">
        <v>0</v>
      </c>
      <c r="BJ60" s="797">
        <v>346</v>
      </c>
      <c r="BK60" s="483">
        <v>0</v>
      </c>
      <c r="BL60" s="797">
        <v>1</v>
      </c>
      <c r="BM60" s="797">
        <v>346</v>
      </c>
      <c r="BN60" s="483">
        <v>2.8901734104046239</v>
      </c>
      <c r="BO60" s="797">
        <v>2</v>
      </c>
      <c r="BP60" s="797">
        <v>346</v>
      </c>
      <c r="BQ60" s="483">
        <v>5.7803468208092479</v>
      </c>
      <c r="BR60" s="797">
        <v>0</v>
      </c>
      <c r="BS60" s="797">
        <v>346</v>
      </c>
      <c r="BT60" s="483">
        <v>0</v>
      </c>
      <c r="BU60" s="797">
        <v>3</v>
      </c>
      <c r="BV60" s="797">
        <v>346</v>
      </c>
      <c r="BW60" s="483">
        <v>8.6705202312138727</v>
      </c>
      <c r="BX60" s="797">
        <v>0</v>
      </c>
      <c r="BY60" s="797">
        <v>346</v>
      </c>
      <c r="BZ60" s="483">
        <v>0</v>
      </c>
      <c r="CA60" s="797">
        <v>0</v>
      </c>
      <c r="CB60" s="797">
        <v>346</v>
      </c>
      <c r="CC60" s="798">
        <v>0</v>
      </c>
      <c r="CD60" s="797">
        <v>1</v>
      </c>
      <c r="CE60" s="797">
        <v>346</v>
      </c>
      <c r="CF60" s="798">
        <v>2.8901734104046239</v>
      </c>
      <c r="CG60" s="797">
        <v>0</v>
      </c>
      <c r="CH60" s="797">
        <v>346</v>
      </c>
      <c r="CI60" s="798">
        <v>0</v>
      </c>
      <c r="CJ60" s="797">
        <v>1</v>
      </c>
      <c r="CK60" s="797">
        <v>346</v>
      </c>
      <c r="CL60" s="798">
        <v>2.8901734104046239</v>
      </c>
      <c r="CM60" s="797">
        <v>1</v>
      </c>
      <c r="CN60" s="797">
        <v>346</v>
      </c>
      <c r="CO60" s="798">
        <v>2.8901734104046239</v>
      </c>
      <c r="CP60" s="797">
        <v>1</v>
      </c>
      <c r="CQ60" s="797">
        <v>346</v>
      </c>
      <c r="CR60" s="798">
        <v>2.8901734104046239</v>
      </c>
      <c r="CS60" s="797">
        <v>1</v>
      </c>
      <c r="CT60" s="797">
        <v>346</v>
      </c>
      <c r="CU60" s="798">
        <v>2.8901734104046239</v>
      </c>
    </row>
    <row r="61" spans="1:99" ht="20.25" customHeight="1" x14ac:dyDescent="0.25">
      <c r="A61" s="845">
        <v>17</v>
      </c>
      <c r="B61" s="846" t="s">
        <v>110</v>
      </c>
      <c r="C61" s="846"/>
      <c r="D61" s="289">
        <f t="shared" si="3"/>
        <v>29</v>
      </c>
      <c r="E61" s="799">
        <v>213</v>
      </c>
      <c r="F61" s="798">
        <f t="shared" ca="1" si="4"/>
        <v>5.4460093896713611</v>
      </c>
      <c r="G61" s="797">
        <v>4</v>
      </c>
      <c r="H61" s="797">
        <v>753</v>
      </c>
      <c r="I61" s="483">
        <v>5.3120849933598935</v>
      </c>
      <c r="J61" s="797">
        <v>0</v>
      </c>
      <c r="K61" s="797">
        <v>753</v>
      </c>
      <c r="L61" s="483">
        <v>0</v>
      </c>
      <c r="M61" s="797">
        <v>1</v>
      </c>
      <c r="N61" s="797">
        <v>753</v>
      </c>
      <c r="O61" s="483">
        <v>1.3280212483399734</v>
      </c>
      <c r="P61" s="797">
        <v>0</v>
      </c>
      <c r="Q61" s="797">
        <v>753</v>
      </c>
      <c r="R61" s="483">
        <v>0</v>
      </c>
      <c r="S61" s="797">
        <v>0</v>
      </c>
      <c r="T61" s="797">
        <v>753</v>
      </c>
      <c r="U61" s="483">
        <v>0</v>
      </c>
      <c r="V61" s="797">
        <v>1</v>
      </c>
      <c r="W61" s="797">
        <v>753</v>
      </c>
      <c r="X61" s="483">
        <v>1.3280212483399734</v>
      </c>
      <c r="Y61" s="797">
        <v>2</v>
      </c>
      <c r="Z61" s="797">
        <v>753</v>
      </c>
      <c r="AA61" s="483">
        <v>2.6560424966799467</v>
      </c>
      <c r="AB61" s="797">
        <v>0</v>
      </c>
      <c r="AC61" s="797">
        <v>753</v>
      </c>
      <c r="AD61" s="483">
        <v>0</v>
      </c>
      <c r="AE61" s="797">
        <v>0</v>
      </c>
      <c r="AF61" s="797">
        <v>753</v>
      </c>
      <c r="AG61" s="483">
        <v>0</v>
      </c>
      <c r="AH61" s="797">
        <v>0</v>
      </c>
      <c r="AI61" s="797">
        <v>753</v>
      </c>
      <c r="AJ61" s="483">
        <v>0</v>
      </c>
      <c r="AK61" s="797">
        <v>0</v>
      </c>
      <c r="AL61" s="797">
        <v>753</v>
      </c>
      <c r="AM61" s="483">
        <v>0</v>
      </c>
      <c r="AN61" s="797">
        <v>1</v>
      </c>
      <c r="AO61" s="797">
        <v>753</v>
      </c>
      <c r="AP61" s="483">
        <v>1.3280212483399734</v>
      </c>
      <c r="AQ61" s="797">
        <v>2</v>
      </c>
      <c r="AR61" s="797">
        <v>753</v>
      </c>
      <c r="AS61" s="483">
        <v>2.6560424966799467</v>
      </c>
      <c r="AT61" s="797">
        <v>2</v>
      </c>
      <c r="AU61" s="797">
        <v>753</v>
      </c>
      <c r="AV61" s="483">
        <v>2.6560424966799467</v>
      </c>
      <c r="AW61" s="797">
        <v>1</v>
      </c>
      <c r="AX61" s="797">
        <v>753</v>
      </c>
      <c r="AY61" s="483">
        <v>1.3280212483399734</v>
      </c>
      <c r="AZ61" s="797">
        <v>2</v>
      </c>
      <c r="BA61" s="797">
        <v>753</v>
      </c>
      <c r="BB61" s="483">
        <v>2.6560424966799467</v>
      </c>
      <c r="BC61" s="797">
        <v>2</v>
      </c>
      <c r="BD61" s="797">
        <v>753</v>
      </c>
      <c r="BE61" s="483">
        <v>2.6560424966799467</v>
      </c>
      <c r="BF61" s="797">
        <v>1</v>
      </c>
      <c r="BG61" s="797">
        <v>753</v>
      </c>
      <c r="BH61" s="483">
        <v>1.3280212483399734</v>
      </c>
      <c r="BI61" s="797">
        <v>0</v>
      </c>
      <c r="BJ61" s="797">
        <v>753</v>
      </c>
      <c r="BK61" s="483">
        <v>0</v>
      </c>
      <c r="BL61" s="797">
        <v>1</v>
      </c>
      <c r="BM61" s="797">
        <v>753</v>
      </c>
      <c r="BN61" s="483">
        <v>1.3280212483399734</v>
      </c>
      <c r="BO61" s="797">
        <v>2</v>
      </c>
      <c r="BP61" s="797">
        <v>753</v>
      </c>
      <c r="BQ61" s="483">
        <v>2.6560424966799467</v>
      </c>
      <c r="BR61" s="797">
        <v>2</v>
      </c>
      <c r="BS61" s="797">
        <v>753</v>
      </c>
      <c r="BT61" s="483">
        <v>2.6560424966799467</v>
      </c>
      <c r="BU61" s="797">
        <v>2</v>
      </c>
      <c r="BV61" s="797">
        <v>753</v>
      </c>
      <c r="BW61" s="483">
        <v>2.6560424966799467</v>
      </c>
      <c r="BX61" s="797">
        <v>1</v>
      </c>
      <c r="BY61" s="797">
        <v>753</v>
      </c>
      <c r="BZ61" s="483">
        <v>1.3280212483399734</v>
      </c>
      <c r="CA61" s="797">
        <v>2</v>
      </c>
      <c r="CB61" s="797">
        <v>753</v>
      </c>
      <c r="CC61" s="798">
        <v>2.6560424966799467</v>
      </c>
      <c r="CD61" s="797">
        <v>0</v>
      </c>
      <c r="CE61" s="797">
        <v>753</v>
      </c>
      <c r="CF61" s="798">
        <v>0</v>
      </c>
      <c r="CG61" s="797">
        <v>0</v>
      </c>
      <c r="CH61" s="797">
        <v>753</v>
      </c>
      <c r="CI61" s="798">
        <v>0</v>
      </c>
      <c r="CJ61" s="797">
        <v>0</v>
      </c>
      <c r="CK61" s="797">
        <v>753</v>
      </c>
      <c r="CL61" s="798">
        <v>0</v>
      </c>
      <c r="CM61" s="797">
        <v>0</v>
      </c>
      <c r="CN61" s="797">
        <v>753</v>
      </c>
      <c r="CO61" s="798">
        <v>0</v>
      </c>
      <c r="CP61" s="797">
        <v>0</v>
      </c>
      <c r="CQ61" s="797">
        <v>753</v>
      </c>
      <c r="CR61" s="798">
        <v>0</v>
      </c>
      <c r="CS61" s="797">
        <v>0</v>
      </c>
      <c r="CT61" s="797">
        <v>753</v>
      </c>
      <c r="CU61" s="798">
        <v>0</v>
      </c>
    </row>
    <row r="62" spans="1:99" ht="20.25" customHeight="1" x14ac:dyDescent="0.25">
      <c r="A62" s="845">
        <v>18</v>
      </c>
      <c r="B62" s="846" t="s">
        <v>111</v>
      </c>
      <c r="C62" s="846"/>
      <c r="D62" s="289">
        <f t="shared" si="3"/>
        <v>20</v>
      </c>
      <c r="E62" s="799">
        <v>402</v>
      </c>
      <c r="F62" s="798">
        <f t="shared" ca="1" si="4"/>
        <v>1.9900497512437814</v>
      </c>
      <c r="G62" s="797">
        <v>0</v>
      </c>
      <c r="H62" s="797">
        <v>757</v>
      </c>
      <c r="I62" s="483">
        <v>0</v>
      </c>
      <c r="J62" s="797">
        <v>1</v>
      </c>
      <c r="K62" s="797">
        <v>757</v>
      </c>
      <c r="L62" s="483">
        <v>1.321003963011889</v>
      </c>
      <c r="M62" s="797">
        <v>0</v>
      </c>
      <c r="N62" s="797">
        <v>757</v>
      </c>
      <c r="O62" s="483">
        <v>0</v>
      </c>
      <c r="P62" s="797">
        <v>0</v>
      </c>
      <c r="Q62" s="797">
        <v>757</v>
      </c>
      <c r="R62" s="483">
        <v>0</v>
      </c>
      <c r="S62" s="797">
        <v>1</v>
      </c>
      <c r="T62" s="797">
        <v>757</v>
      </c>
      <c r="U62" s="483">
        <v>1.321003963011889</v>
      </c>
      <c r="V62" s="797">
        <v>3</v>
      </c>
      <c r="W62" s="797">
        <v>757</v>
      </c>
      <c r="X62" s="483">
        <v>3.9630118890356671</v>
      </c>
      <c r="Y62" s="797">
        <v>1</v>
      </c>
      <c r="Z62" s="797">
        <v>757</v>
      </c>
      <c r="AA62" s="483">
        <v>1.321003963011889</v>
      </c>
      <c r="AB62" s="797">
        <v>1</v>
      </c>
      <c r="AC62" s="797">
        <v>757</v>
      </c>
      <c r="AD62" s="483">
        <v>1.321003963011889</v>
      </c>
      <c r="AE62" s="797">
        <v>1</v>
      </c>
      <c r="AF62" s="797">
        <v>757</v>
      </c>
      <c r="AG62" s="483">
        <v>1.321003963011889</v>
      </c>
      <c r="AH62" s="797">
        <v>1</v>
      </c>
      <c r="AI62" s="797">
        <v>757</v>
      </c>
      <c r="AJ62" s="483">
        <v>1.321003963011889</v>
      </c>
      <c r="AK62" s="797">
        <v>1</v>
      </c>
      <c r="AL62" s="797">
        <v>757</v>
      </c>
      <c r="AM62" s="483">
        <v>1.321003963011889</v>
      </c>
      <c r="AN62" s="797">
        <v>1</v>
      </c>
      <c r="AO62" s="797">
        <v>757</v>
      </c>
      <c r="AP62" s="483">
        <v>1.321003963011889</v>
      </c>
      <c r="AQ62" s="797">
        <v>0</v>
      </c>
      <c r="AR62" s="797">
        <v>757</v>
      </c>
      <c r="AS62" s="483">
        <v>0</v>
      </c>
      <c r="AT62" s="797">
        <v>0</v>
      </c>
      <c r="AU62" s="797">
        <v>757</v>
      </c>
      <c r="AV62" s="483">
        <v>0</v>
      </c>
      <c r="AW62" s="797">
        <v>0</v>
      </c>
      <c r="AX62" s="797">
        <v>757</v>
      </c>
      <c r="AY62" s="483">
        <v>0</v>
      </c>
      <c r="AZ62" s="797">
        <v>0</v>
      </c>
      <c r="BA62" s="797">
        <v>757</v>
      </c>
      <c r="BB62" s="483">
        <v>0</v>
      </c>
      <c r="BC62" s="797">
        <v>0</v>
      </c>
      <c r="BD62" s="797">
        <v>757</v>
      </c>
      <c r="BE62" s="483">
        <v>0</v>
      </c>
      <c r="BF62" s="797">
        <v>0</v>
      </c>
      <c r="BG62" s="797">
        <v>757</v>
      </c>
      <c r="BH62" s="483">
        <v>0</v>
      </c>
      <c r="BI62" s="797">
        <v>0</v>
      </c>
      <c r="BJ62" s="797">
        <v>757</v>
      </c>
      <c r="BK62" s="483">
        <v>0</v>
      </c>
      <c r="BL62" s="797">
        <v>1</v>
      </c>
      <c r="BM62" s="797">
        <v>757</v>
      </c>
      <c r="BN62" s="483">
        <v>1.321003963011889</v>
      </c>
      <c r="BO62" s="797">
        <v>1</v>
      </c>
      <c r="BP62" s="797">
        <v>757</v>
      </c>
      <c r="BQ62" s="483">
        <v>1.321003963011889</v>
      </c>
      <c r="BR62" s="797">
        <v>1</v>
      </c>
      <c r="BS62" s="797">
        <v>757</v>
      </c>
      <c r="BT62" s="483">
        <v>1.321003963011889</v>
      </c>
      <c r="BU62" s="797">
        <v>1</v>
      </c>
      <c r="BV62" s="797">
        <v>757</v>
      </c>
      <c r="BW62" s="483">
        <v>1.321003963011889</v>
      </c>
      <c r="BX62" s="797">
        <v>2</v>
      </c>
      <c r="BY62" s="797">
        <v>757</v>
      </c>
      <c r="BZ62" s="483">
        <v>2.6420079260237781</v>
      </c>
      <c r="CA62" s="797">
        <v>0</v>
      </c>
      <c r="CB62" s="797">
        <v>757</v>
      </c>
      <c r="CC62" s="798">
        <v>0</v>
      </c>
      <c r="CD62" s="797">
        <v>0</v>
      </c>
      <c r="CE62" s="797">
        <v>757</v>
      </c>
      <c r="CF62" s="798">
        <v>0</v>
      </c>
      <c r="CG62" s="797">
        <v>0</v>
      </c>
      <c r="CH62" s="797">
        <v>757</v>
      </c>
      <c r="CI62" s="798">
        <v>0</v>
      </c>
      <c r="CJ62" s="797">
        <v>2</v>
      </c>
      <c r="CK62" s="797">
        <v>757</v>
      </c>
      <c r="CL62" s="798">
        <v>2.6420079260237781</v>
      </c>
      <c r="CM62" s="797">
        <v>1</v>
      </c>
      <c r="CN62" s="797">
        <v>757</v>
      </c>
      <c r="CO62" s="798">
        <v>1.321003963011889</v>
      </c>
      <c r="CP62" s="797">
        <v>0</v>
      </c>
      <c r="CQ62" s="797">
        <v>757</v>
      </c>
      <c r="CR62" s="798">
        <v>0</v>
      </c>
      <c r="CS62" s="797">
        <v>0</v>
      </c>
      <c r="CT62" s="797">
        <v>757</v>
      </c>
      <c r="CU62" s="798">
        <v>0</v>
      </c>
    </row>
    <row r="63" spans="1:99" ht="20.25" customHeight="1" x14ac:dyDescent="0.25">
      <c r="A63" s="845">
        <v>19</v>
      </c>
      <c r="B63" s="846" t="s">
        <v>112</v>
      </c>
      <c r="C63" s="846"/>
      <c r="D63" s="289">
        <f t="shared" si="3"/>
        <v>16</v>
      </c>
      <c r="E63" s="799">
        <v>835</v>
      </c>
      <c r="F63" s="798">
        <f t="shared" ca="1" si="4"/>
        <v>0.76646706586826352</v>
      </c>
      <c r="G63" s="797">
        <v>0</v>
      </c>
      <c r="H63" s="797">
        <v>169</v>
      </c>
      <c r="I63" s="483">
        <v>0</v>
      </c>
      <c r="J63" s="797">
        <v>0</v>
      </c>
      <c r="K63" s="797">
        <v>169</v>
      </c>
      <c r="L63" s="483">
        <v>0</v>
      </c>
      <c r="M63" s="797">
        <v>0</v>
      </c>
      <c r="N63" s="797">
        <v>169</v>
      </c>
      <c r="O63" s="483">
        <v>0</v>
      </c>
      <c r="P63" s="797">
        <v>0</v>
      </c>
      <c r="Q63" s="797">
        <v>169</v>
      </c>
      <c r="R63" s="483">
        <v>0</v>
      </c>
      <c r="S63" s="797">
        <v>0</v>
      </c>
      <c r="T63" s="797">
        <v>169</v>
      </c>
      <c r="U63" s="483">
        <v>0</v>
      </c>
      <c r="V63" s="797">
        <v>0</v>
      </c>
      <c r="W63" s="797">
        <v>169</v>
      </c>
      <c r="X63" s="483">
        <v>0</v>
      </c>
      <c r="Y63" s="797">
        <v>0</v>
      </c>
      <c r="Z63" s="797">
        <v>169</v>
      </c>
      <c r="AA63" s="483">
        <v>0</v>
      </c>
      <c r="AB63" s="797">
        <v>0</v>
      </c>
      <c r="AC63" s="797">
        <v>169</v>
      </c>
      <c r="AD63" s="483">
        <v>0</v>
      </c>
      <c r="AE63" s="797">
        <v>1</v>
      </c>
      <c r="AF63" s="797">
        <v>169</v>
      </c>
      <c r="AG63" s="483">
        <v>5.9171597633136095</v>
      </c>
      <c r="AH63" s="797">
        <v>0</v>
      </c>
      <c r="AI63" s="797">
        <v>169</v>
      </c>
      <c r="AJ63" s="483">
        <v>0</v>
      </c>
      <c r="AK63" s="797">
        <v>0</v>
      </c>
      <c r="AL63" s="797">
        <v>169</v>
      </c>
      <c r="AM63" s="483">
        <v>0</v>
      </c>
      <c r="AN63" s="797">
        <v>0</v>
      </c>
      <c r="AO63" s="797">
        <v>169</v>
      </c>
      <c r="AP63" s="483">
        <v>0</v>
      </c>
      <c r="AQ63" s="797">
        <v>1</v>
      </c>
      <c r="AR63" s="797">
        <v>169</v>
      </c>
      <c r="AS63" s="483">
        <v>5.9171597633136095</v>
      </c>
      <c r="AT63" s="797">
        <v>0</v>
      </c>
      <c r="AU63" s="797">
        <v>169</v>
      </c>
      <c r="AV63" s="483">
        <v>0</v>
      </c>
      <c r="AW63" s="797">
        <v>0</v>
      </c>
      <c r="AX63" s="797">
        <v>169</v>
      </c>
      <c r="AY63" s="483">
        <v>0</v>
      </c>
      <c r="AZ63" s="797">
        <v>0</v>
      </c>
      <c r="BA63" s="797">
        <v>169</v>
      </c>
      <c r="BB63" s="483">
        <v>0</v>
      </c>
      <c r="BC63" s="797">
        <v>0</v>
      </c>
      <c r="BD63" s="797">
        <v>169</v>
      </c>
      <c r="BE63" s="483">
        <v>0</v>
      </c>
      <c r="BF63" s="797">
        <v>2</v>
      </c>
      <c r="BG63" s="797">
        <v>169</v>
      </c>
      <c r="BH63" s="483">
        <v>11.834319526627219</v>
      </c>
      <c r="BI63" s="797">
        <v>1</v>
      </c>
      <c r="BJ63" s="797">
        <v>169</v>
      </c>
      <c r="BK63" s="483">
        <v>5.9171597633136095</v>
      </c>
      <c r="BL63" s="797">
        <v>2</v>
      </c>
      <c r="BM63" s="797">
        <v>169</v>
      </c>
      <c r="BN63" s="483">
        <v>11.834319526627219</v>
      </c>
      <c r="BO63" s="797">
        <v>0</v>
      </c>
      <c r="BP63" s="797">
        <v>169</v>
      </c>
      <c r="BQ63" s="483">
        <v>0</v>
      </c>
      <c r="BR63" s="797">
        <v>0</v>
      </c>
      <c r="BS63" s="797">
        <v>169</v>
      </c>
      <c r="BT63" s="483">
        <v>0</v>
      </c>
      <c r="BU63" s="797">
        <v>0</v>
      </c>
      <c r="BV63" s="797">
        <v>169</v>
      </c>
      <c r="BW63" s="483">
        <v>0</v>
      </c>
      <c r="BX63" s="797">
        <v>0</v>
      </c>
      <c r="BY63" s="797">
        <v>169</v>
      </c>
      <c r="BZ63" s="483">
        <v>0</v>
      </c>
      <c r="CA63" s="797">
        <v>5</v>
      </c>
      <c r="CB63" s="797">
        <v>169</v>
      </c>
      <c r="CC63" s="798">
        <v>29.585798816568047</v>
      </c>
      <c r="CD63" s="797">
        <v>0</v>
      </c>
      <c r="CE63" s="797">
        <v>169</v>
      </c>
      <c r="CF63" s="798">
        <v>0</v>
      </c>
      <c r="CG63" s="797">
        <v>0</v>
      </c>
      <c r="CH63" s="797">
        <v>169</v>
      </c>
      <c r="CI63" s="798">
        <v>0</v>
      </c>
      <c r="CJ63" s="797">
        <v>0</v>
      </c>
      <c r="CK63" s="797">
        <v>169</v>
      </c>
      <c r="CL63" s="798">
        <v>0</v>
      </c>
      <c r="CM63" s="797">
        <v>0</v>
      </c>
      <c r="CN63" s="797">
        <v>169</v>
      </c>
      <c r="CO63" s="798">
        <v>0</v>
      </c>
      <c r="CP63" s="797">
        <v>3</v>
      </c>
      <c r="CQ63" s="797">
        <v>169</v>
      </c>
      <c r="CR63" s="798">
        <v>17.751479289940828</v>
      </c>
      <c r="CS63" s="797">
        <v>1</v>
      </c>
      <c r="CT63" s="797">
        <v>169</v>
      </c>
      <c r="CU63" s="798">
        <v>5.9171597633136095</v>
      </c>
    </row>
    <row r="64" spans="1:99" ht="20.25" customHeight="1" x14ac:dyDescent="0.25">
      <c r="A64" s="845">
        <v>20</v>
      </c>
      <c r="B64" s="846" t="s">
        <v>113</v>
      </c>
      <c r="C64" s="846"/>
      <c r="D64" s="289">
        <f t="shared" si="3"/>
        <v>23</v>
      </c>
      <c r="E64" s="799">
        <v>486</v>
      </c>
      <c r="F64" s="798">
        <f t="shared" ca="1" si="4"/>
        <v>1.8930041152263375</v>
      </c>
      <c r="G64" s="797">
        <v>0</v>
      </c>
      <c r="H64" s="797">
        <v>310</v>
      </c>
      <c r="I64" s="483">
        <v>0</v>
      </c>
      <c r="J64" s="797">
        <v>1</v>
      </c>
      <c r="K64" s="797">
        <v>310</v>
      </c>
      <c r="L64" s="483">
        <v>3.225806451612903</v>
      </c>
      <c r="M64" s="797">
        <v>0</v>
      </c>
      <c r="N64" s="797">
        <v>310</v>
      </c>
      <c r="O64" s="483">
        <v>0</v>
      </c>
      <c r="P64" s="797">
        <v>0</v>
      </c>
      <c r="Q64" s="797">
        <v>310</v>
      </c>
      <c r="R64" s="483">
        <v>0</v>
      </c>
      <c r="S64" s="797">
        <v>0</v>
      </c>
      <c r="T64" s="797">
        <v>310</v>
      </c>
      <c r="U64" s="483">
        <v>0</v>
      </c>
      <c r="V64" s="797">
        <v>0</v>
      </c>
      <c r="W64" s="797">
        <v>310</v>
      </c>
      <c r="X64" s="483">
        <v>0</v>
      </c>
      <c r="Y64" s="797">
        <v>0</v>
      </c>
      <c r="Z64" s="797">
        <v>310</v>
      </c>
      <c r="AA64" s="483">
        <v>0</v>
      </c>
      <c r="AB64" s="797">
        <v>0</v>
      </c>
      <c r="AC64" s="797">
        <v>310</v>
      </c>
      <c r="AD64" s="483">
        <v>0</v>
      </c>
      <c r="AE64" s="797">
        <v>0</v>
      </c>
      <c r="AF64" s="797">
        <v>310</v>
      </c>
      <c r="AG64" s="483">
        <v>0</v>
      </c>
      <c r="AH64" s="797">
        <v>0</v>
      </c>
      <c r="AI64" s="797">
        <v>310</v>
      </c>
      <c r="AJ64" s="483">
        <v>0</v>
      </c>
      <c r="AK64" s="797">
        <v>1</v>
      </c>
      <c r="AL64" s="797">
        <v>310</v>
      </c>
      <c r="AM64" s="483">
        <v>3.225806451612903</v>
      </c>
      <c r="AN64" s="797">
        <v>0</v>
      </c>
      <c r="AO64" s="797">
        <v>310</v>
      </c>
      <c r="AP64" s="483">
        <v>0</v>
      </c>
      <c r="AQ64" s="797">
        <v>0</v>
      </c>
      <c r="AR64" s="797">
        <v>310</v>
      </c>
      <c r="AS64" s="483">
        <v>0</v>
      </c>
      <c r="AT64" s="797">
        <v>4</v>
      </c>
      <c r="AU64" s="797">
        <v>310</v>
      </c>
      <c r="AV64" s="483">
        <v>12.903225806451612</v>
      </c>
      <c r="AW64" s="797">
        <v>0</v>
      </c>
      <c r="AX64" s="797">
        <v>310</v>
      </c>
      <c r="AY64" s="483">
        <v>0</v>
      </c>
      <c r="AZ64" s="797">
        <v>1</v>
      </c>
      <c r="BA64" s="797">
        <v>310</v>
      </c>
      <c r="BB64" s="483">
        <v>3.225806451612903</v>
      </c>
      <c r="BC64" s="797">
        <v>0</v>
      </c>
      <c r="BD64" s="797">
        <v>310</v>
      </c>
      <c r="BE64" s="483">
        <v>0</v>
      </c>
      <c r="BF64" s="797">
        <v>1</v>
      </c>
      <c r="BG64" s="797">
        <v>310</v>
      </c>
      <c r="BH64" s="483">
        <v>3.225806451612903</v>
      </c>
      <c r="BI64" s="797">
        <v>10</v>
      </c>
      <c r="BJ64" s="797">
        <v>310</v>
      </c>
      <c r="BK64" s="483">
        <v>32.258064516129032</v>
      </c>
      <c r="BL64" s="797">
        <v>0</v>
      </c>
      <c r="BM64" s="797">
        <v>310</v>
      </c>
      <c r="BN64" s="483">
        <v>0</v>
      </c>
      <c r="BO64" s="797">
        <v>1</v>
      </c>
      <c r="BP64" s="797">
        <v>310</v>
      </c>
      <c r="BQ64" s="483">
        <v>3.225806451612903</v>
      </c>
      <c r="BR64" s="797">
        <v>0</v>
      </c>
      <c r="BS64" s="797">
        <v>310</v>
      </c>
      <c r="BT64" s="483">
        <v>0</v>
      </c>
      <c r="BU64" s="797">
        <v>0</v>
      </c>
      <c r="BV64" s="797">
        <v>310</v>
      </c>
      <c r="BW64" s="483">
        <v>0</v>
      </c>
      <c r="BX64" s="797">
        <v>0</v>
      </c>
      <c r="BY64" s="797">
        <v>310</v>
      </c>
      <c r="BZ64" s="483">
        <v>0</v>
      </c>
      <c r="CA64" s="797">
        <v>2</v>
      </c>
      <c r="CB64" s="797">
        <v>310</v>
      </c>
      <c r="CC64" s="798">
        <v>6.4516129032258061</v>
      </c>
      <c r="CD64" s="797">
        <v>0</v>
      </c>
      <c r="CE64" s="797">
        <v>310</v>
      </c>
      <c r="CF64" s="798">
        <v>0</v>
      </c>
      <c r="CG64" s="797">
        <v>0</v>
      </c>
      <c r="CH64" s="797">
        <v>310</v>
      </c>
      <c r="CI64" s="798">
        <v>0</v>
      </c>
      <c r="CJ64" s="797">
        <v>0</v>
      </c>
      <c r="CK64" s="797">
        <v>310</v>
      </c>
      <c r="CL64" s="798">
        <v>0</v>
      </c>
      <c r="CM64" s="797">
        <v>2</v>
      </c>
      <c r="CN64" s="797">
        <v>310</v>
      </c>
      <c r="CO64" s="798">
        <v>6.4516129032258061</v>
      </c>
      <c r="CP64" s="797">
        <v>0</v>
      </c>
      <c r="CQ64" s="797">
        <v>310</v>
      </c>
      <c r="CR64" s="798">
        <v>0</v>
      </c>
      <c r="CS64" s="797">
        <v>0</v>
      </c>
      <c r="CT64" s="797">
        <v>310</v>
      </c>
      <c r="CU64" s="798">
        <v>0</v>
      </c>
    </row>
    <row r="65" spans="1:99" ht="20.25" customHeight="1" x14ac:dyDescent="0.25">
      <c r="A65" s="845">
        <v>21</v>
      </c>
      <c r="B65" s="846" t="s">
        <v>114</v>
      </c>
      <c r="C65" s="846"/>
      <c r="D65" s="289">
        <f t="shared" si="3"/>
        <v>30</v>
      </c>
      <c r="E65" s="799">
        <v>603</v>
      </c>
      <c r="F65" s="798">
        <f t="shared" ca="1" si="4"/>
        <v>1.9900497512437809</v>
      </c>
      <c r="G65" s="797">
        <v>0</v>
      </c>
      <c r="H65" s="797">
        <v>481</v>
      </c>
      <c r="I65" s="483">
        <v>0</v>
      </c>
      <c r="J65" s="797">
        <v>3</v>
      </c>
      <c r="K65" s="797">
        <v>481</v>
      </c>
      <c r="L65" s="483">
        <v>6.2370062370062378</v>
      </c>
      <c r="M65" s="797">
        <v>2</v>
      </c>
      <c r="N65" s="797">
        <v>481</v>
      </c>
      <c r="O65" s="483">
        <v>4.1580041580041582</v>
      </c>
      <c r="P65" s="797">
        <v>1</v>
      </c>
      <c r="Q65" s="797">
        <v>481</v>
      </c>
      <c r="R65" s="483">
        <v>2.0790020790020791</v>
      </c>
      <c r="S65" s="797">
        <v>0</v>
      </c>
      <c r="T65" s="797">
        <v>481</v>
      </c>
      <c r="U65" s="483">
        <v>0</v>
      </c>
      <c r="V65" s="797">
        <v>0</v>
      </c>
      <c r="W65" s="797">
        <v>481</v>
      </c>
      <c r="X65" s="483">
        <v>0</v>
      </c>
      <c r="Y65" s="797">
        <v>1</v>
      </c>
      <c r="Z65" s="797">
        <v>481</v>
      </c>
      <c r="AA65" s="483">
        <v>2.0790020790020791</v>
      </c>
      <c r="AB65" s="797">
        <v>3</v>
      </c>
      <c r="AC65" s="797">
        <v>481</v>
      </c>
      <c r="AD65" s="483">
        <v>6.2370062370062378</v>
      </c>
      <c r="AE65" s="797">
        <v>1</v>
      </c>
      <c r="AF65" s="797">
        <v>481</v>
      </c>
      <c r="AG65" s="483">
        <v>2.0790020790020791</v>
      </c>
      <c r="AH65" s="797">
        <v>1</v>
      </c>
      <c r="AI65" s="797">
        <v>481</v>
      </c>
      <c r="AJ65" s="483">
        <v>2.0790020790020791</v>
      </c>
      <c r="AK65" s="797">
        <v>1</v>
      </c>
      <c r="AL65" s="797">
        <v>481</v>
      </c>
      <c r="AM65" s="483">
        <v>2.0790020790020791</v>
      </c>
      <c r="AN65" s="797">
        <v>0</v>
      </c>
      <c r="AO65" s="797">
        <v>481</v>
      </c>
      <c r="AP65" s="483">
        <v>0</v>
      </c>
      <c r="AQ65" s="797">
        <v>0</v>
      </c>
      <c r="AR65" s="797">
        <v>481</v>
      </c>
      <c r="AS65" s="483">
        <v>0</v>
      </c>
      <c r="AT65" s="797">
        <v>3</v>
      </c>
      <c r="AU65" s="797">
        <v>481</v>
      </c>
      <c r="AV65" s="483">
        <v>6.2370062370062378</v>
      </c>
      <c r="AW65" s="797">
        <v>1</v>
      </c>
      <c r="AX65" s="797">
        <v>481</v>
      </c>
      <c r="AY65" s="483">
        <v>2.0790020790020791</v>
      </c>
      <c r="AZ65" s="797">
        <v>1</v>
      </c>
      <c r="BA65" s="797">
        <v>481</v>
      </c>
      <c r="BB65" s="483">
        <v>2.0790020790020791</v>
      </c>
      <c r="BC65" s="797">
        <v>2</v>
      </c>
      <c r="BD65" s="797">
        <v>481</v>
      </c>
      <c r="BE65" s="483">
        <v>4.1580041580041582</v>
      </c>
      <c r="BF65" s="797">
        <v>0</v>
      </c>
      <c r="BG65" s="797">
        <v>481</v>
      </c>
      <c r="BH65" s="483">
        <v>0</v>
      </c>
      <c r="BI65" s="797">
        <v>0</v>
      </c>
      <c r="BJ65" s="797">
        <v>481</v>
      </c>
      <c r="BK65" s="483">
        <v>0</v>
      </c>
      <c r="BL65" s="797">
        <v>0</v>
      </c>
      <c r="BM65" s="797">
        <v>481</v>
      </c>
      <c r="BN65" s="483">
        <v>0</v>
      </c>
      <c r="BO65" s="797">
        <v>2</v>
      </c>
      <c r="BP65" s="797">
        <v>481</v>
      </c>
      <c r="BQ65" s="483">
        <v>4.1580041580041582</v>
      </c>
      <c r="BR65" s="797">
        <v>2</v>
      </c>
      <c r="BS65" s="797">
        <v>481</v>
      </c>
      <c r="BT65" s="483">
        <v>4.1580041580041582</v>
      </c>
      <c r="BU65" s="797">
        <v>0</v>
      </c>
      <c r="BV65" s="797">
        <v>481</v>
      </c>
      <c r="BW65" s="483">
        <v>0</v>
      </c>
      <c r="BX65" s="797">
        <v>2</v>
      </c>
      <c r="BY65" s="797">
        <v>481</v>
      </c>
      <c r="BZ65" s="483">
        <v>4.1580041580041582</v>
      </c>
      <c r="CA65" s="797">
        <v>1</v>
      </c>
      <c r="CB65" s="797">
        <v>481</v>
      </c>
      <c r="CC65" s="798">
        <v>2.0790020790020791</v>
      </c>
      <c r="CD65" s="797">
        <v>0</v>
      </c>
      <c r="CE65" s="797">
        <v>481</v>
      </c>
      <c r="CF65" s="798">
        <v>0</v>
      </c>
      <c r="CG65" s="797">
        <v>0</v>
      </c>
      <c r="CH65" s="797">
        <v>481</v>
      </c>
      <c r="CI65" s="798">
        <v>0</v>
      </c>
      <c r="CJ65" s="797">
        <v>0</v>
      </c>
      <c r="CK65" s="797">
        <v>481</v>
      </c>
      <c r="CL65" s="798">
        <v>0</v>
      </c>
      <c r="CM65" s="797">
        <v>0</v>
      </c>
      <c r="CN65" s="797">
        <v>481</v>
      </c>
      <c r="CO65" s="798">
        <v>0</v>
      </c>
      <c r="CP65" s="797">
        <v>2</v>
      </c>
      <c r="CQ65" s="797">
        <v>481</v>
      </c>
      <c r="CR65" s="798">
        <v>4.1580041580041582</v>
      </c>
      <c r="CS65" s="797">
        <v>1</v>
      </c>
      <c r="CT65" s="797">
        <v>481</v>
      </c>
      <c r="CU65" s="798">
        <v>2.0790020790020791</v>
      </c>
    </row>
    <row r="66" spans="1:99" ht="20.25" customHeight="1" x14ac:dyDescent="0.25">
      <c r="A66" s="845">
        <v>22</v>
      </c>
      <c r="B66" s="846" t="s">
        <v>115</v>
      </c>
      <c r="C66" s="846"/>
      <c r="D66" s="289">
        <f t="shared" si="3"/>
        <v>47</v>
      </c>
      <c r="E66" s="799">
        <v>259</v>
      </c>
      <c r="F66" s="798">
        <f t="shared" ca="1" si="4"/>
        <v>7.2586872586872584</v>
      </c>
      <c r="G66" s="797">
        <v>1</v>
      </c>
      <c r="H66" s="797">
        <v>1005</v>
      </c>
      <c r="I66" s="483">
        <v>0.99502487562189046</v>
      </c>
      <c r="J66" s="797">
        <v>0</v>
      </c>
      <c r="K66" s="797">
        <v>1005</v>
      </c>
      <c r="L66" s="483">
        <v>0</v>
      </c>
      <c r="M66" s="797">
        <v>1</v>
      </c>
      <c r="N66" s="797">
        <v>1005</v>
      </c>
      <c r="O66" s="483">
        <v>0.99502487562189046</v>
      </c>
      <c r="P66" s="797">
        <v>1</v>
      </c>
      <c r="Q66" s="797">
        <v>1005</v>
      </c>
      <c r="R66" s="483">
        <v>0.99502487562189046</v>
      </c>
      <c r="S66" s="797">
        <v>0</v>
      </c>
      <c r="T66" s="797">
        <v>1005</v>
      </c>
      <c r="U66" s="483">
        <v>0</v>
      </c>
      <c r="V66" s="797">
        <v>0</v>
      </c>
      <c r="W66" s="797">
        <v>1005</v>
      </c>
      <c r="X66" s="483">
        <v>0</v>
      </c>
      <c r="Y66" s="797">
        <v>1</v>
      </c>
      <c r="Z66" s="797">
        <v>1005</v>
      </c>
      <c r="AA66" s="483">
        <v>0.99502487562189046</v>
      </c>
      <c r="AB66" s="797">
        <v>0</v>
      </c>
      <c r="AC66" s="797">
        <v>1005</v>
      </c>
      <c r="AD66" s="483">
        <v>0</v>
      </c>
      <c r="AE66" s="797">
        <v>1</v>
      </c>
      <c r="AF66" s="797">
        <v>1005</v>
      </c>
      <c r="AG66" s="483">
        <v>0.99502487562189046</v>
      </c>
      <c r="AH66" s="797">
        <v>3</v>
      </c>
      <c r="AI66" s="797">
        <v>1005</v>
      </c>
      <c r="AJ66" s="483">
        <v>2.9850746268656718</v>
      </c>
      <c r="AK66" s="797">
        <v>1</v>
      </c>
      <c r="AL66" s="797">
        <v>1005</v>
      </c>
      <c r="AM66" s="483">
        <v>0.99502487562189046</v>
      </c>
      <c r="AN66" s="797">
        <v>1</v>
      </c>
      <c r="AO66" s="797">
        <v>1005</v>
      </c>
      <c r="AP66" s="483">
        <v>0.99502487562189046</v>
      </c>
      <c r="AQ66" s="797">
        <v>0</v>
      </c>
      <c r="AR66" s="797">
        <v>1005</v>
      </c>
      <c r="AS66" s="483">
        <v>0</v>
      </c>
      <c r="AT66" s="797">
        <v>1</v>
      </c>
      <c r="AU66" s="797">
        <v>1005</v>
      </c>
      <c r="AV66" s="483">
        <v>0.99502487562189046</v>
      </c>
      <c r="AW66" s="797">
        <v>1</v>
      </c>
      <c r="AX66" s="797">
        <v>1005</v>
      </c>
      <c r="AY66" s="483">
        <v>0.99502487562189046</v>
      </c>
      <c r="AZ66" s="797">
        <v>0</v>
      </c>
      <c r="BA66" s="797">
        <v>1005</v>
      </c>
      <c r="BB66" s="483">
        <v>0</v>
      </c>
      <c r="BC66" s="797">
        <v>5</v>
      </c>
      <c r="BD66" s="797">
        <v>1005</v>
      </c>
      <c r="BE66" s="483">
        <v>4.9751243781094523</v>
      </c>
      <c r="BF66" s="797">
        <v>2</v>
      </c>
      <c r="BG66" s="797">
        <v>1005</v>
      </c>
      <c r="BH66" s="483">
        <v>1.9900497512437809</v>
      </c>
      <c r="BI66" s="797">
        <v>0</v>
      </c>
      <c r="BJ66" s="797">
        <v>1005</v>
      </c>
      <c r="BK66" s="483">
        <v>0</v>
      </c>
      <c r="BL66" s="797">
        <v>2</v>
      </c>
      <c r="BM66" s="797">
        <v>1005</v>
      </c>
      <c r="BN66" s="483">
        <v>1.9900497512437809</v>
      </c>
      <c r="BO66" s="797">
        <v>6</v>
      </c>
      <c r="BP66" s="797">
        <v>1005</v>
      </c>
      <c r="BQ66" s="483">
        <v>5.9701492537313436</v>
      </c>
      <c r="BR66" s="797">
        <v>2</v>
      </c>
      <c r="BS66" s="797">
        <v>1005</v>
      </c>
      <c r="BT66" s="483">
        <v>1.9900497512437809</v>
      </c>
      <c r="BU66" s="797">
        <v>7</v>
      </c>
      <c r="BV66" s="797">
        <v>1005</v>
      </c>
      <c r="BW66" s="483">
        <v>6.9651741293532341</v>
      </c>
      <c r="BX66" s="797">
        <v>1</v>
      </c>
      <c r="BY66" s="797">
        <v>1005</v>
      </c>
      <c r="BZ66" s="483">
        <v>0.99502487562189046</v>
      </c>
      <c r="CA66" s="797">
        <v>1</v>
      </c>
      <c r="CB66" s="797">
        <v>1005</v>
      </c>
      <c r="CC66" s="798">
        <v>0.99502487562189046</v>
      </c>
      <c r="CD66" s="797">
        <v>2</v>
      </c>
      <c r="CE66" s="797">
        <v>1005</v>
      </c>
      <c r="CF66" s="798">
        <v>1.9900497512437809</v>
      </c>
      <c r="CG66" s="797">
        <v>3</v>
      </c>
      <c r="CH66" s="797">
        <v>1005</v>
      </c>
      <c r="CI66" s="798">
        <v>2.9850746268656718</v>
      </c>
      <c r="CJ66" s="797">
        <v>1</v>
      </c>
      <c r="CK66" s="797">
        <v>1005</v>
      </c>
      <c r="CL66" s="798">
        <v>0.99502487562189046</v>
      </c>
      <c r="CM66" s="797">
        <v>1</v>
      </c>
      <c r="CN66" s="797">
        <v>1005</v>
      </c>
      <c r="CO66" s="798">
        <v>0.99502487562189046</v>
      </c>
      <c r="CP66" s="797">
        <v>0</v>
      </c>
      <c r="CQ66" s="797">
        <v>1005</v>
      </c>
      <c r="CR66" s="798">
        <v>0</v>
      </c>
      <c r="CS66" s="797">
        <v>2</v>
      </c>
      <c r="CT66" s="797">
        <v>1005</v>
      </c>
      <c r="CU66" s="798">
        <v>1.9900497512437809</v>
      </c>
    </row>
    <row r="67" spans="1:99" ht="20.25" customHeight="1" x14ac:dyDescent="0.25">
      <c r="A67" s="845">
        <v>23</v>
      </c>
      <c r="B67" s="846" t="s">
        <v>116</v>
      </c>
      <c r="C67" s="846"/>
      <c r="D67" s="289">
        <f t="shared" si="3"/>
        <v>69</v>
      </c>
      <c r="E67" s="799">
        <v>346</v>
      </c>
      <c r="F67" s="798">
        <f t="shared" ca="1" si="4"/>
        <v>7.9768786127167628</v>
      </c>
      <c r="G67" s="797">
        <v>0</v>
      </c>
      <c r="H67" s="797">
        <v>739</v>
      </c>
      <c r="I67" s="483">
        <v>0</v>
      </c>
      <c r="J67" s="797">
        <v>1</v>
      </c>
      <c r="K67" s="797">
        <v>739</v>
      </c>
      <c r="L67" s="483">
        <v>1.3531799729364007</v>
      </c>
      <c r="M67" s="797">
        <v>3</v>
      </c>
      <c r="N67" s="797">
        <v>739</v>
      </c>
      <c r="O67" s="483">
        <v>4.0595399188092012</v>
      </c>
      <c r="P67" s="797">
        <v>1</v>
      </c>
      <c r="Q67" s="797">
        <v>739</v>
      </c>
      <c r="R67" s="483">
        <v>1.3531799729364007</v>
      </c>
      <c r="S67" s="797">
        <v>1</v>
      </c>
      <c r="T67" s="797">
        <v>739</v>
      </c>
      <c r="U67" s="483">
        <v>1.3531799729364007</v>
      </c>
      <c r="V67" s="797">
        <v>1</v>
      </c>
      <c r="W67" s="797">
        <v>739</v>
      </c>
      <c r="X67" s="483">
        <v>1.3531799729364007</v>
      </c>
      <c r="Y67" s="797">
        <v>0</v>
      </c>
      <c r="Z67" s="797">
        <v>739</v>
      </c>
      <c r="AA67" s="483">
        <v>0</v>
      </c>
      <c r="AB67" s="797">
        <v>0</v>
      </c>
      <c r="AC67" s="797">
        <v>739</v>
      </c>
      <c r="AD67" s="483">
        <v>0</v>
      </c>
      <c r="AE67" s="797">
        <v>1</v>
      </c>
      <c r="AF67" s="797">
        <v>739</v>
      </c>
      <c r="AG67" s="483">
        <v>1.3531799729364007</v>
      </c>
      <c r="AH67" s="797">
        <v>2</v>
      </c>
      <c r="AI67" s="797">
        <v>739</v>
      </c>
      <c r="AJ67" s="483">
        <v>2.7063599458728014</v>
      </c>
      <c r="AK67" s="797">
        <v>3</v>
      </c>
      <c r="AL67" s="797">
        <v>739</v>
      </c>
      <c r="AM67" s="483">
        <v>4.0595399188092012</v>
      </c>
      <c r="AN67" s="797">
        <v>2</v>
      </c>
      <c r="AO67" s="797">
        <v>739</v>
      </c>
      <c r="AP67" s="483">
        <v>2.7063599458728014</v>
      </c>
      <c r="AQ67" s="797">
        <v>2</v>
      </c>
      <c r="AR67" s="797">
        <v>739</v>
      </c>
      <c r="AS67" s="483">
        <v>2.7063599458728014</v>
      </c>
      <c r="AT67" s="797">
        <v>3</v>
      </c>
      <c r="AU67" s="797">
        <v>739</v>
      </c>
      <c r="AV67" s="483">
        <v>4.0595399188092012</v>
      </c>
      <c r="AW67" s="797">
        <v>5</v>
      </c>
      <c r="AX67" s="797">
        <v>739</v>
      </c>
      <c r="AY67" s="483">
        <v>6.7658998646820026</v>
      </c>
      <c r="AZ67" s="797">
        <v>4</v>
      </c>
      <c r="BA67" s="797">
        <v>739</v>
      </c>
      <c r="BB67" s="483">
        <v>5.4127198917456028</v>
      </c>
      <c r="BC67" s="797">
        <v>1</v>
      </c>
      <c r="BD67" s="797">
        <v>739</v>
      </c>
      <c r="BE67" s="483">
        <v>1.3531799729364007</v>
      </c>
      <c r="BF67" s="797">
        <v>4</v>
      </c>
      <c r="BG67" s="797">
        <v>739</v>
      </c>
      <c r="BH67" s="483">
        <v>5.4127198917456028</v>
      </c>
      <c r="BI67" s="797">
        <v>2</v>
      </c>
      <c r="BJ67" s="797">
        <v>739</v>
      </c>
      <c r="BK67" s="483">
        <v>2.7063599458728014</v>
      </c>
      <c r="BL67" s="797">
        <v>3</v>
      </c>
      <c r="BM67" s="797">
        <v>739</v>
      </c>
      <c r="BN67" s="483">
        <v>4.0595399188092012</v>
      </c>
      <c r="BO67" s="797">
        <v>9</v>
      </c>
      <c r="BP67" s="797">
        <v>739</v>
      </c>
      <c r="BQ67" s="483">
        <v>12.178619756427604</v>
      </c>
      <c r="BR67" s="797">
        <v>3</v>
      </c>
      <c r="BS67" s="797">
        <v>739</v>
      </c>
      <c r="BT67" s="483">
        <v>4.0595399188092012</v>
      </c>
      <c r="BU67" s="797">
        <v>3</v>
      </c>
      <c r="BV67" s="797">
        <v>739</v>
      </c>
      <c r="BW67" s="483">
        <v>4.0595399188092012</v>
      </c>
      <c r="BX67" s="797">
        <v>3</v>
      </c>
      <c r="BY67" s="797">
        <v>739</v>
      </c>
      <c r="BZ67" s="483">
        <v>4.0595399188092012</v>
      </c>
      <c r="CA67" s="797">
        <v>1</v>
      </c>
      <c r="CB67" s="797">
        <v>739</v>
      </c>
      <c r="CC67" s="798">
        <v>1.3531799729364007</v>
      </c>
      <c r="CD67" s="797">
        <v>1</v>
      </c>
      <c r="CE67" s="797">
        <v>739</v>
      </c>
      <c r="CF67" s="798">
        <v>1.3531799729364007</v>
      </c>
      <c r="CG67" s="797">
        <v>3</v>
      </c>
      <c r="CH67" s="797">
        <v>739</v>
      </c>
      <c r="CI67" s="798">
        <v>4.0595399188092012</v>
      </c>
      <c r="CJ67" s="797">
        <v>0</v>
      </c>
      <c r="CK67" s="797">
        <v>739</v>
      </c>
      <c r="CL67" s="798">
        <v>0</v>
      </c>
      <c r="CM67" s="797">
        <v>0</v>
      </c>
      <c r="CN67" s="797">
        <v>739</v>
      </c>
      <c r="CO67" s="798">
        <v>0</v>
      </c>
      <c r="CP67" s="797">
        <v>5</v>
      </c>
      <c r="CQ67" s="797">
        <v>739</v>
      </c>
      <c r="CR67" s="798">
        <v>6.7658998646820026</v>
      </c>
      <c r="CS67" s="797">
        <v>2</v>
      </c>
      <c r="CT67" s="797">
        <v>739</v>
      </c>
      <c r="CU67" s="798">
        <v>2.7063599458728014</v>
      </c>
    </row>
    <row r="68" spans="1:99" ht="20.25" customHeight="1" x14ac:dyDescent="0.25">
      <c r="A68" s="845">
        <v>24</v>
      </c>
      <c r="B68" s="846" t="s">
        <v>117</v>
      </c>
      <c r="C68" s="846"/>
      <c r="D68" s="289">
        <f t="shared" si="3"/>
        <v>42</v>
      </c>
      <c r="E68" s="799">
        <v>3681</v>
      </c>
      <c r="F68" s="798">
        <f t="shared" ca="1" si="4"/>
        <v>0.45639771801140994</v>
      </c>
      <c r="G68" s="797">
        <v>0</v>
      </c>
      <c r="H68" s="797">
        <v>900</v>
      </c>
      <c r="I68" s="483">
        <v>0</v>
      </c>
      <c r="J68" s="797">
        <v>1</v>
      </c>
      <c r="K68" s="797">
        <v>900</v>
      </c>
      <c r="L68" s="483">
        <v>1.1111111111111112</v>
      </c>
      <c r="M68" s="797">
        <v>3</v>
      </c>
      <c r="N68" s="797">
        <v>900</v>
      </c>
      <c r="O68" s="483">
        <v>3.3333333333333335</v>
      </c>
      <c r="P68" s="797">
        <v>2</v>
      </c>
      <c r="Q68" s="797">
        <v>900</v>
      </c>
      <c r="R68" s="483">
        <v>2.2222222222222223</v>
      </c>
      <c r="S68" s="797">
        <v>0</v>
      </c>
      <c r="T68" s="797">
        <v>900</v>
      </c>
      <c r="U68" s="483">
        <v>0</v>
      </c>
      <c r="V68" s="797">
        <v>1</v>
      </c>
      <c r="W68" s="797">
        <v>900</v>
      </c>
      <c r="X68" s="483">
        <v>1.1111111111111112</v>
      </c>
      <c r="Y68" s="797">
        <v>2</v>
      </c>
      <c r="Z68" s="797">
        <v>900</v>
      </c>
      <c r="AA68" s="483">
        <v>2.2222222222222223</v>
      </c>
      <c r="AB68" s="797">
        <v>0</v>
      </c>
      <c r="AC68" s="797">
        <v>900</v>
      </c>
      <c r="AD68" s="483">
        <v>0</v>
      </c>
      <c r="AE68" s="797">
        <v>1</v>
      </c>
      <c r="AF68" s="797">
        <v>900</v>
      </c>
      <c r="AG68" s="483">
        <v>1.1111111111111112</v>
      </c>
      <c r="AH68" s="797">
        <v>0</v>
      </c>
      <c r="AI68" s="797">
        <v>900</v>
      </c>
      <c r="AJ68" s="483">
        <v>0</v>
      </c>
      <c r="AK68" s="797">
        <v>0</v>
      </c>
      <c r="AL68" s="797">
        <v>900</v>
      </c>
      <c r="AM68" s="483">
        <v>0</v>
      </c>
      <c r="AN68" s="797">
        <v>1</v>
      </c>
      <c r="AO68" s="797">
        <v>900</v>
      </c>
      <c r="AP68" s="483">
        <v>1.1111111111111112</v>
      </c>
      <c r="AQ68" s="797">
        <v>0</v>
      </c>
      <c r="AR68" s="797">
        <v>900</v>
      </c>
      <c r="AS68" s="483">
        <v>0</v>
      </c>
      <c r="AT68" s="797">
        <v>1</v>
      </c>
      <c r="AU68" s="797">
        <v>900</v>
      </c>
      <c r="AV68" s="483">
        <v>1.1111111111111112</v>
      </c>
      <c r="AW68" s="797">
        <v>1</v>
      </c>
      <c r="AX68" s="797">
        <v>900</v>
      </c>
      <c r="AY68" s="483">
        <v>1.1111111111111112</v>
      </c>
      <c r="AZ68" s="797">
        <v>2</v>
      </c>
      <c r="BA68" s="797">
        <v>900</v>
      </c>
      <c r="BB68" s="483">
        <v>2.2222222222222223</v>
      </c>
      <c r="BC68" s="797">
        <v>0</v>
      </c>
      <c r="BD68" s="797">
        <v>900</v>
      </c>
      <c r="BE68" s="483">
        <v>0</v>
      </c>
      <c r="BF68" s="797">
        <v>0</v>
      </c>
      <c r="BG68" s="797">
        <v>900</v>
      </c>
      <c r="BH68" s="483">
        <v>0</v>
      </c>
      <c r="BI68" s="797">
        <v>5</v>
      </c>
      <c r="BJ68" s="797">
        <v>900</v>
      </c>
      <c r="BK68" s="483">
        <v>5.5555555555555554</v>
      </c>
      <c r="BL68" s="797">
        <v>1</v>
      </c>
      <c r="BM68" s="797">
        <v>900</v>
      </c>
      <c r="BN68" s="483">
        <v>1.1111111111111112</v>
      </c>
      <c r="BO68" s="797">
        <v>8</v>
      </c>
      <c r="BP68" s="797">
        <v>900</v>
      </c>
      <c r="BQ68" s="483">
        <v>8.8888888888888893</v>
      </c>
      <c r="BR68" s="797">
        <v>1</v>
      </c>
      <c r="BS68" s="797">
        <v>900</v>
      </c>
      <c r="BT68" s="483">
        <v>1.1111111111111112</v>
      </c>
      <c r="BU68" s="797">
        <v>3</v>
      </c>
      <c r="BV68" s="797">
        <v>900</v>
      </c>
      <c r="BW68" s="483">
        <v>3.3333333333333335</v>
      </c>
      <c r="BX68" s="797">
        <v>4</v>
      </c>
      <c r="BY68" s="797">
        <v>900</v>
      </c>
      <c r="BZ68" s="483">
        <v>4.4444444444444446</v>
      </c>
      <c r="CA68" s="797">
        <v>0</v>
      </c>
      <c r="CB68" s="797">
        <v>900</v>
      </c>
      <c r="CC68" s="798">
        <v>0</v>
      </c>
      <c r="CD68" s="797">
        <v>1</v>
      </c>
      <c r="CE68" s="797">
        <v>900</v>
      </c>
      <c r="CF68" s="798">
        <v>1.1111111111111112</v>
      </c>
      <c r="CG68" s="797">
        <v>0</v>
      </c>
      <c r="CH68" s="797">
        <v>900</v>
      </c>
      <c r="CI68" s="798">
        <v>0</v>
      </c>
      <c r="CJ68" s="797">
        <v>1</v>
      </c>
      <c r="CK68" s="797">
        <v>900</v>
      </c>
      <c r="CL68" s="798">
        <v>1.1111111111111112</v>
      </c>
      <c r="CM68" s="797">
        <v>1</v>
      </c>
      <c r="CN68" s="797">
        <v>900</v>
      </c>
      <c r="CO68" s="798">
        <v>1.1111111111111112</v>
      </c>
      <c r="CP68" s="797">
        <v>1</v>
      </c>
      <c r="CQ68" s="797">
        <v>900</v>
      </c>
      <c r="CR68" s="798">
        <v>1.1111111111111112</v>
      </c>
      <c r="CS68" s="797">
        <v>1</v>
      </c>
      <c r="CT68" s="797">
        <v>900</v>
      </c>
      <c r="CU68" s="798">
        <v>1.1111111111111112</v>
      </c>
    </row>
    <row r="69" spans="1:99" ht="20.25" customHeight="1" x14ac:dyDescent="0.25">
      <c r="A69" s="845">
        <v>25</v>
      </c>
      <c r="B69" s="846" t="s">
        <v>118</v>
      </c>
      <c r="C69" s="846"/>
      <c r="D69" s="289">
        <f t="shared" si="3"/>
        <v>48</v>
      </c>
      <c r="E69" s="799">
        <v>346</v>
      </c>
      <c r="F69" s="798">
        <f t="shared" ca="1" si="4"/>
        <v>5.5491329479768785</v>
      </c>
      <c r="G69" s="797">
        <v>1</v>
      </c>
      <c r="H69" s="797">
        <v>925</v>
      </c>
      <c r="I69" s="483">
        <v>1.0810810810810811</v>
      </c>
      <c r="J69" s="797">
        <v>0</v>
      </c>
      <c r="K69" s="797">
        <v>925</v>
      </c>
      <c r="L69" s="483">
        <v>0</v>
      </c>
      <c r="M69" s="797">
        <v>2</v>
      </c>
      <c r="N69" s="797">
        <v>925</v>
      </c>
      <c r="O69" s="483">
        <v>2.1621621621621623</v>
      </c>
      <c r="P69" s="797">
        <v>0</v>
      </c>
      <c r="Q69" s="797">
        <v>925</v>
      </c>
      <c r="R69" s="483">
        <v>0</v>
      </c>
      <c r="S69" s="797">
        <v>0</v>
      </c>
      <c r="T69" s="797">
        <v>925</v>
      </c>
      <c r="U69" s="483">
        <v>0</v>
      </c>
      <c r="V69" s="797">
        <v>1</v>
      </c>
      <c r="W69" s="797">
        <v>925</v>
      </c>
      <c r="X69" s="483">
        <v>1.0810810810810811</v>
      </c>
      <c r="Y69" s="797">
        <v>3</v>
      </c>
      <c r="Z69" s="797">
        <v>925</v>
      </c>
      <c r="AA69" s="483">
        <v>3.243243243243243</v>
      </c>
      <c r="AB69" s="797">
        <v>2</v>
      </c>
      <c r="AC69" s="797">
        <v>925</v>
      </c>
      <c r="AD69" s="483">
        <v>2.1621621621621623</v>
      </c>
      <c r="AE69" s="797">
        <v>2</v>
      </c>
      <c r="AF69" s="797">
        <v>925</v>
      </c>
      <c r="AG69" s="483">
        <v>2.1621621621621623</v>
      </c>
      <c r="AH69" s="797">
        <v>0</v>
      </c>
      <c r="AI69" s="797">
        <v>925</v>
      </c>
      <c r="AJ69" s="483">
        <v>0</v>
      </c>
      <c r="AK69" s="797">
        <v>1</v>
      </c>
      <c r="AL69" s="797">
        <v>925</v>
      </c>
      <c r="AM69" s="483">
        <v>1.0810810810810811</v>
      </c>
      <c r="AN69" s="797">
        <v>1</v>
      </c>
      <c r="AO69" s="797">
        <v>925</v>
      </c>
      <c r="AP69" s="483">
        <v>1.0810810810810811</v>
      </c>
      <c r="AQ69" s="797">
        <v>0</v>
      </c>
      <c r="AR69" s="797">
        <v>925</v>
      </c>
      <c r="AS69" s="483">
        <v>0</v>
      </c>
      <c r="AT69" s="797">
        <v>2</v>
      </c>
      <c r="AU69" s="797">
        <v>925</v>
      </c>
      <c r="AV69" s="483">
        <v>2.1621621621621623</v>
      </c>
      <c r="AW69" s="797">
        <v>6</v>
      </c>
      <c r="AX69" s="797">
        <v>925</v>
      </c>
      <c r="AY69" s="483">
        <v>6.486486486486486</v>
      </c>
      <c r="AZ69" s="797">
        <v>2</v>
      </c>
      <c r="BA69" s="797">
        <v>925</v>
      </c>
      <c r="BB69" s="483">
        <v>2.1621621621621623</v>
      </c>
      <c r="BC69" s="797">
        <v>1</v>
      </c>
      <c r="BD69" s="797">
        <v>925</v>
      </c>
      <c r="BE69" s="483">
        <v>1.0810810810810811</v>
      </c>
      <c r="BF69" s="797">
        <v>3</v>
      </c>
      <c r="BG69" s="797">
        <v>925</v>
      </c>
      <c r="BH69" s="483">
        <v>3.243243243243243</v>
      </c>
      <c r="BI69" s="797">
        <v>2</v>
      </c>
      <c r="BJ69" s="797">
        <v>925</v>
      </c>
      <c r="BK69" s="483">
        <v>2.1621621621621623</v>
      </c>
      <c r="BL69" s="797">
        <v>4</v>
      </c>
      <c r="BM69" s="797">
        <v>925</v>
      </c>
      <c r="BN69" s="483">
        <v>4.3243243243243246</v>
      </c>
      <c r="BO69" s="797">
        <v>4</v>
      </c>
      <c r="BP69" s="797">
        <v>925</v>
      </c>
      <c r="BQ69" s="483">
        <v>4.3243243243243246</v>
      </c>
      <c r="BR69" s="797">
        <v>1</v>
      </c>
      <c r="BS69" s="797">
        <v>925</v>
      </c>
      <c r="BT69" s="483">
        <v>1.0810810810810811</v>
      </c>
      <c r="BU69" s="797">
        <v>0</v>
      </c>
      <c r="BV69" s="797">
        <v>925</v>
      </c>
      <c r="BW69" s="483">
        <v>0</v>
      </c>
      <c r="BX69" s="797">
        <v>0</v>
      </c>
      <c r="BY69" s="797">
        <v>925</v>
      </c>
      <c r="BZ69" s="483">
        <v>0</v>
      </c>
      <c r="CA69" s="797">
        <v>0</v>
      </c>
      <c r="CB69" s="797">
        <v>925</v>
      </c>
      <c r="CC69" s="798">
        <v>0</v>
      </c>
      <c r="CD69" s="797">
        <v>0</v>
      </c>
      <c r="CE69" s="797">
        <v>925</v>
      </c>
      <c r="CF69" s="798">
        <v>0</v>
      </c>
      <c r="CG69" s="797">
        <v>1</v>
      </c>
      <c r="CH69" s="797">
        <v>925</v>
      </c>
      <c r="CI69" s="798">
        <v>1.0810810810810811</v>
      </c>
      <c r="CJ69" s="797">
        <v>0</v>
      </c>
      <c r="CK69" s="797">
        <v>925</v>
      </c>
      <c r="CL69" s="798">
        <v>0</v>
      </c>
      <c r="CM69" s="797">
        <v>1</v>
      </c>
      <c r="CN69" s="797">
        <v>925</v>
      </c>
      <c r="CO69" s="798">
        <v>1.0810810810810811</v>
      </c>
      <c r="CP69" s="797">
        <v>3</v>
      </c>
      <c r="CQ69" s="797">
        <v>925</v>
      </c>
      <c r="CR69" s="798">
        <v>3.243243243243243</v>
      </c>
      <c r="CS69" s="797">
        <v>5</v>
      </c>
      <c r="CT69" s="797">
        <v>925</v>
      </c>
      <c r="CU69" s="798">
        <v>5.4054054054054053</v>
      </c>
    </row>
    <row r="70" spans="1:99" ht="20.25" customHeight="1" x14ac:dyDescent="0.25">
      <c r="A70" s="845">
        <v>26</v>
      </c>
      <c r="B70" s="846" t="s">
        <v>119</v>
      </c>
      <c r="C70" s="846"/>
      <c r="D70" s="289">
        <f t="shared" si="3"/>
        <v>15</v>
      </c>
      <c r="E70" s="799">
        <v>376</v>
      </c>
      <c r="F70" s="798">
        <f t="shared" ca="1" si="4"/>
        <v>1.5957446808510638</v>
      </c>
      <c r="G70" s="797">
        <v>0</v>
      </c>
      <c r="H70" s="797">
        <v>654</v>
      </c>
      <c r="I70" s="483">
        <v>0</v>
      </c>
      <c r="J70" s="797">
        <v>1</v>
      </c>
      <c r="K70" s="797">
        <v>654</v>
      </c>
      <c r="L70" s="483">
        <v>1.5290519877675841</v>
      </c>
      <c r="M70" s="797">
        <v>0</v>
      </c>
      <c r="N70" s="797">
        <v>654</v>
      </c>
      <c r="O70" s="483">
        <v>0</v>
      </c>
      <c r="P70" s="797">
        <v>1</v>
      </c>
      <c r="Q70" s="797">
        <v>654</v>
      </c>
      <c r="R70" s="483">
        <v>1.5290519877675841</v>
      </c>
      <c r="S70" s="797">
        <v>0</v>
      </c>
      <c r="T70" s="797">
        <v>654</v>
      </c>
      <c r="U70" s="483">
        <v>0</v>
      </c>
      <c r="V70" s="797">
        <v>0</v>
      </c>
      <c r="W70" s="797">
        <v>654</v>
      </c>
      <c r="X70" s="483">
        <v>0</v>
      </c>
      <c r="Y70" s="797">
        <v>0</v>
      </c>
      <c r="Z70" s="797">
        <v>654</v>
      </c>
      <c r="AA70" s="483">
        <v>0</v>
      </c>
      <c r="AB70" s="797">
        <v>0</v>
      </c>
      <c r="AC70" s="797">
        <v>654</v>
      </c>
      <c r="AD70" s="483">
        <v>0</v>
      </c>
      <c r="AE70" s="797">
        <v>1</v>
      </c>
      <c r="AF70" s="797">
        <v>654</v>
      </c>
      <c r="AG70" s="483">
        <v>1.5290519877675841</v>
      </c>
      <c r="AH70" s="797">
        <v>0</v>
      </c>
      <c r="AI70" s="797">
        <v>654</v>
      </c>
      <c r="AJ70" s="483">
        <v>0</v>
      </c>
      <c r="AK70" s="797">
        <v>0</v>
      </c>
      <c r="AL70" s="797">
        <v>654</v>
      </c>
      <c r="AM70" s="483">
        <v>0</v>
      </c>
      <c r="AN70" s="797">
        <v>0</v>
      </c>
      <c r="AO70" s="797">
        <v>654</v>
      </c>
      <c r="AP70" s="483">
        <v>0</v>
      </c>
      <c r="AQ70" s="797">
        <v>0</v>
      </c>
      <c r="AR70" s="797">
        <v>654</v>
      </c>
      <c r="AS70" s="483">
        <v>0</v>
      </c>
      <c r="AT70" s="797">
        <v>0</v>
      </c>
      <c r="AU70" s="797">
        <v>654</v>
      </c>
      <c r="AV70" s="483">
        <v>0</v>
      </c>
      <c r="AW70" s="797">
        <v>0</v>
      </c>
      <c r="AX70" s="797">
        <v>654</v>
      </c>
      <c r="AY70" s="483">
        <v>0</v>
      </c>
      <c r="AZ70" s="797">
        <v>1</v>
      </c>
      <c r="BA70" s="797">
        <v>654</v>
      </c>
      <c r="BB70" s="483">
        <v>1.5290519877675841</v>
      </c>
      <c r="BC70" s="797">
        <v>0</v>
      </c>
      <c r="BD70" s="797">
        <v>654</v>
      </c>
      <c r="BE70" s="483">
        <v>0</v>
      </c>
      <c r="BF70" s="797">
        <v>0</v>
      </c>
      <c r="BG70" s="797">
        <v>654</v>
      </c>
      <c r="BH70" s="483">
        <v>0</v>
      </c>
      <c r="BI70" s="797">
        <v>0</v>
      </c>
      <c r="BJ70" s="797">
        <v>654</v>
      </c>
      <c r="BK70" s="483">
        <v>0</v>
      </c>
      <c r="BL70" s="797">
        <v>0</v>
      </c>
      <c r="BM70" s="797">
        <v>654</v>
      </c>
      <c r="BN70" s="483">
        <v>0</v>
      </c>
      <c r="BO70" s="797">
        <v>0</v>
      </c>
      <c r="BP70" s="797">
        <v>654</v>
      </c>
      <c r="BQ70" s="483">
        <v>0</v>
      </c>
      <c r="BR70" s="797">
        <v>1</v>
      </c>
      <c r="BS70" s="797">
        <v>654</v>
      </c>
      <c r="BT70" s="483">
        <v>1.5290519877675841</v>
      </c>
      <c r="BU70" s="797">
        <v>2</v>
      </c>
      <c r="BV70" s="797">
        <v>654</v>
      </c>
      <c r="BW70" s="483">
        <v>3.0581039755351682</v>
      </c>
      <c r="BX70" s="797">
        <v>2</v>
      </c>
      <c r="BY70" s="797">
        <v>654</v>
      </c>
      <c r="BZ70" s="483">
        <v>3.0581039755351682</v>
      </c>
      <c r="CA70" s="797">
        <v>1</v>
      </c>
      <c r="CB70" s="797">
        <v>654</v>
      </c>
      <c r="CC70" s="798">
        <v>1.5290519877675841</v>
      </c>
      <c r="CD70" s="797">
        <v>1</v>
      </c>
      <c r="CE70" s="797">
        <v>654</v>
      </c>
      <c r="CF70" s="798">
        <v>1.5290519877675841</v>
      </c>
      <c r="CG70" s="797">
        <v>1</v>
      </c>
      <c r="CH70" s="797">
        <v>654</v>
      </c>
      <c r="CI70" s="798">
        <v>1.5290519877675841</v>
      </c>
      <c r="CJ70" s="797">
        <v>2</v>
      </c>
      <c r="CK70" s="797">
        <v>654</v>
      </c>
      <c r="CL70" s="798">
        <v>3.0581039755351682</v>
      </c>
      <c r="CM70" s="797">
        <v>1</v>
      </c>
      <c r="CN70" s="797">
        <v>654</v>
      </c>
      <c r="CO70" s="798">
        <v>1.5290519877675841</v>
      </c>
      <c r="CP70" s="797">
        <v>0</v>
      </c>
      <c r="CQ70" s="797">
        <v>654</v>
      </c>
      <c r="CR70" s="798">
        <v>0</v>
      </c>
      <c r="CS70" s="797">
        <v>0</v>
      </c>
      <c r="CT70" s="797">
        <v>654</v>
      </c>
      <c r="CU70" s="798">
        <v>0</v>
      </c>
    </row>
    <row r="71" spans="1:99" ht="20.25" customHeight="1" x14ac:dyDescent="0.25">
      <c r="A71" s="845">
        <v>27</v>
      </c>
      <c r="B71" s="846" t="s">
        <v>120</v>
      </c>
      <c r="C71" s="846"/>
      <c r="D71" s="289">
        <f t="shared" si="3"/>
        <v>65</v>
      </c>
      <c r="E71" s="799">
        <v>539</v>
      </c>
      <c r="F71" s="798">
        <f t="shared" ca="1" si="4"/>
        <v>4.8237476808905377</v>
      </c>
      <c r="G71" s="797">
        <v>9</v>
      </c>
      <c r="H71" s="797">
        <v>526</v>
      </c>
      <c r="I71" s="483">
        <v>17.110266159695819</v>
      </c>
      <c r="J71" s="797">
        <v>0</v>
      </c>
      <c r="K71" s="797">
        <v>526</v>
      </c>
      <c r="L71" s="483">
        <v>0</v>
      </c>
      <c r="M71" s="797">
        <v>2</v>
      </c>
      <c r="N71" s="797">
        <v>526</v>
      </c>
      <c r="O71" s="483">
        <v>3.8022813688212929</v>
      </c>
      <c r="P71" s="797">
        <v>2</v>
      </c>
      <c r="Q71" s="797">
        <v>526</v>
      </c>
      <c r="R71" s="483">
        <v>3.8022813688212929</v>
      </c>
      <c r="S71" s="797">
        <v>0</v>
      </c>
      <c r="T71" s="797">
        <v>526</v>
      </c>
      <c r="U71" s="483">
        <v>0</v>
      </c>
      <c r="V71" s="797">
        <v>1</v>
      </c>
      <c r="W71" s="797">
        <v>526</v>
      </c>
      <c r="X71" s="483">
        <v>1.9011406844106464</v>
      </c>
      <c r="Y71" s="797">
        <v>5</v>
      </c>
      <c r="Z71" s="797">
        <v>526</v>
      </c>
      <c r="AA71" s="483">
        <v>9.5057034220532319</v>
      </c>
      <c r="AB71" s="797">
        <v>1</v>
      </c>
      <c r="AC71" s="797">
        <v>526</v>
      </c>
      <c r="AD71" s="483">
        <v>1.9011406844106464</v>
      </c>
      <c r="AE71" s="797">
        <v>2</v>
      </c>
      <c r="AF71" s="797">
        <v>526</v>
      </c>
      <c r="AG71" s="483">
        <v>3.8022813688212929</v>
      </c>
      <c r="AH71" s="797">
        <v>1</v>
      </c>
      <c r="AI71" s="797">
        <v>526</v>
      </c>
      <c r="AJ71" s="483">
        <v>1.9011406844106464</v>
      </c>
      <c r="AK71" s="797">
        <v>2</v>
      </c>
      <c r="AL71" s="797">
        <v>526</v>
      </c>
      <c r="AM71" s="483">
        <v>3.8022813688212929</v>
      </c>
      <c r="AN71" s="797">
        <v>0</v>
      </c>
      <c r="AO71" s="797">
        <v>526</v>
      </c>
      <c r="AP71" s="483">
        <v>0</v>
      </c>
      <c r="AQ71" s="797">
        <v>2</v>
      </c>
      <c r="AR71" s="797">
        <v>526</v>
      </c>
      <c r="AS71" s="483">
        <v>3.8022813688212929</v>
      </c>
      <c r="AT71" s="797">
        <v>3</v>
      </c>
      <c r="AU71" s="797">
        <v>526</v>
      </c>
      <c r="AV71" s="483">
        <v>5.7034220532319395</v>
      </c>
      <c r="AW71" s="797">
        <v>1</v>
      </c>
      <c r="AX71" s="797">
        <v>526</v>
      </c>
      <c r="AY71" s="483">
        <v>1.9011406844106464</v>
      </c>
      <c r="AZ71" s="797">
        <v>2</v>
      </c>
      <c r="BA71" s="797">
        <v>526</v>
      </c>
      <c r="BB71" s="483">
        <v>3.8022813688212929</v>
      </c>
      <c r="BC71" s="797">
        <v>0</v>
      </c>
      <c r="BD71" s="797">
        <v>526</v>
      </c>
      <c r="BE71" s="483">
        <v>0</v>
      </c>
      <c r="BF71" s="797">
        <v>0</v>
      </c>
      <c r="BG71" s="797">
        <v>526</v>
      </c>
      <c r="BH71" s="483">
        <v>0</v>
      </c>
      <c r="BI71" s="797">
        <v>1</v>
      </c>
      <c r="BJ71" s="797">
        <v>526</v>
      </c>
      <c r="BK71" s="483">
        <v>1.9011406844106464</v>
      </c>
      <c r="BL71" s="797">
        <v>3</v>
      </c>
      <c r="BM71" s="797">
        <v>526</v>
      </c>
      <c r="BN71" s="483">
        <v>5.7034220532319395</v>
      </c>
      <c r="BO71" s="797">
        <v>3</v>
      </c>
      <c r="BP71" s="797">
        <v>526</v>
      </c>
      <c r="BQ71" s="483">
        <v>5.7034220532319395</v>
      </c>
      <c r="BR71" s="797">
        <v>11</v>
      </c>
      <c r="BS71" s="797">
        <v>526</v>
      </c>
      <c r="BT71" s="483">
        <v>20.912547528517109</v>
      </c>
      <c r="BU71" s="797">
        <v>8</v>
      </c>
      <c r="BV71" s="797">
        <v>526</v>
      </c>
      <c r="BW71" s="483">
        <v>15.209125475285171</v>
      </c>
      <c r="BX71" s="797">
        <v>0</v>
      </c>
      <c r="BY71" s="797">
        <v>526</v>
      </c>
      <c r="BZ71" s="483">
        <v>0</v>
      </c>
      <c r="CA71" s="797">
        <v>2</v>
      </c>
      <c r="CB71" s="797">
        <v>526</v>
      </c>
      <c r="CC71" s="798">
        <v>3.8022813688212929</v>
      </c>
      <c r="CD71" s="797">
        <v>0</v>
      </c>
      <c r="CE71" s="797">
        <v>526</v>
      </c>
      <c r="CF71" s="798">
        <v>0</v>
      </c>
      <c r="CG71" s="797">
        <v>1</v>
      </c>
      <c r="CH71" s="797">
        <v>526</v>
      </c>
      <c r="CI71" s="798">
        <v>1.9011406844106464</v>
      </c>
      <c r="CJ71" s="797">
        <v>2</v>
      </c>
      <c r="CK71" s="797">
        <v>526</v>
      </c>
      <c r="CL71" s="798">
        <v>3.8022813688212929</v>
      </c>
      <c r="CM71" s="797">
        <v>1</v>
      </c>
      <c r="CN71" s="797">
        <v>526</v>
      </c>
      <c r="CO71" s="798">
        <v>1.9011406844106464</v>
      </c>
      <c r="CP71" s="797">
        <v>0</v>
      </c>
      <c r="CQ71" s="797">
        <v>526</v>
      </c>
      <c r="CR71" s="798">
        <v>0</v>
      </c>
      <c r="CS71" s="797">
        <v>0</v>
      </c>
      <c r="CT71" s="797">
        <v>526</v>
      </c>
      <c r="CU71" s="798">
        <v>0</v>
      </c>
    </row>
    <row r="72" spans="1:99" ht="20.25" customHeight="1" x14ac:dyDescent="0.25">
      <c r="A72" s="845">
        <v>28</v>
      </c>
      <c r="B72" s="846" t="s">
        <v>121</v>
      </c>
      <c r="C72" s="846"/>
      <c r="D72" s="289">
        <f t="shared" si="3"/>
        <v>33</v>
      </c>
      <c r="E72" s="799">
        <v>171</v>
      </c>
      <c r="F72" s="798">
        <f t="shared" ca="1" si="4"/>
        <v>7.7192982456140351</v>
      </c>
      <c r="G72" s="797">
        <v>1</v>
      </c>
      <c r="H72" s="797">
        <v>982</v>
      </c>
      <c r="I72" s="483">
        <v>1.0183299389002036</v>
      </c>
      <c r="J72" s="797">
        <v>1</v>
      </c>
      <c r="K72" s="797">
        <v>982</v>
      </c>
      <c r="L72" s="483">
        <v>1.0183299389002036</v>
      </c>
      <c r="M72" s="797">
        <v>3</v>
      </c>
      <c r="N72" s="797">
        <v>982</v>
      </c>
      <c r="O72" s="483">
        <v>3.0549898167006111</v>
      </c>
      <c r="P72" s="797">
        <v>1</v>
      </c>
      <c r="Q72" s="797">
        <v>982</v>
      </c>
      <c r="R72" s="483">
        <v>1.0183299389002036</v>
      </c>
      <c r="S72" s="797">
        <v>0</v>
      </c>
      <c r="T72" s="797">
        <v>982</v>
      </c>
      <c r="U72" s="483">
        <v>0</v>
      </c>
      <c r="V72" s="797">
        <v>1</v>
      </c>
      <c r="W72" s="797">
        <v>982</v>
      </c>
      <c r="X72" s="483">
        <v>1.0183299389002036</v>
      </c>
      <c r="Y72" s="797">
        <v>0</v>
      </c>
      <c r="Z72" s="797">
        <v>982</v>
      </c>
      <c r="AA72" s="483">
        <v>0</v>
      </c>
      <c r="AB72" s="797">
        <v>0</v>
      </c>
      <c r="AC72" s="797">
        <v>982</v>
      </c>
      <c r="AD72" s="483">
        <v>0</v>
      </c>
      <c r="AE72" s="797">
        <v>3</v>
      </c>
      <c r="AF72" s="797">
        <v>982</v>
      </c>
      <c r="AG72" s="483">
        <v>3.0549898167006111</v>
      </c>
      <c r="AH72" s="797">
        <v>5</v>
      </c>
      <c r="AI72" s="797">
        <v>982</v>
      </c>
      <c r="AJ72" s="483">
        <v>5.0916496945010188</v>
      </c>
      <c r="AK72" s="797">
        <v>1</v>
      </c>
      <c r="AL72" s="797">
        <v>982</v>
      </c>
      <c r="AM72" s="483">
        <v>1.0183299389002036</v>
      </c>
      <c r="AN72" s="797">
        <v>1</v>
      </c>
      <c r="AO72" s="797">
        <v>982</v>
      </c>
      <c r="AP72" s="483">
        <v>1.0183299389002036</v>
      </c>
      <c r="AQ72" s="797">
        <v>0</v>
      </c>
      <c r="AR72" s="797">
        <v>982</v>
      </c>
      <c r="AS72" s="483">
        <v>0</v>
      </c>
      <c r="AT72" s="797">
        <v>3</v>
      </c>
      <c r="AU72" s="797">
        <v>982</v>
      </c>
      <c r="AV72" s="483">
        <v>3.0549898167006111</v>
      </c>
      <c r="AW72" s="797">
        <v>0</v>
      </c>
      <c r="AX72" s="797">
        <v>982</v>
      </c>
      <c r="AY72" s="483">
        <v>0</v>
      </c>
      <c r="AZ72" s="797">
        <v>2</v>
      </c>
      <c r="BA72" s="797">
        <v>982</v>
      </c>
      <c r="BB72" s="483">
        <v>2.0366598778004072</v>
      </c>
      <c r="BC72" s="797">
        <v>0</v>
      </c>
      <c r="BD72" s="797">
        <v>982</v>
      </c>
      <c r="BE72" s="483">
        <v>0</v>
      </c>
      <c r="BF72" s="797">
        <v>1</v>
      </c>
      <c r="BG72" s="797">
        <v>982</v>
      </c>
      <c r="BH72" s="483">
        <v>1.0183299389002036</v>
      </c>
      <c r="BI72" s="797">
        <v>1</v>
      </c>
      <c r="BJ72" s="797">
        <v>982</v>
      </c>
      <c r="BK72" s="483">
        <v>1.0183299389002036</v>
      </c>
      <c r="BL72" s="797">
        <v>0</v>
      </c>
      <c r="BM72" s="797">
        <v>982</v>
      </c>
      <c r="BN72" s="483">
        <v>0</v>
      </c>
      <c r="BO72" s="797">
        <v>1</v>
      </c>
      <c r="BP72" s="797">
        <v>982</v>
      </c>
      <c r="BQ72" s="483">
        <v>1.0183299389002036</v>
      </c>
      <c r="BR72" s="797">
        <v>2</v>
      </c>
      <c r="BS72" s="797">
        <v>982</v>
      </c>
      <c r="BT72" s="483">
        <v>2.0366598778004072</v>
      </c>
      <c r="BU72" s="797">
        <v>1</v>
      </c>
      <c r="BV72" s="797">
        <v>982</v>
      </c>
      <c r="BW72" s="483">
        <v>1.0183299389002036</v>
      </c>
      <c r="BX72" s="797">
        <v>0</v>
      </c>
      <c r="BY72" s="797">
        <v>982</v>
      </c>
      <c r="BZ72" s="483">
        <v>0</v>
      </c>
      <c r="CA72" s="797">
        <v>1</v>
      </c>
      <c r="CB72" s="797">
        <v>982</v>
      </c>
      <c r="CC72" s="798">
        <v>1.0183299389002036</v>
      </c>
      <c r="CD72" s="797">
        <v>1</v>
      </c>
      <c r="CE72" s="797">
        <v>982</v>
      </c>
      <c r="CF72" s="798">
        <v>1.0183299389002036</v>
      </c>
      <c r="CG72" s="797">
        <v>0</v>
      </c>
      <c r="CH72" s="797">
        <v>982</v>
      </c>
      <c r="CI72" s="798">
        <v>0</v>
      </c>
      <c r="CJ72" s="797">
        <v>2</v>
      </c>
      <c r="CK72" s="797">
        <v>982</v>
      </c>
      <c r="CL72" s="798">
        <v>2.0366598778004072</v>
      </c>
      <c r="CM72" s="797">
        <v>0</v>
      </c>
      <c r="CN72" s="797">
        <v>982</v>
      </c>
      <c r="CO72" s="798">
        <v>0</v>
      </c>
      <c r="CP72" s="797">
        <v>1</v>
      </c>
      <c r="CQ72" s="797">
        <v>982</v>
      </c>
      <c r="CR72" s="798">
        <v>1.0183299389002036</v>
      </c>
      <c r="CS72" s="797">
        <v>0</v>
      </c>
      <c r="CT72" s="797">
        <v>982</v>
      </c>
      <c r="CU72" s="798">
        <v>0</v>
      </c>
    </row>
    <row r="73" spans="1:99" ht="20.25" customHeight="1" x14ac:dyDescent="0.25">
      <c r="A73" s="845">
        <v>29</v>
      </c>
      <c r="B73" s="846" t="s">
        <v>122</v>
      </c>
      <c r="C73" s="846"/>
      <c r="D73" s="289">
        <f t="shared" si="3"/>
        <v>17</v>
      </c>
      <c r="E73" s="799">
        <v>234</v>
      </c>
      <c r="F73" s="798">
        <f t="shared" ca="1" si="4"/>
        <v>2.9059829059829059</v>
      </c>
      <c r="G73" s="797">
        <v>1</v>
      </c>
      <c r="H73" s="797">
        <v>571</v>
      </c>
      <c r="I73" s="483">
        <v>1.7513134851138354</v>
      </c>
      <c r="J73" s="797">
        <v>0</v>
      </c>
      <c r="K73" s="797">
        <v>571</v>
      </c>
      <c r="L73" s="483">
        <v>0</v>
      </c>
      <c r="M73" s="797">
        <v>0</v>
      </c>
      <c r="N73" s="797">
        <v>571</v>
      </c>
      <c r="O73" s="483">
        <v>0</v>
      </c>
      <c r="P73" s="797">
        <v>2</v>
      </c>
      <c r="Q73" s="797">
        <v>571</v>
      </c>
      <c r="R73" s="483">
        <v>3.5026269702276709</v>
      </c>
      <c r="S73" s="797">
        <v>0</v>
      </c>
      <c r="T73" s="797">
        <v>571</v>
      </c>
      <c r="U73" s="483">
        <v>0</v>
      </c>
      <c r="V73" s="797">
        <v>0</v>
      </c>
      <c r="W73" s="797">
        <v>571</v>
      </c>
      <c r="X73" s="483">
        <v>0</v>
      </c>
      <c r="Y73" s="797">
        <v>1</v>
      </c>
      <c r="Z73" s="797">
        <v>571</v>
      </c>
      <c r="AA73" s="483">
        <v>1.7513134851138354</v>
      </c>
      <c r="AB73" s="797">
        <v>0</v>
      </c>
      <c r="AC73" s="797">
        <v>571</v>
      </c>
      <c r="AD73" s="483">
        <v>0</v>
      </c>
      <c r="AE73" s="797">
        <v>1</v>
      </c>
      <c r="AF73" s="797">
        <v>571</v>
      </c>
      <c r="AG73" s="483">
        <v>1.7513134851138354</v>
      </c>
      <c r="AH73" s="797">
        <v>0</v>
      </c>
      <c r="AI73" s="797">
        <v>571</v>
      </c>
      <c r="AJ73" s="483">
        <v>0</v>
      </c>
      <c r="AK73" s="797">
        <v>1</v>
      </c>
      <c r="AL73" s="797">
        <v>571</v>
      </c>
      <c r="AM73" s="483">
        <v>1.7513134851138354</v>
      </c>
      <c r="AN73" s="797">
        <v>1</v>
      </c>
      <c r="AO73" s="797">
        <v>571</v>
      </c>
      <c r="AP73" s="483">
        <v>1.7513134851138354</v>
      </c>
      <c r="AQ73" s="797">
        <v>0</v>
      </c>
      <c r="AR73" s="797">
        <v>571</v>
      </c>
      <c r="AS73" s="483">
        <v>0</v>
      </c>
      <c r="AT73" s="797">
        <v>1</v>
      </c>
      <c r="AU73" s="797">
        <v>571</v>
      </c>
      <c r="AV73" s="483">
        <v>1.7513134851138354</v>
      </c>
      <c r="AW73" s="797">
        <v>1</v>
      </c>
      <c r="AX73" s="797">
        <v>571</v>
      </c>
      <c r="AY73" s="483">
        <v>1.7513134851138354</v>
      </c>
      <c r="AZ73" s="797">
        <v>0</v>
      </c>
      <c r="BA73" s="797">
        <v>571</v>
      </c>
      <c r="BB73" s="483">
        <v>0</v>
      </c>
      <c r="BC73" s="797">
        <v>0</v>
      </c>
      <c r="BD73" s="797">
        <v>571</v>
      </c>
      <c r="BE73" s="483">
        <v>0</v>
      </c>
      <c r="BF73" s="797">
        <v>0</v>
      </c>
      <c r="BG73" s="797">
        <v>571</v>
      </c>
      <c r="BH73" s="483">
        <v>0</v>
      </c>
      <c r="BI73" s="797">
        <v>2</v>
      </c>
      <c r="BJ73" s="797">
        <v>571</v>
      </c>
      <c r="BK73" s="483">
        <v>3.5026269702276709</v>
      </c>
      <c r="BL73" s="797">
        <v>1</v>
      </c>
      <c r="BM73" s="797">
        <v>571</v>
      </c>
      <c r="BN73" s="483">
        <v>1.7513134851138354</v>
      </c>
      <c r="BO73" s="797">
        <v>1</v>
      </c>
      <c r="BP73" s="797">
        <v>571</v>
      </c>
      <c r="BQ73" s="483">
        <v>1.7513134851138354</v>
      </c>
      <c r="BR73" s="797">
        <v>1</v>
      </c>
      <c r="BS73" s="797">
        <v>571</v>
      </c>
      <c r="BT73" s="483">
        <v>1.7513134851138354</v>
      </c>
      <c r="BU73" s="797">
        <v>1</v>
      </c>
      <c r="BV73" s="797">
        <v>571</v>
      </c>
      <c r="BW73" s="483">
        <v>1.7513134851138354</v>
      </c>
      <c r="BX73" s="797">
        <v>1</v>
      </c>
      <c r="BY73" s="797">
        <v>571</v>
      </c>
      <c r="BZ73" s="483">
        <v>1.7513134851138354</v>
      </c>
      <c r="CA73" s="797">
        <v>0</v>
      </c>
      <c r="CB73" s="797">
        <v>571</v>
      </c>
      <c r="CC73" s="798">
        <v>0</v>
      </c>
      <c r="CD73" s="797">
        <v>0</v>
      </c>
      <c r="CE73" s="797">
        <v>571</v>
      </c>
      <c r="CF73" s="798">
        <v>0</v>
      </c>
      <c r="CG73" s="797">
        <v>0</v>
      </c>
      <c r="CH73" s="797">
        <v>571</v>
      </c>
      <c r="CI73" s="798">
        <v>0</v>
      </c>
      <c r="CJ73" s="797">
        <v>1</v>
      </c>
      <c r="CK73" s="797">
        <v>571</v>
      </c>
      <c r="CL73" s="798">
        <v>1.7513134851138354</v>
      </c>
      <c r="CM73" s="797">
        <v>0</v>
      </c>
      <c r="CN73" s="797">
        <v>571</v>
      </c>
      <c r="CO73" s="798">
        <v>0</v>
      </c>
      <c r="CP73" s="797">
        <v>0</v>
      </c>
      <c r="CQ73" s="797">
        <v>571</v>
      </c>
      <c r="CR73" s="798">
        <v>0</v>
      </c>
      <c r="CS73" s="797">
        <v>0</v>
      </c>
      <c r="CT73" s="797">
        <v>571</v>
      </c>
      <c r="CU73" s="798">
        <v>0</v>
      </c>
    </row>
    <row r="74" spans="1:99" ht="20.25" customHeight="1" x14ac:dyDescent="0.25">
      <c r="A74" s="845">
        <v>30</v>
      </c>
      <c r="B74" s="846" t="s">
        <v>123</v>
      </c>
      <c r="C74" s="846"/>
      <c r="D74" s="289">
        <f t="shared" si="3"/>
        <v>36</v>
      </c>
      <c r="E74" s="799">
        <v>419</v>
      </c>
      <c r="F74" s="798">
        <f t="shared" ca="1" si="4"/>
        <v>3.4367541766109784</v>
      </c>
      <c r="G74" s="797">
        <v>1</v>
      </c>
      <c r="H74" s="797">
        <v>984</v>
      </c>
      <c r="I74" s="483">
        <v>1.0162601626016261</v>
      </c>
      <c r="J74" s="797">
        <v>1</v>
      </c>
      <c r="K74" s="797">
        <v>984</v>
      </c>
      <c r="L74" s="483">
        <v>1.0162601626016261</v>
      </c>
      <c r="M74" s="797">
        <v>0</v>
      </c>
      <c r="N74" s="797">
        <v>984</v>
      </c>
      <c r="O74" s="483">
        <v>0</v>
      </c>
      <c r="P74" s="797">
        <v>2</v>
      </c>
      <c r="Q74" s="797">
        <v>984</v>
      </c>
      <c r="R74" s="483">
        <v>2.0325203252032522</v>
      </c>
      <c r="S74" s="797">
        <v>2</v>
      </c>
      <c r="T74" s="797">
        <v>984</v>
      </c>
      <c r="U74" s="483">
        <v>2.0325203252032522</v>
      </c>
      <c r="V74" s="797">
        <v>2</v>
      </c>
      <c r="W74" s="797">
        <v>984</v>
      </c>
      <c r="X74" s="483">
        <v>2.0325203252032522</v>
      </c>
      <c r="Y74" s="797">
        <v>3</v>
      </c>
      <c r="Z74" s="797">
        <v>984</v>
      </c>
      <c r="AA74" s="483">
        <v>3.0487804878048781</v>
      </c>
      <c r="AB74" s="797">
        <v>0</v>
      </c>
      <c r="AC74" s="797">
        <v>984</v>
      </c>
      <c r="AD74" s="483">
        <v>0</v>
      </c>
      <c r="AE74" s="797">
        <v>0</v>
      </c>
      <c r="AF74" s="797">
        <v>984</v>
      </c>
      <c r="AG74" s="483">
        <v>0</v>
      </c>
      <c r="AH74" s="797">
        <v>0</v>
      </c>
      <c r="AI74" s="797">
        <v>984</v>
      </c>
      <c r="AJ74" s="483">
        <v>0</v>
      </c>
      <c r="AK74" s="797">
        <v>1</v>
      </c>
      <c r="AL74" s="797">
        <v>984</v>
      </c>
      <c r="AM74" s="483">
        <v>1.0162601626016261</v>
      </c>
      <c r="AN74" s="797">
        <v>0</v>
      </c>
      <c r="AO74" s="797">
        <v>984</v>
      </c>
      <c r="AP74" s="483">
        <v>0</v>
      </c>
      <c r="AQ74" s="797">
        <v>0</v>
      </c>
      <c r="AR74" s="797">
        <v>984</v>
      </c>
      <c r="AS74" s="483">
        <v>0</v>
      </c>
      <c r="AT74" s="797">
        <v>0</v>
      </c>
      <c r="AU74" s="797">
        <v>984</v>
      </c>
      <c r="AV74" s="483">
        <v>0</v>
      </c>
      <c r="AW74" s="797">
        <v>3</v>
      </c>
      <c r="AX74" s="797">
        <v>984</v>
      </c>
      <c r="AY74" s="483">
        <v>3.0487804878048781</v>
      </c>
      <c r="AZ74" s="797">
        <v>2</v>
      </c>
      <c r="BA74" s="797">
        <v>984</v>
      </c>
      <c r="BB74" s="483">
        <v>2.0325203252032522</v>
      </c>
      <c r="BC74" s="797">
        <v>1</v>
      </c>
      <c r="BD74" s="797">
        <v>984</v>
      </c>
      <c r="BE74" s="483">
        <v>1.0162601626016261</v>
      </c>
      <c r="BF74" s="797">
        <v>0</v>
      </c>
      <c r="BG74" s="797">
        <v>984</v>
      </c>
      <c r="BH74" s="483">
        <v>0</v>
      </c>
      <c r="BI74" s="797">
        <v>0</v>
      </c>
      <c r="BJ74" s="797">
        <v>984</v>
      </c>
      <c r="BK74" s="483">
        <v>0</v>
      </c>
      <c r="BL74" s="797">
        <v>0</v>
      </c>
      <c r="BM74" s="797">
        <v>984</v>
      </c>
      <c r="BN74" s="483">
        <v>0</v>
      </c>
      <c r="BO74" s="797">
        <v>3</v>
      </c>
      <c r="BP74" s="797">
        <v>984</v>
      </c>
      <c r="BQ74" s="483">
        <v>3.0487804878048781</v>
      </c>
      <c r="BR74" s="797">
        <v>0</v>
      </c>
      <c r="BS74" s="797">
        <v>984</v>
      </c>
      <c r="BT74" s="483">
        <v>0</v>
      </c>
      <c r="BU74" s="797">
        <v>0</v>
      </c>
      <c r="BV74" s="797">
        <v>984</v>
      </c>
      <c r="BW74" s="483">
        <v>0</v>
      </c>
      <c r="BX74" s="797">
        <v>0</v>
      </c>
      <c r="BY74" s="797">
        <v>984</v>
      </c>
      <c r="BZ74" s="483">
        <v>0</v>
      </c>
      <c r="CA74" s="797">
        <v>0</v>
      </c>
      <c r="CB74" s="797">
        <v>984</v>
      </c>
      <c r="CC74" s="798">
        <v>0</v>
      </c>
      <c r="CD74" s="797">
        <v>0</v>
      </c>
      <c r="CE74" s="797">
        <v>984</v>
      </c>
      <c r="CF74" s="798">
        <v>0</v>
      </c>
      <c r="CG74" s="797">
        <v>1</v>
      </c>
      <c r="CH74" s="797">
        <v>984</v>
      </c>
      <c r="CI74" s="798">
        <v>1.0162601626016261</v>
      </c>
      <c r="CJ74" s="797">
        <v>5</v>
      </c>
      <c r="CK74" s="797">
        <v>984</v>
      </c>
      <c r="CL74" s="798">
        <v>5.0813008130081299</v>
      </c>
      <c r="CM74" s="797">
        <v>5</v>
      </c>
      <c r="CN74" s="797">
        <v>984</v>
      </c>
      <c r="CO74" s="798">
        <v>5.0813008130081299</v>
      </c>
      <c r="CP74" s="797">
        <v>3</v>
      </c>
      <c r="CQ74" s="797">
        <v>984</v>
      </c>
      <c r="CR74" s="798">
        <v>3.0487804878048781</v>
      </c>
      <c r="CS74" s="797">
        <v>1</v>
      </c>
      <c r="CT74" s="797">
        <v>984</v>
      </c>
      <c r="CU74" s="798">
        <v>1.0162601626016261</v>
      </c>
    </row>
    <row r="75" spans="1:99" ht="20.25" customHeight="1" x14ac:dyDescent="0.25">
      <c r="A75" s="845">
        <v>31</v>
      </c>
      <c r="B75" s="846" t="s">
        <v>124</v>
      </c>
      <c r="C75" s="846"/>
      <c r="D75" s="289">
        <f t="shared" si="3"/>
        <v>43</v>
      </c>
      <c r="E75" s="799">
        <v>365</v>
      </c>
      <c r="F75" s="798">
        <f t="shared" ca="1" si="4"/>
        <v>4.7123287671232879</v>
      </c>
      <c r="G75" s="797">
        <v>5</v>
      </c>
      <c r="H75" s="797">
        <v>566</v>
      </c>
      <c r="I75" s="483">
        <v>8.8339222614840995</v>
      </c>
      <c r="J75" s="797">
        <v>0</v>
      </c>
      <c r="K75" s="797">
        <v>566</v>
      </c>
      <c r="L75" s="483">
        <v>0</v>
      </c>
      <c r="M75" s="797">
        <v>0</v>
      </c>
      <c r="N75" s="797">
        <v>566</v>
      </c>
      <c r="O75" s="483">
        <v>0</v>
      </c>
      <c r="P75" s="797">
        <v>2</v>
      </c>
      <c r="Q75" s="797">
        <v>566</v>
      </c>
      <c r="R75" s="483">
        <v>3.5335689045936394</v>
      </c>
      <c r="S75" s="797">
        <v>0</v>
      </c>
      <c r="T75" s="797">
        <v>566</v>
      </c>
      <c r="U75" s="483">
        <v>0</v>
      </c>
      <c r="V75" s="797">
        <v>0</v>
      </c>
      <c r="W75" s="797">
        <v>566</v>
      </c>
      <c r="X75" s="483">
        <v>0</v>
      </c>
      <c r="Y75" s="797">
        <v>1</v>
      </c>
      <c r="Z75" s="797">
        <v>566</v>
      </c>
      <c r="AA75" s="483">
        <v>1.7667844522968197</v>
      </c>
      <c r="AB75" s="797">
        <v>0</v>
      </c>
      <c r="AC75" s="797">
        <v>566</v>
      </c>
      <c r="AD75" s="483">
        <v>0</v>
      </c>
      <c r="AE75" s="797">
        <v>0</v>
      </c>
      <c r="AF75" s="797">
        <v>566</v>
      </c>
      <c r="AG75" s="483">
        <v>0</v>
      </c>
      <c r="AH75" s="797">
        <v>1</v>
      </c>
      <c r="AI75" s="797">
        <v>566</v>
      </c>
      <c r="AJ75" s="483">
        <v>1.7667844522968197</v>
      </c>
      <c r="AK75" s="797">
        <v>1</v>
      </c>
      <c r="AL75" s="797">
        <v>566</v>
      </c>
      <c r="AM75" s="483">
        <v>1.7667844522968197</v>
      </c>
      <c r="AN75" s="797">
        <v>0</v>
      </c>
      <c r="AO75" s="797">
        <v>566</v>
      </c>
      <c r="AP75" s="483">
        <v>0</v>
      </c>
      <c r="AQ75" s="797">
        <v>1</v>
      </c>
      <c r="AR75" s="797">
        <v>566</v>
      </c>
      <c r="AS75" s="483">
        <v>1.7667844522968197</v>
      </c>
      <c r="AT75" s="797">
        <v>5</v>
      </c>
      <c r="AU75" s="797">
        <v>566</v>
      </c>
      <c r="AV75" s="483">
        <v>8.8339222614840995</v>
      </c>
      <c r="AW75" s="797">
        <v>1</v>
      </c>
      <c r="AX75" s="797">
        <v>566</v>
      </c>
      <c r="AY75" s="483">
        <v>1.7667844522968197</v>
      </c>
      <c r="AZ75" s="797">
        <v>0</v>
      </c>
      <c r="BA75" s="797">
        <v>566</v>
      </c>
      <c r="BB75" s="483">
        <v>0</v>
      </c>
      <c r="BC75" s="797">
        <v>2</v>
      </c>
      <c r="BD75" s="797">
        <v>566</v>
      </c>
      <c r="BE75" s="483">
        <v>3.5335689045936394</v>
      </c>
      <c r="BF75" s="797">
        <v>1</v>
      </c>
      <c r="BG75" s="797">
        <v>566</v>
      </c>
      <c r="BH75" s="483">
        <v>1.7667844522968197</v>
      </c>
      <c r="BI75" s="797">
        <v>2</v>
      </c>
      <c r="BJ75" s="797">
        <v>566</v>
      </c>
      <c r="BK75" s="483">
        <v>3.5335689045936394</v>
      </c>
      <c r="BL75" s="797">
        <v>2</v>
      </c>
      <c r="BM75" s="797">
        <v>566</v>
      </c>
      <c r="BN75" s="483">
        <v>3.5335689045936394</v>
      </c>
      <c r="BO75" s="797">
        <v>5</v>
      </c>
      <c r="BP75" s="797">
        <v>566</v>
      </c>
      <c r="BQ75" s="483">
        <v>8.8339222614840995</v>
      </c>
      <c r="BR75" s="797">
        <v>4</v>
      </c>
      <c r="BS75" s="797">
        <v>566</v>
      </c>
      <c r="BT75" s="483">
        <v>7.0671378091872787</v>
      </c>
      <c r="BU75" s="797">
        <v>2</v>
      </c>
      <c r="BV75" s="797">
        <v>566</v>
      </c>
      <c r="BW75" s="483">
        <v>3.5335689045936394</v>
      </c>
      <c r="BX75" s="797">
        <v>2</v>
      </c>
      <c r="BY75" s="797">
        <v>566</v>
      </c>
      <c r="BZ75" s="483">
        <v>3.5335689045936394</v>
      </c>
      <c r="CA75" s="797">
        <v>1</v>
      </c>
      <c r="CB75" s="797">
        <v>566</v>
      </c>
      <c r="CC75" s="798">
        <v>1.7667844522968197</v>
      </c>
      <c r="CD75" s="797">
        <v>0</v>
      </c>
      <c r="CE75" s="797">
        <v>566</v>
      </c>
      <c r="CF75" s="798">
        <v>0</v>
      </c>
      <c r="CG75" s="797">
        <v>0</v>
      </c>
      <c r="CH75" s="797">
        <v>566</v>
      </c>
      <c r="CI75" s="798">
        <v>0</v>
      </c>
      <c r="CJ75" s="797">
        <v>0</v>
      </c>
      <c r="CK75" s="797">
        <v>566</v>
      </c>
      <c r="CL75" s="798">
        <v>0</v>
      </c>
      <c r="CM75" s="797">
        <v>2</v>
      </c>
      <c r="CN75" s="797">
        <v>566</v>
      </c>
      <c r="CO75" s="798">
        <v>3.5335689045936394</v>
      </c>
      <c r="CP75" s="797">
        <v>2</v>
      </c>
      <c r="CQ75" s="797">
        <v>566</v>
      </c>
      <c r="CR75" s="798">
        <v>3.5335689045936394</v>
      </c>
      <c r="CS75" s="797">
        <v>1</v>
      </c>
      <c r="CT75" s="797">
        <v>566</v>
      </c>
      <c r="CU75" s="798">
        <v>1.7667844522968197</v>
      </c>
    </row>
    <row r="76" spans="1:99" ht="20.25" customHeight="1" x14ac:dyDescent="0.25">
      <c r="A76" s="845">
        <v>32</v>
      </c>
      <c r="B76" s="846" t="s">
        <v>125</v>
      </c>
      <c r="C76" s="846"/>
      <c r="D76" s="289">
        <f>SUMIFS($G76:$CS76,$G$43:$CS$43,$D$43)</f>
        <v>42</v>
      </c>
      <c r="E76" s="799">
        <v>556</v>
      </c>
      <c r="F76" s="798">
        <f t="shared" ca="1" si="4"/>
        <v>3.0215827338129495</v>
      </c>
      <c r="G76" s="797">
        <v>1</v>
      </c>
      <c r="H76" s="797">
        <v>588</v>
      </c>
      <c r="I76" s="483">
        <v>1.7006802721088434</v>
      </c>
      <c r="J76" s="797">
        <v>0</v>
      </c>
      <c r="K76" s="797">
        <v>588</v>
      </c>
      <c r="L76" s="483">
        <v>0</v>
      </c>
      <c r="M76" s="797">
        <v>0</v>
      </c>
      <c r="N76" s="797">
        <v>588</v>
      </c>
      <c r="O76" s="483">
        <v>0</v>
      </c>
      <c r="P76" s="797">
        <v>0</v>
      </c>
      <c r="Q76" s="797">
        <v>588</v>
      </c>
      <c r="R76" s="483">
        <v>0</v>
      </c>
      <c r="S76" s="797">
        <v>0</v>
      </c>
      <c r="T76" s="797">
        <v>588</v>
      </c>
      <c r="U76" s="483">
        <v>0</v>
      </c>
      <c r="V76" s="797">
        <v>0</v>
      </c>
      <c r="W76" s="797">
        <v>588</v>
      </c>
      <c r="X76" s="483">
        <v>0</v>
      </c>
      <c r="Y76" s="797">
        <v>0</v>
      </c>
      <c r="Z76" s="797">
        <v>588</v>
      </c>
      <c r="AA76" s="483">
        <v>0</v>
      </c>
      <c r="AB76" s="797">
        <v>1</v>
      </c>
      <c r="AC76" s="797">
        <v>588</v>
      </c>
      <c r="AD76" s="483">
        <v>1.7006802721088434</v>
      </c>
      <c r="AE76" s="797">
        <v>1</v>
      </c>
      <c r="AF76" s="797">
        <v>588</v>
      </c>
      <c r="AG76" s="483">
        <v>1.7006802721088434</v>
      </c>
      <c r="AH76" s="797">
        <v>2</v>
      </c>
      <c r="AI76" s="797">
        <v>588</v>
      </c>
      <c r="AJ76" s="483">
        <v>3.4013605442176869</v>
      </c>
      <c r="AK76" s="797">
        <v>2</v>
      </c>
      <c r="AL76" s="797">
        <v>588</v>
      </c>
      <c r="AM76" s="483">
        <v>3.4013605442176869</v>
      </c>
      <c r="AN76" s="797">
        <v>0</v>
      </c>
      <c r="AO76" s="797">
        <v>588</v>
      </c>
      <c r="AP76" s="483">
        <v>0</v>
      </c>
      <c r="AQ76" s="797">
        <v>0</v>
      </c>
      <c r="AR76" s="797">
        <v>588</v>
      </c>
      <c r="AS76" s="483">
        <v>0</v>
      </c>
      <c r="AT76" s="797">
        <v>2</v>
      </c>
      <c r="AU76" s="797">
        <v>588</v>
      </c>
      <c r="AV76" s="483">
        <v>3.4013605442176869</v>
      </c>
      <c r="AW76" s="797">
        <v>2</v>
      </c>
      <c r="AX76" s="797">
        <v>588</v>
      </c>
      <c r="AY76" s="483">
        <v>3.4013605442176869</v>
      </c>
      <c r="AZ76" s="797">
        <v>0</v>
      </c>
      <c r="BA76" s="797">
        <v>588</v>
      </c>
      <c r="BB76" s="483">
        <v>0</v>
      </c>
      <c r="BC76" s="797">
        <v>0</v>
      </c>
      <c r="BD76" s="797">
        <v>588</v>
      </c>
      <c r="BE76" s="483">
        <v>0</v>
      </c>
      <c r="BF76" s="797">
        <v>1</v>
      </c>
      <c r="BG76" s="797">
        <v>588</v>
      </c>
      <c r="BH76" s="483">
        <v>1.7006802721088434</v>
      </c>
      <c r="BI76" s="797">
        <v>0</v>
      </c>
      <c r="BJ76" s="797">
        <v>588</v>
      </c>
      <c r="BK76" s="483">
        <v>0</v>
      </c>
      <c r="BL76" s="797">
        <v>5</v>
      </c>
      <c r="BM76" s="797">
        <v>588</v>
      </c>
      <c r="BN76" s="483">
        <v>8.5034013605442187</v>
      </c>
      <c r="BO76" s="797">
        <v>8</v>
      </c>
      <c r="BP76" s="797">
        <v>588</v>
      </c>
      <c r="BQ76" s="483">
        <v>13.605442176870747</v>
      </c>
      <c r="BR76" s="797">
        <v>2</v>
      </c>
      <c r="BS76" s="797">
        <v>588</v>
      </c>
      <c r="BT76" s="483">
        <v>3.4013605442176869</v>
      </c>
      <c r="BU76" s="797">
        <v>4</v>
      </c>
      <c r="BV76" s="797">
        <v>588</v>
      </c>
      <c r="BW76" s="483">
        <v>6.8027210884353737</v>
      </c>
      <c r="BX76" s="797">
        <v>1</v>
      </c>
      <c r="BY76" s="797">
        <v>588</v>
      </c>
      <c r="BZ76" s="483">
        <v>1.7006802721088434</v>
      </c>
      <c r="CA76" s="797">
        <v>1</v>
      </c>
      <c r="CB76" s="797">
        <v>588</v>
      </c>
      <c r="CC76" s="798">
        <v>1.7006802721088434</v>
      </c>
      <c r="CD76" s="797">
        <v>0</v>
      </c>
      <c r="CE76" s="797">
        <v>588</v>
      </c>
      <c r="CF76" s="798">
        <v>0</v>
      </c>
      <c r="CG76" s="797">
        <v>1</v>
      </c>
      <c r="CH76" s="797">
        <v>588</v>
      </c>
      <c r="CI76" s="798">
        <v>1.7006802721088434</v>
      </c>
      <c r="CJ76" s="797">
        <v>2</v>
      </c>
      <c r="CK76" s="797">
        <v>588</v>
      </c>
      <c r="CL76" s="798">
        <v>3.4013605442176869</v>
      </c>
      <c r="CM76" s="797">
        <v>3</v>
      </c>
      <c r="CN76" s="797">
        <v>588</v>
      </c>
      <c r="CO76" s="798">
        <v>5.1020408163265305</v>
      </c>
      <c r="CP76" s="797">
        <v>2</v>
      </c>
      <c r="CQ76" s="797">
        <v>588</v>
      </c>
      <c r="CR76" s="798">
        <v>3.4013605442176869</v>
      </c>
      <c r="CS76" s="797">
        <v>1</v>
      </c>
      <c r="CT76" s="797">
        <v>588</v>
      </c>
      <c r="CU76" s="798">
        <v>1.7006802721088434</v>
      </c>
    </row>
    <row r="77" spans="1:99" ht="20.25" customHeight="1" x14ac:dyDescent="0.25">
      <c r="A77" s="845">
        <v>33</v>
      </c>
      <c r="B77" s="846" t="s">
        <v>126</v>
      </c>
      <c r="C77" s="846"/>
      <c r="D77" s="289">
        <f>SUMIFS($G77:$CS77,$G$43:$CS$43,$D$43)</f>
        <v>18</v>
      </c>
      <c r="E77" s="799">
        <v>290</v>
      </c>
      <c r="F77" s="798">
        <f t="shared" ca="1" si="4"/>
        <v>2.4827586206896548</v>
      </c>
      <c r="G77" s="797">
        <v>0</v>
      </c>
      <c r="H77" s="797">
        <v>572</v>
      </c>
      <c r="I77" s="483">
        <v>0</v>
      </c>
      <c r="J77" s="797">
        <v>1</v>
      </c>
      <c r="K77" s="797">
        <v>572</v>
      </c>
      <c r="L77" s="483">
        <v>1.7482517482517483</v>
      </c>
      <c r="M77" s="797">
        <v>1</v>
      </c>
      <c r="N77" s="797">
        <v>572</v>
      </c>
      <c r="O77" s="483">
        <v>1.7482517482517483</v>
      </c>
      <c r="P77" s="797">
        <v>0</v>
      </c>
      <c r="Q77" s="797">
        <v>572</v>
      </c>
      <c r="R77" s="483">
        <v>0</v>
      </c>
      <c r="S77" s="797">
        <v>0</v>
      </c>
      <c r="T77" s="797">
        <v>572</v>
      </c>
      <c r="U77" s="483">
        <v>0</v>
      </c>
      <c r="V77" s="797">
        <v>0</v>
      </c>
      <c r="W77" s="797">
        <v>572</v>
      </c>
      <c r="X77" s="483">
        <v>0</v>
      </c>
      <c r="Y77" s="797">
        <v>1</v>
      </c>
      <c r="Z77" s="797">
        <v>572</v>
      </c>
      <c r="AA77" s="483">
        <v>1.7482517482517483</v>
      </c>
      <c r="AB77" s="797">
        <v>0</v>
      </c>
      <c r="AC77" s="797">
        <v>572</v>
      </c>
      <c r="AD77" s="483">
        <v>0</v>
      </c>
      <c r="AE77" s="797">
        <v>0</v>
      </c>
      <c r="AF77" s="797">
        <v>572</v>
      </c>
      <c r="AG77" s="483">
        <v>0</v>
      </c>
      <c r="AH77" s="797">
        <v>1</v>
      </c>
      <c r="AI77" s="797">
        <v>572</v>
      </c>
      <c r="AJ77" s="483">
        <v>1.7482517482517483</v>
      </c>
      <c r="AK77" s="797">
        <v>1</v>
      </c>
      <c r="AL77" s="797">
        <v>572</v>
      </c>
      <c r="AM77" s="483">
        <v>1.7482517482517483</v>
      </c>
      <c r="AN77" s="797">
        <v>0</v>
      </c>
      <c r="AO77" s="797">
        <v>572</v>
      </c>
      <c r="AP77" s="483">
        <v>0</v>
      </c>
      <c r="AQ77" s="797">
        <v>0</v>
      </c>
      <c r="AR77" s="797">
        <v>572</v>
      </c>
      <c r="AS77" s="483">
        <v>0</v>
      </c>
      <c r="AT77" s="797">
        <v>0</v>
      </c>
      <c r="AU77" s="797">
        <v>572</v>
      </c>
      <c r="AV77" s="483">
        <v>0</v>
      </c>
      <c r="AW77" s="797">
        <v>2</v>
      </c>
      <c r="AX77" s="797">
        <v>572</v>
      </c>
      <c r="AY77" s="483">
        <v>3.4965034965034967</v>
      </c>
      <c r="AZ77" s="797">
        <v>0</v>
      </c>
      <c r="BA77" s="797">
        <v>572</v>
      </c>
      <c r="BB77" s="483">
        <v>0</v>
      </c>
      <c r="BC77" s="797">
        <v>0</v>
      </c>
      <c r="BD77" s="797">
        <v>572</v>
      </c>
      <c r="BE77" s="483">
        <v>0</v>
      </c>
      <c r="BF77" s="797">
        <v>0</v>
      </c>
      <c r="BG77" s="797">
        <v>572</v>
      </c>
      <c r="BH77" s="483">
        <v>0</v>
      </c>
      <c r="BI77" s="797">
        <v>0</v>
      </c>
      <c r="BJ77" s="797">
        <v>572</v>
      </c>
      <c r="BK77" s="483">
        <v>0</v>
      </c>
      <c r="BL77" s="797">
        <v>2</v>
      </c>
      <c r="BM77" s="797">
        <v>572</v>
      </c>
      <c r="BN77" s="483">
        <v>3.4965034965034967</v>
      </c>
      <c r="BO77" s="797">
        <v>0</v>
      </c>
      <c r="BP77" s="797">
        <v>572</v>
      </c>
      <c r="BQ77" s="483">
        <v>0</v>
      </c>
      <c r="BR77" s="797">
        <v>0</v>
      </c>
      <c r="BS77" s="797">
        <v>572</v>
      </c>
      <c r="BT77" s="483">
        <v>0</v>
      </c>
      <c r="BU77" s="797">
        <v>2</v>
      </c>
      <c r="BV77" s="797">
        <v>572</v>
      </c>
      <c r="BW77" s="483">
        <v>3.4965034965034967</v>
      </c>
      <c r="BX77" s="797">
        <v>1</v>
      </c>
      <c r="BY77" s="797">
        <v>572</v>
      </c>
      <c r="BZ77" s="483">
        <v>1.7482517482517483</v>
      </c>
      <c r="CA77" s="797">
        <v>1</v>
      </c>
      <c r="CB77" s="797">
        <v>572</v>
      </c>
      <c r="CC77" s="798">
        <v>1.7482517482517483</v>
      </c>
      <c r="CD77" s="797">
        <v>1</v>
      </c>
      <c r="CE77" s="797">
        <v>572</v>
      </c>
      <c r="CF77" s="798">
        <v>1.7482517482517483</v>
      </c>
      <c r="CG77" s="797">
        <v>1</v>
      </c>
      <c r="CH77" s="797">
        <v>572</v>
      </c>
      <c r="CI77" s="798">
        <v>1.7482517482517483</v>
      </c>
      <c r="CJ77" s="797">
        <v>1</v>
      </c>
      <c r="CK77" s="797">
        <v>572</v>
      </c>
      <c r="CL77" s="798">
        <v>1.7482517482517483</v>
      </c>
      <c r="CM77" s="797">
        <v>1</v>
      </c>
      <c r="CN77" s="797">
        <v>572</v>
      </c>
      <c r="CO77" s="798">
        <v>1.7482517482517483</v>
      </c>
      <c r="CP77" s="797">
        <v>1</v>
      </c>
      <c r="CQ77" s="797">
        <v>572</v>
      </c>
      <c r="CR77" s="798">
        <v>1.7482517482517483</v>
      </c>
      <c r="CS77" s="797">
        <v>0</v>
      </c>
      <c r="CT77" s="797">
        <v>572</v>
      </c>
      <c r="CU77" s="798">
        <v>0</v>
      </c>
    </row>
    <row r="78" spans="1:99" ht="20.25" customHeight="1" x14ac:dyDescent="0.25">
      <c r="A78" s="845">
        <v>34</v>
      </c>
      <c r="B78" s="846" t="s">
        <v>127</v>
      </c>
      <c r="C78" s="846"/>
      <c r="D78" s="289">
        <f>SUMIFS($G78:$CS78,$G$43:$CS$43,$D$43)</f>
        <v>28</v>
      </c>
      <c r="E78" s="799">
        <v>169</v>
      </c>
      <c r="F78" s="798">
        <f t="shared" ca="1" si="4"/>
        <v>6.6272189349112427</v>
      </c>
      <c r="G78" s="797">
        <v>1</v>
      </c>
      <c r="H78" s="797">
        <v>1142</v>
      </c>
      <c r="I78" s="483">
        <v>0.87565674255691772</v>
      </c>
      <c r="J78" s="797">
        <v>0</v>
      </c>
      <c r="K78" s="797">
        <v>1142</v>
      </c>
      <c r="L78" s="483">
        <v>0</v>
      </c>
      <c r="M78" s="797">
        <v>0</v>
      </c>
      <c r="N78" s="797">
        <v>1142</v>
      </c>
      <c r="O78" s="483">
        <v>0</v>
      </c>
      <c r="P78" s="797">
        <v>2</v>
      </c>
      <c r="Q78" s="797">
        <v>1142</v>
      </c>
      <c r="R78" s="483">
        <v>1.7513134851138354</v>
      </c>
      <c r="S78" s="797">
        <v>0</v>
      </c>
      <c r="T78" s="797">
        <v>1142</v>
      </c>
      <c r="U78" s="483">
        <v>0</v>
      </c>
      <c r="V78" s="797">
        <v>0</v>
      </c>
      <c r="W78" s="797">
        <v>1142</v>
      </c>
      <c r="X78" s="483">
        <v>0</v>
      </c>
      <c r="Y78" s="797">
        <v>0</v>
      </c>
      <c r="Z78" s="797">
        <v>1142</v>
      </c>
      <c r="AA78" s="483">
        <v>0</v>
      </c>
      <c r="AB78" s="797">
        <v>0</v>
      </c>
      <c r="AC78" s="797">
        <v>1142</v>
      </c>
      <c r="AD78" s="483">
        <v>0</v>
      </c>
      <c r="AE78" s="797">
        <v>2</v>
      </c>
      <c r="AF78" s="797">
        <v>1142</v>
      </c>
      <c r="AG78" s="483">
        <v>1.7513134851138354</v>
      </c>
      <c r="AH78" s="797">
        <v>1</v>
      </c>
      <c r="AI78" s="797">
        <v>1142</v>
      </c>
      <c r="AJ78" s="483">
        <v>0.87565674255691772</v>
      </c>
      <c r="AK78" s="797">
        <v>1</v>
      </c>
      <c r="AL78" s="797">
        <v>1142</v>
      </c>
      <c r="AM78" s="483">
        <v>0.87565674255691772</v>
      </c>
      <c r="AN78" s="797">
        <v>0</v>
      </c>
      <c r="AO78" s="797">
        <v>1142</v>
      </c>
      <c r="AP78" s="483">
        <v>0</v>
      </c>
      <c r="AQ78" s="797">
        <v>0</v>
      </c>
      <c r="AR78" s="797">
        <v>1142</v>
      </c>
      <c r="AS78" s="483">
        <v>0</v>
      </c>
      <c r="AT78" s="797">
        <v>2</v>
      </c>
      <c r="AU78" s="797">
        <v>1142</v>
      </c>
      <c r="AV78" s="483">
        <v>1.7513134851138354</v>
      </c>
      <c r="AW78" s="797">
        <v>5</v>
      </c>
      <c r="AX78" s="797">
        <v>1142</v>
      </c>
      <c r="AY78" s="483">
        <v>4.3782837127845884</v>
      </c>
      <c r="AZ78" s="797">
        <v>1</v>
      </c>
      <c r="BA78" s="797">
        <v>1142</v>
      </c>
      <c r="BB78" s="483">
        <v>0.87565674255691772</v>
      </c>
      <c r="BC78" s="797">
        <v>1</v>
      </c>
      <c r="BD78" s="797">
        <v>1142</v>
      </c>
      <c r="BE78" s="483">
        <v>0.87565674255691772</v>
      </c>
      <c r="BF78" s="797">
        <v>0</v>
      </c>
      <c r="BG78" s="797">
        <v>1142</v>
      </c>
      <c r="BH78" s="483">
        <v>0</v>
      </c>
      <c r="BI78" s="797">
        <v>0</v>
      </c>
      <c r="BJ78" s="797">
        <v>1142</v>
      </c>
      <c r="BK78" s="483">
        <v>0</v>
      </c>
      <c r="BL78" s="797">
        <v>0</v>
      </c>
      <c r="BM78" s="797">
        <v>1142</v>
      </c>
      <c r="BN78" s="483">
        <v>0</v>
      </c>
      <c r="BO78" s="797">
        <v>4</v>
      </c>
      <c r="BP78" s="797">
        <v>1142</v>
      </c>
      <c r="BQ78" s="483">
        <v>3.5026269702276709</v>
      </c>
      <c r="BR78" s="797">
        <v>1</v>
      </c>
      <c r="BS78" s="797">
        <v>1142</v>
      </c>
      <c r="BT78" s="483">
        <v>0.87565674255691772</v>
      </c>
      <c r="BU78" s="797">
        <v>1</v>
      </c>
      <c r="BV78" s="797">
        <v>1142</v>
      </c>
      <c r="BW78" s="483">
        <v>0.87565674255691772</v>
      </c>
      <c r="BX78" s="797">
        <v>0</v>
      </c>
      <c r="BY78" s="797">
        <v>1142</v>
      </c>
      <c r="BZ78" s="483">
        <v>0</v>
      </c>
      <c r="CA78" s="797">
        <v>0</v>
      </c>
      <c r="CB78" s="797">
        <v>1142</v>
      </c>
      <c r="CC78" s="798">
        <v>0</v>
      </c>
      <c r="CD78" s="797">
        <v>0</v>
      </c>
      <c r="CE78" s="797">
        <v>1142</v>
      </c>
      <c r="CF78" s="798">
        <v>0</v>
      </c>
      <c r="CG78" s="797">
        <v>1</v>
      </c>
      <c r="CH78" s="797">
        <v>1142</v>
      </c>
      <c r="CI78" s="798">
        <v>0.87565674255691772</v>
      </c>
      <c r="CJ78" s="797">
        <v>0</v>
      </c>
      <c r="CK78" s="797">
        <v>1142</v>
      </c>
      <c r="CL78" s="798">
        <v>0</v>
      </c>
      <c r="CM78" s="797">
        <v>2</v>
      </c>
      <c r="CN78" s="797">
        <v>1142</v>
      </c>
      <c r="CO78" s="798">
        <v>1.7513134851138354</v>
      </c>
      <c r="CP78" s="797">
        <v>2</v>
      </c>
      <c r="CQ78" s="797">
        <v>1142</v>
      </c>
      <c r="CR78" s="798">
        <v>1.7513134851138354</v>
      </c>
      <c r="CS78" s="797">
        <v>1</v>
      </c>
      <c r="CT78" s="797">
        <v>1142</v>
      </c>
      <c r="CU78" s="798">
        <v>0.87565674255691772</v>
      </c>
    </row>
    <row r="79" spans="1:99" x14ac:dyDescent="0.25">
      <c r="A79" s="847"/>
      <c r="B79" s="848"/>
      <c r="C79" s="848"/>
      <c r="D79" s="801"/>
      <c r="E79" s="801"/>
      <c r="F79" s="802"/>
      <c r="G79" s="803"/>
      <c r="H79" s="803"/>
      <c r="I79" s="802"/>
      <c r="J79" s="804"/>
      <c r="K79" s="804"/>
      <c r="L79" s="802"/>
      <c r="M79" s="804"/>
      <c r="N79" s="804"/>
      <c r="O79" s="802"/>
      <c r="P79" s="804"/>
      <c r="Q79" s="804"/>
      <c r="R79" s="802"/>
      <c r="S79" s="804"/>
      <c r="T79" s="804"/>
      <c r="U79" s="802"/>
      <c r="V79" s="804"/>
      <c r="W79" s="804"/>
      <c r="X79" s="802"/>
      <c r="Y79" s="804"/>
      <c r="Z79" s="804"/>
      <c r="AA79" s="802"/>
      <c r="AB79" s="804"/>
      <c r="AC79" s="804"/>
      <c r="AD79" s="802"/>
      <c r="AE79" s="804"/>
      <c r="AF79" s="804"/>
      <c r="AG79" s="802"/>
      <c r="AH79" s="804"/>
      <c r="AI79" s="804"/>
      <c r="AJ79" s="802"/>
      <c r="AK79" s="802"/>
      <c r="AL79" s="804"/>
      <c r="AM79" s="804"/>
      <c r="AN79" s="802"/>
      <c r="AO79" s="804"/>
      <c r="AP79" s="804"/>
      <c r="AQ79" s="802"/>
      <c r="AR79" s="804"/>
      <c r="AS79" s="804"/>
      <c r="AT79" s="802"/>
      <c r="AU79" s="804"/>
      <c r="AV79" s="804"/>
      <c r="AW79" s="802"/>
      <c r="AX79" s="804"/>
      <c r="AY79" s="804"/>
      <c r="AZ79" s="802"/>
      <c r="BA79" s="804"/>
      <c r="BB79" s="804"/>
      <c r="BC79" s="802"/>
      <c r="BD79" s="804"/>
      <c r="BE79" s="804"/>
      <c r="BF79" s="802"/>
      <c r="BG79" s="804"/>
      <c r="BH79" s="804"/>
      <c r="BI79" s="802"/>
      <c r="BJ79" s="804"/>
      <c r="BK79" s="804"/>
      <c r="BL79" s="802"/>
      <c r="BM79" s="804"/>
      <c r="BN79" s="804"/>
      <c r="BO79" s="802"/>
      <c r="BP79" s="805"/>
      <c r="BQ79" s="804"/>
      <c r="BR79" s="802"/>
      <c r="BS79" s="805"/>
      <c r="BT79" s="804"/>
      <c r="BU79" s="802"/>
      <c r="BV79" s="805"/>
      <c r="BW79" s="804"/>
      <c r="BX79" s="802"/>
      <c r="BY79" s="805"/>
      <c r="BZ79" s="804"/>
      <c r="CA79" s="802"/>
      <c r="CB79" s="805"/>
      <c r="CC79" s="804"/>
      <c r="CD79" s="802"/>
      <c r="CE79" s="805"/>
      <c r="CF79" s="804"/>
      <c r="CG79" s="802"/>
      <c r="CH79" s="805"/>
      <c r="CI79" s="804"/>
      <c r="CJ79" s="802"/>
      <c r="CK79" s="805"/>
      <c r="CL79" s="804"/>
      <c r="CM79" s="802"/>
      <c r="CN79" s="805"/>
      <c r="CO79" s="804"/>
      <c r="CP79" s="802"/>
      <c r="CQ79" s="805"/>
      <c r="CR79" s="804"/>
      <c r="CS79" s="802"/>
    </row>
    <row r="80" spans="1:99" x14ac:dyDescent="0.25">
      <c r="F80" s="849"/>
    </row>
    <row r="81" spans="1:100" ht="18" customHeight="1" x14ac:dyDescent="0.25">
      <c r="A81" s="824" t="s">
        <v>128</v>
      </c>
      <c r="D81" s="850"/>
      <c r="E81" s="850"/>
      <c r="F81" s="850"/>
      <c r="G81" s="823"/>
      <c r="H81" s="823"/>
      <c r="I81" s="823"/>
    </row>
    <row r="82" spans="1:100" s="843" customFormat="1" ht="15" customHeight="1" x14ac:dyDescent="0.25">
      <c r="A82" s="975" t="s">
        <v>60</v>
      </c>
      <c r="B82" s="975" t="s">
        <v>88</v>
      </c>
      <c r="C82" s="975" t="s">
        <v>89</v>
      </c>
      <c r="D82" s="966" t="str">
        <f>D42</f>
        <v>Luỹ kế T7.2025</v>
      </c>
      <c r="E82" s="967"/>
      <c r="F82" s="968"/>
      <c r="G82" s="973" t="s">
        <v>129</v>
      </c>
      <c r="H82" s="969">
        <v>45839</v>
      </c>
      <c r="I82" s="969"/>
      <c r="J82" s="969"/>
      <c r="K82" s="969">
        <f>+H82+1</f>
        <v>45840</v>
      </c>
      <c r="L82" s="969"/>
      <c r="M82" s="969"/>
      <c r="N82" s="969">
        <f>+K82+1</f>
        <v>45841</v>
      </c>
      <c r="O82" s="969"/>
      <c r="P82" s="969"/>
      <c r="Q82" s="969">
        <f>+N82+1</f>
        <v>45842</v>
      </c>
      <c r="R82" s="969"/>
      <c r="S82" s="969"/>
      <c r="T82" s="969">
        <f>+Q82+1</f>
        <v>45843</v>
      </c>
      <c r="U82" s="969"/>
      <c r="V82" s="969"/>
      <c r="W82" s="966">
        <f>+T82+1</f>
        <v>45844</v>
      </c>
      <c r="X82" s="967"/>
      <c r="Y82" s="968"/>
      <c r="Z82" s="969">
        <f>+W82+1</f>
        <v>45845</v>
      </c>
      <c r="AA82" s="969"/>
      <c r="AB82" s="969"/>
      <c r="AC82" s="969">
        <f>+Z82+1</f>
        <v>45846</v>
      </c>
      <c r="AD82" s="969"/>
      <c r="AE82" s="969"/>
      <c r="AF82" s="966">
        <f>+AC82+1</f>
        <v>45847</v>
      </c>
      <c r="AG82" s="967"/>
      <c r="AH82" s="968"/>
      <c r="AI82" s="966">
        <f>+AF82+1</f>
        <v>45848</v>
      </c>
      <c r="AJ82" s="967"/>
      <c r="AK82" s="968"/>
      <c r="AL82" s="966">
        <f>+AI82+1</f>
        <v>45849</v>
      </c>
      <c r="AM82" s="967"/>
      <c r="AN82" s="968"/>
      <c r="AO82" s="966">
        <f>+AL82+1</f>
        <v>45850</v>
      </c>
      <c r="AP82" s="967"/>
      <c r="AQ82" s="968"/>
      <c r="AR82" s="966">
        <f>+AO82+1</f>
        <v>45851</v>
      </c>
      <c r="AS82" s="967"/>
      <c r="AT82" s="968"/>
      <c r="AU82" s="966">
        <f>+AR82+1</f>
        <v>45852</v>
      </c>
      <c r="AV82" s="967"/>
      <c r="AW82" s="968"/>
      <c r="AX82" s="966">
        <f>+AU82+1</f>
        <v>45853</v>
      </c>
      <c r="AY82" s="967"/>
      <c r="AZ82" s="968"/>
      <c r="BA82" s="966">
        <f>+AX82+1</f>
        <v>45854</v>
      </c>
      <c r="BB82" s="967"/>
      <c r="BC82" s="968"/>
      <c r="BD82" s="966">
        <f>+BA82+1</f>
        <v>45855</v>
      </c>
      <c r="BE82" s="967"/>
      <c r="BF82" s="968"/>
      <c r="BG82" s="966">
        <f>+BD82+1</f>
        <v>45856</v>
      </c>
      <c r="BH82" s="967"/>
      <c r="BI82" s="968"/>
      <c r="BJ82" s="966">
        <f>+BG82+1</f>
        <v>45857</v>
      </c>
      <c r="BK82" s="967"/>
      <c r="BL82" s="968"/>
      <c r="BM82" s="966">
        <f>+BJ82+1</f>
        <v>45858</v>
      </c>
      <c r="BN82" s="967"/>
      <c r="BO82" s="968"/>
      <c r="BP82" s="966">
        <f>+BM82+1</f>
        <v>45859</v>
      </c>
      <c r="BQ82" s="967"/>
      <c r="BR82" s="968"/>
      <c r="BS82" s="966">
        <f>+BP82+1</f>
        <v>45860</v>
      </c>
      <c r="BT82" s="967"/>
      <c r="BU82" s="968"/>
      <c r="BV82" s="966">
        <f>+BS82+1</f>
        <v>45861</v>
      </c>
      <c r="BW82" s="967"/>
      <c r="BX82" s="968"/>
      <c r="BY82" s="966">
        <f>+BV82+1</f>
        <v>45862</v>
      </c>
      <c r="BZ82" s="967"/>
      <c r="CA82" s="968"/>
      <c r="CB82" s="966">
        <f>+BY82+1</f>
        <v>45863</v>
      </c>
      <c r="CC82" s="967"/>
      <c r="CD82" s="968"/>
      <c r="CE82" s="966">
        <f>+CB82+1</f>
        <v>45864</v>
      </c>
      <c r="CF82" s="967"/>
      <c r="CG82" s="968"/>
      <c r="CH82" s="966">
        <f>+CE82+1</f>
        <v>45865</v>
      </c>
      <c r="CI82" s="967"/>
      <c r="CJ82" s="968"/>
      <c r="CK82" s="966">
        <f>+CH82+1</f>
        <v>45866</v>
      </c>
      <c r="CL82" s="967"/>
      <c r="CM82" s="968"/>
      <c r="CN82" s="966">
        <f>+CK82+1</f>
        <v>45867</v>
      </c>
      <c r="CO82" s="967"/>
      <c r="CP82" s="968"/>
      <c r="CQ82" s="966">
        <f>+CN82+1</f>
        <v>45868</v>
      </c>
      <c r="CR82" s="967"/>
      <c r="CS82" s="968"/>
      <c r="CT82" s="966">
        <f>+CQ82+1</f>
        <v>45869</v>
      </c>
      <c r="CU82" s="967"/>
      <c r="CV82" s="968"/>
    </row>
    <row r="83" spans="1:100" s="844" customFormat="1" ht="64.5" customHeight="1" x14ac:dyDescent="0.3">
      <c r="A83" s="976"/>
      <c r="B83" s="976"/>
      <c r="C83" s="976"/>
      <c r="D83" s="795" t="s">
        <v>130</v>
      </c>
      <c r="E83" s="795" t="s">
        <v>131</v>
      </c>
      <c r="F83" s="795" t="s">
        <v>132</v>
      </c>
      <c r="G83" s="974"/>
      <c r="H83" s="795" t="s">
        <v>130</v>
      </c>
      <c r="I83" s="795" t="s">
        <v>133</v>
      </c>
      <c r="J83" s="796" t="s">
        <v>132</v>
      </c>
      <c r="K83" s="795" t="s">
        <v>130</v>
      </c>
      <c r="L83" s="795" t="s">
        <v>133</v>
      </c>
      <c r="M83" s="796" t="s">
        <v>132</v>
      </c>
      <c r="N83" s="795" t="s">
        <v>130</v>
      </c>
      <c r="O83" s="795" t="s">
        <v>133</v>
      </c>
      <c r="P83" s="796" t="s">
        <v>132</v>
      </c>
      <c r="Q83" s="795" t="s">
        <v>130</v>
      </c>
      <c r="R83" s="795" t="s">
        <v>133</v>
      </c>
      <c r="S83" s="796" t="s">
        <v>132</v>
      </c>
      <c r="T83" s="795" t="s">
        <v>130</v>
      </c>
      <c r="U83" s="795" t="s">
        <v>133</v>
      </c>
      <c r="V83" s="796" t="s">
        <v>132</v>
      </c>
      <c r="W83" s="795" t="s">
        <v>130</v>
      </c>
      <c r="X83" s="795" t="s">
        <v>133</v>
      </c>
      <c r="Y83" s="796" t="s">
        <v>132</v>
      </c>
      <c r="Z83" s="795" t="s">
        <v>130</v>
      </c>
      <c r="AA83" s="795" t="s">
        <v>133</v>
      </c>
      <c r="AB83" s="796" t="s">
        <v>132</v>
      </c>
      <c r="AC83" s="795" t="s">
        <v>130</v>
      </c>
      <c r="AD83" s="795" t="s">
        <v>133</v>
      </c>
      <c r="AE83" s="796" t="s">
        <v>132</v>
      </c>
      <c r="AF83" s="795" t="s">
        <v>130</v>
      </c>
      <c r="AG83" s="795" t="s">
        <v>133</v>
      </c>
      <c r="AH83" s="796" t="s">
        <v>132</v>
      </c>
      <c r="AI83" s="795" t="s">
        <v>130</v>
      </c>
      <c r="AJ83" s="795" t="s">
        <v>133</v>
      </c>
      <c r="AK83" s="796" t="s">
        <v>132</v>
      </c>
      <c r="AL83" s="795" t="s">
        <v>130</v>
      </c>
      <c r="AM83" s="795" t="s">
        <v>133</v>
      </c>
      <c r="AN83" s="796" t="s">
        <v>132</v>
      </c>
      <c r="AO83" s="795" t="s">
        <v>130</v>
      </c>
      <c r="AP83" s="795" t="s">
        <v>133</v>
      </c>
      <c r="AQ83" s="796" t="s">
        <v>132</v>
      </c>
      <c r="AR83" s="795" t="s">
        <v>130</v>
      </c>
      <c r="AS83" s="795" t="s">
        <v>133</v>
      </c>
      <c r="AT83" s="796" t="s">
        <v>132</v>
      </c>
      <c r="AU83" s="795" t="s">
        <v>130</v>
      </c>
      <c r="AV83" s="795" t="s">
        <v>133</v>
      </c>
      <c r="AW83" s="796" t="s">
        <v>132</v>
      </c>
      <c r="AX83" s="795" t="s">
        <v>130</v>
      </c>
      <c r="AY83" s="795" t="s">
        <v>133</v>
      </c>
      <c r="AZ83" s="796" t="s">
        <v>132</v>
      </c>
      <c r="BA83" s="795" t="s">
        <v>130</v>
      </c>
      <c r="BB83" s="795" t="s">
        <v>133</v>
      </c>
      <c r="BC83" s="796" t="s">
        <v>132</v>
      </c>
      <c r="BD83" s="795" t="s">
        <v>130</v>
      </c>
      <c r="BE83" s="795" t="s">
        <v>133</v>
      </c>
      <c r="BF83" s="796" t="s">
        <v>132</v>
      </c>
      <c r="BG83" s="795" t="s">
        <v>130</v>
      </c>
      <c r="BH83" s="795" t="s">
        <v>133</v>
      </c>
      <c r="BI83" s="796" t="s">
        <v>132</v>
      </c>
      <c r="BJ83" s="795" t="s">
        <v>130</v>
      </c>
      <c r="BK83" s="795" t="s">
        <v>133</v>
      </c>
      <c r="BL83" s="796" t="s">
        <v>132</v>
      </c>
      <c r="BM83" s="795" t="s">
        <v>130</v>
      </c>
      <c r="BN83" s="795" t="s">
        <v>133</v>
      </c>
      <c r="BO83" s="796" t="s">
        <v>132</v>
      </c>
      <c r="BP83" s="795" t="s">
        <v>130</v>
      </c>
      <c r="BQ83" s="795" t="s">
        <v>133</v>
      </c>
      <c r="BR83" s="796" t="s">
        <v>132</v>
      </c>
      <c r="BS83" s="795" t="s">
        <v>130</v>
      </c>
      <c r="BT83" s="795" t="s">
        <v>133</v>
      </c>
      <c r="BU83" s="796" t="s">
        <v>132</v>
      </c>
      <c r="BV83" s="795" t="s">
        <v>130</v>
      </c>
      <c r="BW83" s="795" t="s">
        <v>133</v>
      </c>
      <c r="BX83" s="796" t="s">
        <v>132</v>
      </c>
      <c r="BY83" s="795" t="s">
        <v>130</v>
      </c>
      <c r="BZ83" s="795" t="s">
        <v>133</v>
      </c>
      <c r="CA83" s="796" t="s">
        <v>132</v>
      </c>
      <c r="CB83" s="795" t="s">
        <v>130</v>
      </c>
      <c r="CC83" s="795" t="s">
        <v>133</v>
      </c>
      <c r="CD83" s="796" t="s">
        <v>132</v>
      </c>
      <c r="CE83" s="795" t="s">
        <v>130</v>
      </c>
      <c r="CF83" s="795" t="s">
        <v>133</v>
      </c>
      <c r="CG83" s="796" t="s">
        <v>132</v>
      </c>
      <c r="CH83" s="795" t="s">
        <v>130</v>
      </c>
      <c r="CI83" s="795" t="s">
        <v>133</v>
      </c>
      <c r="CJ83" s="796" t="s">
        <v>132</v>
      </c>
      <c r="CK83" s="795" t="s">
        <v>130</v>
      </c>
      <c r="CL83" s="795" t="s">
        <v>133</v>
      </c>
      <c r="CM83" s="796" t="s">
        <v>132</v>
      </c>
      <c r="CN83" s="795" t="s">
        <v>130</v>
      </c>
      <c r="CO83" s="795" t="s">
        <v>133</v>
      </c>
      <c r="CP83" s="796" t="s">
        <v>132</v>
      </c>
      <c r="CQ83" s="795" t="s">
        <v>130</v>
      </c>
      <c r="CR83" s="795" t="s">
        <v>133</v>
      </c>
      <c r="CS83" s="796" t="s">
        <v>132</v>
      </c>
      <c r="CT83" s="795" t="s">
        <v>130</v>
      </c>
      <c r="CU83" s="795" t="s">
        <v>133</v>
      </c>
      <c r="CV83" s="796" t="s">
        <v>132</v>
      </c>
    </row>
    <row r="84" spans="1:100" s="928" customFormat="1" ht="21.75" customHeight="1" x14ac:dyDescent="0.25">
      <c r="A84" s="923"/>
      <c r="B84" s="924" t="s">
        <v>93</v>
      </c>
      <c r="C84" s="925"/>
      <c r="D84" s="484">
        <f>SUMIFS($H84:$CV84,$H$203:$CV$203,D$203)</f>
        <v>1243</v>
      </c>
      <c r="E84" s="484">
        <f>SUMIFS($H84:$CV84,$H$203:$CV$203,E$203)</f>
        <v>1346</v>
      </c>
      <c r="F84" s="942">
        <f>+D84/E84</f>
        <v>0.92347696879643393</v>
      </c>
      <c r="G84" s="927" t="str">
        <f>IF(F84&lt;79.21%,"Không đạt","Đạt")</f>
        <v>Đạt</v>
      </c>
      <c r="H84" s="484">
        <v>44</v>
      </c>
      <c r="I84" s="484">
        <v>48</v>
      </c>
      <c r="J84" s="926">
        <v>0.91666666666666663</v>
      </c>
      <c r="K84" s="484">
        <v>37</v>
      </c>
      <c r="L84" s="484">
        <v>41</v>
      </c>
      <c r="M84" s="926">
        <v>0.90243902439024393</v>
      </c>
      <c r="N84" s="484">
        <v>40</v>
      </c>
      <c r="O84" s="484">
        <v>43</v>
      </c>
      <c r="P84" s="926">
        <v>0.93023255813953487</v>
      </c>
      <c r="Q84" s="484">
        <v>36</v>
      </c>
      <c r="R84" s="484">
        <v>38</v>
      </c>
      <c r="S84" s="926">
        <v>0.94736842105263153</v>
      </c>
      <c r="T84" s="484">
        <v>13</v>
      </c>
      <c r="U84" s="484">
        <v>14</v>
      </c>
      <c r="V84" s="926">
        <v>0.9285714285714286</v>
      </c>
      <c r="W84" s="484">
        <v>18</v>
      </c>
      <c r="X84" s="484">
        <v>18</v>
      </c>
      <c r="Y84" s="927">
        <v>1</v>
      </c>
      <c r="Z84" s="484">
        <v>64</v>
      </c>
      <c r="AA84" s="484">
        <v>66</v>
      </c>
      <c r="AB84" s="927">
        <v>0.96969696969696972</v>
      </c>
      <c r="AC84" s="484">
        <v>42</v>
      </c>
      <c r="AD84" s="484">
        <v>43</v>
      </c>
      <c r="AE84" s="927">
        <v>0.97674418604651159</v>
      </c>
      <c r="AF84" s="484">
        <v>40</v>
      </c>
      <c r="AG84" s="484">
        <v>42</v>
      </c>
      <c r="AH84" s="927">
        <v>0.95238095238095233</v>
      </c>
      <c r="AI84" s="484">
        <v>38</v>
      </c>
      <c r="AJ84" s="484">
        <v>41</v>
      </c>
      <c r="AK84" s="927">
        <v>0.92682926829268297</v>
      </c>
      <c r="AL84" s="484">
        <v>45</v>
      </c>
      <c r="AM84" s="484">
        <v>48</v>
      </c>
      <c r="AN84" s="936">
        <v>0.9375</v>
      </c>
      <c r="AO84" s="484">
        <v>17</v>
      </c>
      <c r="AP84" s="484">
        <v>18</v>
      </c>
      <c r="AQ84" s="927">
        <v>0.94444444444444442</v>
      </c>
      <c r="AR84" s="484">
        <v>11</v>
      </c>
      <c r="AS84" s="484">
        <v>13</v>
      </c>
      <c r="AT84" s="927">
        <v>0.84615384615384615</v>
      </c>
      <c r="AU84" s="484">
        <v>55</v>
      </c>
      <c r="AV84" s="484">
        <v>61</v>
      </c>
      <c r="AW84" s="927">
        <v>0.90163934426229508</v>
      </c>
      <c r="AX84" s="484">
        <v>48</v>
      </c>
      <c r="AY84" s="484">
        <v>50</v>
      </c>
      <c r="AZ84" s="927">
        <v>0.96</v>
      </c>
      <c r="BA84" s="484">
        <v>44</v>
      </c>
      <c r="BB84" s="484">
        <v>48</v>
      </c>
      <c r="BC84" s="927">
        <v>0.91666666666666663</v>
      </c>
      <c r="BD84" s="484">
        <v>38</v>
      </c>
      <c r="BE84" s="484">
        <v>39</v>
      </c>
      <c r="BF84" s="927">
        <v>0.97435897435897434</v>
      </c>
      <c r="BG84" s="484">
        <v>41</v>
      </c>
      <c r="BH84" s="484">
        <v>44</v>
      </c>
      <c r="BI84" s="927">
        <v>0.93181818181818177</v>
      </c>
      <c r="BJ84" s="484">
        <v>29</v>
      </c>
      <c r="BK84" s="484">
        <v>39</v>
      </c>
      <c r="BL84" s="927">
        <v>0.74358974358974361</v>
      </c>
      <c r="BM84" s="484">
        <v>31</v>
      </c>
      <c r="BN84" s="484">
        <v>37</v>
      </c>
      <c r="BO84" s="927">
        <v>0.83783783783783783</v>
      </c>
      <c r="BP84" s="484">
        <v>70</v>
      </c>
      <c r="BQ84" s="484">
        <v>80</v>
      </c>
      <c r="BR84" s="927">
        <v>0.875</v>
      </c>
      <c r="BS84" s="484">
        <v>65</v>
      </c>
      <c r="BT84" s="484">
        <v>71</v>
      </c>
      <c r="BU84" s="927">
        <v>0.91549295774647887</v>
      </c>
      <c r="BV84" s="484">
        <v>59</v>
      </c>
      <c r="BW84" s="484">
        <v>64</v>
      </c>
      <c r="BX84" s="927">
        <v>0.921875</v>
      </c>
      <c r="BY84" s="484">
        <v>35</v>
      </c>
      <c r="BZ84" s="484">
        <v>36</v>
      </c>
      <c r="CA84" s="927">
        <v>0.97222222222222221</v>
      </c>
      <c r="CB84" s="484">
        <v>34</v>
      </c>
      <c r="CC84" s="484">
        <v>38</v>
      </c>
      <c r="CD84" s="927">
        <v>0.89473684210526316</v>
      </c>
      <c r="CE84" s="484">
        <v>16</v>
      </c>
      <c r="CF84" s="484">
        <v>17</v>
      </c>
      <c r="CG84" s="927">
        <v>0.94117647058823528</v>
      </c>
      <c r="CH84" s="484">
        <v>38</v>
      </c>
      <c r="CI84" s="484">
        <v>41</v>
      </c>
      <c r="CJ84" s="927">
        <v>0.92682926829268297</v>
      </c>
      <c r="CK84" s="484">
        <v>67</v>
      </c>
      <c r="CL84" s="484">
        <v>72</v>
      </c>
      <c r="CM84" s="927">
        <v>0.93055555555555558</v>
      </c>
      <c r="CN84" s="484">
        <v>43</v>
      </c>
      <c r="CO84" s="484">
        <v>48</v>
      </c>
      <c r="CP84" s="927">
        <v>0.89583333333333337</v>
      </c>
      <c r="CQ84" s="484">
        <v>41</v>
      </c>
      <c r="CR84" s="484">
        <v>42</v>
      </c>
      <c r="CS84" s="927">
        <v>0.97619047619047616</v>
      </c>
      <c r="CT84" s="484">
        <v>44</v>
      </c>
      <c r="CU84" s="484">
        <v>46</v>
      </c>
      <c r="CV84" s="927">
        <v>0.95652173913043481</v>
      </c>
    </row>
    <row r="85" spans="1:100" ht="21.75" customHeight="1" x14ac:dyDescent="0.25">
      <c r="A85" s="845">
        <v>1</v>
      </c>
      <c r="B85" s="846" t="s">
        <v>94</v>
      </c>
      <c r="C85" s="846"/>
      <c r="D85" s="800">
        <f>SUM(H85,K85,N85,Q85,T85,W85,Z85,AC85,AF85,AI85,AL85,AO85,AR85,AU85)</f>
        <v>8</v>
      </c>
      <c r="E85" s="800">
        <f t="shared" ref="E85:E118" si="5">SUMIFS($H85:$CS85,$H$203:$CS$203,E$203)</f>
        <v>20</v>
      </c>
      <c r="F85" s="806">
        <f t="shared" ref="F85:F116" si="6">+IF(E85=0,"",D85/E85)</f>
        <v>0.4</v>
      </c>
      <c r="G85" s="807" t="str">
        <f t="shared" ref="G85:G118" si="7">IF(F85&lt;79.21%,"Không đạt","Đạt")</f>
        <v>Không đạt</v>
      </c>
      <c r="H85" s="851">
        <v>1</v>
      </c>
      <c r="I85" s="851">
        <v>1</v>
      </c>
      <c r="J85" s="807">
        <v>1</v>
      </c>
      <c r="K85" s="851">
        <v>2</v>
      </c>
      <c r="L85" s="851">
        <v>2</v>
      </c>
      <c r="M85" s="807">
        <v>1</v>
      </c>
      <c r="N85" s="851">
        <v>1</v>
      </c>
      <c r="O85" s="851">
        <v>1</v>
      </c>
      <c r="P85" s="807">
        <v>1</v>
      </c>
      <c r="Q85" s="851">
        <v>1</v>
      </c>
      <c r="R85" s="851">
        <v>1</v>
      </c>
      <c r="S85" s="807">
        <v>1</v>
      </c>
      <c r="T85" s="851">
        <v>1</v>
      </c>
      <c r="U85" s="851">
        <v>1</v>
      </c>
      <c r="V85" s="807">
        <v>1</v>
      </c>
      <c r="W85" s="851">
        <v>0</v>
      </c>
      <c r="X85" s="851">
        <v>0</v>
      </c>
      <c r="Y85" s="807" t="s">
        <v>134</v>
      </c>
      <c r="Z85" s="851">
        <v>2</v>
      </c>
      <c r="AA85" s="851">
        <v>2</v>
      </c>
      <c r="AB85" s="807">
        <v>1</v>
      </c>
      <c r="AC85" s="851">
        <v>0</v>
      </c>
      <c r="AD85" s="851">
        <v>0</v>
      </c>
      <c r="AE85" s="807" t="s">
        <v>134</v>
      </c>
      <c r="AF85" s="851">
        <v>0</v>
      </c>
      <c r="AG85" s="851">
        <v>0</v>
      </c>
      <c r="AH85" s="807" t="s">
        <v>134</v>
      </c>
      <c r="AI85" s="851">
        <v>0</v>
      </c>
      <c r="AJ85" s="851">
        <v>0</v>
      </c>
      <c r="AK85" s="807" t="s">
        <v>134</v>
      </c>
      <c r="AL85" s="851">
        <v>0</v>
      </c>
      <c r="AM85" s="851">
        <v>0</v>
      </c>
      <c r="AN85" s="937" t="s">
        <v>134</v>
      </c>
      <c r="AO85" s="851">
        <v>0</v>
      </c>
      <c r="AP85" s="851">
        <v>0</v>
      </c>
      <c r="AQ85" s="807" t="s">
        <v>134</v>
      </c>
      <c r="AR85" s="851">
        <v>0</v>
      </c>
      <c r="AS85" s="851">
        <v>0</v>
      </c>
      <c r="AT85" s="807" t="s">
        <v>134</v>
      </c>
      <c r="AU85" s="851">
        <v>0</v>
      </c>
      <c r="AV85" s="851">
        <v>0</v>
      </c>
      <c r="AW85" s="807" t="s">
        <v>134</v>
      </c>
      <c r="AX85" s="851">
        <v>2</v>
      </c>
      <c r="AY85" s="851">
        <v>2</v>
      </c>
      <c r="AZ85" s="807">
        <v>1</v>
      </c>
      <c r="BA85" s="851">
        <v>0</v>
      </c>
      <c r="BB85" s="851">
        <v>0</v>
      </c>
      <c r="BC85" s="807" t="s">
        <v>134</v>
      </c>
      <c r="BD85" s="851">
        <v>1</v>
      </c>
      <c r="BE85" s="851">
        <v>1</v>
      </c>
      <c r="BF85" s="807">
        <v>1</v>
      </c>
      <c r="BG85" s="851">
        <v>2</v>
      </c>
      <c r="BH85" s="851">
        <v>2</v>
      </c>
      <c r="BI85" s="807">
        <v>1</v>
      </c>
      <c r="BJ85" s="851">
        <v>0</v>
      </c>
      <c r="BK85" s="851">
        <v>0</v>
      </c>
      <c r="BL85" s="807" t="s">
        <v>134</v>
      </c>
      <c r="BM85" s="851">
        <v>0</v>
      </c>
      <c r="BN85" s="851">
        <v>0</v>
      </c>
      <c r="BO85" s="807" t="s">
        <v>134</v>
      </c>
      <c r="BP85" s="851">
        <v>1</v>
      </c>
      <c r="BQ85" s="851">
        <v>1</v>
      </c>
      <c r="BR85" s="807">
        <v>1</v>
      </c>
      <c r="BS85" s="851">
        <v>2</v>
      </c>
      <c r="BT85" s="851">
        <v>3</v>
      </c>
      <c r="BU85" s="807">
        <v>0.66666666666666663</v>
      </c>
      <c r="BV85" s="851">
        <v>2</v>
      </c>
      <c r="BW85" s="851">
        <v>2</v>
      </c>
      <c r="BX85" s="807">
        <v>1</v>
      </c>
      <c r="BY85" s="851">
        <v>0</v>
      </c>
      <c r="BZ85" s="851">
        <v>0</v>
      </c>
      <c r="CA85" s="807" t="s">
        <v>134</v>
      </c>
      <c r="CB85" s="851">
        <v>1</v>
      </c>
      <c r="CC85" s="851">
        <v>1</v>
      </c>
      <c r="CD85" s="807">
        <v>1</v>
      </c>
      <c r="CE85" s="851">
        <v>0</v>
      </c>
      <c r="CF85" s="851">
        <v>0</v>
      </c>
      <c r="CG85" s="807" t="s">
        <v>134</v>
      </c>
      <c r="CH85" s="851">
        <v>0</v>
      </c>
      <c r="CI85" s="851">
        <v>0</v>
      </c>
      <c r="CJ85" s="807" t="s">
        <v>134</v>
      </c>
      <c r="CK85" s="851">
        <v>0</v>
      </c>
      <c r="CL85" s="851">
        <v>0</v>
      </c>
      <c r="CM85" s="807" t="s">
        <v>134</v>
      </c>
      <c r="CN85" s="851">
        <v>0</v>
      </c>
      <c r="CO85" s="851">
        <v>0</v>
      </c>
      <c r="CP85" s="807" t="s">
        <v>134</v>
      </c>
      <c r="CQ85" s="851">
        <v>0</v>
      </c>
      <c r="CR85" s="851">
        <v>0</v>
      </c>
      <c r="CS85" s="807" t="s">
        <v>134</v>
      </c>
      <c r="CT85" s="851">
        <v>0</v>
      </c>
      <c r="CU85" s="851">
        <v>0</v>
      </c>
      <c r="CV85" s="807" t="s">
        <v>134</v>
      </c>
    </row>
    <row r="86" spans="1:100" ht="21.75" customHeight="1" x14ac:dyDescent="0.25">
      <c r="A86" s="845">
        <v>2</v>
      </c>
      <c r="B86" s="846" t="s">
        <v>95</v>
      </c>
      <c r="C86" s="846"/>
      <c r="D86" s="800">
        <f t="shared" ref="D86:D118" si="8">SUM(H86,K86,N86,Q86,T86,W86,Z86,AC86,AF86,AI86,AL86,AO86,AR86,AU86)</f>
        <v>30</v>
      </c>
      <c r="E86" s="800">
        <f t="shared" si="5"/>
        <v>51</v>
      </c>
      <c r="F86" s="806">
        <f t="shared" si="6"/>
        <v>0.58823529411764708</v>
      </c>
      <c r="G86" s="807" t="str">
        <f t="shared" si="7"/>
        <v>Không đạt</v>
      </c>
      <c r="H86" s="851">
        <v>4</v>
      </c>
      <c r="I86" s="851">
        <v>4</v>
      </c>
      <c r="J86" s="807">
        <v>1</v>
      </c>
      <c r="K86" s="851">
        <v>2</v>
      </c>
      <c r="L86" s="851">
        <v>3</v>
      </c>
      <c r="M86" s="807">
        <v>0.66666666666666663</v>
      </c>
      <c r="N86" s="851">
        <v>3</v>
      </c>
      <c r="O86" s="851">
        <v>3</v>
      </c>
      <c r="P86" s="807">
        <v>1</v>
      </c>
      <c r="Q86" s="851">
        <v>2</v>
      </c>
      <c r="R86" s="851">
        <v>2</v>
      </c>
      <c r="S86" s="807">
        <v>1</v>
      </c>
      <c r="T86" s="851">
        <v>1</v>
      </c>
      <c r="U86" s="851">
        <v>1</v>
      </c>
      <c r="V86" s="807">
        <v>1</v>
      </c>
      <c r="W86" s="851">
        <v>2</v>
      </c>
      <c r="X86" s="851">
        <v>2</v>
      </c>
      <c r="Y86" s="807">
        <v>1</v>
      </c>
      <c r="Z86" s="851">
        <v>7</v>
      </c>
      <c r="AA86" s="851">
        <v>7</v>
      </c>
      <c r="AB86" s="807">
        <v>1</v>
      </c>
      <c r="AC86" s="851">
        <v>2</v>
      </c>
      <c r="AD86" s="851">
        <v>2</v>
      </c>
      <c r="AE86" s="807">
        <v>1</v>
      </c>
      <c r="AF86" s="851">
        <v>1</v>
      </c>
      <c r="AG86" s="851">
        <v>1</v>
      </c>
      <c r="AH86" s="807">
        <v>1</v>
      </c>
      <c r="AI86" s="851">
        <v>3</v>
      </c>
      <c r="AJ86" s="851">
        <v>3</v>
      </c>
      <c r="AK86" s="807">
        <v>1</v>
      </c>
      <c r="AL86" s="851">
        <v>1</v>
      </c>
      <c r="AM86" s="851">
        <v>1</v>
      </c>
      <c r="AN86" s="937">
        <v>1</v>
      </c>
      <c r="AO86" s="851">
        <v>1</v>
      </c>
      <c r="AP86" s="851">
        <v>1</v>
      </c>
      <c r="AQ86" s="807">
        <v>1</v>
      </c>
      <c r="AR86" s="851">
        <v>0</v>
      </c>
      <c r="AS86" s="851">
        <v>0</v>
      </c>
      <c r="AT86" s="807" t="s">
        <v>134</v>
      </c>
      <c r="AU86" s="851">
        <v>1</v>
      </c>
      <c r="AV86" s="851">
        <v>1</v>
      </c>
      <c r="AW86" s="807">
        <v>1</v>
      </c>
      <c r="AX86" s="851">
        <v>2</v>
      </c>
      <c r="AY86" s="851">
        <v>2</v>
      </c>
      <c r="AZ86" s="807">
        <v>1</v>
      </c>
      <c r="BA86" s="851">
        <v>1</v>
      </c>
      <c r="BB86" s="851">
        <v>1</v>
      </c>
      <c r="BC86" s="807">
        <v>1</v>
      </c>
      <c r="BD86" s="851">
        <v>7</v>
      </c>
      <c r="BE86" s="851">
        <v>7</v>
      </c>
      <c r="BF86" s="807">
        <v>1</v>
      </c>
      <c r="BG86" s="851">
        <v>2</v>
      </c>
      <c r="BH86" s="851">
        <v>2</v>
      </c>
      <c r="BI86" s="807">
        <v>1</v>
      </c>
      <c r="BJ86" s="851">
        <v>0</v>
      </c>
      <c r="BK86" s="851">
        <v>0</v>
      </c>
      <c r="BL86" s="807" t="s">
        <v>134</v>
      </c>
      <c r="BM86" s="851">
        <v>0</v>
      </c>
      <c r="BN86" s="851">
        <v>0</v>
      </c>
      <c r="BO86" s="807" t="s">
        <v>134</v>
      </c>
      <c r="BP86" s="851">
        <v>0</v>
      </c>
      <c r="BQ86" s="851">
        <v>0</v>
      </c>
      <c r="BR86" s="807" t="s">
        <v>134</v>
      </c>
      <c r="BS86" s="851">
        <v>4</v>
      </c>
      <c r="BT86" s="851">
        <v>5</v>
      </c>
      <c r="BU86" s="807">
        <v>0.8</v>
      </c>
      <c r="BV86" s="851">
        <v>0</v>
      </c>
      <c r="BW86" s="851">
        <v>0</v>
      </c>
      <c r="BX86" s="807" t="s">
        <v>134</v>
      </c>
      <c r="BY86" s="851">
        <v>1</v>
      </c>
      <c r="BZ86" s="851">
        <v>1</v>
      </c>
      <c r="CA86" s="807">
        <v>1</v>
      </c>
      <c r="CB86" s="851">
        <v>0</v>
      </c>
      <c r="CC86" s="851">
        <v>0</v>
      </c>
      <c r="CD86" s="807" t="s">
        <v>134</v>
      </c>
      <c r="CE86" s="851">
        <v>0</v>
      </c>
      <c r="CF86" s="851">
        <v>0</v>
      </c>
      <c r="CG86" s="807" t="s">
        <v>134</v>
      </c>
      <c r="CH86" s="851">
        <v>0</v>
      </c>
      <c r="CI86" s="851">
        <v>0</v>
      </c>
      <c r="CJ86" s="807" t="s">
        <v>134</v>
      </c>
      <c r="CK86" s="851">
        <v>0</v>
      </c>
      <c r="CL86" s="851">
        <v>0</v>
      </c>
      <c r="CM86" s="807" t="s">
        <v>134</v>
      </c>
      <c r="CN86" s="851">
        <v>0</v>
      </c>
      <c r="CO86" s="851">
        <v>0</v>
      </c>
      <c r="CP86" s="807" t="s">
        <v>134</v>
      </c>
      <c r="CQ86" s="851">
        <v>2</v>
      </c>
      <c r="CR86" s="851">
        <v>2</v>
      </c>
      <c r="CS86" s="807">
        <v>1</v>
      </c>
      <c r="CT86" s="851">
        <v>2</v>
      </c>
      <c r="CU86" s="851">
        <v>2</v>
      </c>
      <c r="CV86" s="807">
        <v>1</v>
      </c>
    </row>
    <row r="87" spans="1:100" ht="21.75" customHeight="1" x14ac:dyDescent="0.25">
      <c r="A87" s="845">
        <v>3</v>
      </c>
      <c r="B87" s="846" t="s">
        <v>96</v>
      </c>
      <c r="C87" s="846"/>
      <c r="D87" s="800">
        <f t="shared" si="8"/>
        <v>57</v>
      </c>
      <c r="E87" s="800">
        <f t="shared" si="5"/>
        <v>126</v>
      </c>
      <c r="F87" s="806">
        <f t="shared" si="6"/>
        <v>0.45238095238095238</v>
      </c>
      <c r="G87" s="807" t="str">
        <f t="shared" si="7"/>
        <v>Không đạt</v>
      </c>
      <c r="H87" s="851">
        <v>4</v>
      </c>
      <c r="I87" s="851">
        <v>6</v>
      </c>
      <c r="J87" s="807">
        <v>0.66666666666666663</v>
      </c>
      <c r="K87" s="851">
        <v>2</v>
      </c>
      <c r="L87" s="851">
        <v>2</v>
      </c>
      <c r="M87" s="807">
        <v>1</v>
      </c>
      <c r="N87" s="851">
        <v>12</v>
      </c>
      <c r="O87" s="851">
        <v>14</v>
      </c>
      <c r="P87" s="807">
        <v>0.8571428571428571</v>
      </c>
      <c r="Q87" s="851">
        <v>4</v>
      </c>
      <c r="R87" s="851">
        <v>4</v>
      </c>
      <c r="S87" s="807">
        <v>1</v>
      </c>
      <c r="T87" s="851">
        <v>1</v>
      </c>
      <c r="U87" s="851">
        <v>1</v>
      </c>
      <c r="V87" s="807">
        <v>1</v>
      </c>
      <c r="W87" s="851">
        <v>2</v>
      </c>
      <c r="X87" s="851">
        <v>2</v>
      </c>
      <c r="Y87" s="807">
        <v>1</v>
      </c>
      <c r="Z87" s="851">
        <v>7</v>
      </c>
      <c r="AA87" s="851">
        <v>7</v>
      </c>
      <c r="AB87" s="807">
        <v>1</v>
      </c>
      <c r="AC87" s="851">
        <v>5</v>
      </c>
      <c r="AD87" s="851">
        <v>5</v>
      </c>
      <c r="AE87" s="807">
        <v>1</v>
      </c>
      <c r="AF87" s="851">
        <v>5</v>
      </c>
      <c r="AG87" s="851">
        <v>6</v>
      </c>
      <c r="AH87" s="807">
        <v>0.83333333333333337</v>
      </c>
      <c r="AI87" s="851">
        <v>4</v>
      </c>
      <c r="AJ87" s="851">
        <v>5</v>
      </c>
      <c r="AK87" s="807">
        <v>0.8</v>
      </c>
      <c r="AL87" s="851">
        <v>4</v>
      </c>
      <c r="AM87" s="851">
        <v>5</v>
      </c>
      <c r="AN87" s="937">
        <v>0.8</v>
      </c>
      <c r="AO87" s="851">
        <v>1</v>
      </c>
      <c r="AP87" s="851">
        <v>2</v>
      </c>
      <c r="AQ87" s="807">
        <v>0.5</v>
      </c>
      <c r="AR87" s="851">
        <v>1</v>
      </c>
      <c r="AS87" s="851">
        <v>1</v>
      </c>
      <c r="AT87" s="807">
        <v>1</v>
      </c>
      <c r="AU87" s="851">
        <v>5</v>
      </c>
      <c r="AV87" s="851">
        <v>5</v>
      </c>
      <c r="AW87" s="807">
        <v>1</v>
      </c>
      <c r="AX87" s="851">
        <v>2</v>
      </c>
      <c r="AY87" s="851">
        <v>2</v>
      </c>
      <c r="AZ87" s="807">
        <v>1</v>
      </c>
      <c r="BA87" s="851">
        <v>3</v>
      </c>
      <c r="BB87" s="851">
        <v>6</v>
      </c>
      <c r="BC87" s="807">
        <v>0.5</v>
      </c>
      <c r="BD87" s="851">
        <v>4</v>
      </c>
      <c r="BE87" s="851">
        <v>4</v>
      </c>
      <c r="BF87" s="807">
        <v>1</v>
      </c>
      <c r="BG87" s="851">
        <v>2</v>
      </c>
      <c r="BH87" s="851">
        <v>2</v>
      </c>
      <c r="BI87" s="807">
        <v>1</v>
      </c>
      <c r="BJ87" s="851">
        <v>6</v>
      </c>
      <c r="BK87" s="851">
        <v>7</v>
      </c>
      <c r="BL87" s="807">
        <v>0.8571428571428571</v>
      </c>
      <c r="BM87" s="851">
        <v>3</v>
      </c>
      <c r="BN87" s="851">
        <v>4</v>
      </c>
      <c r="BO87" s="807">
        <v>0.75</v>
      </c>
      <c r="BP87" s="851">
        <v>3</v>
      </c>
      <c r="BQ87" s="851">
        <v>4</v>
      </c>
      <c r="BR87" s="807">
        <v>0.75</v>
      </c>
      <c r="BS87" s="851">
        <v>2</v>
      </c>
      <c r="BT87" s="851">
        <v>3</v>
      </c>
      <c r="BU87" s="807">
        <v>0.66666666666666663</v>
      </c>
      <c r="BV87" s="851">
        <v>1</v>
      </c>
      <c r="BW87" s="851">
        <v>1</v>
      </c>
      <c r="BX87" s="807">
        <v>1</v>
      </c>
      <c r="BY87" s="851">
        <v>0</v>
      </c>
      <c r="BZ87" s="851">
        <v>0</v>
      </c>
      <c r="CA87" s="807" t="s">
        <v>134</v>
      </c>
      <c r="CB87" s="851">
        <v>3</v>
      </c>
      <c r="CC87" s="851">
        <v>4</v>
      </c>
      <c r="CD87" s="807">
        <v>0.75</v>
      </c>
      <c r="CE87" s="851">
        <v>1</v>
      </c>
      <c r="CF87" s="851">
        <v>1</v>
      </c>
      <c r="CG87" s="807">
        <v>1</v>
      </c>
      <c r="CH87" s="851">
        <v>4</v>
      </c>
      <c r="CI87" s="851">
        <v>4</v>
      </c>
      <c r="CJ87" s="807">
        <v>1</v>
      </c>
      <c r="CK87" s="851">
        <v>9</v>
      </c>
      <c r="CL87" s="851">
        <v>10</v>
      </c>
      <c r="CM87" s="807">
        <v>0.9</v>
      </c>
      <c r="CN87" s="851">
        <v>5</v>
      </c>
      <c r="CO87" s="851">
        <v>5</v>
      </c>
      <c r="CP87" s="807">
        <v>1</v>
      </c>
      <c r="CQ87" s="851">
        <v>4</v>
      </c>
      <c r="CR87" s="851">
        <v>4</v>
      </c>
      <c r="CS87" s="807">
        <v>1</v>
      </c>
      <c r="CT87" s="851">
        <v>6</v>
      </c>
      <c r="CU87" s="851">
        <v>7</v>
      </c>
      <c r="CV87" s="807">
        <v>0.8571428571428571</v>
      </c>
    </row>
    <row r="88" spans="1:100" ht="21.75" customHeight="1" x14ac:dyDescent="0.25">
      <c r="A88" s="845">
        <v>4</v>
      </c>
      <c r="B88" s="846" t="s">
        <v>97</v>
      </c>
      <c r="C88" s="846"/>
      <c r="D88" s="800">
        <f t="shared" si="8"/>
        <v>25</v>
      </c>
      <c r="E88" s="800">
        <f t="shared" si="5"/>
        <v>61</v>
      </c>
      <c r="F88" s="806">
        <f t="shared" si="6"/>
        <v>0.4098360655737705</v>
      </c>
      <c r="G88" s="807" t="str">
        <f t="shared" si="7"/>
        <v>Không đạt</v>
      </c>
      <c r="H88" s="851">
        <v>1</v>
      </c>
      <c r="I88" s="851">
        <v>1</v>
      </c>
      <c r="J88" s="807">
        <v>1</v>
      </c>
      <c r="K88" s="851">
        <v>0</v>
      </c>
      <c r="L88" s="851">
        <v>1</v>
      </c>
      <c r="M88" s="807">
        <v>0</v>
      </c>
      <c r="N88" s="851">
        <v>2</v>
      </c>
      <c r="O88" s="851">
        <v>2</v>
      </c>
      <c r="P88" s="807">
        <v>1</v>
      </c>
      <c r="Q88" s="851">
        <v>1</v>
      </c>
      <c r="R88" s="851">
        <v>1</v>
      </c>
      <c r="S88" s="807">
        <v>1</v>
      </c>
      <c r="T88" s="851">
        <v>0</v>
      </c>
      <c r="U88" s="851">
        <v>0</v>
      </c>
      <c r="V88" s="807" t="s">
        <v>134</v>
      </c>
      <c r="W88" s="851">
        <v>0</v>
      </c>
      <c r="X88" s="851">
        <v>0</v>
      </c>
      <c r="Y88" s="807" t="s">
        <v>134</v>
      </c>
      <c r="Z88" s="851">
        <v>3</v>
      </c>
      <c r="AA88" s="851">
        <v>3</v>
      </c>
      <c r="AB88" s="807">
        <v>1</v>
      </c>
      <c r="AC88" s="851">
        <v>4</v>
      </c>
      <c r="AD88" s="851">
        <v>4</v>
      </c>
      <c r="AE88" s="807">
        <v>1</v>
      </c>
      <c r="AF88" s="851">
        <v>1</v>
      </c>
      <c r="AG88" s="851">
        <v>1</v>
      </c>
      <c r="AH88" s="807">
        <v>1</v>
      </c>
      <c r="AI88" s="851">
        <v>2</v>
      </c>
      <c r="AJ88" s="851">
        <v>2</v>
      </c>
      <c r="AK88" s="807">
        <v>1</v>
      </c>
      <c r="AL88" s="851">
        <v>3</v>
      </c>
      <c r="AM88" s="851">
        <v>3</v>
      </c>
      <c r="AN88" s="937">
        <v>1</v>
      </c>
      <c r="AO88" s="851">
        <v>1</v>
      </c>
      <c r="AP88" s="851">
        <v>1</v>
      </c>
      <c r="AQ88" s="807">
        <v>1</v>
      </c>
      <c r="AR88" s="851">
        <v>0</v>
      </c>
      <c r="AS88" s="851">
        <v>0</v>
      </c>
      <c r="AT88" s="807" t="s">
        <v>134</v>
      </c>
      <c r="AU88" s="851">
        <v>7</v>
      </c>
      <c r="AV88" s="851">
        <v>8</v>
      </c>
      <c r="AW88" s="807">
        <v>0.875</v>
      </c>
      <c r="AX88" s="851">
        <v>1</v>
      </c>
      <c r="AY88" s="851">
        <v>1</v>
      </c>
      <c r="AZ88" s="807">
        <v>1</v>
      </c>
      <c r="BA88" s="851">
        <v>2</v>
      </c>
      <c r="BB88" s="851">
        <v>2</v>
      </c>
      <c r="BC88" s="807">
        <v>1</v>
      </c>
      <c r="BD88" s="851">
        <v>2</v>
      </c>
      <c r="BE88" s="851">
        <v>2</v>
      </c>
      <c r="BF88" s="807">
        <v>1</v>
      </c>
      <c r="BG88" s="851">
        <v>4</v>
      </c>
      <c r="BH88" s="851">
        <v>4</v>
      </c>
      <c r="BI88" s="807">
        <v>1</v>
      </c>
      <c r="BJ88" s="851">
        <v>1</v>
      </c>
      <c r="BK88" s="851">
        <v>1</v>
      </c>
      <c r="BL88" s="807">
        <v>1</v>
      </c>
      <c r="BM88" s="851">
        <v>0</v>
      </c>
      <c r="BN88" s="851">
        <v>0</v>
      </c>
      <c r="BO88" s="807" t="s">
        <v>134</v>
      </c>
      <c r="BP88" s="851">
        <v>4</v>
      </c>
      <c r="BQ88" s="851">
        <v>4</v>
      </c>
      <c r="BR88" s="807">
        <v>1</v>
      </c>
      <c r="BS88" s="851">
        <v>4</v>
      </c>
      <c r="BT88" s="851">
        <v>4</v>
      </c>
      <c r="BU88" s="807">
        <v>1</v>
      </c>
      <c r="BV88" s="851">
        <v>1</v>
      </c>
      <c r="BW88" s="851">
        <v>2</v>
      </c>
      <c r="BX88" s="807">
        <v>0.5</v>
      </c>
      <c r="BY88" s="851">
        <v>3</v>
      </c>
      <c r="BZ88" s="851">
        <v>3</v>
      </c>
      <c r="CA88" s="807">
        <v>1</v>
      </c>
      <c r="CB88" s="851">
        <v>2</v>
      </c>
      <c r="CC88" s="851">
        <v>2</v>
      </c>
      <c r="CD88" s="807">
        <v>1</v>
      </c>
      <c r="CE88" s="851">
        <v>1</v>
      </c>
      <c r="CF88" s="851">
        <v>1</v>
      </c>
      <c r="CG88" s="807">
        <v>1</v>
      </c>
      <c r="CH88" s="851">
        <v>2</v>
      </c>
      <c r="CI88" s="851">
        <v>2</v>
      </c>
      <c r="CJ88" s="807">
        <v>1</v>
      </c>
      <c r="CK88" s="851">
        <v>0</v>
      </c>
      <c r="CL88" s="851">
        <v>0</v>
      </c>
      <c r="CM88" s="807" t="s">
        <v>134</v>
      </c>
      <c r="CN88" s="851">
        <v>1</v>
      </c>
      <c r="CO88" s="851">
        <v>2</v>
      </c>
      <c r="CP88" s="807">
        <v>0.5</v>
      </c>
      <c r="CQ88" s="851">
        <v>4</v>
      </c>
      <c r="CR88" s="851">
        <v>4</v>
      </c>
      <c r="CS88" s="807">
        <v>1</v>
      </c>
      <c r="CT88" s="851">
        <v>1</v>
      </c>
      <c r="CU88" s="851">
        <v>2</v>
      </c>
      <c r="CV88" s="807">
        <v>0.5</v>
      </c>
    </row>
    <row r="89" spans="1:100" ht="21.75" customHeight="1" x14ac:dyDescent="0.25">
      <c r="A89" s="845">
        <v>5</v>
      </c>
      <c r="B89" s="846" t="s">
        <v>98</v>
      </c>
      <c r="C89" s="846"/>
      <c r="D89" s="800">
        <f t="shared" si="8"/>
        <v>61</v>
      </c>
      <c r="E89" s="800">
        <f t="shared" si="5"/>
        <v>175</v>
      </c>
      <c r="F89" s="806">
        <f t="shared" si="6"/>
        <v>0.34857142857142859</v>
      </c>
      <c r="G89" s="807" t="str">
        <f t="shared" si="7"/>
        <v>Không đạt</v>
      </c>
      <c r="H89" s="851">
        <v>3</v>
      </c>
      <c r="I89" s="851">
        <v>4</v>
      </c>
      <c r="J89" s="807">
        <v>0.75</v>
      </c>
      <c r="K89" s="851">
        <v>6</v>
      </c>
      <c r="L89" s="851">
        <v>6</v>
      </c>
      <c r="M89" s="807">
        <v>1</v>
      </c>
      <c r="N89" s="851">
        <v>3</v>
      </c>
      <c r="O89" s="851">
        <v>3</v>
      </c>
      <c r="P89" s="807">
        <v>1</v>
      </c>
      <c r="Q89" s="851">
        <v>4</v>
      </c>
      <c r="R89" s="851">
        <v>4</v>
      </c>
      <c r="S89" s="807">
        <v>1</v>
      </c>
      <c r="T89" s="851">
        <v>1</v>
      </c>
      <c r="U89" s="851">
        <v>1</v>
      </c>
      <c r="V89" s="807">
        <v>1</v>
      </c>
      <c r="W89" s="851">
        <v>2</v>
      </c>
      <c r="X89" s="851">
        <v>2</v>
      </c>
      <c r="Y89" s="807">
        <v>1</v>
      </c>
      <c r="Z89" s="851">
        <v>7</v>
      </c>
      <c r="AA89" s="851">
        <v>7</v>
      </c>
      <c r="AB89" s="807">
        <v>1</v>
      </c>
      <c r="AC89" s="851">
        <v>8</v>
      </c>
      <c r="AD89" s="851">
        <v>9</v>
      </c>
      <c r="AE89" s="807">
        <v>0.88888888888888884</v>
      </c>
      <c r="AF89" s="851">
        <v>8</v>
      </c>
      <c r="AG89" s="851">
        <v>8</v>
      </c>
      <c r="AH89" s="807">
        <v>1</v>
      </c>
      <c r="AI89" s="851">
        <v>2</v>
      </c>
      <c r="AJ89" s="851">
        <v>3</v>
      </c>
      <c r="AK89" s="807">
        <v>0.66666666666666663</v>
      </c>
      <c r="AL89" s="851">
        <v>5</v>
      </c>
      <c r="AM89" s="851">
        <v>5</v>
      </c>
      <c r="AN89" s="937">
        <v>1</v>
      </c>
      <c r="AO89" s="851">
        <v>4</v>
      </c>
      <c r="AP89" s="851">
        <v>4</v>
      </c>
      <c r="AQ89" s="807">
        <v>1</v>
      </c>
      <c r="AR89" s="851">
        <v>2</v>
      </c>
      <c r="AS89" s="851">
        <v>2</v>
      </c>
      <c r="AT89" s="807">
        <v>1</v>
      </c>
      <c r="AU89" s="851">
        <v>6</v>
      </c>
      <c r="AV89" s="851">
        <v>8</v>
      </c>
      <c r="AW89" s="807">
        <v>0.75</v>
      </c>
      <c r="AX89" s="851">
        <v>3</v>
      </c>
      <c r="AY89" s="851">
        <v>3</v>
      </c>
      <c r="AZ89" s="807">
        <v>1</v>
      </c>
      <c r="BA89" s="851">
        <v>4</v>
      </c>
      <c r="BB89" s="851">
        <v>4</v>
      </c>
      <c r="BC89" s="807">
        <v>1</v>
      </c>
      <c r="BD89" s="851">
        <v>4</v>
      </c>
      <c r="BE89" s="851">
        <v>4</v>
      </c>
      <c r="BF89" s="807">
        <v>1</v>
      </c>
      <c r="BG89" s="851">
        <v>8</v>
      </c>
      <c r="BH89" s="851">
        <v>8</v>
      </c>
      <c r="BI89" s="807">
        <v>1</v>
      </c>
      <c r="BJ89" s="851">
        <v>4</v>
      </c>
      <c r="BK89" s="851">
        <v>4</v>
      </c>
      <c r="BL89" s="807">
        <v>1</v>
      </c>
      <c r="BM89" s="851">
        <v>2</v>
      </c>
      <c r="BN89" s="851">
        <v>2</v>
      </c>
      <c r="BO89" s="807">
        <v>1</v>
      </c>
      <c r="BP89" s="851">
        <v>9</v>
      </c>
      <c r="BQ89" s="851">
        <v>9</v>
      </c>
      <c r="BR89" s="807">
        <v>1</v>
      </c>
      <c r="BS89" s="851">
        <v>3</v>
      </c>
      <c r="BT89" s="851">
        <v>3</v>
      </c>
      <c r="BU89" s="807">
        <v>1</v>
      </c>
      <c r="BV89" s="851">
        <v>11</v>
      </c>
      <c r="BW89" s="851">
        <v>12</v>
      </c>
      <c r="BX89" s="807">
        <v>0.91666666666666663</v>
      </c>
      <c r="BY89" s="851">
        <v>2</v>
      </c>
      <c r="BZ89" s="851">
        <v>2</v>
      </c>
      <c r="CA89" s="807">
        <v>1</v>
      </c>
      <c r="CB89" s="851">
        <v>6</v>
      </c>
      <c r="CC89" s="851">
        <v>6</v>
      </c>
      <c r="CD89" s="807">
        <v>1</v>
      </c>
      <c r="CE89" s="851">
        <v>5</v>
      </c>
      <c r="CF89" s="851">
        <v>5</v>
      </c>
      <c r="CG89" s="807">
        <v>1</v>
      </c>
      <c r="CH89" s="851">
        <v>18</v>
      </c>
      <c r="CI89" s="851">
        <v>18</v>
      </c>
      <c r="CJ89" s="807">
        <v>1</v>
      </c>
      <c r="CK89" s="851">
        <v>13</v>
      </c>
      <c r="CL89" s="851">
        <v>14</v>
      </c>
      <c r="CM89" s="807">
        <v>0.9285714285714286</v>
      </c>
      <c r="CN89" s="851">
        <v>12</v>
      </c>
      <c r="CO89" s="851">
        <v>12</v>
      </c>
      <c r="CP89" s="807">
        <v>1</v>
      </c>
      <c r="CQ89" s="851">
        <v>2</v>
      </c>
      <c r="CR89" s="851">
        <v>3</v>
      </c>
      <c r="CS89" s="807">
        <v>0.66666666666666663</v>
      </c>
      <c r="CT89" s="851">
        <v>6</v>
      </c>
      <c r="CU89" s="851">
        <v>6</v>
      </c>
      <c r="CV89" s="807">
        <v>1</v>
      </c>
    </row>
    <row r="90" spans="1:100" ht="21.75" customHeight="1" x14ac:dyDescent="0.25">
      <c r="A90" s="845">
        <v>6</v>
      </c>
      <c r="B90" s="846" t="s">
        <v>99</v>
      </c>
      <c r="C90" s="846"/>
      <c r="D90" s="800">
        <f t="shared" si="8"/>
        <v>12</v>
      </c>
      <c r="E90" s="800">
        <f t="shared" si="5"/>
        <v>35</v>
      </c>
      <c r="F90" s="806">
        <f t="shared" si="6"/>
        <v>0.34285714285714286</v>
      </c>
      <c r="G90" s="807" t="str">
        <f t="shared" si="7"/>
        <v>Không đạt</v>
      </c>
      <c r="H90" s="851">
        <v>0</v>
      </c>
      <c r="I90" s="851">
        <v>0</v>
      </c>
      <c r="J90" s="807" t="s">
        <v>134</v>
      </c>
      <c r="K90" s="851">
        <v>2</v>
      </c>
      <c r="L90" s="851">
        <v>2</v>
      </c>
      <c r="M90" s="807">
        <v>1</v>
      </c>
      <c r="N90" s="851">
        <v>0</v>
      </c>
      <c r="O90" s="851">
        <v>0</v>
      </c>
      <c r="P90" s="807" t="s">
        <v>134</v>
      </c>
      <c r="Q90" s="851">
        <v>1</v>
      </c>
      <c r="R90" s="851">
        <v>1</v>
      </c>
      <c r="S90" s="807">
        <v>1</v>
      </c>
      <c r="T90" s="851">
        <v>1</v>
      </c>
      <c r="U90" s="851">
        <v>1</v>
      </c>
      <c r="V90" s="807">
        <v>1</v>
      </c>
      <c r="W90" s="851">
        <v>0</v>
      </c>
      <c r="X90" s="851">
        <v>0</v>
      </c>
      <c r="Y90" s="807" t="s">
        <v>134</v>
      </c>
      <c r="Z90" s="851">
        <v>0</v>
      </c>
      <c r="AA90" s="851">
        <v>0</v>
      </c>
      <c r="AB90" s="807" t="s">
        <v>134</v>
      </c>
      <c r="AC90" s="851">
        <v>5</v>
      </c>
      <c r="AD90" s="851">
        <v>5</v>
      </c>
      <c r="AE90" s="807">
        <v>1</v>
      </c>
      <c r="AF90" s="851">
        <v>1</v>
      </c>
      <c r="AG90" s="851">
        <v>1</v>
      </c>
      <c r="AH90" s="807">
        <v>1</v>
      </c>
      <c r="AI90" s="851">
        <v>2</v>
      </c>
      <c r="AJ90" s="851">
        <v>2</v>
      </c>
      <c r="AK90" s="807">
        <v>1</v>
      </c>
      <c r="AL90" s="851">
        <v>0</v>
      </c>
      <c r="AM90" s="851">
        <v>0</v>
      </c>
      <c r="AN90" s="937" t="s">
        <v>134</v>
      </c>
      <c r="AO90" s="851">
        <v>0</v>
      </c>
      <c r="AP90" s="851">
        <v>0</v>
      </c>
      <c r="AQ90" s="807" t="s">
        <v>134</v>
      </c>
      <c r="AR90" s="851">
        <v>0</v>
      </c>
      <c r="AS90" s="851">
        <v>0</v>
      </c>
      <c r="AT90" s="807" t="s">
        <v>134</v>
      </c>
      <c r="AU90" s="851">
        <v>0</v>
      </c>
      <c r="AV90" s="851">
        <v>0</v>
      </c>
      <c r="AW90" s="807" t="s">
        <v>134</v>
      </c>
      <c r="AX90" s="851">
        <v>4</v>
      </c>
      <c r="AY90" s="851">
        <v>4</v>
      </c>
      <c r="AZ90" s="807">
        <v>1</v>
      </c>
      <c r="BA90" s="851">
        <v>1</v>
      </c>
      <c r="BB90" s="851">
        <v>1</v>
      </c>
      <c r="BC90" s="807">
        <v>1</v>
      </c>
      <c r="BD90" s="851">
        <v>0</v>
      </c>
      <c r="BE90" s="851">
        <v>0</v>
      </c>
      <c r="BF90" s="807" t="s">
        <v>134</v>
      </c>
      <c r="BG90" s="851">
        <v>1</v>
      </c>
      <c r="BH90" s="851">
        <v>1</v>
      </c>
      <c r="BI90" s="807">
        <v>1</v>
      </c>
      <c r="BJ90" s="851">
        <v>1</v>
      </c>
      <c r="BK90" s="851">
        <v>1</v>
      </c>
      <c r="BL90" s="807">
        <v>1</v>
      </c>
      <c r="BM90" s="851">
        <v>0</v>
      </c>
      <c r="BN90" s="851">
        <v>0</v>
      </c>
      <c r="BO90" s="807" t="s">
        <v>134</v>
      </c>
      <c r="BP90" s="851">
        <v>2</v>
      </c>
      <c r="BQ90" s="851">
        <v>2</v>
      </c>
      <c r="BR90" s="807">
        <v>1</v>
      </c>
      <c r="BS90" s="851">
        <v>1</v>
      </c>
      <c r="BT90" s="851">
        <v>1</v>
      </c>
      <c r="BU90" s="807">
        <v>1</v>
      </c>
      <c r="BV90" s="851">
        <v>1</v>
      </c>
      <c r="BW90" s="851">
        <v>1</v>
      </c>
      <c r="BX90" s="807">
        <v>1</v>
      </c>
      <c r="BY90" s="851">
        <v>5</v>
      </c>
      <c r="BZ90" s="851">
        <v>5</v>
      </c>
      <c r="CA90" s="807">
        <v>1</v>
      </c>
      <c r="CB90" s="851">
        <v>1</v>
      </c>
      <c r="CC90" s="851">
        <v>1</v>
      </c>
      <c r="CD90" s="807">
        <v>1</v>
      </c>
      <c r="CE90" s="851">
        <v>0</v>
      </c>
      <c r="CF90" s="851">
        <v>0</v>
      </c>
      <c r="CG90" s="807" t="s">
        <v>134</v>
      </c>
      <c r="CH90" s="851">
        <v>1</v>
      </c>
      <c r="CI90" s="851">
        <v>1</v>
      </c>
      <c r="CJ90" s="807">
        <v>1</v>
      </c>
      <c r="CK90" s="851">
        <v>2</v>
      </c>
      <c r="CL90" s="851">
        <v>2</v>
      </c>
      <c r="CM90" s="807">
        <v>1</v>
      </c>
      <c r="CN90" s="851">
        <v>0</v>
      </c>
      <c r="CO90" s="851">
        <v>1</v>
      </c>
      <c r="CP90" s="807">
        <v>0</v>
      </c>
      <c r="CQ90" s="851">
        <v>2</v>
      </c>
      <c r="CR90" s="851">
        <v>2</v>
      </c>
      <c r="CS90" s="807">
        <v>1</v>
      </c>
      <c r="CT90" s="851">
        <v>2</v>
      </c>
      <c r="CU90" s="851">
        <v>2</v>
      </c>
      <c r="CV90" s="807">
        <v>1</v>
      </c>
    </row>
    <row r="91" spans="1:100" ht="21.75" customHeight="1" x14ac:dyDescent="0.25">
      <c r="A91" s="845">
        <v>7</v>
      </c>
      <c r="B91" s="846" t="s">
        <v>100</v>
      </c>
      <c r="C91" s="846"/>
      <c r="D91" s="800">
        <f t="shared" si="8"/>
        <v>9</v>
      </c>
      <c r="E91" s="800">
        <f t="shared" si="5"/>
        <v>32</v>
      </c>
      <c r="F91" s="806">
        <f t="shared" si="6"/>
        <v>0.28125</v>
      </c>
      <c r="G91" s="807" t="str">
        <f t="shared" si="7"/>
        <v>Không đạt</v>
      </c>
      <c r="H91" s="851">
        <v>0</v>
      </c>
      <c r="I91" s="851">
        <v>0</v>
      </c>
      <c r="J91" s="807" t="s">
        <v>134</v>
      </c>
      <c r="K91" s="851">
        <v>1</v>
      </c>
      <c r="L91" s="851">
        <v>1</v>
      </c>
      <c r="M91" s="807">
        <v>1</v>
      </c>
      <c r="N91" s="851">
        <v>1</v>
      </c>
      <c r="O91" s="851">
        <v>1</v>
      </c>
      <c r="P91" s="807">
        <v>1</v>
      </c>
      <c r="Q91" s="851">
        <v>0</v>
      </c>
      <c r="R91" s="851">
        <v>0</v>
      </c>
      <c r="S91" s="807" t="s">
        <v>134</v>
      </c>
      <c r="T91" s="851">
        <v>0</v>
      </c>
      <c r="U91" s="851">
        <v>0</v>
      </c>
      <c r="V91" s="807" t="s">
        <v>134</v>
      </c>
      <c r="W91" s="851">
        <v>0</v>
      </c>
      <c r="X91" s="851">
        <v>0</v>
      </c>
      <c r="Y91" s="807" t="s">
        <v>134</v>
      </c>
      <c r="Z91" s="851">
        <v>0</v>
      </c>
      <c r="AA91" s="851">
        <v>0</v>
      </c>
      <c r="AB91" s="807" t="s">
        <v>134</v>
      </c>
      <c r="AC91" s="851">
        <v>1</v>
      </c>
      <c r="AD91" s="851">
        <v>1</v>
      </c>
      <c r="AE91" s="807">
        <v>1</v>
      </c>
      <c r="AF91" s="851">
        <v>3</v>
      </c>
      <c r="AG91" s="851">
        <v>3</v>
      </c>
      <c r="AH91" s="807">
        <v>1</v>
      </c>
      <c r="AI91" s="851">
        <v>1</v>
      </c>
      <c r="AJ91" s="851">
        <v>1</v>
      </c>
      <c r="AK91" s="807">
        <v>1</v>
      </c>
      <c r="AL91" s="851">
        <v>2</v>
      </c>
      <c r="AM91" s="851">
        <v>2</v>
      </c>
      <c r="AN91" s="937">
        <v>1</v>
      </c>
      <c r="AO91" s="851">
        <v>0</v>
      </c>
      <c r="AP91" s="851">
        <v>0</v>
      </c>
      <c r="AQ91" s="807" t="s">
        <v>134</v>
      </c>
      <c r="AR91" s="851">
        <v>0</v>
      </c>
      <c r="AS91" s="851">
        <v>0</v>
      </c>
      <c r="AT91" s="807" t="s">
        <v>134</v>
      </c>
      <c r="AU91" s="851">
        <v>0</v>
      </c>
      <c r="AV91" s="851">
        <v>1</v>
      </c>
      <c r="AW91" s="807">
        <v>0</v>
      </c>
      <c r="AX91" s="851">
        <v>0</v>
      </c>
      <c r="AY91" s="851">
        <v>0</v>
      </c>
      <c r="AZ91" s="807" t="s">
        <v>134</v>
      </c>
      <c r="BA91" s="851">
        <v>0</v>
      </c>
      <c r="BB91" s="851">
        <v>0</v>
      </c>
      <c r="BC91" s="807" t="s">
        <v>134</v>
      </c>
      <c r="BD91" s="851">
        <v>0</v>
      </c>
      <c r="BE91" s="851">
        <v>0</v>
      </c>
      <c r="BF91" s="807" t="s">
        <v>134</v>
      </c>
      <c r="BG91" s="851">
        <v>0</v>
      </c>
      <c r="BH91" s="851">
        <v>0</v>
      </c>
      <c r="BI91" s="807" t="s">
        <v>134</v>
      </c>
      <c r="BJ91" s="851">
        <v>0</v>
      </c>
      <c r="BK91" s="851">
        <v>1</v>
      </c>
      <c r="BL91" s="807">
        <v>0</v>
      </c>
      <c r="BM91" s="851">
        <v>0</v>
      </c>
      <c r="BN91" s="851">
        <v>0</v>
      </c>
      <c r="BO91" s="807" t="s">
        <v>134</v>
      </c>
      <c r="BP91" s="851">
        <v>1</v>
      </c>
      <c r="BQ91" s="851">
        <v>1</v>
      </c>
      <c r="BR91" s="807">
        <v>1</v>
      </c>
      <c r="BS91" s="851">
        <v>5</v>
      </c>
      <c r="BT91" s="851">
        <v>5</v>
      </c>
      <c r="BU91" s="807">
        <v>1</v>
      </c>
      <c r="BV91" s="851">
        <v>4</v>
      </c>
      <c r="BW91" s="851">
        <v>4</v>
      </c>
      <c r="BX91" s="807">
        <v>1</v>
      </c>
      <c r="BY91" s="851">
        <v>0</v>
      </c>
      <c r="BZ91" s="851">
        <v>0</v>
      </c>
      <c r="CA91" s="807" t="s">
        <v>134</v>
      </c>
      <c r="CB91" s="851">
        <v>0</v>
      </c>
      <c r="CC91" s="851">
        <v>0</v>
      </c>
      <c r="CD91" s="807" t="s">
        <v>134</v>
      </c>
      <c r="CE91" s="851">
        <v>0</v>
      </c>
      <c r="CF91" s="851">
        <v>0</v>
      </c>
      <c r="CG91" s="807" t="s">
        <v>134</v>
      </c>
      <c r="CH91" s="851">
        <v>1</v>
      </c>
      <c r="CI91" s="851">
        <v>1</v>
      </c>
      <c r="CJ91" s="807">
        <v>1</v>
      </c>
      <c r="CK91" s="851">
        <v>6</v>
      </c>
      <c r="CL91" s="851">
        <v>6</v>
      </c>
      <c r="CM91" s="807">
        <v>1</v>
      </c>
      <c r="CN91" s="851">
        <v>2</v>
      </c>
      <c r="CO91" s="851">
        <v>3</v>
      </c>
      <c r="CP91" s="807">
        <v>0.66666666666666663</v>
      </c>
      <c r="CQ91" s="851">
        <v>1</v>
      </c>
      <c r="CR91" s="851">
        <v>1</v>
      </c>
      <c r="CS91" s="807">
        <v>1</v>
      </c>
      <c r="CT91" s="851">
        <v>0</v>
      </c>
      <c r="CU91" s="851">
        <v>0</v>
      </c>
      <c r="CV91" s="807" t="s">
        <v>134</v>
      </c>
    </row>
    <row r="92" spans="1:100" ht="21.75" customHeight="1" x14ac:dyDescent="0.25">
      <c r="A92" s="845">
        <v>8</v>
      </c>
      <c r="B92" s="846" t="s">
        <v>101</v>
      </c>
      <c r="C92" s="846"/>
      <c r="D92" s="800">
        <f t="shared" si="8"/>
        <v>23</v>
      </c>
      <c r="E92" s="800">
        <f t="shared" si="5"/>
        <v>56</v>
      </c>
      <c r="F92" s="806">
        <f t="shared" si="6"/>
        <v>0.4107142857142857</v>
      </c>
      <c r="G92" s="807" t="str">
        <f t="shared" si="7"/>
        <v>Không đạt</v>
      </c>
      <c r="H92" s="851">
        <v>1</v>
      </c>
      <c r="I92" s="851">
        <v>1</v>
      </c>
      <c r="J92" s="807">
        <v>1</v>
      </c>
      <c r="K92" s="851">
        <v>0</v>
      </c>
      <c r="L92" s="851">
        <v>0</v>
      </c>
      <c r="M92" s="807" t="s">
        <v>134</v>
      </c>
      <c r="N92" s="851">
        <v>1</v>
      </c>
      <c r="O92" s="851">
        <v>1</v>
      </c>
      <c r="P92" s="807">
        <v>1</v>
      </c>
      <c r="Q92" s="851">
        <v>2</v>
      </c>
      <c r="R92" s="851">
        <v>3</v>
      </c>
      <c r="S92" s="807">
        <v>0.66666666666666663</v>
      </c>
      <c r="T92" s="851">
        <v>2</v>
      </c>
      <c r="U92" s="851">
        <v>3</v>
      </c>
      <c r="V92" s="807">
        <v>0.66666666666666663</v>
      </c>
      <c r="W92" s="851">
        <v>2</v>
      </c>
      <c r="X92" s="851">
        <v>2</v>
      </c>
      <c r="Y92" s="807">
        <v>1</v>
      </c>
      <c r="Z92" s="851">
        <v>4</v>
      </c>
      <c r="AA92" s="851">
        <v>5</v>
      </c>
      <c r="AB92" s="807">
        <v>0.8</v>
      </c>
      <c r="AC92" s="851">
        <v>2</v>
      </c>
      <c r="AD92" s="851">
        <v>2</v>
      </c>
      <c r="AE92" s="807">
        <v>1</v>
      </c>
      <c r="AF92" s="851">
        <v>1</v>
      </c>
      <c r="AG92" s="851">
        <v>1</v>
      </c>
      <c r="AH92" s="807">
        <v>1</v>
      </c>
      <c r="AI92" s="851">
        <v>0</v>
      </c>
      <c r="AJ92" s="851">
        <v>0</v>
      </c>
      <c r="AK92" s="807" t="s">
        <v>134</v>
      </c>
      <c r="AL92" s="851">
        <v>2</v>
      </c>
      <c r="AM92" s="851">
        <v>2</v>
      </c>
      <c r="AN92" s="937">
        <v>1</v>
      </c>
      <c r="AO92" s="851">
        <v>2</v>
      </c>
      <c r="AP92" s="851">
        <v>2</v>
      </c>
      <c r="AQ92" s="807">
        <v>1</v>
      </c>
      <c r="AR92" s="851">
        <v>0</v>
      </c>
      <c r="AS92" s="851">
        <v>0</v>
      </c>
      <c r="AT92" s="807" t="s">
        <v>134</v>
      </c>
      <c r="AU92" s="851">
        <v>4</v>
      </c>
      <c r="AV92" s="851">
        <v>4</v>
      </c>
      <c r="AW92" s="807">
        <v>1</v>
      </c>
      <c r="AX92" s="851">
        <v>1</v>
      </c>
      <c r="AY92" s="851">
        <v>1</v>
      </c>
      <c r="AZ92" s="807">
        <v>1</v>
      </c>
      <c r="BA92" s="851">
        <v>1</v>
      </c>
      <c r="BB92" s="851">
        <v>1</v>
      </c>
      <c r="BC92" s="807">
        <v>1</v>
      </c>
      <c r="BD92" s="851">
        <v>2</v>
      </c>
      <c r="BE92" s="851">
        <v>2</v>
      </c>
      <c r="BF92" s="807">
        <v>1</v>
      </c>
      <c r="BG92" s="851">
        <v>2</v>
      </c>
      <c r="BH92" s="851">
        <v>5</v>
      </c>
      <c r="BI92" s="807">
        <v>0.4</v>
      </c>
      <c r="BJ92" s="851">
        <v>1</v>
      </c>
      <c r="BK92" s="851">
        <v>1</v>
      </c>
      <c r="BL92" s="807">
        <v>1</v>
      </c>
      <c r="BM92" s="851">
        <v>1</v>
      </c>
      <c r="BN92" s="851">
        <v>2</v>
      </c>
      <c r="BO92" s="807">
        <v>0.5</v>
      </c>
      <c r="BP92" s="851">
        <v>2</v>
      </c>
      <c r="BQ92" s="851">
        <v>3</v>
      </c>
      <c r="BR92" s="807">
        <v>0.66666666666666663</v>
      </c>
      <c r="BS92" s="851">
        <v>2</v>
      </c>
      <c r="BT92" s="851">
        <v>2</v>
      </c>
      <c r="BU92" s="807">
        <v>1</v>
      </c>
      <c r="BV92" s="851">
        <v>3</v>
      </c>
      <c r="BW92" s="851">
        <v>3</v>
      </c>
      <c r="BX92" s="807">
        <v>1</v>
      </c>
      <c r="BY92" s="851">
        <v>0</v>
      </c>
      <c r="BZ92" s="851">
        <v>1</v>
      </c>
      <c r="CA92" s="807">
        <v>0</v>
      </c>
      <c r="CB92" s="851">
        <v>3</v>
      </c>
      <c r="CC92" s="851">
        <v>3</v>
      </c>
      <c r="CD92" s="807">
        <v>1</v>
      </c>
      <c r="CE92" s="851">
        <v>0</v>
      </c>
      <c r="CF92" s="851">
        <v>0</v>
      </c>
      <c r="CG92" s="807" t="s">
        <v>134</v>
      </c>
      <c r="CH92" s="851">
        <v>0</v>
      </c>
      <c r="CI92" s="851">
        <v>0</v>
      </c>
      <c r="CJ92" s="807" t="s">
        <v>134</v>
      </c>
      <c r="CK92" s="851">
        <v>3</v>
      </c>
      <c r="CL92" s="851">
        <v>3</v>
      </c>
      <c r="CM92" s="807">
        <v>1</v>
      </c>
      <c r="CN92" s="851">
        <v>1</v>
      </c>
      <c r="CO92" s="851">
        <v>1</v>
      </c>
      <c r="CP92" s="807">
        <v>1</v>
      </c>
      <c r="CQ92" s="851">
        <v>2</v>
      </c>
      <c r="CR92" s="851">
        <v>2</v>
      </c>
      <c r="CS92" s="807">
        <v>1</v>
      </c>
      <c r="CT92" s="851">
        <v>5</v>
      </c>
      <c r="CU92" s="851">
        <v>5</v>
      </c>
      <c r="CV92" s="807">
        <v>1</v>
      </c>
    </row>
    <row r="93" spans="1:100" ht="21.75" customHeight="1" x14ac:dyDescent="0.25">
      <c r="A93" s="845">
        <v>9</v>
      </c>
      <c r="B93" s="846" t="s">
        <v>102</v>
      </c>
      <c r="C93" s="846"/>
      <c r="D93" s="800">
        <f t="shared" si="8"/>
        <v>4</v>
      </c>
      <c r="E93" s="800">
        <f t="shared" si="5"/>
        <v>13</v>
      </c>
      <c r="F93" s="806">
        <f t="shared" si="6"/>
        <v>0.30769230769230771</v>
      </c>
      <c r="G93" s="807" t="str">
        <f t="shared" si="7"/>
        <v>Không đạt</v>
      </c>
      <c r="H93" s="851">
        <v>0</v>
      </c>
      <c r="I93" s="851">
        <v>0</v>
      </c>
      <c r="J93" s="807" t="s">
        <v>134</v>
      </c>
      <c r="K93" s="851">
        <v>0</v>
      </c>
      <c r="L93" s="851">
        <v>0</v>
      </c>
      <c r="M93" s="807" t="s">
        <v>134</v>
      </c>
      <c r="N93" s="851">
        <v>1</v>
      </c>
      <c r="O93" s="851">
        <v>1</v>
      </c>
      <c r="P93" s="807">
        <v>1</v>
      </c>
      <c r="Q93" s="851">
        <v>0</v>
      </c>
      <c r="R93" s="851">
        <v>0</v>
      </c>
      <c r="S93" s="807" t="s">
        <v>134</v>
      </c>
      <c r="T93" s="851">
        <v>0</v>
      </c>
      <c r="U93" s="851">
        <v>0</v>
      </c>
      <c r="V93" s="807" t="s">
        <v>134</v>
      </c>
      <c r="W93" s="851">
        <v>0</v>
      </c>
      <c r="X93" s="851">
        <v>0</v>
      </c>
      <c r="Y93" s="807" t="s">
        <v>134</v>
      </c>
      <c r="Z93" s="851">
        <v>1</v>
      </c>
      <c r="AA93" s="851">
        <v>1</v>
      </c>
      <c r="AB93" s="807">
        <v>1</v>
      </c>
      <c r="AC93" s="851">
        <v>0</v>
      </c>
      <c r="AD93" s="851">
        <v>0</v>
      </c>
      <c r="AE93" s="807" t="s">
        <v>134</v>
      </c>
      <c r="AF93" s="851">
        <v>0</v>
      </c>
      <c r="AG93" s="851">
        <v>0</v>
      </c>
      <c r="AH93" s="807" t="s">
        <v>134</v>
      </c>
      <c r="AI93" s="851">
        <v>0</v>
      </c>
      <c r="AJ93" s="851">
        <v>0</v>
      </c>
      <c r="AK93" s="807" t="s">
        <v>134</v>
      </c>
      <c r="AL93" s="851">
        <v>2</v>
      </c>
      <c r="AM93" s="851">
        <v>2</v>
      </c>
      <c r="AN93" s="937">
        <v>1</v>
      </c>
      <c r="AO93" s="851">
        <v>0</v>
      </c>
      <c r="AP93" s="851">
        <v>0</v>
      </c>
      <c r="AQ93" s="807" t="s">
        <v>134</v>
      </c>
      <c r="AR93" s="851">
        <v>0</v>
      </c>
      <c r="AS93" s="851">
        <v>0</v>
      </c>
      <c r="AT93" s="807" t="s">
        <v>134</v>
      </c>
      <c r="AU93" s="851">
        <v>0</v>
      </c>
      <c r="AV93" s="851">
        <v>0</v>
      </c>
      <c r="AW93" s="807" t="s">
        <v>134</v>
      </c>
      <c r="AX93" s="851">
        <v>0</v>
      </c>
      <c r="AY93" s="851">
        <v>0</v>
      </c>
      <c r="AZ93" s="807" t="s">
        <v>134</v>
      </c>
      <c r="BA93" s="851">
        <v>0</v>
      </c>
      <c r="BB93" s="851">
        <v>0</v>
      </c>
      <c r="BC93" s="807" t="s">
        <v>134</v>
      </c>
      <c r="BD93" s="851">
        <v>0</v>
      </c>
      <c r="BE93" s="851">
        <v>0</v>
      </c>
      <c r="BF93" s="807" t="s">
        <v>134</v>
      </c>
      <c r="BG93" s="851">
        <v>1</v>
      </c>
      <c r="BH93" s="851">
        <v>1</v>
      </c>
      <c r="BI93" s="807">
        <v>1</v>
      </c>
      <c r="BJ93" s="851">
        <v>0</v>
      </c>
      <c r="BK93" s="851">
        <v>0</v>
      </c>
      <c r="BL93" s="807" t="s">
        <v>134</v>
      </c>
      <c r="BM93" s="851">
        <v>0</v>
      </c>
      <c r="BN93" s="851">
        <v>0</v>
      </c>
      <c r="BO93" s="807" t="s">
        <v>134</v>
      </c>
      <c r="BP93" s="851">
        <v>1</v>
      </c>
      <c r="BQ93" s="851">
        <v>1</v>
      </c>
      <c r="BR93" s="807">
        <v>1</v>
      </c>
      <c r="BS93" s="851">
        <v>0</v>
      </c>
      <c r="BT93" s="851">
        <v>0</v>
      </c>
      <c r="BU93" s="807" t="s">
        <v>134</v>
      </c>
      <c r="BV93" s="851">
        <v>1</v>
      </c>
      <c r="BW93" s="851">
        <v>1</v>
      </c>
      <c r="BX93" s="807">
        <v>1</v>
      </c>
      <c r="BY93" s="851">
        <v>1</v>
      </c>
      <c r="BZ93" s="851">
        <v>1</v>
      </c>
      <c r="CA93" s="807">
        <v>1</v>
      </c>
      <c r="CB93" s="851">
        <v>0</v>
      </c>
      <c r="CC93" s="851">
        <v>0</v>
      </c>
      <c r="CD93" s="807" t="s">
        <v>134</v>
      </c>
      <c r="CE93" s="851">
        <v>0</v>
      </c>
      <c r="CF93" s="851">
        <v>0</v>
      </c>
      <c r="CG93" s="807" t="s">
        <v>134</v>
      </c>
      <c r="CH93" s="851">
        <v>0</v>
      </c>
      <c r="CI93" s="851">
        <v>0</v>
      </c>
      <c r="CJ93" s="807" t="s">
        <v>134</v>
      </c>
      <c r="CK93" s="851">
        <v>3</v>
      </c>
      <c r="CL93" s="851">
        <v>4</v>
      </c>
      <c r="CM93" s="807">
        <v>0.75</v>
      </c>
      <c r="CN93" s="851">
        <v>1</v>
      </c>
      <c r="CO93" s="851">
        <v>1</v>
      </c>
      <c r="CP93" s="807">
        <v>1</v>
      </c>
      <c r="CQ93" s="851">
        <v>0</v>
      </c>
      <c r="CR93" s="851">
        <v>0</v>
      </c>
      <c r="CS93" s="807" t="s">
        <v>134</v>
      </c>
      <c r="CT93" s="851">
        <v>1</v>
      </c>
      <c r="CU93" s="851">
        <v>1</v>
      </c>
      <c r="CV93" s="807">
        <v>1</v>
      </c>
    </row>
    <row r="94" spans="1:100" ht="21.75" customHeight="1" x14ac:dyDescent="0.25">
      <c r="A94" s="845">
        <v>10</v>
      </c>
      <c r="B94" s="846" t="s">
        <v>103</v>
      </c>
      <c r="C94" s="846"/>
      <c r="D94" s="800">
        <f t="shared" si="8"/>
        <v>7</v>
      </c>
      <c r="E94" s="800">
        <f t="shared" si="5"/>
        <v>12</v>
      </c>
      <c r="F94" s="806">
        <f t="shared" si="6"/>
        <v>0.58333333333333337</v>
      </c>
      <c r="G94" s="807" t="str">
        <f t="shared" si="7"/>
        <v>Không đạt</v>
      </c>
      <c r="H94" s="851">
        <v>0</v>
      </c>
      <c r="I94" s="851">
        <v>0</v>
      </c>
      <c r="J94" s="807" t="s">
        <v>134</v>
      </c>
      <c r="K94" s="851">
        <v>1</v>
      </c>
      <c r="L94" s="851">
        <v>1</v>
      </c>
      <c r="M94" s="807">
        <v>1</v>
      </c>
      <c r="N94" s="851">
        <v>0</v>
      </c>
      <c r="O94" s="851">
        <v>0</v>
      </c>
      <c r="P94" s="807" t="s">
        <v>134</v>
      </c>
      <c r="Q94" s="851">
        <v>0</v>
      </c>
      <c r="R94" s="851">
        <v>0</v>
      </c>
      <c r="S94" s="807" t="s">
        <v>134</v>
      </c>
      <c r="T94" s="851">
        <v>0</v>
      </c>
      <c r="U94" s="851">
        <v>0</v>
      </c>
      <c r="V94" s="807" t="s">
        <v>134</v>
      </c>
      <c r="W94" s="851">
        <v>0</v>
      </c>
      <c r="X94" s="851">
        <v>0</v>
      </c>
      <c r="Y94" s="807" t="s">
        <v>134</v>
      </c>
      <c r="Z94" s="851">
        <v>2</v>
      </c>
      <c r="AA94" s="851">
        <v>2</v>
      </c>
      <c r="AB94" s="807">
        <v>1</v>
      </c>
      <c r="AC94" s="851">
        <v>1</v>
      </c>
      <c r="AD94" s="851">
        <v>1</v>
      </c>
      <c r="AE94" s="807">
        <v>1</v>
      </c>
      <c r="AF94" s="851">
        <v>0</v>
      </c>
      <c r="AG94" s="851">
        <v>0</v>
      </c>
      <c r="AH94" s="807" t="s">
        <v>134</v>
      </c>
      <c r="AI94" s="851">
        <v>1</v>
      </c>
      <c r="AJ94" s="851">
        <v>1</v>
      </c>
      <c r="AK94" s="807">
        <v>1</v>
      </c>
      <c r="AL94" s="851">
        <v>1</v>
      </c>
      <c r="AM94" s="851">
        <v>1</v>
      </c>
      <c r="AN94" s="937">
        <v>1</v>
      </c>
      <c r="AO94" s="851">
        <v>0</v>
      </c>
      <c r="AP94" s="851">
        <v>0</v>
      </c>
      <c r="AQ94" s="807" t="s">
        <v>134</v>
      </c>
      <c r="AR94" s="851">
        <v>1</v>
      </c>
      <c r="AS94" s="851">
        <v>1</v>
      </c>
      <c r="AT94" s="807">
        <v>1</v>
      </c>
      <c r="AU94" s="851">
        <v>0</v>
      </c>
      <c r="AV94" s="851">
        <v>0</v>
      </c>
      <c r="AW94" s="807" t="s">
        <v>134</v>
      </c>
      <c r="AX94" s="851">
        <v>0</v>
      </c>
      <c r="AY94" s="851">
        <v>0</v>
      </c>
      <c r="AZ94" s="807" t="s">
        <v>134</v>
      </c>
      <c r="BA94" s="851">
        <v>0</v>
      </c>
      <c r="BB94" s="851">
        <v>0</v>
      </c>
      <c r="BC94" s="807" t="s">
        <v>134</v>
      </c>
      <c r="BD94" s="851">
        <v>0</v>
      </c>
      <c r="BE94" s="851">
        <v>0</v>
      </c>
      <c r="BF94" s="807" t="s">
        <v>134</v>
      </c>
      <c r="BG94" s="851">
        <v>0</v>
      </c>
      <c r="BH94" s="851">
        <v>0</v>
      </c>
      <c r="BI94" s="807" t="s">
        <v>134</v>
      </c>
      <c r="BJ94" s="851">
        <v>0</v>
      </c>
      <c r="BK94" s="851">
        <v>0</v>
      </c>
      <c r="BL94" s="807" t="s">
        <v>134</v>
      </c>
      <c r="BM94" s="851">
        <v>0</v>
      </c>
      <c r="BN94" s="851">
        <v>0</v>
      </c>
      <c r="BO94" s="807" t="s">
        <v>134</v>
      </c>
      <c r="BP94" s="851">
        <v>1</v>
      </c>
      <c r="BQ94" s="851">
        <v>1</v>
      </c>
      <c r="BR94" s="807">
        <v>1</v>
      </c>
      <c r="BS94" s="851">
        <v>0</v>
      </c>
      <c r="BT94" s="851">
        <v>0</v>
      </c>
      <c r="BU94" s="807" t="s">
        <v>134</v>
      </c>
      <c r="BV94" s="851">
        <v>0</v>
      </c>
      <c r="BW94" s="851">
        <v>0</v>
      </c>
      <c r="BX94" s="807" t="s">
        <v>134</v>
      </c>
      <c r="BY94" s="851">
        <v>0</v>
      </c>
      <c r="BZ94" s="851">
        <v>0</v>
      </c>
      <c r="CA94" s="807" t="s">
        <v>134</v>
      </c>
      <c r="CB94" s="851">
        <v>1</v>
      </c>
      <c r="CC94" s="851">
        <v>1</v>
      </c>
      <c r="CD94" s="807">
        <v>1</v>
      </c>
      <c r="CE94" s="851">
        <v>0</v>
      </c>
      <c r="CF94" s="851">
        <v>0</v>
      </c>
      <c r="CG94" s="807" t="s">
        <v>134</v>
      </c>
      <c r="CH94" s="851">
        <v>0</v>
      </c>
      <c r="CI94" s="851">
        <v>0</v>
      </c>
      <c r="CJ94" s="807" t="s">
        <v>134</v>
      </c>
      <c r="CK94" s="851">
        <v>2</v>
      </c>
      <c r="CL94" s="851">
        <v>3</v>
      </c>
      <c r="CM94" s="807">
        <v>0.66666666666666663</v>
      </c>
      <c r="CN94" s="851">
        <v>0</v>
      </c>
      <c r="CO94" s="851">
        <v>0</v>
      </c>
      <c r="CP94" s="807" t="s">
        <v>134</v>
      </c>
      <c r="CQ94" s="851">
        <v>0</v>
      </c>
      <c r="CR94" s="851">
        <v>0</v>
      </c>
      <c r="CS94" s="807" t="s">
        <v>134</v>
      </c>
      <c r="CT94" s="851">
        <v>0</v>
      </c>
      <c r="CU94" s="851">
        <v>0</v>
      </c>
      <c r="CV94" s="807" t="s">
        <v>134</v>
      </c>
    </row>
    <row r="95" spans="1:100" ht="21.75" customHeight="1" x14ac:dyDescent="0.25">
      <c r="A95" s="845">
        <v>11</v>
      </c>
      <c r="B95" s="846" t="s">
        <v>104</v>
      </c>
      <c r="C95" s="846"/>
      <c r="D95" s="800">
        <f t="shared" si="8"/>
        <v>7</v>
      </c>
      <c r="E95" s="800">
        <f t="shared" si="5"/>
        <v>24</v>
      </c>
      <c r="F95" s="806">
        <f t="shared" si="6"/>
        <v>0.29166666666666669</v>
      </c>
      <c r="G95" s="807" t="str">
        <f t="shared" si="7"/>
        <v>Không đạt</v>
      </c>
      <c r="H95" s="851">
        <v>1</v>
      </c>
      <c r="I95" s="851">
        <v>1</v>
      </c>
      <c r="J95" s="807">
        <v>1</v>
      </c>
      <c r="K95" s="851">
        <v>2</v>
      </c>
      <c r="L95" s="851">
        <v>3</v>
      </c>
      <c r="M95" s="807">
        <v>0.66666666666666663</v>
      </c>
      <c r="N95" s="851">
        <v>0</v>
      </c>
      <c r="O95" s="851">
        <v>0</v>
      </c>
      <c r="P95" s="807" t="s">
        <v>134</v>
      </c>
      <c r="Q95" s="851">
        <v>1</v>
      </c>
      <c r="R95" s="851">
        <v>1</v>
      </c>
      <c r="S95" s="807">
        <v>1</v>
      </c>
      <c r="T95" s="851">
        <v>0</v>
      </c>
      <c r="U95" s="851">
        <v>0</v>
      </c>
      <c r="V95" s="807" t="s">
        <v>134</v>
      </c>
      <c r="W95" s="851">
        <v>0</v>
      </c>
      <c r="X95" s="851">
        <v>0</v>
      </c>
      <c r="Y95" s="807" t="s">
        <v>134</v>
      </c>
      <c r="Z95" s="851">
        <v>1</v>
      </c>
      <c r="AA95" s="851">
        <v>1</v>
      </c>
      <c r="AB95" s="807">
        <v>1</v>
      </c>
      <c r="AC95" s="851">
        <v>0</v>
      </c>
      <c r="AD95" s="851">
        <v>0</v>
      </c>
      <c r="AE95" s="807" t="s">
        <v>134</v>
      </c>
      <c r="AF95" s="851">
        <v>0</v>
      </c>
      <c r="AG95" s="851">
        <v>0</v>
      </c>
      <c r="AH95" s="807" t="s">
        <v>134</v>
      </c>
      <c r="AI95" s="851">
        <v>0</v>
      </c>
      <c r="AJ95" s="851">
        <v>0</v>
      </c>
      <c r="AK95" s="807" t="s">
        <v>134</v>
      </c>
      <c r="AL95" s="851">
        <v>2</v>
      </c>
      <c r="AM95" s="851">
        <v>2</v>
      </c>
      <c r="AN95" s="937">
        <v>1</v>
      </c>
      <c r="AO95" s="851">
        <v>0</v>
      </c>
      <c r="AP95" s="851">
        <v>0</v>
      </c>
      <c r="AQ95" s="807" t="s">
        <v>134</v>
      </c>
      <c r="AR95" s="851">
        <v>0</v>
      </c>
      <c r="AS95" s="851">
        <v>0</v>
      </c>
      <c r="AT95" s="807" t="s">
        <v>134</v>
      </c>
      <c r="AU95" s="851">
        <v>0</v>
      </c>
      <c r="AV95" s="851">
        <v>0</v>
      </c>
      <c r="AW95" s="807" t="s">
        <v>134</v>
      </c>
      <c r="AX95" s="851">
        <v>2</v>
      </c>
      <c r="AY95" s="851">
        <v>2</v>
      </c>
      <c r="AZ95" s="807">
        <v>1</v>
      </c>
      <c r="BA95" s="851">
        <v>2</v>
      </c>
      <c r="BB95" s="851">
        <v>2</v>
      </c>
      <c r="BC95" s="807">
        <v>1</v>
      </c>
      <c r="BD95" s="851">
        <v>0</v>
      </c>
      <c r="BE95" s="851">
        <v>0</v>
      </c>
      <c r="BF95" s="807" t="s">
        <v>134</v>
      </c>
      <c r="BG95" s="851">
        <v>0</v>
      </c>
      <c r="BH95" s="851">
        <v>0</v>
      </c>
      <c r="BI95" s="807" t="s">
        <v>134</v>
      </c>
      <c r="BJ95" s="851">
        <v>0</v>
      </c>
      <c r="BK95" s="851">
        <v>0</v>
      </c>
      <c r="BL95" s="807" t="s">
        <v>134</v>
      </c>
      <c r="BM95" s="851">
        <v>0</v>
      </c>
      <c r="BN95" s="851">
        <v>0</v>
      </c>
      <c r="BO95" s="807" t="s">
        <v>134</v>
      </c>
      <c r="BP95" s="851">
        <v>2</v>
      </c>
      <c r="BQ95" s="851">
        <v>2</v>
      </c>
      <c r="BR95" s="807">
        <v>1</v>
      </c>
      <c r="BS95" s="851">
        <v>1</v>
      </c>
      <c r="BT95" s="851">
        <v>1</v>
      </c>
      <c r="BU95" s="807">
        <v>1</v>
      </c>
      <c r="BV95" s="851">
        <v>2</v>
      </c>
      <c r="BW95" s="851">
        <v>2</v>
      </c>
      <c r="BX95" s="807">
        <v>1</v>
      </c>
      <c r="BY95" s="851">
        <v>1</v>
      </c>
      <c r="BZ95" s="851">
        <v>1</v>
      </c>
      <c r="CA95" s="807">
        <v>1</v>
      </c>
      <c r="CB95" s="851">
        <v>0</v>
      </c>
      <c r="CC95" s="851">
        <v>0</v>
      </c>
      <c r="CD95" s="807" t="s">
        <v>134</v>
      </c>
      <c r="CE95" s="851">
        <v>2</v>
      </c>
      <c r="CF95" s="851">
        <v>2</v>
      </c>
      <c r="CG95" s="807">
        <v>1</v>
      </c>
      <c r="CH95" s="851">
        <v>0</v>
      </c>
      <c r="CI95" s="851">
        <v>0</v>
      </c>
      <c r="CJ95" s="807" t="s">
        <v>134</v>
      </c>
      <c r="CK95" s="851">
        <v>1</v>
      </c>
      <c r="CL95" s="851">
        <v>1</v>
      </c>
      <c r="CM95" s="807">
        <v>1</v>
      </c>
      <c r="CN95" s="851">
        <v>2</v>
      </c>
      <c r="CO95" s="851">
        <v>3</v>
      </c>
      <c r="CP95" s="807">
        <v>0.66666666666666663</v>
      </c>
      <c r="CQ95" s="851">
        <v>0</v>
      </c>
      <c r="CR95" s="851">
        <v>0</v>
      </c>
      <c r="CS95" s="807" t="s">
        <v>134</v>
      </c>
      <c r="CT95" s="851">
        <v>1</v>
      </c>
      <c r="CU95" s="851">
        <v>1</v>
      </c>
      <c r="CV95" s="807">
        <v>1</v>
      </c>
    </row>
    <row r="96" spans="1:100" ht="21.75" customHeight="1" x14ac:dyDescent="0.25">
      <c r="A96" s="845">
        <v>12</v>
      </c>
      <c r="B96" s="846" t="s">
        <v>105</v>
      </c>
      <c r="C96" s="846"/>
      <c r="D96" s="800">
        <f t="shared" si="8"/>
        <v>8</v>
      </c>
      <c r="E96" s="800">
        <f t="shared" si="5"/>
        <v>28</v>
      </c>
      <c r="F96" s="806">
        <f t="shared" si="6"/>
        <v>0.2857142857142857</v>
      </c>
      <c r="G96" s="807" t="str">
        <f t="shared" si="7"/>
        <v>Không đạt</v>
      </c>
      <c r="H96" s="851">
        <v>0</v>
      </c>
      <c r="I96" s="851">
        <v>0</v>
      </c>
      <c r="J96" s="807" t="s">
        <v>134</v>
      </c>
      <c r="K96" s="851">
        <v>0</v>
      </c>
      <c r="L96" s="851">
        <v>0</v>
      </c>
      <c r="M96" s="807" t="s">
        <v>134</v>
      </c>
      <c r="N96" s="851">
        <v>0</v>
      </c>
      <c r="O96" s="851">
        <v>0</v>
      </c>
      <c r="P96" s="807" t="s">
        <v>134</v>
      </c>
      <c r="Q96" s="851">
        <v>1</v>
      </c>
      <c r="R96" s="851">
        <v>1</v>
      </c>
      <c r="S96" s="807">
        <v>1</v>
      </c>
      <c r="T96" s="851">
        <v>0</v>
      </c>
      <c r="U96" s="851">
        <v>0</v>
      </c>
      <c r="V96" s="807" t="s">
        <v>134</v>
      </c>
      <c r="W96" s="851">
        <v>0</v>
      </c>
      <c r="X96" s="851">
        <v>0</v>
      </c>
      <c r="Y96" s="807" t="s">
        <v>134</v>
      </c>
      <c r="Z96" s="851">
        <v>1</v>
      </c>
      <c r="AA96" s="851">
        <v>1</v>
      </c>
      <c r="AB96" s="807">
        <v>1</v>
      </c>
      <c r="AC96" s="851">
        <v>0</v>
      </c>
      <c r="AD96" s="851">
        <v>0</v>
      </c>
      <c r="AE96" s="807" t="s">
        <v>134</v>
      </c>
      <c r="AF96" s="851">
        <v>1</v>
      </c>
      <c r="AG96" s="851">
        <v>1</v>
      </c>
      <c r="AH96" s="807">
        <v>1</v>
      </c>
      <c r="AI96" s="851">
        <v>0</v>
      </c>
      <c r="AJ96" s="851">
        <v>0</v>
      </c>
      <c r="AK96" s="807" t="s">
        <v>134</v>
      </c>
      <c r="AL96" s="851">
        <v>3</v>
      </c>
      <c r="AM96" s="851">
        <v>3</v>
      </c>
      <c r="AN96" s="937">
        <v>1</v>
      </c>
      <c r="AO96" s="851">
        <v>2</v>
      </c>
      <c r="AP96" s="851">
        <v>2</v>
      </c>
      <c r="AQ96" s="807">
        <v>1</v>
      </c>
      <c r="AR96" s="851">
        <v>0</v>
      </c>
      <c r="AS96" s="851">
        <v>0</v>
      </c>
      <c r="AT96" s="807" t="s">
        <v>134</v>
      </c>
      <c r="AU96" s="851">
        <v>0</v>
      </c>
      <c r="AV96" s="851">
        <v>0</v>
      </c>
      <c r="AW96" s="807" t="s">
        <v>134</v>
      </c>
      <c r="AX96" s="851">
        <v>2</v>
      </c>
      <c r="AY96" s="851">
        <v>3</v>
      </c>
      <c r="AZ96" s="807">
        <v>0.66666666666666663</v>
      </c>
      <c r="BA96" s="851">
        <v>4</v>
      </c>
      <c r="BB96" s="851">
        <v>5</v>
      </c>
      <c r="BC96" s="807">
        <v>0.8</v>
      </c>
      <c r="BD96" s="851">
        <v>0</v>
      </c>
      <c r="BE96" s="851">
        <v>0</v>
      </c>
      <c r="BF96" s="807" t="s">
        <v>134</v>
      </c>
      <c r="BG96" s="851">
        <v>0</v>
      </c>
      <c r="BH96" s="851">
        <v>0</v>
      </c>
      <c r="BI96" s="807" t="s">
        <v>134</v>
      </c>
      <c r="BJ96" s="851">
        <v>1</v>
      </c>
      <c r="BK96" s="851">
        <v>1</v>
      </c>
      <c r="BL96" s="807">
        <v>1</v>
      </c>
      <c r="BM96" s="851">
        <v>0</v>
      </c>
      <c r="BN96" s="851">
        <v>1</v>
      </c>
      <c r="BO96" s="807">
        <v>0</v>
      </c>
      <c r="BP96" s="851">
        <v>0</v>
      </c>
      <c r="BQ96" s="851">
        <v>0</v>
      </c>
      <c r="BR96" s="807" t="s">
        <v>134</v>
      </c>
      <c r="BS96" s="851">
        <v>6</v>
      </c>
      <c r="BT96" s="851">
        <v>6</v>
      </c>
      <c r="BU96" s="807">
        <v>1</v>
      </c>
      <c r="BV96" s="851">
        <v>0</v>
      </c>
      <c r="BW96" s="851">
        <v>0</v>
      </c>
      <c r="BX96" s="807" t="s">
        <v>134</v>
      </c>
      <c r="BY96" s="851">
        <v>1</v>
      </c>
      <c r="BZ96" s="851">
        <v>1</v>
      </c>
      <c r="CA96" s="807">
        <v>1</v>
      </c>
      <c r="CB96" s="851">
        <v>1</v>
      </c>
      <c r="CC96" s="851">
        <v>1</v>
      </c>
      <c r="CD96" s="807">
        <v>1</v>
      </c>
      <c r="CE96" s="851">
        <v>0</v>
      </c>
      <c r="CF96" s="851">
        <v>0</v>
      </c>
      <c r="CG96" s="807" t="s">
        <v>134</v>
      </c>
      <c r="CH96" s="851">
        <v>0</v>
      </c>
      <c r="CI96" s="851">
        <v>0</v>
      </c>
      <c r="CJ96" s="807" t="s">
        <v>134</v>
      </c>
      <c r="CK96" s="851">
        <v>1</v>
      </c>
      <c r="CL96" s="851">
        <v>1</v>
      </c>
      <c r="CM96" s="807">
        <v>1</v>
      </c>
      <c r="CN96" s="851">
        <v>0</v>
      </c>
      <c r="CO96" s="851">
        <v>1</v>
      </c>
      <c r="CP96" s="807">
        <v>0</v>
      </c>
      <c r="CQ96" s="851">
        <v>0</v>
      </c>
      <c r="CR96" s="851">
        <v>0</v>
      </c>
      <c r="CS96" s="807" t="s">
        <v>134</v>
      </c>
      <c r="CT96" s="851">
        <v>0</v>
      </c>
      <c r="CU96" s="851">
        <v>0</v>
      </c>
      <c r="CV96" s="807" t="s">
        <v>134</v>
      </c>
    </row>
    <row r="97" spans="1:100" ht="21.75" customHeight="1" x14ac:dyDescent="0.25">
      <c r="A97" s="845">
        <v>13</v>
      </c>
      <c r="B97" s="846" t="s">
        <v>106</v>
      </c>
      <c r="C97" s="846"/>
      <c r="D97" s="800">
        <f t="shared" si="8"/>
        <v>26</v>
      </c>
      <c r="E97" s="800">
        <f t="shared" si="5"/>
        <v>52</v>
      </c>
      <c r="F97" s="806">
        <f t="shared" si="6"/>
        <v>0.5</v>
      </c>
      <c r="G97" s="807" t="str">
        <f t="shared" si="7"/>
        <v>Không đạt</v>
      </c>
      <c r="H97" s="851">
        <v>2</v>
      </c>
      <c r="I97" s="851">
        <v>2</v>
      </c>
      <c r="J97" s="807">
        <v>1</v>
      </c>
      <c r="K97" s="851">
        <v>4</v>
      </c>
      <c r="L97" s="851">
        <v>4</v>
      </c>
      <c r="M97" s="807">
        <v>1</v>
      </c>
      <c r="N97" s="851">
        <v>0</v>
      </c>
      <c r="O97" s="851">
        <v>0</v>
      </c>
      <c r="P97" s="807" t="s">
        <v>134</v>
      </c>
      <c r="Q97" s="851">
        <v>2</v>
      </c>
      <c r="R97" s="851">
        <v>2</v>
      </c>
      <c r="S97" s="807">
        <v>1</v>
      </c>
      <c r="T97" s="851">
        <v>2</v>
      </c>
      <c r="U97" s="851">
        <v>2</v>
      </c>
      <c r="V97" s="807">
        <v>1</v>
      </c>
      <c r="W97" s="851">
        <v>0</v>
      </c>
      <c r="X97" s="851">
        <v>0</v>
      </c>
      <c r="Y97" s="807" t="s">
        <v>134</v>
      </c>
      <c r="Z97" s="851">
        <v>5</v>
      </c>
      <c r="AA97" s="851">
        <v>5</v>
      </c>
      <c r="AB97" s="807">
        <v>1</v>
      </c>
      <c r="AC97" s="851">
        <v>1</v>
      </c>
      <c r="AD97" s="851">
        <v>1</v>
      </c>
      <c r="AE97" s="807">
        <v>1</v>
      </c>
      <c r="AF97" s="851">
        <v>1</v>
      </c>
      <c r="AG97" s="851">
        <v>1</v>
      </c>
      <c r="AH97" s="807">
        <v>1</v>
      </c>
      <c r="AI97" s="851">
        <v>5</v>
      </c>
      <c r="AJ97" s="851">
        <v>5</v>
      </c>
      <c r="AK97" s="807">
        <v>1</v>
      </c>
      <c r="AL97" s="851">
        <v>1</v>
      </c>
      <c r="AM97" s="851">
        <v>1</v>
      </c>
      <c r="AN97" s="937">
        <v>1</v>
      </c>
      <c r="AO97" s="851">
        <v>0</v>
      </c>
      <c r="AP97" s="851">
        <v>0</v>
      </c>
      <c r="AQ97" s="807" t="s">
        <v>134</v>
      </c>
      <c r="AR97" s="851">
        <v>0</v>
      </c>
      <c r="AS97" s="851">
        <v>0</v>
      </c>
      <c r="AT97" s="807" t="s">
        <v>134</v>
      </c>
      <c r="AU97" s="851">
        <v>3</v>
      </c>
      <c r="AV97" s="851">
        <v>3</v>
      </c>
      <c r="AW97" s="807">
        <v>1</v>
      </c>
      <c r="AX97" s="851">
        <v>1</v>
      </c>
      <c r="AY97" s="851">
        <v>1</v>
      </c>
      <c r="AZ97" s="807">
        <v>1</v>
      </c>
      <c r="BA97" s="851">
        <v>1</v>
      </c>
      <c r="BB97" s="851">
        <v>1</v>
      </c>
      <c r="BC97" s="807">
        <v>1</v>
      </c>
      <c r="BD97" s="851">
        <v>5</v>
      </c>
      <c r="BE97" s="851">
        <v>5</v>
      </c>
      <c r="BF97" s="807">
        <v>1</v>
      </c>
      <c r="BG97" s="851">
        <v>3</v>
      </c>
      <c r="BH97" s="851">
        <v>3</v>
      </c>
      <c r="BI97" s="807">
        <v>1</v>
      </c>
      <c r="BJ97" s="851">
        <v>0</v>
      </c>
      <c r="BK97" s="851">
        <v>0</v>
      </c>
      <c r="BL97" s="807" t="s">
        <v>134</v>
      </c>
      <c r="BM97" s="851">
        <v>1</v>
      </c>
      <c r="BN97" s="851">
        <v>1</v>
      </c>
      <c r="BO97" s="807">
        <v>1</v>
      </c>
      <c r="BP97" s="851">
        <v>1</v>
      </c>
      <c r="BQ97" s="851">
        <v>1</v>
      </c>
      <c r="BR97" s="807">
        <v>1</v>
      </c>
      <c r="BS97" s="851">
        <v>3</v>
      </c>
      <c r="BT97" s="851">
        <v>3</v>
      </c>
      <c r="BU97" s="807">
        <v>1</v>
      </c>
      <c r="BV97" s="851">
        <v>1</v>
      </c>
      <c r="BW97" s="851">
        <v>1</v>
      </c>
      <c r="BX97" s="807">
        <v>1</v>
      </c>
      <c r="BY97" s="851">
        <v>2</v>
      </c>
      <c r="BZ97" s="851">
        <v>2</v>
      </c>
      <c r="CA97" s="807">
        <v>1</v>
      </c>
      <c r="CB97" s="851">
        <v>2</v>
      </c>
      <c r="CC97" s="851">
        <v>2</v>
      </c>
      <c r="CD97" s="807">
        <v>1</v>
      </c>
      <c r="CE97" s="851">
        <v>2</v>
      </c>
      <c r="CF97" s="851">
        <v>2</v>
      </c>
      <c r="CG97" s="807">
        <v>1</v>
      </c>
      <c r="CH97" s="851">
        <v>1</v>
      </c>
      <c r="CI97" s="851">
        <v>2</v>
      </c>
      <c r="CJ97" s="807">
        <v>0.5</v>
      </c>
      <c r="CK97" s="851">
        <v>2</v>
      </c>
      <c r="CL97" s="851">
        <v>2</v>
      </c>
      <c r="CM97" s="807">
        <v>1</v>
      </c>
      <c r="CN97" s="851">
        <v>0</v>
      </c>
      <c r="CO97" s="851">
        <v>0</v>
      </c>
      <c r="CP97" s="807" t="s">
        <v>134</v>
      </c>
      <c r="CQ97" s="851">
        <v>0</v>
      </c>
      <c r="CR97" s="851">
        <v>0</v>
      </c>
      <c r="CS97" s="807" t="s">
        <v>134</v>
      </c>
      <c r="CT97" s="851">
        <v>2</v>
      </c>
      <c r="CU97" s="851">
        <v>2</v>
      </c>
      <c r="CV97" s="807">
        <v>1</v>
      </c>
    </row>
    <row r="98" spans="1:100" ht="21.75" customHeight="1" x14ac:dyDescent="0.25">
      <c r="A98" s="845">
        <v>14</v>
      </c>
      <c r="B98" s="846" t="s">
        <v>107</v>
      </c>
      <c r="C98" s="846"/>
      <c r="D98" s="800">
        <f t="shared" si="8"/>
        <v>14</v>
      </c>
      <c r="E98" s="800">
        <f t="shared" si="5"/>
        <v>29</v>
      </c>
      <c r="F98" s="806">
        <f t="shared" si="6"/>
        <v>0.48275862068965519</v>
      </c>
      <c r="G98" s="807" t="str">
        <f t="shared" si="7"/>
        <v>Không đạt</v>
      </c>
      <c r="H98" s="851">
        <v>2</v>
      </c>
      <c r="I98" s="851">
        <v>2</v>
      </c>
      <c r="J98" s="807">
        <v>1</v>
      </c>
      <c r="K98" s="851">
        <v>1</v>
      </c>
      <c r="L98" s="851">
        <v>1</v>
      </c>
      <c r="M98" s="807">
        <v>1</v>
      </c>
      <c r="N98" s="851">
        <v>1</v>
      </c>
      <c r="O98" s="851">
        <v>1</v>
      </c>
      <c r="P98" s="807">
        <v>1</v>
      </c>
      <c r="Q98" s="851">
        <v>1</v>
      </c>
      <c r="R98" s="851">
        <v>1</v>
      </c>
      <c r="S98" s="807">
        <v>1</v>
      </c>
      <c r="T98" s="851">
        <v>0</v>
      </c>
      <c r="U98" s="851">
        <v>0</v>
      </c>
      <c r="V98" s="807" t="s">
        <v>134</v>
      </c>
      <c r="W98" s="851">
        <v>0</v>
      </c>
      <c r="X98" s="851">
        <v>0</v>
      </c>
      <c r="Y98" s="807" t="s">
        <v>134</v>
      </c>
      <c r="Z98" s="851">
        <v>3</v>
      </c>
      <c r="AA98" s="851">
        <v>3</v>
      </c>
      <c r="AB98" s="807">
        <v>1</v>
      </c>
      <c r="AC98" s="851">
        <v>3</v>
      </c>
      <c r="AD98" s="851">
        <v>3</v>
      </c>
      <c r="AE98" s="807">
        <v>1</v>
      </c>
      <c r="AF98" s="851">
        <v>0</v>
      </c>
      <c r="AG98" s="851">
        <v>0</v>
      </c>
      <c r="AH98" s="807" t="s">
        <v>134</v>
      </c>
      <c r="AI98" s="851">
        <v>0</v>
      </c>
      <c r="AJ98" s="851">
        <v>0</v>
      </c>
      <c r="AK98" s="807" t="s">
        <v>134</v>
      </c>
      <c r="AL98" s="851">
        <v>1</v>
      </c>
      <c r="AM98" s="851">
        <v>1</v>
      </c>
      <c r="AN98" s="937">
        <v>1</v>
      </c>
      <c r="AO98" s="851">
        <v>0</v>
      </c>
      <c r="AP98" s="851">
        <v>0</v>
      </c>
      <c r="AQ98" s="807" t="s">
        <v>134</v>
      </c>
      <c r="AR98" s="851">
        <v>1</v>
      </c>
      <c r="AS98" s="851">
        <v>1</v>
      </c>
      <c r="AT98" s="807">
        <v>1</v>
      </c>
      <c r="AU98" s="851">
        <v>1</v>
      </c>
      <c r="AV98" s="851">
        <v>1</v>
      </c>
      <c r="AW98" s="807">
        <v>1</v>
      </c>
      <c r="AX98" s="851">
        <v>0</v>
      </c>
      <c r="AY98" s="851">
        <v>0</v>
      </c>
      <c r="AZ98" s="807" t="s">
        <v>134</v>
      </c>
      <c r="BA98" s="851">
        <v>0</v>
      </c>
      <c r="BB98" s="851">
        <v>0</v>
      </c>
      <c r="BC98" s="807" t="s">
        <v>134</v>
      </c>
      <c r="BD98" s="851">
        <v>0</v>
      </c>
      <c r="BE98" s="851">
        <v>0</v>
      </c>
      <c r="BF98" s="807" t="s">
        <v>134</v>
      </c>
      <c r="BG98" s="851">
        <v>0</v>
      </c>
      <c r="BH98" s="851">
        <v>0</v>
      </c>
      <c r="BI98" s="807" t="s">
        <v>134</v>
      </c>
      <c r="BJ98" s="851">
        <v>2</v>
      </c>
      <c r="BK98" s="851">
        <v>2</v>
      </c>
      <c r="BL98" s="807">
        <v>1</v>
      </c>
      <c r="BM98" s="851">
        <v>1</v>
      </c>
      <c r="BN98" s="851">
        <v>1</v>
      </c>
      <c r="BO98" s="807">
        <v>1</v>
      </c>
      <c r="BP98" s="851">
        <v>0</v>
      </c>
      <c r="BQ98" s="851">
        <v>1</v>
      </c>
      <c r="BR98" s="807">
        <v>0</v>
      </c>
      <c r="BS98" s="851">
        <v>2</v>
      </c>
      <c r="BT98" s="851">
        <v>2</v>
      </c>
      <c r="BU98" s="807">
        <v>1</v>
      </c>
      <c r="BV98" s="851">
        <v>1</v>
      </c>
      <c r="BW98" s="851">
        <v>1</v>
      </c>
      <c r="BX98" s="807">
        <v>1</v>
      </c>
      <c r="BY98" s="851">
        <v>1</v>
      </c>
      <c r="BZ98" s="851">
        <v>1</v>
      </c>
      <c r="CA98" s="807">
        <v>1</v>
      </c>
      <c r="CB98" s="851">
        <v>0</v>
      </c>
      <c r="CC98" s="851">
        <v>0</v>
      </c>
      <c r="CD98" s="807" t="s">
        <v>134</v>
      </c>
      <c r="CE98" s="851">
        <v>0</v>
      </c>
      <c r="CF98" s="851">
        <v>0</v>
      </c>
      <c r="CG98" s="807" t="s">
        <v>134</v>
      </c>
      <c r="CH98" s="851">
        <v>1</v>
      </c>
      <c r="CI98" s="851">
        <v>1</v>
      </c>
      <c r="CJ98" s="807">
        <v>1</v>
      </c>
      <c r="CK98" s="851">
        <v>3</v>
      </c>
      <c r="CL98" s="851">
        <v>4</v>
      </c>
      <c r="CM98" s="807">
        <v>0.75</v>
      </c>
      <c r="CN98" s="851">
        <v>0</v>
      </c>
      <c r="CO98" s="851">
        <v>0</v>
      </c>
      <c r="CP98" s="807" t="s">
        <v>134</v>
      </c>
      <c r="CQ98" s="851">
        <v>2</v>
      </c>
      <c r="CR98" s="851">
        <v>2</v>
      </c>
      <c r="CS98" s="807">
        <v>1</v>
      </c>
      <c r="CT98" s="851">
        <v>1</v>
      </c>
      <c r="CU98" s="851">
        <v>1</v>
      </c>
      <c r="CV98" s="807">
        <v>1</v>
      </c>
    </row>
    <row r="99" spans="1:100" ht="21.75" customHeight="1" x14ac:dyDescent="0.25">
      <c r="A99" s="845">
        <v>15</v>
      </c>
      <c r="B99" s="846" t="s">
        <v>108</v>
      </c>
      <c r="C99" s="846"/>
      <c r="D99" s="800">
        <f t="shared" si="8"/>
        <v>16</v>
      </c>
      <c r="E99" s="800">
        <f t="shared" si="5"/>
        <v>26</v>
      </c>
      <c r="F99" s="806">
        <f t="shared" si="6"/>
        <v>0.61538461538461542</v>
      </c>
      <c r="G99" s="807" t="str">
        <f t="shared" si="7"/>
        <v>Không đạt</v>
      </c>
      <c r="H99" s="851">
        <v>2</v>
      </c>
      <c r="I99" s="851">
        <v>2</v>
      </c>
      <c r="J99" s="807">
        <v>1</v>
      </c>
      <c r="K99" s="851">
        <v>4</v>
      </c>
      <c r="L99" s="851">
        <v>4</v>
      </c>
      <c r="M99" s="807">
        <v>1</v>
      </c>
      <c r="N99" s="851">
        <v>0</v>
      </c>
      <c r="O99" s="851">
        <v>0</v>
      </c>
      <c r="P99" s="807" t="s">
        <v>134</v>
      </c>
      <c r="Q99" s="851">
        <v>1</v>
      </c>
      <c r="R99" s="851">
        <v>1</v>
      </c>
      <c r="S99" s="807">
        <v>1</v>
      </c>
      <c r="T99" s="851">
        <v>0</v>
      </c>
      <c r="U99" s="851">
        <v>0</v>
      </c>
      <c r="V99" s="807" t="s">
        <v>134</v>
      </c>
      <c r="W99" s="851">
        <v>1</v>
      </c>
      <c r="X99" s="851">
        <v>1</v>
      </c>
      <c r="Y99" s="807">
        <v>1</v>
      </c>
      <c r="Z99" s="851">
        <v>3</v>
      </c>
      <c r="AA99" s="851">
        <v>3</v>
      </c>
      <c r="AB99" s="807">
        <v>1</v>
      </c>
      <c r="AC99" s="851">
        <v>0</v>
      </c>
      <c r="AD99" s="851">
        <v>0</v>
      </c>
      <c r="AE99" s="807" t="s">
        <v>134</v>
      </c>
      <c r="AF99" s="851">
        <v>2</v>
      </c>
      <c r="AG99" s="851">
        <v>2</v>
      </c>
      <c r="AH99" s="807">
        <v>1</v>
      </c>
      <c r="AI99" s="851">
        <v>0</v>
      </c>
      <c r="AJ99" s="851">
        <v>0</v>
      </c>
      <c r="AK99" s="807" t="s">
        <v>134</v>
      </c>
      <c r="AL99" s="851">
        <v>2</v>
      </c>
      <c r="AM99" s="851">
        <v>2</v>
      </c>
      <c r="AN99" s="937">
        <v>1</v>
      </c>
      <c r="AO99" s="851">
        <v>0</v>
      </c>
      <c r="AP99" s="851">
        <v>0</v>
      </c>
      <c r="AQ99" s="807" t="s">
        <v>134</v>
      </c>
      <c r="AR99" s="851">
        <v>0</v>
      </c>
      <c r="AS99" s="851">
        <v>0</v>
      </c>
      <c r="AT99" s="807" t="s">
        <v>134</v>
      </c>
      <c r="AU99" s="851">
        <v>1</v>
      </c>
      <c r="AV99" s="851">
        <v>1</v>
      </c>
      <c r="AW99" s="807">
        <v>1</v>
      </c>
      <c r="AX99" s="851">
        <v>0</v>
      </c>
      <c r="AY99" s="851">
        <v>0</v>
      </c>
      <c r="AZ99" s="807" t="s">
        <v>134</v>
      </c>
      <c r="BA99" s="851">
        <v>0</v>
      </c>
      <c r="BB99" s="851">
        <v>0</v>
      </c>
      <c r="BC99" s="807" t="s">
        <v>134</v>
      </c>
      <c r="BD99" s="851">
        <v>1</v>
      </c>
      <c r="BE99" s="851">
        <v>1</v>
      </c>
      <c r="BF99" s="807">
        <v>1</v>
      </c>
      <c r="BG99" s="851">
        <v>2</v>
      </c>
      <c r="BH99" s="851">
        <v>2</v>
      </c>
      <c r="BI99" s="807">
        <v>1</v>
      </c>
      <c r="BJ99" s="851">
        <v>0</v>
      </c>
      <c r="BK99" s="851">
        <v>0</v>
      </c>
      <c r="BL99" s="807" t="s">
        <v>134</v>
      </c>
      <c r="BM99" s="851">
        <v>0</v>
      </c>
      <c r="BN99" s="851">
        <v>0</v>
      </c>
      <c r="BO99" s="807" t="s">
        <v>134</v>
      </c>
      <c r="BP99" s="851">
        <v>2</v>
      </c>
      <c r="BQ99" s="851">
        <v>2</v>
      </c>
      <c r="BR99" s="807">
        <v>1</v>
      </c>
      <c r="BS99" s="851">
        <v>0</v>
      </c>
      <c r="BT99" s="851">
        <v>0</v>
      </c>
      <c r="BU99" s="807" t="s">
        <v>134</v>
      </c>
      <c r="BV99" s="851">
        <v>1</v>
      </c>
      <c r="BW99" s="851">
        <v>1</v>
      </c>
      <c r="BX99" s="807">
        <v>1</v>
      </c>
      <c r="BY99" s="851">
        <v>0</v>
      </c>
      <c r="BZ99" s="851">
        <v>0</v>
      </c>
      <c r="CA99" s="807" t="s">
        <v>134</v>
      </c>
      <c r="CB99" s="851">
        <v>1</v>
      </c>
      <c r="CC99" s="851">
        <v>1</v>
      </c>
      <c r="CD99" s="807">
        <v>1</v>
      </c>
      <c r="CE99" s="851">
        <v>0</v>
      </c>
      <c r="CF99" s="851">
        <v>0</v>
      </c>
      <c r="CG99" s="807" t="s">
        <v>134</v>
      </c>
      <c r="CH99" s="851">
        <v>0</v>
      </c>
      <c r="CI99" s="851">
        <v>0</v>
      </c>
      <c r="CJ99" s="807" t="s">
        <v>134</v>
      </c>
      <c r="CK99" s="851">
        <v>2</v>
      </c>
      <c r="CL99" s="851">
        <v>2</v>
      </c>
      <c r="CM99" s="807">
        <v>1</v>
      </c>
      <c r="CN99" s="851">
        <v>1</v>
      </c>
      <c r="CO99" s="851">
        <v>1</v>
      </c>
      <c r="CP99" s="807">
        <v>1</v>
      </c>
      <c r="CQ99" s="851">
        <v>0</v>
      </c>
      <c r="CR99" s="851">
        <v>0</v>
      </c>
      <c r="CS99" s="807" t="s">
        <v>134</v>
      </c>
      <c r="CT99" s="851">
        <v>1</v>
      </c>
      <c r="CU99" s="851">
        <v>1</v>
      </c>
      <c r="CV99" s="807">
        <v>1</v>
      </c>
    </row>
    <row r="100" spans="1:100" ht="21.75" customHeight="1" x14ac:dyDescent="0.25">
      <c r="A100" s="845">
        <v>16</v>
      </c>
      <c r="B100" s="846" t="s">
        <v>109</v>
      </c>
      <c r="C100" s="846"/>
      <c r="D100" s="800">
        <f t="shared" si="8"/>
        <v>5</v>
      </c>
      <c r="E100" s="800">
        <f t="shared" si="5"/>
        <v>20</v>
      </c>
      <c r="F100" s="806">
        <f t="shared" si="6"/>
        <v>0.25</v>
      </c>
      <c r="G100" s="807" t="str">
        <f t="shared" si="7"/>
        <v>Không đạt</v>
      </c>
      <c r="H100" s="851">
        <v>0</v>
      </c>
      <c r="I100" s="851">
        <v>0</v>
      </c>
      <c r="J100" s="807" t="s">
        <v>134</v>
      </c>
      <c r="K100" s="851">
        <v>0</v>
      </c>
      <c r="L100" s="851">
        <v>0</v>
      </c>
      <c r="M100" s="807" t="s">
        <v>134</v>
      </c>
      <c r="N100" s="851">
        <v>0</v>
      </c>
      <c r="O100" s="851">
        <v>0</v>
      </c>
      <c r="P100" s="807" t="s">
        <v>134</v>
      </c>
      <c r="Q100" s="851">
        <v>0</v>
      </c>
      <c r="R100" s="851">
        <v>0</v>
      </c>
      <c r="S100" s="807" t="s">
        <v>134</v>
      </c>
      <c r="T100" s="851">
        <v>0</v>
      </c>
      <c r="U100" s="851">
        <v>0</v>
      </c>
      <c r="V100" s="807" t="s">
        <v>134</v>
      </c>
      <c r="W100" s="851">
        <v>0</v>
      </c>
      <c r="X100" s="851">
        <v>0</v>
      </c>
      <c r="Y100" s="807" t="s">
        <v>134</v>
      </c>
      <c r="Z100" s="851">
        <v>0</v>
      </c>
      <c r="AA100" s="851">
        <v>0</v>
      </c>
      <c r="AB100" s="807" t="s">
        <v>134</v>
      </c>
      <c r="AC100" s="851">
        <v>2</v>
      </c>
      <c r="AD100" s="851">
        <v>2</v>
      </c>
      <c r="AE100" s="807">
        <v>1</v>
      </c>
      <c r="AF100" s="851">
        <v>0</v>
      </c>
      <c r="AG100" s="851">
        <v>0</v>
      </c>
      <c r="AH100" s="807" t="s">
        <v>134</v>
      </c>
      <c r="AI100" s="851">
        <v>2</v>
      </c>
      <c r="AJ100" s="851">
        <v>2</v>
      </c>
      <c r="AK100" s="807">
        <v>1</v>
      </c>
      <c r="AL100" s="851">
        <v>1</v>
      </c>
      <c r="AM100" s="851">
        <v>1</v>
      </c>
      <c r="AN100" s="937">
        <v>1</v>
      </c>
      <c r="AO100" s="851">
        <v>0</v>
      </c>
      <c r="AP100" s="851">
        <v>0</v>
      </c>
      <c r="AQ100" s="807" t="s">
        <v>134</v>
      </c>
      <c r="AR100" s="851">
        <v>0</v>
      </c>
      <c r="AS100" s="851">
        <v>0</v>
      </c>
      <c r="AT100" s="807" t="s">
        <v>134</v>
      </c>
      <c r="AU100" s="851">
        <v>0</v>
      </c>
      <c r="AV100" s="851">
        <v>0</v>
      </c>
      <c r="AW100" s="807" t="s">
        <v>134</v>
      </c>
      <c r="AX100" s="851">
        <v>0</v>
      </c>
      <c r="AY100" s="851">
        <v>0</v>
      </c>
      <c r="AZ100" s="807" t="s">
        <v>134</v>
      </c>
      <c r="BA100" s="851">
        <v>6</v>
      </c>
      <c r="BB100" s="851">
        <v>6</v>
      </c>
      <c r="BC100" s="807">
        <v>1</v>
      </c>
      <c r="BD100" s="851">
        <v>0</v>
      </c>
      <c r="BE100" s="851">
        <v>0</v>
      </c>
      <c r="BF100" s="807" t="s">
        <v>134</v>
      </c>
      <c r="BG100" s="851">
        <v>0</v>
      </c>
      <c r="BH100" s="851">
        <v>0</v>
      </c>
      <c r="BI100" s="807" t="s">
        <v>134</v>
      </c>
      <c r="BJ100" s="851">
        <v>0</v>
      </c>
      <c r="BK100" s="851">
        <v>0</v>
      </c>
      <c r="BL100" s="807" t="s">
        <v>134</v>
      </c>
      <c r="BM100" s="851">
        <v>1</v>
      </c>
      <c r="BN100" s="851">
        <v>1</v>
      </c>
      <c r="BO100" s="807">
        <v>1</v>
      </c>
      <c r="BP100" s="851">
        <v>2</v>
      </c>
      <c r="BQ100" s="851">
        <v>2</v>
      </c>
      <c r="BR100" s="807">
        <v>1</v>
      </c>
      <c r="BS100" s="851">
        <v>0</v>
      </c>
      <c r="BT100" s="851">
        <v>0</v>
      </c>
      <c r="BU100" s="807" t="s">
        <v>134</v>
      </c>
      <c r="BV100" s="851">
        <v>2</v>
      </c>
      <c r="BW100" s="851">
        <v>2</v>
      </c>
      <c r="BX100" s="807">
        <v>1</v>
      </c>
      <c r="BY100" s="851">
        <v>0</v>
      </c>
      <c r="BZ100" s="851">
        <v>0</v>
      </c>
      <c r="CA100" s="807" t="s">
        <v>134</v>
      </c>
      <c r="CB100" s="851">
        <v>0</v>
      </c>
      <c r="CC100" s="851">
        <v>0</v>
      </c>
      <c r="CD100" s="807" t="s">
        <v>134</v>
      </c>
      <c r="CE100" s="851">
        <v>1</v>
      </c>
      <c r="CF100" s="851">
        <v>1</v>
      </c>
      <c r="CG100" s="807">
        <v>1</v>
      </c>
      <c r="CH100" s="851">
        <v>0</v>
      </c>
      <c r="CI100" s="851">
        <v>0</v>
      </c>
      <c r="CJ100" s="807" t="s">
        <v>134</v>
      </c>
      <c r="CK100" s="851">
        <v>1</v>
      </c>
      <c r="CL100" s="851">
        <v>1</v>
      </c>
      <c r="CM100" s="807">
        <v>1</v>
      </c>
      <c r="CN100" s="851">
        <v>1</v>
      </c>
      <c r="CO100" s="851">
        <v>1</v>
      </c>
      <c r="CP100" s="807">
        <v>1</v>
      </c>
      <c r="CQ100" s="851">
        <v>1</v>
      </c>
      <c r="CR100" s="851">
        <v>1</v>
      </c>
      <c r="CS100" s="807">
        <v>1</v>
      </c>
      <c r="CT100" s="851">
        <v>1</v>
      </c>
      <c r="CU100" s="851">
        <v>1</v>
      </c>
      <c r="CV100" s="807">
        <v>1</v>
      </c>
    </row>
    <row r="101" spans="1:100" ht="21.75" customHeight="1" x14ac:dyDescent="0.25">
      <c r="A101" s="845">
        <v>17</v>
      </c>
      <c r="B101" s="846" t="s">
        <v>110</v>
      </c>
      <c r="C101" s="846"/>
      <c r="D101" s="800">
        <f t="shared" si="8"/>
        <v>13</v>
      </c>
      <c r="E101" s="800">
        <f t="shared" si="5"/>
        <v>28</v>
      </c>
      <c r="F101" s="806">
        <f t="shared" si="6"/>
        <v>0.4642857142857143</v>
      </c>
      <c r="G101" s="807" t="str">
        <f t="shared" si="7"/>
        <v>Không đạt</v>
      </c>
      <c r="H101" s="851">
        <v>4</v>
      </c>
      <c r="I101" s="851">
        <v>4</v>
      </c>
      <c r="J101" s="807">
        <v>1</v>
      </c>
      <c r="K101" s="851">
        <v>0</v>
      </c>
      <c r="L101" s="851">
        <v>0</v>
      </c>
      <c r="M101" s="807" t="s">
        <v>134</v>
      </c>
      <c r="N101" s="851">
        <v>1</v>
      </c>
      <c r="O101" s="851">
        <v>1</v>
      </c>
      <c r="P101" s="807">
        <v>1</v>
      </c>
      <c r="Q101" s="851">
        <v>0</v>
      </c>
      <c r="R101" s="851">
        <v>0</v>
      </c>
      <c r="S101" s="807" t="s">
        <v>134</v>
      </c>
      <c r="T101" s="851">
        <v>0</v>
      </c>
      <c r="U101" s="851">
        <v>0</v>
      </c>
      <c r="V101" s="807" t="s">
        <v>134</v>
      </c>
      <c r="W101" s="851">
        <v>1</v>
      </c>
      <c r="X101" s="851">
        <v>1</v>
      </c>
      <c r="Y101" s="807">
        <v>1</v>
      </c>
      <c r="Z101" s="851">
        <v>2</v>
      </c>
      <c r="AA101" s="851">
        <v>2</v>
      </c>
      <c r="AB101" s="807">
        <v>1</v>
      </c>
      <c r="AC101" s="851">
        <v>0</v>
      </c>
      <c r="AD101" s="851">
        <v>0</v>
      </c>
      <c r="AE101" s="807" t="s">
        <v>134</v>
      </c>
      <c r="AF101" s="851">
        <v>0</v>
      </c>
      <c r="AG101" s="851">
        <v>0</v>
      </c>
      <c r="AH101" s="807" t="s">
        <v>134</v>
      </c>
      <c r="AI101" s="851">
        <v>0</v>
      </c>
      <c r="AJ101" s="851">
        <v>0</v>
      </c>
      <c r="AK101" s="807" t="s">
        <v>134</v>
      </c>
      <c r="AL101" s="851">
        <v>0</v>
      </c>
      <c r="AM101" s="851">
        <v>0</v>
      </c>
      <c r="AN101" s="937" t="s">
        <v>134</v>
      </c>
      <c r="AO101" s="851">
        <v>1</v>
      </c>
      <c r="AP101" s="851">
        <v>1</v>
      </c>
      <c r="AQ101" s="807">
        <v>1</v>
      </c>
      <c r="AR101" s="851">
        <v>2</v>
      </c>
      <c r="AS101" s="851">
        <v>2</v>
      </c>
      <c r="AT101" s="807">
        <v>1</v>
      </c>
      <c r="AU101" s="851">
        <v>2</v>
      </c>
      <c r="AV101" s="851">
        <v>2</v>
      </c>
      <c r="AW101" s="807">
        <v>1</v>
      </c>
      <c r="AX101" s="851">
        <v>1</v>
      </c>
      <c r="AY101" s="851">
        <v>1</v>
      </c>
      <c r="AZ101" s="807">
        <v>1</v>
      </c>
      <c r="BA101" s="851">
        <v>2</v>
      </c>
      <c r="BB101" s="851">
        <v>2</v>
      </c>
      <c r="BC101" s="807">
        <v>1</v>
      </c>
      <c r="BD101" s="851">
        <v>2</v>
      </c>
      <c r="BE101" s="851">
        <v>2</v>
      </c>
      <c r="BF101" s="807">
        <v>1</v>
      </c>
      <c r="BG101" s="851">
        <v>0</v>
      </c>
      <c r="BH101" s="851">
        <v>0</v>
      </c>
      <c r="BI101" s="807" t="s">
        <v>134</v>
      </c>
      <c r="BJ101" s="851">
        <v>0</v>
      </c>
      <c r="BK101" s="851">
        <v>0</v>
      </c>
      <c r="BL101" s="807" t="s">
        <v>134</v>
      </c>
      <c r="BM101" s="851">
        <v>1</v>
      </c>
      <c r="BN101" s="851">
        <v>1</v>
      </c>
      <c r="BO101" s="807">
        <v>1</v>
      </c>
      <c r="BP101" s="851">
        <v>2</v>
      </c>
      <c r="BQ101" s="851">
        <v>2</v>
      </c>
      <c r="BR101" s="807">
        <v>1</v>
      </c>
      <c r="BS101" s="851">
        <v>2</v>
      </c>
      <c r="BT101" s="851">
        <v>2</v>
      </c>
      <c r="BU101" s="807">
        <v>1</v>
      </c>
      <c r="BV101" s="851">
        <v>2</v>
      </c>
      <c r="BW101" s="851">
        <v>2</v>
      </c>
      <c r="BX101" s="807">
        <v>1</v>
      </c>
      <c r="BY101" s="851">
        <v>1</v>
      </c>
      <c r="BZ101" s="851">
        <v>1</v>
      </c>
      <c r="CA101" s="807">
        <v>1</v>
      </c>
      <c r="CB101" s="851">
        <v>2</v>
      </c>
      <c r="CC101" s="851">
        <v>2</v>
      </c>
      <c r="CD101" s="807">
        <v>1</v>
      </c>
      <c r="CE101" s="851">
        <v>0</v>
      </c>
      <c r="CF101" s="851">
        <v>0</v>
      </c>
      <c r="CG101" s="807" t="s">
        <v>134</v>
      </c>
      <c r="CH101" s="851">
        <v>0</v>
      </c>
      <c r="CI101" s="851">
        <v>0</v>
      </c>
      <c r="CJ101" s="807" t="s">
        <v>134</v>
      </c>
      <c r="CK101" s="851">
        <v>0</v>
      </c>
      <c r="CL101" s="851">
        <v>0</v>
      </c>
      <c r="CM101" s="807" t="s">
        <v>134</v>
      </c>
      <c r="CN101" s="851">
        <v>0</v>
      </c>
      <c r="CO101" s="851">
        <v>0</v>
      </c>
      <c r="CP101" s="807" t="s">
        <v>134</v>
      </c>
      <c r="CQ101" s="851">
        <v>0</v>
      </c>
      <c r="CR101" s="851">
        <v>0</v>
      </c>
      <c r="CS101" s="807" t="s">
        <v>134</v>
      </c>
      <c r="CT101" s="851">
        <v>0</v>
      </c>
      <c r="CU101" s="851">
        <v>0</v>
      </c>
      <c r="CV101" s="807" t="s">
        <v>134</v>
      </c>
    </row>
    <row r="102" spans="1:100" ht="21.75" customHeight="1" x14ac:dyDescent="0.25">
      <c r="A102" s="845">
        <v>18</v>
      </c>
      <c r="B102" s="846" t="s">
        <v>111</v>
      </c>
      <c r="C102" s="846"/>
      <c r="D102" s="800">
        <f t="shared" si="8"/>
        <v>8</v>
      </c>
      <c r="E102" s="800">
        <f t="shared" si="5"/>
        <v>19</v>
      </c>
      <c r="F102" s="806">
        <f t="shared" si="6"/>
        <v>0.42105263157894735</v>
      </c>
      <c r="G102" s="807" t="str">
        <f t="shared" si="7"/>
        <v>Không đạt</v>
      </c>
      <c r="H102" s="851">
        <v>0</v>
      </c>
      <c r="I102" s="851">
        <v>0</v>
      </c>
      <c r="J102" s="807" t="s">
        <v>134</v>
      </c>
      <c r="K102" s="851">
        <v>0</v>
      </c>
      <c r="L102" s="851">
        <v>1</v>
      </c>
      <c r="M102" s="807">
        <v>0</v>
      </c>
      <c r="N102" s="851">
        <v>0</v>
      </c>
      <c r="O102" s="851">
        <v>0</v>
      </c>
      <c r="P102" s="807" t="s">
        <v>134</v>
      </c>
      <c r="Q102" s="851">
        <v>0</v>
      </c>
      <c r="R102" s="851">
        <v>0</v>
      </c>
      <c r="S102" s="807" t="s">
        <v>134</v>
      </c>
      <c r="T102" s="851">
        <v>1</v>
      </c>
      <c r="U102" s="851">
        <v>1</v>
      </c>
      <c r="V102" s="807">
        <v>1</v>
      </c>
      <c r="W102" s="851">
        <v>2</v>
      </c>
      <c r="X102" s="851">
        <v>2</v>
      </c>
      <c r="Y102" s="807">
        <v>1</v>
      </c>
      <c r="Z102" s="851">
        <v>1</v>
      </c>
      <c r="AA102" s="851">
        <v>1</v>
      </c>
      <c r="AB102" s="807">
        <v>1</v>
      </c>
      <c r="AC102" s="851">
        <v>1</v>
      </c>
      <c r="AD102" s="851">
        <v>1</v>
      </c>
      <c r="AE102" s="807">
        <v>1</v>
      </c>
      <c r="AF102" s="851">
        <v>1</v>
      </c>
      <c r="AG102" s="851">
        <v>1</v>
      </c>
      <c r="AH102" s="807">
        <v>1</v>
      </c>
      <c r="AI102" s="851">
        <v>1</v>
      </c>
      <c r="AJ102" s="851">
        <v>1</v>
      </c>
      <c r="AK102" s="807">
        <v>1</v>
      </c>
      <c r="AL102" s="851">
        <v>0</v>
      </c>
      <c r="AM102" s="851">
        <v>1</v>
      </c>
      <c r="AN102" s="937">
        <v>0</v>
      </c>
      <c r="AO102" s="851">
        <v>1</v>
      </c>
      <c r="AP102" s="851">
        <v>1</v>
      </c>
      <c r="AQ102" s="807">
        <v>1</v>
      </c>
      <c r="AR102" s="851">
        <v>0</v>
      </c>
      <c r="AS102" s="851">
        <v>0</v>
      </c>
      <c r="AT102" s="807" t="s">
        <v>134</v>
      </c>
      <c r="AU102" s="851">
        <v>0</v>
      </c>
      <c r="AV102" s="851">
        <v>0</v>
      </c>
      <c r="AW102" s="807" t="s">
        <v>134</v>
      </c>
      <c r="AX102" s="851">
        <v>0</v>
      </c>
      <c r="AY102" s="851">
        <v>0</v>
      </c>
      <c r="AZ102" s="807" t="s">
        <v>134</v>
      </c>
      <c r="BA102" s="851">
        <v>0</v>
      </c>
      <c r="BB102" s="851">
        <v>0</v>
      </c>
      <c r="BC102" s="807" t="s">
        <v>134</v>
      </c>
      <c r="BD102" s="851">
        <v>0</v>
      </c>
      <c r="BE102" s="851">
        <v>0</v>
      </c>
      <c r="BF102" s="807" t="s">
        <v>134</v>
      </c>
      <c r="BG102" s="851">
        <v>0</v>
      </c>
      <c r="BH102" s="851">
        <v>0</v>
      </c>
      <c r="BI102" s="807" t="s">
        <v>134</v>
      </c>
      <c r="BJ102" s="851">
        <v>0</v>
      </c>
      <c r="BK102" s="851">
        <v>0</v>
      </c>
      <c r="BL102" s="807" t="s">
        <v>134</v>
      </c>
      <c r="BM102" s="851">
        <v>1</v>
      </c>
      <c r="BN102" s="851">
        <v>1</v>
      </c>
      <c r="BO102" s="807">
        <v>1</v>
      </c>
      <c r="BP102" s="851">
        <v>1</v>
      </c>
      <c r="BQ102" s="851">
        <v>1</v>
      </c>
      <c r="BR102" s="807">
        <v>1</v>
      </c>
      <c r="BS102" s="851">
        <v>1</v>
      </c>
      <c r="BT102" s="851">
        <v>1</v>
      </c>
      <c r="BU102" s="807">
        <v>1</v>
      </c>
      <c r="BV102" s="851">
        <v>1</v>
      </c>
      <c r="BW102" s="851">
        <v>1</v>
      </c>
      <c r="BX102" s="807">
        <v>1</v>
      </c>
      <c r="BY102" s="851">
        <v>2</v>
      </c>
      <c r="BZ102" s="851">
        <v>2</v>
      </c>
      <c r="CA102" s="807">
        <v>1</v>
      </c>
      <c r="CB102" s="851">
        <v>0</v>
      </c>
      <c r="CC102" s="851">
        <v>0</v>
      </c>
      <c r="CD102" s="807" t="s">
        <v>134</v>
      </c>
      <c r="CE102" s="851">
        <v>0</v>
      </c>
      <c r="CF102" s="851">
        <v>0</v>
      </c>
      <c r="CG102" s="807" t="s">
        <v>134</v>
      </c>
      <c r="CH102" s="851">
        <v>0</v>
      </c>
      <c r="CI102" s="851">
        <v>0</v>
      </c>
      <c r="CJ102" s="807" t="s">
        <v>134</v>
      </c>
      <c r="CK102" s="851">
        <v>2</v>
      </c>
      <c r="CL102" s="851">
        <v>2</v>
      </c>
      <c r="CM102" s="807">
        <v>1</v>
      </c>
      <c r="CN102" s="851">
        <v>1</v>
      </c>
      <c r="CO102" s="851">
        <v>1</v>
      </c>
      <c r="CP102" s="807">
        <v>1</v>
      </c>
      <c r="CQ102" s="851">
        <v>0</v>
      </c>
      <c r="CR102" s="851">
        <v>0</v>
      </c>
      <c r="CS102" s="807" t="s">
        <v>134</v>
      </c>
      <c r="CT102" s="851">
        <v>0</v>
      </c>
      <c r="CU102" s="851">
        <v>0</v>
      </c>
      <c r="CV102" s="807" t="s">
        <v>134</v>
      </c>
    </row>
    <row r="103" spans="1:100" ht="21.75" customHeight="1" x14ac:dyDescent="0.25">
      <c r="A103" s="845">
        <v>19</v>
      </c>
      <c r="B103" s="846" t="s">
        <v>112</v>
      </c>
      <c r="C103" s="846"/>
      <c r="D103" s="800">
        <f t="shared" si="8"/>
        <v>1</v>
      </c>
      <c r="E103" s="800">
        <f t="shared" si="5"/>
        <v>10</v>
      </c>
      <c r="F103" s="806">
        <f t="shared" si="6"/>
        <v>0.1</v>
      </c>
      <c r="G103" s="807" t="str">
        <f t="shared" si="7"/>
        <v>Không đạt</v>
      </c>
      <c r="H103" s="851">
        <v>0</v>
      </c>
      <c r="I103" s="851">
        <v>0</v>
      </c>
      <c r="J103" s="807" t="s">
        <v>134</v>
      </c>
      <c r="K103" s="851">
        <v>0</v>
      </c>
      <c r="L103" s="851">
        <v>0</v>
      </c>
      <c r="M103" s="807" t="s">
        <v>134</v>
      </c>
      <c r="N103" s="851">
        <v>0</v>
      </c>
      <c r="O103" s="851">
        <v>0</v>
      </c>
      <c r="P103" s="807" t="s">
        <v>134</v>
      </c>
      <c r="Q103" s="851">
        <v>0</v>
      </c>
      <c r="R103" s="851">
        <v>0</v>
      </c>
      <c r="S103" s="807" t="s">
        <v>134</v>
      </c>
      <c r="T103" s="851">
        <v>0</v>
      </c>
      <c r="U103" s="851">
        <v>0</v>
      </c>
      <c r="V103" s="807" t="s">
        <v>134</v>
      </c>
      <c r="W103" s="851">
        <v>0</v>
      </c>
      <c r="X103" s="851">
        <v>0</v>
      </c>
      <c r="Y103" s="807" t="s">
        <v>134</v>
      </c>
      <c r="Z103" s="851">
        <v>0</v>
      </c>
      <c r="AA103" s="851">
        <v>0</v>
      </c>
      <c r="AB103" s="807" t="s">
        <v>134</v>
      </c>
      <c r="AC103" s="851">
        <v>0</v>
      </c>
      <c r="AD103" s="851">
        <v>0</v>
      </c>
      <c r="AE103" s="807" t="s">
        <v>134</v>
      </c>
      <c r="AF103" s="851">
        <v>1</v>
      </c>
      <c r="AG103" s="851">
        <v>1</v>
      </c>
      <c r="AH103" s="807">
        <v>1</v>
      </c>
      <c r="AI103" s="851">
        <v>0</v>
      </c>
      <c r="AJ103" s="851">
        <v>0</v>
      </c>
      <c r="AK103" s="807" t="s">
        <v>134</v>
      </c>
      <c r="AL103" s="851">
        <v>0</v>
      </c>
      <c r="AM103" s="851">
        <v>0</v>
      </c>
      <c r="AN103" s="937" t="s">
        <v>134</v>
      </c>
      <c r="AO103" s="851">
        <v>0</v>
      </c>
      <c r="AP103" s="851">
        <v>0</v>
      </c>
      <c r="AQ103" s="807" t="s">
        <v>134</v>
      </c>
      <c r="AR103" s="851">
        <v>0</v>
      </c>
      <c r="AS103" s="851">
        <v>1</v>
      </c>
      <c r="AT103" s="807">
        <v>0</v>
      </c>
      <c r="AU103" s="851">
        <v>0</v>
      </c>
      <c r="AV103" s="851">
        <v>0</v>
      </c>
      <c r="AW103" s="807" t="s">
        <v>134</v>
      </c>
      <c r="AX103" s="851">
        <v>0</v>
      </c>
      <c r="AY103" s="851">
        <v>0</v>
      </c>
      <c r="AZ103" s="807" t="s">
        <v>134</v>
      </c>
      <c r="BA103" s="851">
        <v>0</v>
      </c>
      <c r="BB103" s="851">
        <v>0</v>
      </c>
      <c r="BC103" s="807" t="s">
        <v>134</v>
      </c>
      <c r="BD103" s="851">
        <v>0</v>
      </c>
      <c r="BE103" s="851">
        <v>0</v>
      </c>
      <c r="BF103" s="807" t="s">
        <v>134</v>
      </c>
      <c r="BG103" s="851">
        <v>1</v>
      </c>
      <c r="BH103" s="851">
        <v>1</v>
      </c>
      <c r="BI103" s="807">
        <v>1</v>
      </c>
      <c r="BJ103" s="851">
        <v>0</v>
      </c>
      <c r="BK103" s="851">
        <v>1</v>
      </c>
      <c r="BL103" s="807">
        <v>0</v>
      </c>
      <c r="BM103" s="851">
        <v>2</v>
      </c>
      <c r="BN103" s="851">
        <v>2</v>
      </c>
      <c r="BO103" s="807">
        <v>1</v>
      </c>
      <c r="BP103" s="851">
        <v>0</v>
      </c>
      <c r="BQ103" s="851">
        <v>0</v>
      </c>
      <c r="BR103" s="807" t="s">
        <v>134</v>
      </c>
      <c r="BS103" s="851">
        <v>0</v>
      </c>
      <c r="BT103" s="851">
        <v>0</v>
      </c>
      <c r="BU103" s="807" t="s">
        <v>134</v>
      </c>
      <c r="BV103" s="851">
        <v>0</v>
      </c>
      <c r="BW103" s="851">
        <v>0</v>
      </c>
      <c r="BX103" s="807" t="s">
        <v>134</v>
      </c>
      <c r="BY103" s="851">
        <v>0</v>
      </c>
      <c r="BZ103" s="851">
        <v>0</v>
      </c>
      <c r="CA103" s="807" t="s">
        <v>134</v>
      </c>
      <c r="CB103" s="851">
        <v>2</v>
      </c>
      <c r="CC103" s="851">
        <v>3</v>
      </c>
      <c r="CD103" s="807">
        <v>0.66666666666666663</v>
      </c>
      <c r="CE103" s="851">
        <v>0</v>
      </c>
      <c r="CF103" s="851">
        <v>0</v>
      </c>
      <c r="CG103" s="807" t="s">
        <v>134</v>
      </c>
      <c r="CH103" s="851">
        <v>0</v>
      </c>
      <c r="CI103" s="851">
        <v>0</v>
      </c>
      <c r="CJ103" s="807" t="s">
        <v>134</v>
      </c>
      <c r="CK103" s="851">
        <v>0</v>
      </c>
      <c r="CL103" s="851">
        <v>0</v>
      </c>
      <c r="CM103" s="807" t="s">
        <v>134</v>
      </c>
      <c r="CN103" s="851">
        <v>0</v>
      </c>
      <c r="CO103" s="851">
        <v>0</v>
      </c>
      <c r="CP103" s="807" t="s">
        <v>134</v>
      </c>
      <c r="CQ103" s="851">
        <v>1</v>
      </c>
      <c r="CR103" s="851">
        <v>1</v>
      </c>
      <c r="CS103" s="807">
        <v>1</v>
      </c>
      <c r="CT103" s="851">
        <v>1</v>
      </c>
      <c r="CU103" s="851">
        <v>1</v>
      </c>
      <c r="CV103" s="807">
        <v>1</v>
      </c>
    </row>
    <row r="104" spans="1:100" ht="21.75" customHeight="1" x14ac:dyDescent="0.25">
      <c r="A104" s="845">
        <v>20</v>
      </c>
      <c r="B104" s="846" t="s">
        <v>113</v>
      </c>
      <c r="C104" s="846"/>
      <c r="D104" s="800">
        <f t="shared" si="8"/>
        <v>6</v>
      </c>
      <c r="E104" s="800">
        <f t="shared" si="5"/>
        <v>21</v>
      </c>
      <c r="F104" s="806">
        <f t="shared" si="6"/>
        <v>0.2857142857142857</v>
      </c>
      <c r="G104" s="807" t="str">
        <f t="shared" si="7"/>
        <v>Không đạt</v>
      </c>
      <c r="H104" s="851">
        <v>0</v>
      </c>
      <c r="I104" s="851">
        <v>0</v>
      </c>
      <c r="J104" s="807" t="s">
        <v>134</v>
      </c>
      <c r="K104" s="851">
        <v>1</v>
      </c>
      <c r="L104" s="851">
        <v>1</v>
      </c>
      <c r="M104" s="807">
        <v>1</v>
      </c>
      <c r="N104" s="851">
        <v>0</v>
      </c>
      <c r="O104" s="851">
        <v>0</v>
      </c>
      <c r="P104" s="807" t="s">
        <v>134</v>
      </c>
      <c r="Q104" s="851">
        <v>0</v>
      </c>
      <c r="R104" s="851">
        <v>0</v>
      </c>
      <c r="S104" s="807" t="s">
        <v>134</v>
      </c>
      <c r="T104" s="851">
        <v>0</v>
      </c>
      <c r="U104" s="851">
        <v>0</v>
      </c>
      <c r="V104" s="807" t="s">
        <v>134</v>
      </c>
      <c r="W104" s="851">
        <v>0</v>
      </c>
      <c r="X104" s="851">
        <v>0</v>
      </c>
      <c r="Y104" s="807" t="s">
        <v>134</v>
      </c>
      <c r="Z104" s="851">
        <v>0</v>
      </c>
      <c r="AA104" s="851">
        <v>0</v>
      </c>
      <c r="AB104" s="807" t="s">
        <v>134</v>
      </c>
      <c r="AC104" s="851">
        <v>0</v>
      </c>
      <c r="AD104" s="851">
        <v>0</v>
      </c>
      <c r="AE104" s="807" t="s">
        <v>134</v>
      </c>
      <c r="AF104" s="851">
        <v>0</v>
      </c>
      <c r="AG104" s="851">
        <v>0</v>
      </c>
      <c r="AH104" s="807" t="s">
        <v>134</v>
      </c>
      <c r="AI104" s="851">
        <v>0</v>
      </c>
      <c r="AJ104" s="851">
        <v>0</v>
      </c>
      <c r="AK104" s="807" t="s">
        <v>134</v>
      </c>
      <c r="AL104" s="851">
        <v>1</v>
      </c>
      <c r="AM104" s="851">
        <v>1</v>
      </c>
      <c r="AN104" s="937">
        <v>1</v>
      </c>
      <c r="AO104" s="851">
        <v>0</v>
      </c>
      <c r="AP104" s="851">
        <v>0</v>
      </c>
      <c r="AQ104" s="807" t="s">
        <v>134</v>
      </c>
      <c r="AR104" s="851">
        <v>0</v>
      </c>
      <c r="AS104" s="851">
        <v>0</v>
      </c>
      <c r="AT104" s="807" t="s">
        <v>134</v>
      </c>
      <c r="AU104" s="851">
        <v>4</v>
      </c>
      <c r="AV104" s="851">
        <v>4</v>
      </c>
      <c r="AW104" s="807">
        <v>1</v>
      </c>
      <c r="AX104" s="851">
        <v>0</v>
      </c>
      <c r="AY104" s="851">
        <v>0</v>
      </c>
      <c r="AZ104" s="807" t="s">
        <v>134</v>
      </c>
      <c r="BA104" s="851">
        <v>1</v>
      </c>
      <c r="BB104" s="851">
        <v>1</v>
      </c>
      <c r="BC104" s="807">
        <v>1</v>
      </c>
      <c r="BD104" s="851">
        <v>0</v>
      </c>
      <c r="BE104" s="851">
        <v>0</v>
      </c>
      <c r="BF104" s="807" t="s">
        <v>134</v>
      </c>
      <c r="BG104" s="851">
        <v>1</v>
      </c>
      <c r="BH104" s="851">
        <v>1</v>
      </c>
      <c r="BI104" s="807">
        <v>1</v>
      </c>
      <c r="BJ104" s="851">
        <v>5</v>
      </c>
      <c r="BK104" s="851">
        <v>10</v>
      </c>
      <c r="BL104" s="807">
        <v>0.5</v>
      </c>
      <c r="BM104" s="851">
        <v>0</v>
      </c>
      <c r="BN104" s="851">
        <v>0</v>
      </c>
      <c r="BO104" s="807" t="s">
        <v>134</v>
      </c>
      <c r="BP104" s="851">
        <v>0</v>
      </c>
      <c r="BQ104" s="851">
        <v>0</v>
      </c>
      <c r="BR104" s="807" t="s">
        <v>134</v>
      </c>
      <c r="BS104" s="851">
        <v>0</v>
      </c>
      <c r="BT104" s="851">
        <v>0</v>
      </c>
      <c r="BU104" s="807" t="s">
        <v>134</v>
      </c>
      <c r="BV104" s="851">
        <v>0</v>
      </c>
      <c r="BW104" s="851">
        <v>0</v>
      </c>
      <c r="BX104" s="807" t="s">
        <v>134</v>
      </c>
      <c r="BY104" s="851">
        <v>0</v>
      </c>
      <c r="BZ104" s="851">
        <v>0</v>
      </c>
      <c r="CA104" s="807" t="s">
        <v>134</v>
      </c>
      <c r="CB104" s="851">
        <v>2</v>
      </c>
      <c r="CC104" s="851">
        <v>2</v>
      </c>
      <c r="CD104" s="807">
        <v>1</v>
      </c>
      <c r="CE104" s="851">
        <v>0</v>
      </c>
      <c r="CF104" s="851">
        <v>0</v>
      </c>
      <c r="CG104" s="807" t="s">
        <v>134</v>
      </c>
      <c r="CH104" s="851">
        <v>0</v>
      </c>
      <c r="CI104" s="851">
        <v>0</v>
      </c>
      <c r="CJ104" s="807" t="s">
        <v>134</v>
      </c>
      <c r="CK104" s="851">
        <v>0</v>
      </c>
      <c r="CL104" s="851">
        <v>0</v>
      </c>
      <c r="CM104" s="807" t="s">
        <v>134</v>
      </c>
      <c r="CN104" s="851">
        <v>1</v>
      </c>
      <c r="CO104" s="851">
        <v>1</v>
      </c>
      <c r="CP104" s="807">
        <v>1</v>
      </c>
      <c r="CQ104" s="851">
        <v>0</v>
      </c>
      <c r="CR104" s="851">
        <v>0</v>
      </c>
      <c r="CS104" s="807" t="s">
        <v>134</v>
      </c>
      <c r="CT104" s="851">
        <v>0</v>
      </c>
      <c r="CU104" s="851">
        <v>0</v>
      </c>
      <c r="CV104" s="807" t="s">
        <v>134</v>
      </c>
    </row>
    <row r="105" spans="1:100" ht="21.75" customHeight="1" x14ac:dyDescent="0.25">
      <c r="A105" s="845">
        <v>21</v>
      </c>
      <c r="B105" s="846" t="s">
        <v>114</v>
      </c>
      <c r="C105" s="846"/>
      <c r="D105" s="800">
        <f t="shared" si="8"/>
        <v>15</v>
      </c>
      <c r="E105" s="800">
        <f t="shared" si="5"/>
        <v>29</v>
      </c>
      <c r="F105" s="806">
        <f t="shared" si="6"/>
        <v>0.51724137931034486</v>
      </c>
      <c r="G105" s="807" t="str">
        <f t="shared" si="7"/>
        <v>Không đạt</v>
      </c>
      <c r="H105" s="851">
        <v>0</v>
      </c>
      <c r="I105" s="851">
        <v>0</v>
      </c>
      <c r="J105" s="807" t="s">
        <v>134</v>
      </c>
      <c r="K105" s="851">
        <v>3</v>
      </c>
      <c r="L105" s="851">
        <v>3</v>
      </c>
      <c r="M105" s="807">
        <v>1</v>
      </c>
      <c r="N105" s="851">
        <v>2</v>
      </c>
      <c r="O105" s="851">
        <v>2</v>
      </c>
      <c r="P105" s="807">
        <v>1</v>
      </c>
      <c r="Q105" s="851">
        <v>0</v>
      </c>
      <c r="R105" s="851">
        <v>1</v>
      </c>
      <c r="S105" s="807">
        <v>0</v>
      </c>
      <c r="T105" s="851">
        <v>0</v>
      </c>
      <c r="U105" s="851">
        <v>0</v>
      </c>
      <c r="V105" s="807" t="s">
        <v>134</v>
      </c>
      <c r="W105" s="851">
        <v>0</v>
      </c>
      <c r="X105" s="851">
        <v>0</v>
      </c>
      <c r="Y105" s="807" t="s">
        <v>134</v>
      </c>
      <c r="Z105" s="851">
        <v>1</v>
      </c>
      <c r="AA105" s="851">
        <v>1</v>
      </c>
      <c r="AB105" s="807">
        <v>1</v>
      </c>
      <c r="AC105" s="851">
        <v>3</v>
      </c>
      <c r="AD105" s="851">
        <v>3</v>
      </c>
      <c r="AE105" s="807">
        <v>1</v>
      </c>
      <c r="AF105" s="851">
        <v>1</v>
      </c>
      <c r="AG105" s="851">
        <v>1</v>
      </c>
      <c r="AH105" s="807">
        <v>1</v>
      </c>
      <c r="AI105" s="851">
        <v>1</v>
      </c>
      <c r="AJ105" s="851">
        <v>1</v>
      </c>
      <c r="AK105" s="807">
        <v>1</v>
      </c>
      <c r="AL105" s="851">
        <v>1</v>
      </c>
      <c r="AM105" s="851">
        <v>1</v>
      </c>
      <c r="AN105" s="937">
        <v>1</v>
      </c>
      <c r="AO105" s="851">
        <v>0</v>
      </c>
      <c r="AP105" s="851">
        <v>0</v>
      </c>
      <c r="AQ105" s="807" t="s">
        <v>134</v>
      </c>
      <c r="AR105" s="851">
        <v>0</v>
      </c>
      <c r="AS105" s="851">
        <v>0</v>
      </c>
      <c r="AT105" s="807" t="s">
        <v>134</v>
      </c>
      <c r="AU105" s="851">
        <v>3</v>
      </c>
      <c r="AV105" s="851">
        <v>3</v>
      </c>
      <c r="AW105" s="807">
        <v>1</v>
      </c>
      <c r="AX105" s="851">
        <v>1</v>
      </c>
      <c r="AY105" s="851">
        <v>1</v>
      </c>
      <c r="AZ105" s="807">
        <v>1</v>
      </c>
      <c r="BA105" s="851">
        <v>1</v>
      </c>
      <c r="BB105" s="851">
        <v>1</v>
      </c>
      <c r="BC105" s="807">
        <v>1</v>
      </c>
      <c r="BD105" s="851">
        <v>1</v>
      </c>
      <c r="BE105" s="851">
        <v>2</v>
      </c>
      <c r="BF105" s="807">
        <v>0.5</v>
      </c>
      <c r="BG105" s="851">
        <v>0</v>
      </c>
      <c r="BH105" s="851">
        <v>0</v>
      </c>
      <c r="BI105" s="807" t="s">
        <v>134</v>
      </c>
      <c r="BJ105" s="851">
        <v>0</v>
      </c>
      <c r="BK105" s="851">
        <v>0</v>
      </c>
      <c r="BL105" s="807" t="s">
        <v>134</v>
      </c>
      <c r="BM105" s="851">
        <v>0</v>
      </c>
      <c r="BN105" s="851">
        <v>0</v>
      </c>
      <c r="BO105" s="807" t="s">
        <v>134</v>
      </c>
      <c r="BP105" s="851">
        <v>2</v>
      </c>
      <c r="BQ105" s="851">
        <v>2</v>
      </c>
      <c r="BR105" s="807">
        <v>1</v>
      </c>
      <c r="BS105" s="851">
        <v>2</v>
      </c>
      <c r="BT105" s="851">
        <v>2</v>
      </c>
      <c r="BU105" s="807">
        <v>1</v>
      </c>
      <c r="BV105" s="851">
        <v>0</v>
      </c>
      <c r="BW105" s="851">
        <v>0</v>
      </c>
      <c r="BX105" s="807" t="s">
        <v>134</v>
      </c>
      <c r="BY105" s="851">
        <v>2</v>
      </c>
      <c r="BZ105" s="851">
        <v>2</v>
      </c>
      <c r="CA105" s="807">
        <v>1</v>
      </c>
      <c r="CB105" s="851">
        <v>1</v>
      </c>
      <c r="CC105" s="851">
        <v>1</v>
      </c>
      <c r="CD105" s="807">
        <v>1</v>
      </c>
      <c r="CE105" s="851">
        <v>0</v>
      </c>
      <c r="CF105" s="851">
        <v>0</v>
      </c>
      <c r="CG105" s="807" t="s">
        <v>134</v>
      </c>
      <c r="CH105" s="851">
        <v>0</v>
      </c>
      <c r="CI105" s="851">
        <v>0</v>
      </c>
      <c r="CJ105" s="807" t="s">
        <v>134</v>
      </c>
      <c r="CK105" s="851">
        <v>0</v>
      </c>
      <c r="CL105" s="851">
        <v>0</v>
      </c>
      <c r="CM105" s="807" t="s">
        <v>134</v>
      </c>
      <c r="CN105" s="851">
        <v>0</v>
      </c>
      <c r="CO105" s="851">
        <v>0</v>
      </c>
      <c r="CP105" s="807" t="s">
        <v>134</v>
      </c>
      <c r="CQ105" s="851">
        <v>2</v>
      </c>
      <c r="CR105" s="851">
        <v>2</v>
      </c>
      <c r="CS105" s="807">
        <v>1</v>
      </c>
      <c r="CT105" s="851">
        <v>1</v>
      </c>
      <c r="CU105" s="851">
        <v>1</v>
      </c>
      <c r="CV105" s="807">
        <v>1</v>
      </c>
    </row>
    <row r="106" spans="1:100" ht="21.75" customHeight="1" x14ac:dyDescent="0.25">
      <c r="A106" s="845">
        <v>22</v>
      </c>
      <c r="B106" s="846" t="s">
        <v>115</v>
      </c>
      <c r="C106" s="846"/>
      <c r="D106" s="800">
        <f t="shared" si="8"/>
        <v>11</v>
      </c>
      <c r="E106" s="800">
        <f t="shared" si="5"/>
        <v>41</v>
      </c>
      <c r="F106" s="806">
        <f t="shared" si="6"/>
        <v>0.26829268292682928</v>
      </c>
      <c r="G106" s="807" t="str">
        <f t="shared" si="7"/>
        <v>Không đạt</v>
      </c>
      <c r="H106" s="851">
        <v>1</v>
      </c>
      <c r="I106" s="851">
        <v>1</v>
      </c>
      <c r="J106" s="807">
        <v>1</v>
      </c>
      <c r="K106" s="851">
        <v>0</v>
      </c>
      <c r="L106" s="851">
        <v>0</v>
      </c>
      <c r="M106" s="807" t="s">
        <v>134</v>
      </c>
      <c r="N106" s="851">
        <v>1</v>
      </c>
      <c r="O106" s="851">
        <v>1</v>
      </c>
      <c r="P106" s="807">
        <v>1</v>
      </c>
      <c r="Q106" s="851">
        <v>1</v>
      </c>
      <c r="R106" s="851">
        <v>1</v>
      </c>
      <c r="S106" s="807">
        <v>1</v>
      </c>
      <c r="T106" s="851">
        <v>0</v>
      </c>
      <c r="U106" s="851">
        <v>0</v>
      </c>
      <c r="V106" s="807" t="s">
        <v>134</v>
      </c>
      <c r="W106" s="851">
        <v>0</v>
      </c>
      <c r="X106" s="851">
        <v>0</v>
      </c>
      <c r="Y106" s="807" t="s">
        <v>134</v>
      </c>
      <c r="Z106" s="851">
        <v>1</v>
      </c>
      <c r="AA106" s="851">
        <v>1</v>
      </c>
      <c r="AB106" s="807">
        <v>1</v>
      </c>
      <c r="AC106" s="851">
        <v>0</v>
      </c>
      <c r="AD106" s="851">
        <v>0</v>
      </c>
      <c r="AE106" s="807" t="s">
        <v>134</v>
      </c>
      <c r="AF106" s="851">
        <v>1</v>
      </c>
      <c r="AG106" s="851">
        <v>1</v>
      </c>
      <c r="AH106" s="807">
        <v>1</v>
      </c>
      <c r="AI106" s="851">
        <v>3</v>
      </c>
      <c r="AJ106" s="851">
        <v>3</v>
      </c>
      <c r="AK106" s="807">
        <v>1</v>
      </c>
      <c r="AL106" s="851">
        <v>1</v>
      </c>
      <c r="AM106" s="851">
        <v>1</v>
      </c>
      <c r="AN106" s="937">
        <v>1</v>
      </c>
      <c r="AO106" s="851">
        <v>1</v>
      </c>
      <c r="AP106" s="851">
        <v>1</v>
      </c>
      <c r="AQ106" s="807">
        <v>1</v>
      </c>
      <c r="AR106" s="851">
        <v>0</v>
      </c>
      <c r="AS106" s="851">
        <v>0</v>
      </c>
      <c r="AT106" s="807" t="s">
        <v>134</v>
      </c>
      <c r="AU106" s="851">
        <v>1</v>
      </c>
      <c r="AV106" s="851">
        <v>1</v>
      </c>
      <c r="AW106" s="807">
        <v>1</v>
      </c>
      <c r="AX106" s="851">
        <v>1</v>
      </c>
      <c r="AY106" s="851">
        <v>1</v>
      </c>
      <c r="AZ106" s="807">
        <v>1</v>
      </c>
      <c r="BA106" s="851">
        <v>0</v>
      </c>
      <c r="BB106" s="851">
        <v>0</v>
      </c>
      <c r="BC106" s="807" t="s">
        <v>134</v>
      </c>
      <c r="BD106" s="851">
        <v>3</v>
      </c>
      <c r="BE106" s="851">
        <v>3</v>
      </c>
      <c r="BF106" s="807">
        <v>1</v>
      </c>
      <c r="BG106" s="851">
        <v>2</v>
      </c>
      <c r="BH106" s="851">
        <v>2</v>
      </c>
      <c r="BI106" s="807">
        <v>1</v>
      </c>
      <c r="BJ106" s="851">
        <v>0</v>
      </c>
      <c r="BK106" s="851">
        <v>0</v>
      </c>
      <c r="BL106" s="807" t="s">
        <v>134</v>
      </c>
      <c r="BM106" s="851">
        <v>0</v>
      </c>
      <c r="BN106" s="851">
        <v>2</v>
      </c>
      <c r="BO106" s="807">
        <v>0</v>
      </c>
      <c r="BP106" s="851">
        <v>6</v>
      </c>
      <c r="BQ106" s="851">
        <v>6</v>
      </c>
      <c r="BR106" s="807">
        <v>1</v>
      </c>
      <c r="BS106" s="851">
        <v>2</v>
      </c>
      <c r="BT106" s="851">
        <v>2</v>
      </c>
      <c r="BU106" s="807">
        <v>1</v>
      </c>
      <c r="BV106" s="851">
        <v>6</v>
      </c>
      <c r="BW106" s="851">
        <v>7</v>
      </c>
      <c r="BX106" s="807">
        <v>0.8571428571428571</v>
      </c>
      <c r="BY106" s="851">
        <v>1</v>
      </c>
      <c r="BZ106" s="851">
        <v>1</v>
      </c>
      <c r="CA106" s="807">
        <v>1</v>
      </c>
      <c r="CB106" s="851">
        <v>1</v>
      </c>
      <c r="CC106" s="851">
        <v>1</v>
      </c>
      <c r="CD106" s="807">
        <v>1</v>
      </c>
      <c r="CE106" s="851">
        <v>0</v>
      </c>
      <c r="CF106" s="851">
        <v>1</v>
      </c>
      <c r="CG106" s="807">
        <v>0</v>
      </c>
      <c r="CH106" s="851">
        <v>3</v>
      </c>
      <c r="CI106" s="851">
        <v>3</v>
      </c>
      <c r="CJ106" s="807">
        <v>1</v>
      </c>
      <c r="CK106" s="851">
        <v>1</v>
      </c>
      <c r="CL106" s="851">
        <v>1</v>
      </c>
      <c r="CM106" s="807">
        <v>1</v>
      </c>
      <c r="CN106" s="851">
        <v>0</v>
      </c>
      <c r="CO106" s="851">
        <v>0</v>
      </c>
      <c r="CP106" s="807" t="s">
        <v>134</v>
      </c>
      <c r="CQ106" s="851">
        <v>0</v>
      </c>
      <c r="CR106" s="851">
        <v>0</v>
      </c>
      <c r="CS106" s="807" t="s">
        <v>134</v>
      </c>
      <c r="CT106" s="851">
        <v>2</v>
      </c>
      <c r="CU106" s="851">
        <v>2</v>
      </c>
      <c r="CV106" s="807">
        <v>1</v>
      </c>
    </row>
    <row r="107" spans="1:100" ht="21.75" customHeight="1" x14ac:dyDescent="0.25">
      <c r="A107" s="845">
        <v>23</v>
      </c>
      <c r="B107" s="846" t="s">
        <v>116</v>
      </c>
      <c r="C107" s="846"/>
      <c r="D107" s="800">
        <f t="shared" si="8"/>
        <v>13</v>
      </c>
      <c r="E107" s="800">
        <f t="shared" si="5"/>
        <v>51</v>
      </c>
      <c r="F107" s="806">
        <f t="shared" si="6"/>
        <v>0.25490196078431371</v>
      </c>
      <c r="G107" s="807" t="str">
        <f t="shared" si="7"/>
        <v>Không đạt</v>
      </c>
      <c r="H107" s="851">
        <v>0</v>
      </c>
      <c r="I107" s="851">
        <v>0</v>
      </c>
      <c r="J107" s="807" t="s">
        <v>134</v>
      </c>
      <c r="K107" s="851">
        <v>1</v>
      </c>
      <c r="L107" s="851">
        <v>1</v>
      </c>
      <c r="M107" s="807">
        <v>1</v>
      </c>
      <c r="N107" s="851">
        <v>1</v>
      </c>
      <c r="O107" s="851">
        <v>2</v>
      </c>
      <c r="P107" s="807">
        <v>0.5</v>
      </c>
      <c r="Q107" s="851">
        <v>1</v>
      </c>
      <c r="R107" s="851">
        <v>1</v>
      </c>
      <c r="S107" s="807">
        <v>1</v>
      </c>
      <c r="T107" s="851">
        <v>1</v>
      </c>
      <c r="U107" s="851">
        <v>1</v>
      </c>
      <c r="V107" s="807">
        <v>1</v>
      </c>
      <c r="W107" s="851">
        <v>0</v>
      </c>
      <c r="X107" s="851">
        <v>0</v>
      </c>
      <c r="Y107" s="807" t="s">
        <v>134</v>
      </c>
      <c r="Z107" s="851">
        <v>0</v>
      </c>
      <c r="AA107" s="851">
        <v>0</v>
      </c>
      <c r="AB107" s="807" t="s">
        <v>134</v>
      </c>
      <c r="AC107" s="851">
        <v>0</v>
      </c>
      <c r="AD107" s="851">
        <v>0</v>
      </c>
      <c r="AE107" s="807" t="s">
        <v>134</v>
      </c>
      <c r="AF107" s="851">
        <v>1</v>
      </c>
      <c r="AG107" s="851">
        <v>1</v>
      </c>
      <c r="AH107" s="807">
        <v>1</v>
      </c>
      <c r="AI107" s="851">
        <v>2</v>
      </c>
      <c r="AJ107" s="851">
        <v>2</v>
      </c>
      <c r="AK107" s="807">
        <v>1</v>
      </c>
      <c r="AL107" s="851">
        <v>3</v>
      </c>
      <c r="AM107" s="851">
        <v>3</v>
      </c>
      <c r="AN107" s="937">
        <v>1</v>
      </c>
      <c r="AO107" s="851">
        <v>0</v>
      </c>
      <c r="AP107" s="851">
        <v>0</v>
      </c>
      <c r="AQ107" s="807" t="s">
        <v>134</v>
      </c>
      <c r="AR107" s="851">
        <v>2</v>
      </c>
      <c r="AS107" s="851">
        <v>2</v>
      </c>
      <c r="AT107" s="807">
        <v>1</v>
      </c>
      <c r="AU107" s="851">
        <v>1</v>
      </c>
      <c r="AV107" s="851">
        <v>2</v>
      </c>
      <c r="AW107" s="807">
        <v>0.5</v>
      </c>
      <c r="AX107" s="851">
        <v>5</v>
      </c>
      <c r="AY107" s="851">
        <v>5</v>
      </c>
      <c r="AZ107" s="807">
        <v>1</v>
      </c>
      <c r="BA107" s="851">
        <v>4</v>
      </c>
      <c r="BB107" s="851">
        <v>4</v>
      </c>
      <c r="BC107" s="807">
        <v>1</v>
      </c>
      <c r="BD107" s="851">
        <v>1</v>
      </c>
      <c r="BE107" s="851">
        <v>1</v>
      </c>
      <c r="BF107" s="807">
        <v>1</v>
      </c>
      <c r="BG107" s="851">
        <v>4</v>
      </c>
      <c r="BH107" s="851">
        <v>4</v>
      </c>
      <c r="BI107" s="807">
        <v>1</v>
      </c>
      <c r="BJ107" s="851">
        <v>0</v>
      </c>
      <c r="BK107" s="851">
        <v>0</v>
      </c>
      <c r="BL107" s="807" t="s">
        <v>134</v>
      </c>
      <c r="BM107" s="851">
        <v>2</v>
      </c>
      <c r="BN107" s="851">
        <v>2</v>
      </c>
      <c r="BO107" s="807">
        <v>1</v>
      </c>
      <c r="BP107" s="851">
        <v>4</v>
      </c>
      <c r="BQ107" s="851">
        <v>8</v>
      </c>
      <c r="BR107" s="807">
        <v>0.5</v>
      </c>
      <c r="BS107" s="851">
        <v>2</v>
      </c>
      <c r="BT107" s="851">
        <v>3</v>
      </c>
      <c r="BU107" s="807">
        <v>0.66666666666666663</v>
      </c>
      <c r="BV107" s="851">
        <v>0</v>
      </c>
      <c r="BW107" s="851">
        <v>0</v>
      </c>
      <c r="BX107" s="807" t="s">
        <v>134</v>
      </c>
      <c r="BY107" s="851">
        <v>1</v>
      </c>
      <c r="BZ107" s="851">
        <v>1</v>
      </c>
      <c r="CA107" s="807">
        <v>1</v>
      </c>
      <c r="CB107" s="851">
        <v>0</v>
      </c>
      <c r="CC107" s="851">
        <v>0</v>
      </c>
      <c r="CD107" s="807" t="s">
        <v>134</v>
      </c>
      <c r="CE107" s="851">
        <v>1</v>
      </c>
      <c r="CF107" s="851">
        <v>1</v>
      </c>
      <c r="CG107" s="807">
        <v>1</v>
      </c>
      <c r="CH107" s="851">
        <v>1</v>
      </c>
      <c r="CI107" s="851">
        <v>2</v>
      </c>
      <c r="CJ107" s="807">
        <v>0.5</v>
      </c>
      <c r="CK107" s="851">
        <v>0</v>
      </c>
      <c r="CL107" s="851">
        <v>0</v>
      </c>
      <c r="CM107" s="807" t="s">
        <v>134</v>
      </c>
      <c r="CN107" s="851">
        <v>0</v>
      </c>
      <c r="CO107" s="851">
        <v>0</v>
      </c>
      <c r="CP107" s="807" t="s">
        <v>134</v>
      </c>
      <c r="CQ107" s="851">
        <v>5</v>
      </c>
      <c r="CR107" s="851">
        <v>5</v>
      </c>
      <c r="CS107" s="807">
        <v>1</v>
      </c>
      <c r="CT107" s="851">
        <v>2</v>
      </c>
      <c r="CU107" s="851">
        <v>2</v>
      </c>
      <c r="CV107" s="807">
        <v>1</v>
      </c>
    </row>
    <row r="108" spans="1:100" ht="21.75" customHeight="1" x14ac:dyDescent="0.25">
      <c r="A108" s="845">
        <v>24</v>
      </c>
      <c r="B108" s="846" t="s">
        <v>117</v>
      </c>
      <c r="C108" s="846"/>
      <c r="D108" s="800">
        <f t="shared" si="8"/>
        <v>11</v>
      </c>
      <c r="E108" s="800">
        <f t="shared" si="5"/>
        <v>35</v>
      </c>
      <c r="F108" s="806">
        <f t="shared" si="6"/>
        <v>0.31428571428571428</v>
      </c>
      <c r="G108" s="807" t="str">
        <f t="shared" si="7"/>
        <v>Không đạt</v>
      </c>
      <c r="H108" s="851">
        <v>0</v>
      </c>
      <c r="I108" s="851">
        <v>0</v>
      </c>
      <c r="J108" s="807" t="s">
        <v>134</v>
      </c>
      <c r="K108" s="851">
        <v>1</v>
      </c>
      <c r="L108" s="851">
        <v>1</v>
      </c>
      <c r="M108" s="807">
        <v>1</v>
      </c>
      <c r="N108" s="851">
        <v>2</v>
      </c>
      <c r="O108" s="851">
        <v>2</v>
      </c>
      <c r="P108" s="807">
        <v>1</v>
      </c>
      <c r="Q108" s="851">
        <v>2</v>
      </c>
      <c r="R108" s="851">
        <v>2</v>
      </c>
      <c r="S108" s="807">
        <v>1</v>
      </c>
      <c r="T108" s="851">
        <v>0</v>
      </c>
      <c r="U108" s="851">
        <v>0</v>
      </c>
      <c r="V108" s="807" t="s">
        <v>134</v>
      </c>
      <c r="W108" s="851">
        <v>1</v>
      </c>
      <c r="X108" s="851">
        <v>1</v>
      </c>
      <c r="Y108" s="807">
        <v>1</v>
      </c>
      <c r="Z108" s="851">
        <v>2</v>
      </c>
      <c r="AA108" s="851">
        <v>2</v>
      </c>
      <c r="AB108" s="807">
        <v>1</v>
      </c>
      <c r="AC108" s="851">
        <v>0</v>
      </c>
      <c r="AD108" s="851">
        <v>0</v>
      </c>
      <c r="AE108" s="807" t="s">
        <v>134</v>
      </c>
      <c r="AF108" s="851">
        <v>1</v>
      </c>
      <c r="AG108" s="851">
        <v>1</v>
      </c>
      <c r="AH108" s="807">
        <v>1</v>
      </c>
      <c r="AI108" s="851">
        <v>0</v>
      </c>
      <c r="AJ108" s="851">
        <v>0</v>
      </c>
      <c r="AK108" s="807" t="s">
        <v>134</v>
      </c>
      <c r="AL108" s="851">
        <v>0</v>
      </c>
      <c r="AM108" s="851">
        <v>0</v>
      </c>
      <c r="AN108" s="937" t="s">
        <v>134</v>
      </c>
      <c r="AO108" s="851">
        <v>1</v>
      </c>
      <c r="AP108" s="851">
        <v>1</v>
      </c>
      <c r="AQ108" s="807">
        <v>1</v>
      </c>
      <c r="AR108" s="851">
        <v>0</v>
      </c>
      <c r="AS108" s="851">
        <v>0</v>
      </c>
      <c r="AT108" s="807" t="s">
        <v>134</v>
      </c>
      <c r="AU108" s="851">
        <v>1</v>
      </c>
      <c r="AV108" s="851">
        <v>1</v>
      </c>
      <c r="AW108" s="807">
        <v>1</v>
      </c>
      <c r="AX108" s="851">
        <v>1</v>
      </c>
      <c r="AY108" s="851">
        <v>1</v>
      </c>
      <c r="AZ108" s="807">
        <v>1</v>
      </c>
      <c r="BA108" s="851">
        <v>2</v>
      </c>
      <c r="BB108" s="851">
        <v>2</v>
      </c>
      <c r="BC108" s="807">
        <v>1</v>
      </c>
      <c r="BD108" s="851">
        <v>0</v>
      </c>
      <c r="BE108" s="851">
        <v>0</v>
      </c>
      <c r="BF108" s="807" t="s">
        <v>134</v>
      </c>
      <c r="BG108" s="851">
        <v>0</v>
      </c>
      <c r="BH108" s="851">
        <v>0</v>
      </c>
      <c r="BI108" s="807" t="s">
        <v>134</v>
      </c>
      <c r="BJ108" s="851">
        <v>2</v>
      </c>
      <c r="BK108" s="851">
        <v>3</v>
      </c>
      <c r="BL108" s="807">
        <v>0.66666666666666663</v>
      </c>
      <c r="BM108" s="851">
        <v>1</v>
      </c>
      <c r="BN108" s="851">
        <v>1</v>
      </c>
      <c r="BO108" s="807">
        <v>1</v>
      </c>
      <c r="BP108" s="851">
        <v>5</v>
      </c>
      <c r="BQ108" s="851">
        <v>5</v>
      </c>
      <c r="BR108" s="807">
        <v>1</v>
      </c>
      <c r="BS108" s="851">
        <v>0</v>
      </c>
      <c r="BT108" s="851">
        <v>1</v>
      </c>
      <c r="BU108" s="807">
        <v>0</v>
      </c>
      <c r="BV108" s="851">
        <v>3</v>
      </c>
      <c r="BW108" s="851">
        <v>3</v>
      </c>
      <c r="BX108" s="807">
        <v>1</v>
      </c>
      <c r="BY108" s="851">
        <v>4</v>
      </c>
      <c r="BZ108" s="851">
        <v>4</v>
      </c>
      <c r="CA108" s="807">
        <v>1</v>
      </c>
      <c r="CB108" s="851">
        <v>0</v>
      </c>
      <c r="CC108" s="851">
        <v>0</v>
      </c>
      <c r="CD108" s="807" t="s">
        <v>134</v>
      </c>
      <c r="CE108" s="851">
        <v>1</v>
      </c>
      <c r="CF108" s="851">
        <v>1</v>
      </c>
      <c r="CG108" s="807">
        <v>1</v>
      </c>
      <c r="CH108" s="851">
        <v>0</v>
      </c>
      <c r="CI108" s="851">
        <v>0</v>
      </c>
      <c r="CJ108" s="807" t="s">
        <v>134</v>
      </c>
      <c r="CK108" s="851">
        <v>1</v>
      </c>
      <c r="CL108" s="851">
        <v>1</v>
      </c>
      <c r="CM108" s="807">
        <v>1</v>
      </c>
      <c r="CN108" s="851">
        <v>1</v>
      </c>
      <c r="CO108" s="851">
        <v>1</v>
      </c>
      <c r="CP108" s="807">
        <v>1</v>
      </c>
      <c r="CQ108" s="851">
        <v>1</v>
      </c>
      <c r="CR108" s="851">
        <v>1</v>
      </c>
      <c r="CS108" s="807">
        <v>1</v>
      </c>
      <c r="CT108" s="851">
        <v>1</v>
      </c>
      <c r="CU108" s="851">
        <v>1</v>
      </c>
      <c r="CV108" s="807">
        <v>1</v>
      </c>
    </row>
    <row r="109" spans="1:100" ht="21.75" customHeight="1" x14ac:dyDescent="0.25">
      <c r="A109" s="845">
        <v>25</v>
      </c>
      <c r="B109" s="846" t="s">
        <v>118</v>
      </c>
      <c r="C109" s="846"/>
      <c r="D109" s="800">
        <f t="shared" si="8"/>
        <v>12</v>
      </c>
      <c r="E109" s="800">
        <f t="shared" si="5"/>
        <v>40</v>
      </c>
      <c r="F109" s="806">
        <f t="shared" si="6"/>
        <v>0.3</v>
      </c>
      <c r="G109" s="807" t="str">
        <f t="shared" si="7"/>
        <v>Không đạt</v>
      </c>
      <c r="H109" s="851">
        <v>1</v>
      </c>
      <c r="I109" s="851">
        <v>1</v>
      </c>
      <c r="J109" s="807">
        <v>1</v>
      </c>
      <c r="K109" s="851">
        <v>0</v>
      </c>
      <c r="L109" s="851">
        <v>0</v>
      </c>
      <c r="M109" s="807" t="s">
        <v>134</v>
      </c>
      <c r="N109" s="851">
        <v>2</v>
      </c>
      <c r="O109" s="851">
        <v>2</v>
      </c>
      <c r="P109" s="807">
        <v>1</v>
      </c>
      <c r="Q109" s="851">
        <v>0</v>
      </c>
      <c r="R109" s="851">
        <v>0</v>
      </c>
      <c r="S109" s="807" t="s">
        <v>134</v>
      </c>
      <c r="T109" s="851">
        <v>0</v>
      </c>
      <c r="U109" s="851">
        <v>0</v>
      </c>
      <c r="V109" s="807" t="s">
        <v>134</v>
      </c>
      <c r="W109" s="851">
        <v>1</v>
      </c>
      <c r="X109" s="851">
        <v>1</v>
      </c>
      <c r="Y109" s="807">
        <v>1</v>
      </c>
      <c r="Z109" s="851">
        <v>2</v>
      </c>
      <c r="AA109" s="851">
        <v>3</v>
      </c>
      <c r="AB109" s="807">
        <v>0.66666666666666663</v>
      </c>
      <c r="AC109" s="851">
        <v>2</v>
      </c>
      <c r="AD109" s="851">
        <v>2</v>
      </c>
      <c r="AE109" s="807">
        <v>1</v>
      </c>
      <c r="AF109" s="851">
        <v>1</v>
      </c>
      <c r="AG109" s="851">
        <v>2</v>
      </c>
      <c r="AH109" s="807">
        <v>0.5</v>
      </c>
      <c r="AI109" s="851">
        <v>0</v>
      </c>
      <c r="AJ109" s="851">
        <v>0</v>
      </c>
      <c r="AK109" s="807" t="s">
        <v>134</v>
      </c>
      <c r="AL109" s="851">
        <v>1</v>
      </c>
      <c r="AM109" s="851">
        <v>1</v>
      </c>
      <c r="AN109" s="937">
        <v>1</v>
      </c>
      <c r="AO109" s="851">
        <v>1</v>
      </c>
      <c r="AP109" s="851">
        <v>1</v>
      </c>
      <c r="AQ109" s="807">
        <v>1</v>
      </c>
      <c r="AR109" s="851">
        <v>0</v>
      </c>
      <c r="AS109" s="851">
        <v>0</v>
      </c>
      <c r="AT109" s="807" t="s">
        <v>134</v>
      </c>
      <c r="AU109" s="851">
        <v>1</v>
      </c>
      <c r="AV109" s="851">
        <v>1</v>
      </c>
      <c r="AW109" s="807">
        <v>1</v>
      </c>
      <c r="AX109" s="851">
        <v>5</v>
      </c>
      <c r="AY109" s="851">
        <v>5</v>
      </c>
      <c r="AZ109" s="807">
        <v>1</v>
      </c>
      <c r="BA109" s="851">
        <v>2</v>
      </c>
      <c r="BB109" s="851">
        <v>2</v>
      </c>
      <c r="BC109" s="807">
        <v>1</v>
      </c>
      <c r="BD109" s="851">
        <v>1</v>
      </c>
      <c r="BE109" s="851">
        <v>1</v>
      </c>
      <c r="BF109" s="807">
        <v>1</v>
      </c>
      <c r="BG109" s="851">
        <v>3</v>
      </c>
      <c r="BH109" s="851">
        <v>3</v>
      </c>
      <c r="BI109" s="807">
        <v>1</v>
      </c>
      <c r="BJ109" s="851">
        <v>1</v>
      </c>
      <c r="BK109" s="851">
        <v>2</v>
      </c>
      <c r="BL109" s="807">
        <v>0.5</v>
      </c>
      <c r="BM109" s="851">
        <v>4</v>
      </c>
      <c r="BN109" s="851">
        <v>4</v>
      </c>
      <c r="BO109" s="807">
        <v>1</v>
      </c>
      <c r="BP109" s="851">
        <v>4</v>
      </c>
      <c r="BQ109" s="851">
        <v>4</v>
      </c>
      <c r="BR109" s="807">
        <v>1</v>
      </c>
      <c r="BS109" s="851">
        <v>1</v>
      </c>
      <c r="BT109" s="851">
        <v>1</v>
      </c>
      <c r="BU109" s="807">
        <v>1</v>
      </c>
      <c r="BV109" s="851">
        <v>0</v>
      </c>
      <c r="BW109" s="851">
        <v>0</v>
      </c>
      <c r="BX109" s="807" t="s">
        <v>134</v>
      </c>
      <c r="BY109" s="851">
        <v>0</v>
      </c>
      <c r="BZ109" s="851">
        <v>0</v>
      </c>
      <c r="CA109" s="807" t="s">
        <v>134</v>
      </c>
      <c r="CB109" s="851">
        <v>0</v>
      </c>
      <c r="CC109" s="851">
        <v>0</v>
      </c>
      <c r="CD109" s="807" t="s">
        <v>134</v>
      </c>
      <c r="CE109" s="851">
        <v>0</v>
      </c>
      <c r="CF109" s="851">
        <v>0</v>
      </c>
      <c r="CG109" s="807" t="s">
        <v>134</v>
      </c>
      <c r="CH109" s="851">
        <v>0</v>
      </c>
      <c r="CI109" s="851">
        <v>1</v>
      </c>
      <c r="CJ109" s="807">
        <v>0</v>
      </c>
      <c r="CK109" s="851">
        <v>0</v>
      </c>
      <c r="CL109" s="851">
        <v>0</v>
      </c>
      <c r="CM109" s="807" t="s">
        <v>134</v>
      </c>
      <c r="CN109" s="851">
        <v>1</v>
      </c>
      <c r="CO109" s="851">
        <v>1</v>
      </c>
      <c r="CP109" s="807">
        <v>1</v>
      </c>
      <c r="CQ109" s="851">
        <v>2</v>
      </c>
      <c r="CR109" s="851">
        <v>2</v>
      </c>
      <c r="CS109" s="807">
        <v>1</v>
      </c>
      <c r="CT109" s="851">
        <v>4</v>
      </c>
      <c r="CU109" s="851">
        <v>4</v>
      </c>
      <c r="CV109" s="807">
        <v>1</v>
      </c>
    </row>
    <row r="110" spans="1:100" ht="21.75" customHeight="1" x14ac:dyDescent="0.25">
      <c r="A110" s="845">
        <v>26</v>
      </c>
      <c r="B110" s="846" t="s">
        <v>119</v>
      </c>
      <c r="C110" s="846"/>
      <c r="D110" s="800">
        <f t="shared" si="8"/>
        <v>3</v>
      </c>
      <c r="E110" s="800">
        <f t="shared" si="5"/>
        <v>14</v>
      </c>
      <c r="F110" s="806">
        <f t="shared" si="6"/>
        <v>0.21428571428571427</v>
      </c>
      <c r="G110" s="807" t="str">
        <f t="shared" si="7"/>
        <v>Không đạt</v>
      </c>
      <c r="H110" s="851">
        <v>0</v>
      </c>
      <c r="I110" s="851">
        <v>0</v>
      </c>
      <c r="J110" s="807" t="s">
        <v>134</v>
      </c>
      <c r="K110" s="851">
        <v>1</v>
      </c>
      <c r="L110" s="851">
        <v>1</v>
      </c>
      <c r="M110" s="807">
        <v>1</v>
      </c>
      <c r="N110" s="851">
        <v>0</v>
      </c>
      <c r="O110" s="851">
        <v>0</v>
      </c>
      <c r="P110" s="807" t="s">
        <v>134</v>
      </c>
      <c r="Q110" s="851">
        <v>1</v>
      </c>
      <c r="R110" s="851">
        <v>1</v>
      </c>
      <c r="S110" s="807">
        <v>1</v>
      </c>
      <c r="T110" s="851">
        <v>0</v>
      </c>
      <c r="U110" s="851">
        <v>0</v>
      </c>
      <c r="V110" s="807" t="s">
        <v>134</v>
      </c>
      <c r="W110" s="851">
        <v>0</v>
      </c>
      <c r="X110" s="851">
        <v>0</v>
      </c>
      <c r="Y110" s="807" t="s">
        <v>134</v>
      </c>
      <c r="Z110" s="851">
        <v>0</v>
      </c>
      <c r="AA110" s="851">
        <v>0</v>
      </c>
      <c r="AB110" s="807" t="s">
        <v>134</v>
      </c>
      <c r="AC110" s="851">
        <v>0</v>
      </c>
      <c r="AD110" s="851">
        <v>0</v>
      </c>
      <c r="AE110" s="807" t="s">
        <v>134</v>
      </c>
      <c r="AF110" s="851">
        <v>1</v>
      </c>
      <c r="AG110" s="851">
        <v>1</v>
      </c>
      <c r="AH110" s="807">
        <v>1</v>
      </c>
      <c r="AI110" s="851">
        <v>0</v>
      </c>
      <c r="AJ110" s="851">
        <v>0</v>
      </c>
      <c r="AK110" s="807" t="s">
        <v>134</v>
      </c>
      <c r="AL110" s="851">
        <v>0</v>
      </c>
      <c r="AM110" s="851">
        <v>0</v>
      </c>
      <c r="AN110" s="937" t="s">
        <v>134</v>
      </c>
      <c r="AO110" s="851">
        <v>0</v>
      </c>
      <c r="AP110" s="851">
        <v>0</v>
      </c>
      <c r="AQ110" s="807" t="s">
        <v>134</v>
      </c>
      <c r="AR110" s="851">
        <v>0</v>
      </c>
      <c r="AS110" s="851">
        <v>0</v>
      </c>
      <c r="AT110" s="807" t="s">
        <v>134</v>
      </c>
      <c r="AU110" s="851">
        <v>0</v>
      </c>
      <c r="AV110" s="851">
        <v>0</v>
      </c>
      <c r="AW110" s="807" t="s">
        <v>134</v>
      </c>
      <c r="AX110" s="851">
        <v>0</v>
      </c>
      <c r="AY110" s="851">
        <v>0</v>
      </c>
      <c r="AZ110" s="807" t="s">
        <v>134</v>
      </c>
      <c r="BA110" s="851">
        <v>1</v>
      </c>
      <c r="BB110" s="851">
        <v>1</v>
      </c>
      <c r="BC110" s="807">
        <v>1</v>
      </c>
      <c r="BD110" s="851">
        <v>0</v>
      </c>
      <c r="BE110" s="851">
        <v>0</v>
      </c>
      <c r="BF110" s="807" t="s">
        <v>134</v>
      </c>
      <c r="BG110" s="851">
        <v>0</v>
      </c>
      <c r="BH110" s="851">
        <v>0</v>
      </c>
      <c r="BI110" s="807" t="s">
        <v>134</v>
      </c>
      <c r="BJ110" s="851">
        <v>0</v>
      </c>
      <c r="BK110" s="851">
        <v>0</v>
      </c>
      <c r="BL110" s="807" t="s">
        <v>134</v>
      </c>
      <c r="BM110" s="851">
        <v>0</v>
      </c>
      <c r="BN110" s="851">
        <v>0</v>
      </c>
      <c r="BO110" s="807" t="s">
        <v>134</v>
      </c>
      <c r="BP110" s="851">
        <v>0</v>
      </c>
      <c r="BQ110" s="851">
        <v>0</v>
      </c>
      <c r="BR110" s="807" t="s">
        <v>134</v>
      </c>
      <c r="BS110" s="851">
        <v>1</v>
      </c>
      <c r="BT110" s="851">
        <v>1</v>
      </c>
      <c r="BU110" s="807">
        <v>1</v>
      </c>
      <c r="BV110" s="851">
        <v>2</v>
      </c>
      <c r="BW110" s="851">
        <v>2</v>
      </c>
      <c r="BX110" s="807">
        <v>1</v>
      </c>
      <c r="BY110" s="851">
        <v>2</v>
      </c>
      <c r="BZ110" s="851">
        <v>2</v>
      </c>
      <c r="CA110" s="807">
        <v>1</v>
      </c>
      <c r="CB110" s="851">
        <v>1</v>
      </c>
      <c r="CC110" s="851">
        <v>1</v>
      </c>
      <c r="CD110" s="807">
        <v>1</v>
      </c>
      <c r="CE110" s="851">
        <v>0</v>
      </c>
      <c r="CF110" s="851">
        <v>0</v>
      </c>
      <c r="CG110" s="807" t="s">
        <v>134</v>
      </c>
      <c r="CH110" s="851">
        <v>1</v>
      </c>
      <c r="CI110" s="851">
        <v>1</v>
      </c>
      <c r="CJ110" s="807">
        <v>1</v>
      </c>
      <c r="CK110" s="851">
        <v>2</v>
      </c>
      <c r="CL110" s="851">
        <v>2</v>
      </c>
      <c r="CM110" s="807">
        <v>1</v>
      </c>
      <c r="CN110" s="851">
        <v>1</v>
      </c>
      <c r="CO110" s="851">
        <v>1</v>
      </c>
      <c r="CP110" s="807">
        <v>1</v>
      </c>
      <c r="CQ110" s="851">
        <v>0</v>
      </c>
      <c r="CR110" s="851">
        <v>0</v>
      </c>
      <c r="CS110" s="807" t="s">
        <v>134</v>
      </c>
      <c r="CT110" s="851">
        <v>0</v>
      </c>
      <c r="CU110" s="851">
        <v>0</v>
      </c>
      <c r="CV110" s="807" t="s">
        <v>134</v>
      </c>
    </row>
    <row r="111" spans="1:100" ht="21.75" customHeight="1" x14ac:dyDescent="0.25">
      <c r="A111" s="845">
        <v>27</v>
      </c>
      <c r="B111" s="846" t="s">
        <v>120</v>
      </c>
      <c r="C111" s="846"/>
      <c r="D111" s="800">
        <f t="shared" si="8"/>
        <v>24</v>
      </c>
      <c r="E111" s="800">
        <f t="shared" si="5"/>
        <v>56</v>
      </c>
      <c r="F111" s="806">
        <f t="shared" si="6"/>
        <v>0.42857142857142855</v>
      </c>
      <c r="G111" s="807" t="str">
        <f t="shared" si="7"/>
        <v>Không đạt</v>
      </c>
      <c r="H111" s="851">
        <v>7</v>
      </c>
      <c r="I111" s="851">
        <v>8</v>
      </c>
      <c r="J111" s="807">
        <v>0.875</v>
      </c>
      <c r="K111" s="851">
        <v>0</v>
      </c>
      <c r="L111" s="851">
        <v>0</v>
      </c>
      <c r="M111" s="807" t="s">
        <v>134</v>
      </c>
      <c r="N111" s="851">
        <v>2</v>
      </c>
      <c r="O111" s="851">
        <v>2</v>
      </c>
      <c r="P111" s="807">
        <v>1</v>
      </c>
      <c r="Q111" s="851">
        <v>2</v>
      </c>
      <c r="R111" s="851">
        <v>2</v>
      </c>
      <c r="S111" s="807">
        <v>1</v>
      </c>
      <c r="T111" s="851">
        <v>0</v>
      </c>
      <c r="U111" s="851">
        <v>0</v>
      </c>
      <c r="V111" s="807" t="s">
        <v>134</v>
      </c>
      <c r="W111" s="851">
        <v>1</v>
      </c>
      <c r="X111" s="851">
        <v>1</v>
      </c>
      <c r="Y111" s="807">
        <v>1</v>
      </c>
      <c r="Z111" s="851">
        <v>4</v>
      </c>
      <c r="AA111" s="851">
        <v>4</v>
      </c>
      <c r="AB111" s="807">
        <v>1</v>
      </c>
      <c r="AC111" s="851">
        <v>1</v>
      </c>
      <c r="AD111" s="851">
        <v>1</v>
      </c>
      <c r="AE111" s="807">
        <v>1</v>
      </c>
      <c r="AF111" s="851">
        <v>2</v>
      </c>
      <c r="AG111" s="851">
        <v>2</v>
      </c>
      <c r="AH111" s="807">
        <v>1</v>
      </c>
      <c r="AI111" s="851">
        <v>0</v>
      </c>
      <c r="AJ111" s="851">
        <v>1</v>
      </c>
      <c r="AK111" s="807">
        <v>0</v>
      </c>
      <c r="AL111" s="851">
        <v>2</v>
      </c>
      <c r="AM111" s="851">
        <v>2</v>
      </c>
      <c r="AN111" s="937">
        <v>1</v>
      </c>
      <c r="AO111" s="851">
        <v>0</v>
      </c>
      <c r="AP111" s="851">
        <v>0</v>
      </c>
      <c r="AQ111" s="807" t="s">
        <v>134</v>
      </c>
      <c r="AR111" s="851">
        <v>1</v>
      </c>
      <c r="AS111" s="851">
        <v>2</v>
      </c>
      <c r="AT111" s="807">
        <v>0.5</v>
      </c>
      <c r="AU111" s="851">
        <v>2</v>
      </c>
      <c r="AV111" s="851">
        <v>2</v>
      </c>
      <c r="AW111" s="807">
        <v>1</v>
      </c>
      <c r="AX111" s="851">
        <v>1</v>
      </c>
      <c r="AY111" s="851">
        <v>1</v>
      </c>
      <c r="AZ111" s="807">
        <v>1</v>
      </c>
      <c r="BA111" s="851">
        <v>2</v>
      </c>
      <c r="BB111" s="851">
        <v>2</v>
      </c>
      <c r="BC111" s="807">
        <v>1</v>
      </c>
      <c r="BD111" s="851">
        <v>0</v>
      </c>
      <c r="BE111" s="851">
        <v>0</v>
      </c>
      <c r="BF111" s="807" t="s">
        <v>134</v>
      </c>
      <c r="BG111" s="851">
        <v>0</v>
      </c>
      <c r="BH111" s="851">
        <v>0</v>
      </c>
      <c r="BI111" s="807" t="s">
        <v>134</v>
      </c>
      <c r="BJ111" s="851">
        <v>1</v>
      </c>
      <c r="BK111" s="851">
        <v>1</v>
      </c>
      <c r="BL111" s="807">
        <v>1</v>
      </c>
      <c r="BM111" s="851">
        <v>2</v>
      </c>
      <c r="BN111" s="851">
        <v>2</v>
      </c>
      <c r="BO111" s="807">
        <v>1</v>
      </c>
      <c r="BP111" s="851">
        <v>1</v>
      </c>
      <c r="BQ111" s="851">
        <v>1</v>
      </c>
      <c r="BR111" s="807">
        <v>1</v>
      </c>
      <c r="BS111" s="851">
        <v>10</v>
      </c>
      <c r="BT111" s="851">
        <v>10</v>
      </c>
      <c r="BU111" s="807">
        <v>1</v>
      </c>
      <c r="BV111" s="851">
        <v>4</v>
      </c>
      <c r="BW111" s="851">
        <v>6</v>
      </c>
      <c r="BX111" s="807">
        <v>0.66666666666666663</v>
      </c>
      <c r="BY111" s="851">
        <v>0</v>
      </c>
      <c r="BZ111" s="851">
        <v>0</v>
      </c>
      <c r="CA111" s="807" t="s">
        <v>134</v>
      </c>
      <c r="CB111" s="851">
        <v>0</v>
      </c>
      <c r="CC111" s="851">
        <v>2</v>
      </c>
      <c r="CD111" s="807">
        <v>0</v>
      </c>
      <c r="CE111" s="851">
        <v>0</v>
      </c>
      <c r="CF111" s="851">
        <v>0</v>
      </c>
      <c r="CG111" s="807" t="s">
        <v>134</v>
      </c>
      <c r="CH111" s="851">
        <v>1</v>
      </c>
      <c r="CI111" s="851">
        <v>1</v>
      </c>
      <c r="CJ111" s="807">
        <v>1</v>
      </c>
      <c r="CK111" s="851">
        <v>2</v>
      </c>
      <c r="CL111" s="851">
        <v>2</v>
      </c>
      <c r="CM111" s="807">
        <v>1</v>
      </c>
      <c r="CN111" s="851">
        <v>1</v>
      </c>
      <c r="CO111" s="851">
        <v>1</v>
      </c>
      <c r="CP111" s="807">
        <v>1</v>
      </c>
      <c r="CQ111" s="851">
        <v>0</v>
      </c>
      <c r="CR111" s="851">
        <v>0</v>
      </c>
      <c r="CS111" s="807" t="s">
        <v>134</v>
      </c>
      <c r="CT111" s="851">
        <v>0</v>
      </c>
      <c r="CU111" s="851">
        <v>0</v>
      </c>
      <c r="CV111" s="807" t="s">
        <v>134</v>
      </c>
    </row>
    <row r="112" spans="1:100" ht="21.75" customHeight="1" x14ac:dyDescent="0.25">
      <c r="A112" s="845">
        <v>28</v>
      </c>
      <c r="B112" s="846" t="s">
        <v>121</v>
      </c>
      <c r="C112" s="846"/>
      <c r="D112" s="800">
        <f t="shared" si="8"/>
        <v>17</v>
      </c>
      <c r="E112" s="800">
        <f t="shared" si="5"/>
        <v>30</v>
      </c>
      <c r="F112" s="806">
        <f t="shared" si="6"/>
        <v>0.56666666666666665</v>
      </c>
      <c r="G112" s="807" t="str">
        <f t="shared" si="7"/>
        <v>Không đạt</v>
      </c>
      <c r="H112" s="851">
        <v>1</v>
      </c>
      <c r="I112" s="851">
        <v>1</v>
      </c>
      <c r="J112" s="807">
        <v>1</v>
      </c>
      <c r="K112" s="851">
        <v>1</v>
      </c>
      <c r="L112" s="851">
        <v>1</v>
      </c>
      <c r="M112" s="807">
        <v>1</v>
      </c>
      <c r="N112" s="851">
        <v>3</v>
      </c>
      <c r="O112" s="851">
        <v>3</v>
      </c>
      <c r="P112" s="807">
        <v>1</v>
      </c>
      <c r="Q112" s="851">
        <v>1</v>
      </c>
      <c r="R112" s="851">
        <v>1</v>
      </c>
      <c r="S112" s="807">
        <v>1</v>
      </c>
      <c r="T112" s="851">
        <v>0</v>
      </c>
      <c r="U112" s="851">
        <v>0</v>
      </c>
      <c r="V112" s="807" t="s">
        <v>134</v>
      </c>
      <c r="W112" s="851">
        <v>1</v>
      </c>
      <c r="X112" s="851">
        <v>1</v>
      </c>
      <c r="Y112" s="807">
        <v>1</v>
      </c>
      <c r="Z112" s="851">
        <v>0</v>
      </c>
      <c r="AA112" s="851">
        <v>0</v>
      </c>
      <c r="AB112" s="807" t="s">
        <v>134</v>
      </c>
      <c r="AC112" s="851">
        <v>0</v>
      </c>
      <c r="AD112" s="851">
        <v>0</v>
      </c>
      <c r="AE112" s="807" t="s">
        <v>134</v>
      </c>
      <c r="AF112" s="851">
        <v>3</v>
      </c>
      <c r="AG112" s="851">
        <v>3</v>
      </c>
      <c r="AH112" s="807">
        <v>1</v>
      </c>
      <c r="AI112" s="851">
        <v>4</v>
      </c>
      <c r="AJ112" s="851">
        <v>4</v>
      </c>
      <c r="AK112" s="807">
        <v>1</v>
      </c>
      <c r="AL112" s="851">
        <v>0</v>
      </c>
      <c r="AM112" s="851">
        <v>1</v>
      </c>
      <c r="AN112" s="937">
        <v>0</v>
      </c>
      <c r="AO112" s="851">
        <v>0</v>
      </c>
      <c r="AP112" s="851">
        <v>0</v>
      </c>
      <c r="AQ112" s="807" t="s">
        <v>134</v>
      </c>
      <c r="AR112" s="851">
        <v>0</v>
      </c>
      <c r="AS112" s="851">
        <v>0</v>
      </c>
      <c r="AT112" s="807" t="s">
        <v>134</v>
      </c>
      <c r="AU112" s="851">
        <v>3</v>
      </c>
      <c r="AV112" s="851">
        <v>3</v>
      </c>
      <c r="AW112" s="807">
        <v>1</v>
      </c>
      <c r="AX112" s="851">
        <v>0</v>
      </c>
      <c r="AY112" s="851">
        <v>0</v>
      </c>
      <c r="AZ112" s="807" t="s">
        <v>134</v>
      </c>
      <c r="BA112" s="851">
        <v>1</v>
      </c>
      <c r="BB112" s="851">
        <v>1</v>
      </c>
      <c r="BC112" s="807">
        <v>1</v>
      </c>
      <c r="BD112" s="851">
        <v>0</v>
      </c>
      <c r="BE112" s="851">
        <v>0</v>
      </c>
      <c r="BF112" s="807" t="s">
        <v>134</v>
      </c>
      <c r="BG112" s="851">
        <v>1</v>
      </c>
      <c r="BH112" s="851">
        <v>1</v>
      </c>
      <c r="BI112" s="807">
        <v>1</v>
      </c>
      <c r="BJ112" s="851">
        <v>1</v>
      </c>
      <c r="BK112" s="851">
        <v>1</v>
      </c>
      <c r="BL112" s="807">
        <v>1</v>
      </c>
      <c r="BM112" s="851">
        <v>0</v>
      </c>
      <c r="BN112" s="851">
        <v>0</v>
      </c>
      <c r="BO112" s="807" t="s">
        <v>134</v>
      </c>
      <c r="BP112" s="851">
        <v>1</v>
      </c>
      <c r="BQ112" s="851">
        <v>1</v>
      </c>
      <c r="BR112" s="807">
        <v>1</v>
      </c>
      <c r="BS112" s="851">
        <v>2</v>
      </c>
      <c r="BT112" s="851">
        <v>2</v>
      </c>
      <c r="BU112" s="807">
        <v>1</v>
      </c>
      <c r="BV112" s="851">
        <v>1</v>
      </c>
      <c r="BW112" s="851">
        <v>1</v>
      </c>
      <c r="BX112" s="807">
        <v>1</v>
      </c>
      <c r="BY112" s="851">
        <v>0</v>
      </c>
      <c r="BZ112" s="851">
        <v>0</v>
      </c>
      <c r="CA112" s="807" t="s">
        <v>134</v>
      </c>
      <c r="CB112" s="851">
        <v>1</v>
      </c>
      <c r="CC112" s="851">
        <v>1</v>
      </c>
      <c r="CD112" s="807">
        <v>1</v>
      </c>
      <c r="CE112" s="851">
        <v>1</v>
      </c>
      <c r="CF112" s="851">
        <v>1</v>
      </c>
      <c r="CG112" s="807">
        <v>1</v>
      </c>
      <c r="CH112" s="851">
        <v>0</v>
      </c>
      <c r="CI112" s="851">
        <v>0</v>
      </c>
      <c r="CJ112" s="807" t="s">
        <v>134</v>
      </c>
      <c r="CK112" s="851">
        <v>2</v>
      </c>
      <c r="CL112" s="851">
        <v>2</v>
      </c>
      <c r="CM112" s="807">
        <v>1</v>
      </c>
      <c r="CN112" s="851">
        <v>0</v>
      </c>
      <c r="CO112" s="851">
        <v>0</v>
      </c>
      <c r="CP112" s="807" t="s">
        <v>134</v>
      </c>
      <c r="CQ112" s="851">
        <v>1</v>
      </c>
      <c r="CR112" s="851">
        <v>1</v>
      </c>
      <c r="CS112" s="807">
        <v>1</v>
      </c>
      <c r="CT112" s="851">
        <v>0</v>
      </c>
      <c r="CU112" s="851">
        <v>0</v>
      </c>
      <c r="CV112" s="807" t="s">
        <v>134</v>
      </c>
    </row>
    <row r="113" spans="1:100" ht="21.75" customHeight="1" x14ac:dyDescent="0.25">
      <c r="A113" s="845">
        <v>29</v>
      </c>
      <c r="B113" s="846" t="s">
        <v>122</v>
      </c>
      <c r="C113" s="846"/>
      <c r="D113" s="800">
        <f t="shared" si="8"/>
        <v>6</v>
      </c>
      <c r="E113" s="800">
        <f t="shared" si="5"/>
        <v>15</v>
      </c>
      <c r="F113" s="806">
        <f t="shared" si="6"/>
        <v>0.4</v>
      </c>
      <c r="G113" s="807" t="str">
        <f t="shared" si="7"/>
        <v>Không đạt</v>
      </c>
      <c r="H113" s="851">
        <v>1</v>
      </c>
      <c r="I113" s="851">
        <v>1</v>
      </c>
      <c r="J113" s="807">
        <v>1</v>
      </c>
      <c r="K113" s="851">
        <v>0</v>
      </c>
      <c r="L113" s="851">
        <v>0</v>
      </c>
      <c r="M113" s="807" t="s">
        <v>134</v>
      </c>
      <c r="N113" s="851">
        <v>0</v>
      </c>
      <c r="O113" s="851">
        <v>0</v>
      </c>
      <c r="P113" s="807" t="s">
        <v>134</v>
      </c>
      <c r="Q113" s="851">
        <v>2</v>
      </c>
      <c r="R113" s="851">
        <v>2</v>
      </c>
      <c r="S113" s="807">
        <v>1</v>
      </c>
      <c r="T113" s="851">
        <v>0</v>
      </c>
      <c r="U113" s="851">
        <v>0</v>
      </c>
      <c r="V113" s="807" t="s">
        <v>134</v>
      </c>
      <c r="W113" s="851">
        <v>0</v>
      </c>
      <c r="X113" s="851">
        <v>0</v>
      </c>
      <c r="Y113" s="807" t="s">
        <v>134</v>
      </c>
      <c r="Z113" s="851">
        <v>1</v>
      </c>
      <c r="AA113" s="851">
        <v>1</v>
      </c>
      <c r="AB113" s="807">
        <v>1</v>
      </c>
      <c r="AC113" s="851">
        <v>0</v>
      </c>
      <c r="AD113" s="851">
        <v>0</v>
      </c>
      <c r="AE113" s="807" t="s">
        <v>134</v>
      </c>
      <c r="AF113" s="851">
        <v>1</v>
      </c>
      <c r="AG113" s="851">
        <v>1</v>
      </c>
      <c r="AH113" s="807">
        <v>1</v>
      </c>
      <c r="AI113" s="851">
        <v>0</v>
      </c>
      <c r="AJ113" s="851">
        <v>0</v>
      </c>
      <c r="AK113" s="807" t="s">
        <v>134</v>
      </c>
      <c r="AL113" s="851">
        <v>0</v>
      </c>
      <c r="AM113" s="851">
        <v>0</v>
      </c>
      <c r="AN113" s="937" t="s">
        <v>134</v>
      </c>
      <c r="AO113" s="851">
        <v>1</v>
      </c>
      <c r="AP113" s="851">
        <v>1</v>
      </c>
      <c r="AQ113" s="807">
        <v>1</v>
      </c>
      <c r="AR113" s="851">
        <v>0</v>
      </c>
      <c r="AS113" s="851">
        <v>0</v>
      </c>
      <c r="AT113" s="807" t="s">
        <v>134</v>
      </c>
      <c r="AU113" s="851">
        <v>0</v>
      </c>
      <c r="AV113" s="851">
        <v>1</v>
      </c>
      <c r="AW113" s="807">
        <v>0</v>
      </c>
      <c r="AX113" s="851">
        <v>1</v>
      </c>
      <c r="AY113" s="851">
        <v>1</v>
      </c>
      <c r="AZ113" s="807">
        <v>1</v>
      </c>
      <c r="BA113" s="851">
        <v>0</v>
      </c>
      <c r="BB113" s="851">
        <v>0</v>
      </c>
      <c r="BC113" s="807" t="s">
        <v>134</v>
      </c>
      <c r="BD113" s="851">
        <v>0</v>
      </c>
      <c r="BE113" s="851">
        <v>0</v>
      </c>
      <c r="BF113" s="807" t="s">
        <v>134</v>
      </c>
      <c r="BG113" s="851">
        <v>0</v>
      </c>
      <c r="BH113" s="851">
        <v>0</v>
      </c>
      <c r="BI113" s="807" t="s">
        <v>134</v>
      </c>
      <c r="BJ113" s="851">
        <v>2</v>
      </c>
      <c r="BK113" s="851">
        <v>2</v>
      </c>
      <c r="BL113" s="807">
        <v>1</v>
      </c>
      <c r="BM113" s="851">
        <v>1</v>
      </c>
      <c r="BN113" s="851">
        <v>1</v>
      </c>
      <c r="BO113" s="807">
        <v>1</v>
      </c>
      <c r="BP113" s="851">
        <v>0</v>
      </c>
      <c r="BQ113" s="851">
        <v>0</v>
      </c>
      <c r="BR113" s="807" t="s">
        <v>134</v>
      </c>
      <c r="BS113" s="851">
        <v>1</v>
      </c>
      <c r="BT113" s="851">
        <v>1</v>
      </c>
      <c r="BU113" s="807">
        <v>1</v>
      </c>
      <c r="BV113" s="851">
        <v>1</v>
      </c>
      <c r="BW113" s="851">
        <v>1</v>
      </c>
      <c r="BX113" s="807">
        <v>1</v>
      </c>
      <c r="BY113" s="851">
        <v>1</v>
      </c>
      <c r="BZ113" s="851">
        <v>1</v>
      </c>
      <c r="CA113" s="807">
        <v>1</v>
      </c>
      <c r="CB113" s="851">
        <v>0</v>
      </c>
      <c r="CC113" s="851">
        <v>0</v>
      </c>
      <c r="CD113" s="807" t="s">
        <v>134</v>
      </c>
      <c r="CE113" s="851">
        <v>0</v>
      </c>
      <c r="CF113" s="851">
        <v>0</v>
      </c>
      <c r="CG113" s="807" t="s">
        <v>134</v>
      </c>
      <c r="CH113" s="851">
        <v>0</v>
      </c>
      <c r="CI113" s="851">
        <v>0</v>
      </c>
      <c r="CJ113" s="807" t="s">
        <v>134</v>
      </c>
      <c r="CK113" s="851">
        <v>1</v>
      </c>
      <c r="CL113" s="851">
        <v>1</v>
      </c>
      <c r="CM113" s="807">
        <v>1</v>
      </c>
      <c r="CN113" s="851">
        <v>0</v>
      </c>
      <c r="CO113" s="851">
        <v>0</v>
      </c>
      <c r="CP113" s="807" t="s">
        <v>134</v>
      </c>
      <c r="CQ113" s="851">
        <v>0</v>
      </c>
      <c r="CR113" s="851">
        <v>0</v>
      </c>
      <c r="CS113" s="807" t="s">
        <v>134</v>
      </c>
      <c r="CT113" s="851">
        <v>0</v>
      </c>
      <c r="CU113" s="851">
        <v>0</v>
      </c>
      <c r="CV113" s="807" t="s">
        <v>134</v>
      </c>
    </row>
    <row r="114" spans="1:100" ht="21.75" customHeight="1" x14ac:dyDescent="0.25">
      <c r="A114" s="845">
        <v>30</v>
      </c>
      <c r="B114" s="846" t="s">
        <v>123</v>
      </c>
      <c r="C114" s="846"/>
      <c r="D114" s="800">
        <f t="shared" si="8"/>
        <v>12</v>
      </c>
      <c r="E114" s="800">
        <f t="shared" si="5"/>
        <v>33</v>
      </c>
      <c r="F114" s="806">
        <f t="shared" si="6"/>
        <v>0.36363636363636365</v>
      </c>
      <c r="G114" s="807" t="str">
        <f t="shared" si="7"/>
        <v>Không đạt</v>
      </c>
      <c r="H114" s="851">
        <v>1</v>
      </c>
      <c r="I114" s="851">
        <v>1</v>
      </c>
      <c r="J114" s="807">
        <v>1</v>
      </c>
      <c r="K114" s="851">
        <v>1</v>
      </c>
      <c r="L114" s="851">
        <v>1</v>
      </c>
      <c r="M114" s="807">
        <v>1</v>
      </c>
      <c r="N114" s="851">
        <v>0</v>
      </c>
      <c r="O114" s="851">
        <v>0</v>
      </c>
      <c r="P114" s="807" t="s">
        <v>134</v>
      </c>
      <c r="Q114" s="851">
        <v>2</v>
      </c>
      <c r="R114" s="851">
        <v>2</v>
      </c>
      <c r="S114" s="807">
        <v>1</v>
      </c>
      <c r="T114" s="851">
        <v>2</v>
      </c>
      <c r="U114" s="851">
        <v>2</v>
      </c>
      <c r="V114" s="807">
        <v>1</v>
      </c>
      <c r="W114" s="851">
        <v>2</v>
      </c>
      <c r="X114" s="851">
        <v>2</v>
      </c>
      <c r="Y114" s="807">
        <v>1</v>
      </c>
      <c r="Z114" s="851">
        <v>3</v>
      </c>
      <c r="AA114" s="851">
        <v>3</v>
      </c>
      <c r="AB114" s="807">
        <v>1</v>
      </c>
      <c r="AC114" s="851">
        <v>0</v>
      </c>
      <c r="AD114" s="851">
        <v>0</v>
      </c>
      <c r="AE114" s="807" t="s">
        <v>134</v>
      </c>
      <c r="AF114" s="851">
        <v>0</v>
      </c>
      <c r="AG114" s="851">
        <v>0</v>
      </c>
      <c r="AH114" s="807" t="s">
        <v>134</v>
      </c>
      <c r="AI114" s="851">
        <v>0</v>
      </c>
      <c r="AJ114" s="851">
        <v>0</v>
      </c>
      <c r="AK114" s="807" t="s">
        <v>134</v>
      </c>
      <c r="AL114" s="851">
        <v>1</v>
      </c>
      <c r="AM114" s="851">
        <v>1</v>
      </c>
      <c r="AN114" s="937">
        <v>1</v>
      </c>
      <c r="AO114" s="851">
        <v>0</v>
      </c>
      <c r="AP114" s="851">
        <v>0</v>
      </c>
      <c r="AQ114" s="807" t="s">
        <v>134</v>
      </c>
      <c r="AR114" s="851">
        <v>0</v>
      </c>
      <c r="AS114" s="851">
        <v>0</v>
      </c>
      <c r="AT114" s="807" t="s">
        <v>134</v>
      </c>
      <c r="AU114" s="851">
        <v>0</v>
      </c>
      <c r="AV114" s="851">
        <v>0</v>
      </c>
      <c r="AW114" s="807" t="s">
        <v>134</v>
      </c>
      <c r="AX114" s="851">
        <v>3</v>
      </c>
      <c r="AY114" s="851">
        <v>3</v>
      </c>
      <c r="AZ114" s="807">
        <v>1</v>
      </c>
      <c r="BA114" s="851">
        <v>2</v>
      </c>
      <c r="BB114" s="851">
        <v>2</v>
      </c>
      <c r="BC114" s="807">
        <v>1</v>
      </c>
      <c r="BD114" s="851">
        <v>1</v>
      </c>
      <c r="BE114" s="851">
        <v>1</v>
      </c>
      <c r="BF114" s="807">
        <v>1</v>
      </c>
      <c r="BG114" s="851">
        <v>0</v>
      </c>
      <c r="BH114" s="851">
        <v>0</v>
      </c>
      <c r="BI114" s="807" t="s">
        <v>134</v>
      </c>
      <c r="BJ114" s="851">
        <v>0</v>
      </c>
      <c r="BK114" s="851">
        <v>0</v>
      </c>
      <c r="BL114" s="807" t="s">
        <v>134</v>
      </c>
      <c r="BM114" s="851">
        <v>0</v>
      </c>
      <c r="BN114" s="851">
        <v>0</v>
      </c>
      <c r="BO114" s="807" t="s">
        <v>134</v>
      </c>
      <c r="BP114" s="851">
        <v>2</v>
      </c>
      <c r="BQ114" s="851">
        <v>2</v>
      </c>
      <c r="BR114" s="807">
        <v>1</v>
      </c>
      <c r="BS114" s="851">
        <v>0</v>
      </c>
      <c r="BT114" s="851">
        <v>0</v>
      </c>
      <c r="BU114" s="807" t="s">
        <v>134</v>
      </c>
      <c r="BV114" s="851">
        <v>0</v>
      </c>
      <c r="BW114" s="851">
        <v>0</v>
      </c>
      <c r="BX114" s="807" t="s">
        <v>134</v>
      </c>
      <c r="BY114" s="851">
        <v>0</v>
      </c>
      <c r="BZ114" s="851">
        <v>0</v>
      </c>
      <c r="CA114" s="807" t="s">
        <v>134</v>
      </c>
      <c r="CB114" s="851">
        <v>0</v>
      </c>
      <c r="CC114" s="851">
        <v>0</v>
      </c>
      <c r="CD114" s="807" t="s">
        <v>134</v>
      </c>
      <c r="CE114" s="851">
        <v>0</v>
      </c>
      <c r="CF114" s="851">
        <v>0</v>
      </c>
      <c r="CG114" s="807" t="s">
        <v>134</v>
      </c>
      <c r="CH114" s="851">
        <v>1</v>
      </c>
      <c r="CI114" s="851">
        <v>1</v>
      </c>
      <c r="CJ114" s="807">
        <v>1</v>
      </c>
      <c r="CK114" s="851">
        <v>5</v>
      </c>
      <c r="CL114" s="851">
        <v>5</v>
      </c>
      <c r="CM114" s="807">
        <v>1</v>
      </c>
      <c r="CN114" s="851">
        <v>4</v>
      </c>
      <c r="CO114" s="851">
        <v>4</v>
      </c>
      <c r="CP114" s="807">
        <v>1</v>
      </c>
      <c r="CQ114" s="851">
        <v>3</v>
      </c>
      <c r="CR114" s="851">
        <v>3</v>
      </c>
      <c r="CS114" s="807">
        <v>1</v>
      </c>
      <c r="CT114" s="851">
        <v>1</v>
      </c>
      <c r="CU114" s="851">
        <v>1</v>
      </c>
      <c r="CV114" s="807">
        <v>1</v>
      </c>
    </row>
    <row r="115" spans="1:100" ht="21.75" customHeight="1" x14ac:dyDescent="0.25">
      <c r="A115" s="845">
        <v>31</v>
      </c>
      <c r="B115" s="846" t="s">
        <v>124</v>
      </c>
      <c r="C115" s="846"/>
      <c r="D115" s="800">
        <f t="shared" si="8"/>
        <v>15</v>
      </c>
      <c r="E115" s="800">
        <f t="shared" si="5"/>
        <v>39</v>
      </c>
      <c r="F115" s="806">
        <f t="shared" si="6"/>
        <v>0.38461538461538464</v>
      </c>
      <c r="G115" s="807" t="str">
        <f t="shared" si="7"/>
        <v>Không đạt</v>
      </c>
      <c r="H115" s="851">
        <v>5</v>
      </c>
      <c r="I115" s="851">
        <v>5</v>
      </c>
      <c r="J115" s="807">
        <v>1</v>
      </c>
      <c r="K115" s="851">
        <v>0</v>
      </c>
      <c r="L115" s="851">
        <v>0</v>
      </c>
      <c r="M115" s="807" t="s">
        <v>134</v>
      </c>
      <c r="N115" s="851">
        <v>0</v>
      </c>
      <c r="O115" s="851">
        <v>0</v>
      </c>
      <c r="P115" s="807" t="s">
        <v>134</v>
      </c>
      <c r="Q115" s="851">
        <v>2</v>
      </c>
      <c r="R115" s="851">
        <v>2</v>
      </c>
      <c r="S115" s="807">
        <v>1</v>
      </c>
      <c r="T115" s="851">
        <v>0</v>
      </c>
      <c r="U115" s="851">
        <v>0</v>
      </c>
      <c r="V115" s="807" t="s">
        <v>134</v>
      </c>
      <c r="W115" s="851">
        <v>0</v>
      </c>
      <c r="X115" s="851">
        <v>0</v>
      </c>
      <c r="Y115" s="807" t="s">
        <v>134</v>
      </c>
      <c r="Z115" s="851">
        <v>0</v>
      </c>
      <c r="AA115" s="851">
        <v>0</v>
      </c>
      <c r="AB115" s="807" t="s">
        <v>134</v>
      </c>
      <c r="AC115" s="851">
        <v>0</v>
      </c>
      <c r="AD115" s="851">
        <v>0</v>
      </c>
      <c r="AE115" s="807" t="s">
        <v>134</v>
      </c>
      <c r="AF115" s="851">
        <v>0</v>
      </c>
      <c r="AG115" s="851">
        <v>0</v>
      </c>
      <c r="AH115" s="807" t="s">
        <v>134</v>
      </c>
      <c r="AI115" s="851">
        <v>1</v>
      </c>
      <c r="AJ115" s="851">
        <v>1</v>
      </c>
      <c r="AK115" s="807">
        <v>1</v>
      </c>
      <c r="AL115" s="851">
        <v>1</v>
      </c>
      <c r="AM115" s="851">
        <v>1</v>
      </c>
      <c r="AN115" s="937">
        <v>1</v>
      </c>
      <c r="AO115" s="851">
        <v>0</v>
      </c>
      <c r="AP115" s="851">
        <v>0</v>
      </c>
      <c r="AQ115" s="807" t="s">
        <v>134</v>
      </c>
      <c r="AR115" s="851">
        <v>1</v>
      </c>
      <c r="AS115" s="851">
        <v>1</v>
      </c>
      <c r="AT115" s="807">
        <v>1</v>
      </c>
      <c r="AU115" s="851">
        <v>5</v>
      </c>
      <c r="AV115" s="851">
        <v>5</v>
      </c>
      <c r="AW115" s="807">
        <v>1</v>
      </c>
      <c r="AX115" s="851">
        <v>1</v>
      </c>
      <c r="AY115" s="851">
        <v>1</v>
      </c>
      <c r="AZ115" s="807">
        <v>1</v>
      </c>
      <c r="BA115" s="851">
        <v>0</v>
      </c>
      <c r="BB115" s="851">
        <v>0</v>
      </c>
      <c r="BC115" s="807" t="s">
        <v>134</v>
      </c>
      <c r="BD115" s="851">
        <v>2</v>
      </c>
      <c r="BE115" s="851">
        <v>2</v>
      </c>
      <c r="BF115" s="807">
        <v>1</v>
      </c>
      <c r="BG115" s="851">
        <v>1</v>
      </c>
      <c r="BH115" s="851">
        <v>1</v>
      </c>
      <c r="BI115" s="807">
        <v>1</v>
      </c>
      <c r="BJ115" s="851">
        <v>1</v>
      </c>
      <c r="BK115" s="851">
        <v>1</v>
      </c>
      <c r="BL115" s="807">
        <v>1</v>
      </c>
      <c r="BM115" s="851">
        <v>2</v>
      </c>
      <c r="BN115" s="851">
        <v>2</v>
      </c>
      <c r="BO115" s="807">
        <v>1</v>
      </c>
      <c r="BP115" s="851">
        <v>3</v>
      </c>
      <c r="BQ115" s="851">
        <v>4</v>
      </c>
      <c r="BR115" s="807">
        <v>0.75</v>
      </c>
      <c r="BS115" s="851">
        <v>4</v>
      </c>
      <c r="BT115" s="851">
        <v>4</v>
      </c>
      <c r="BU115" s="807">
        <v>1</v>
      </c>
      <c r="BV115" s="851">
        <v>2</v>
      </c>
      <c r="BW115" s="851">
        <v>2</v>
      </c>
      <c r="BX115" s="807">
        <v>1</v>
      </c>
      <c r="BY115" s="851">
        <v>2</v>
      </c>
      <c r="BZ115" s="851">
        <v>2</v>
      </c>
      <c r="CA115" s="807">
        <v>1</v>
      </c>
      <c r="CB115" s="851">
        <v>1</v>
      </c>
      <c r="CC115" s="851">
        <v>1</v>
      </c>
      <c r="CD115" s="807">
        <v>1</v>
      </c>
      <c r="CE115" s="851">
        <v>0</v>
      </c>
      <c r="CF115" s="851">
        <v>0</v>
      </c>
      <c r="CG115" s="807" t="s">
        <v>134</v>
      </c>
      <c r="CH115" s="851">
        <v>0</v>
      </c>
      <c r="CI115" s="851">
        <v>0</v>
      </c>
      <c r="CJ115" s="807" t="s">
        <v>134</v>
      </c>
      <c r="CK115" s="851">
        <v>0</v>
      </c>
      <c r="CL115" s="851">
        <v>0</v>
      </c>
      <c r="CM115" s="807" t="s">
        <v>134</v>
      </c>
      <c r="CN115" s="851">
        <v>2</v>
      </c>
      <c r="CO115" s="851">
        <v>2</v>
      </c>
      <c r="CP115" s="807">
        <v>1</v>
      </c>
      <c r="CQ115" s="851">
        <v>2</v>
      </c>
      <c r="CR115" s="851">
        <v>2</v>
      </c>
      <c r="CS115" s="807">
        <v>1</v>
      </c>
      <c r="CT115" s="851">
        <v>1</v>
      </c>
      <c r="CU115" s="851">
        <v>1</v>
      </c>
      <c r="CV115" s="807">
        <v>1</v>
      </c>
    </row>
    <row r="116" spans="1:100" ht="21.75" customHeight="1" x14ac:dyDescent="0.25">
      <c r="A116" s="845">
        <v>32</v>
      </c>
      <c r="B116" s="846" t="s">
        <v>125</v>
      </c>
      <c r="C116" s="846"/>
      <c r="D116" s="800">
        <f t="shared" si="8"/>
        <v>8</v>
      </c>
      <c r="E116" s="800">
        <f t="shared" si="5"/>
        <v>36</v>
      </c>
      <c r="F116" s="806">
        <f t="shared" si="6"/>
        <v>0.22222222222222221</v>
      </c>
      <c r="G116" s="807" t="str">
        <f t="shared" si="7"/>
        <v>Không đạt</v>
      </c>
      <c r="H116" s="851">
        <v>1</v>
      </c>
      <c r="I116" s="851">
        <v>1</v>
      </c>
      <c r="J116" s="807">
        <v>1</v>
      </c>
      <c r="K116" s="851">
        <v>0</v>
      </c>
      <c r="L116" s="851">
        <v>0</v>
      </c>
      <c r="M116" s="807" t="s">
        <v>134</v>
      </c>
      <c r="N116" s="851">
        <v>0</v>
      </c>
      <c r="O116" s="851">
        <v>0</v>
      </c>
      <c r="P116" s="807" t="s">
        <v>134</v>
      </c>
      <c r="Q116" s="851">
        <v>0</v>
      </c>
      <c r="R116" s="851">
        <v>0</v>
      </c>
      <c r="S116" s="807" t="s">
        <v>134</v>
      </c>
      <c r="T116" s="851">
        <v>0</v>
      </c>
      <c r="U116" s="851">
        <v>0</v>
      </c>
      <c r="V116" s="807" t="s">
        <v>134</v>
      </c>
      <c r="W116" s="851">
        <v>0</v>
      </c>
      <c r="X116" s="851">
        <v>0</v>
      </c>
      <c r="Y116" s="807" t="s">
        <v>134</v>
      </c>
      <c r="Z116" s="851">
        <v>0</v>
      </c>
      <c r="AA116" s="851">
        <v>0</v>
      </c>
      <c r="AB116" s="807" t="s">
        <v>134</v>
      </c>
      <c r="AC116" s="851">
        <v>1</v>
      </c>
      <c r="AD116" s="851">
        <v>1</v>
      </c>
      <c r="AE116" s="807">
        <v>1</v>
      </c>
      <c r="AF116" s="851">
        <v>0</v>
      </c>
      <c r="AG116" s="851">
        <v>0</v>
      </c>
      <c r="AH116" s="807" t="s">
        <v>134</v>
      </c>
      <c r="AI116" s="851">
        <v>2</v>
      </c>
      <c r="AJ116" s="851">
        <v>2</v>
      </c>
      <c r="AK116" s="807">
        <v>1</v>
      </c>
      <c r="AL116" s="851">
        <v>2</v>
      </c>
      <c r="AM116" s="851">
        <v>2</v>
      </c>
      <c r="AN116" s="937">
        <v>1</v>
      </c>
      <c r="AO116" s="851">
        <v>0</v>
      </c>
      <c r="AP116" s="851">
        <v>0</v>
      </c>
      <c r="AQ116" s="807" t="s">
        <v>134</v>
      </c>
      <c r="AR116" s="851">
        <v>0</v>
      </c>
      <c r="AS116" s="851">
        <v>0</v>
      </c>
      <c r="AT116" s="807" t="s">
        <v>134</v>
      </c>
      <c r="AU116" s="851">
        <v>2</v>
      </c>
      <c r="AV116" s="851">
        <v>2</v>
      </c>
      <c r="AW116" s="807">
        <v>1</v>
      </c>
      <c r="AX116" s="851">
        <v>2</v>
      </c>
      <c r="AY116" s="851">
        <v>2</v>
      </c>
      <c r="AZ116" s="807">
        <v>1</v>
      </c>
      <c r="BA116" s="851">
        <v>0</v>
      </c>
      <c r="BB116" s="851">
        <v>0</v>
      </c>
      <c r="BC116" s="807" t="s">
        <v>134</v>
      </c>
      <c r="BD116" s="851">
        <v>0</v>
      </c>
      <c r="BE116" s="851">
        <v>0</v>
      </c>
      <c r="BF116" s="807" t="s">
        <v>134</v>
      </c>
      <c r="BG116" s="851">
        <v>1</v>
      </c>
      <c r="BH116" s="851">
        <v>1</v>
      </c>
      <c r="BI116" s="807">
        <v>1</v>
      </c>
      <c r="BJ116" s="851">
        <v>0</v>
      </c>
      <c r="BK116" s="851">
        <v>0</v>
      </c>
      <c r="BL116" s="807" t="s">
        <v>134</v>
      </c>
      <c r="BM116" s="851">
        <v>4</v>
      </c>
      <c r="BN116" s="851">
        <v>5</v>
      </c>
      <c r="BO116" s="807">
        <v>0.8</v>
      </c>
      <c r="BP116" s="851">
        <v>4</v>
      </c>
      <c r="BQ116" s="851">
        <v>6</v>
      </c>
      <c r="BR116" s="807">
        <v>0.66666666666666663</v>
      </c>
      <c r="BS116" s="851">
        <v>1</v>
      </c>
      <c r="BT116" s="851">
        <v>2</v>
      </c>
      <c r="BU116" s="807">
        <v>0.5</v>
      </c>
      <c r="BV116" s="851">
        <v>3</v>
      </c>
      <c r="BW116" s="851">
        <v>3</v>
      </c>
      <c r="BX116" s="807">
        <v>1</v>
      </c>
      <c r="BY116" s="851">
        <v>1</v>
      </c>
      <c r="BZ116" s="851">
        <v>1</v>
      </c>
      <c r="CA116" s="807">
        <v>1</v>
      </c>
      <c r="CB116" s="851">
        <v>1</v>
      </c>
      <c r="CC116" s="851">
        <v>1</v>
      </c>
      <c r="CD116" s="807">
        <v>1</v>
      </c>
      <c r="CE116" s="851">
        <v>0</v>
      </c>
      <c r="CF116" s="851">
        <v>0</v>
      </c>
      <c r="CG116" s="807" t="s">
        <v>134</v>
      </c>
      <c r="CH116" s="851">
        <v>1</v>
      </c>
      <c r="CI116" s="851">
        <v>1</v>
      </c>
      <c r="CJ116" s="807">
        <v>1</v>
      </c>
      <c r="CK116" s="851">
        <v>2</v>
      </c>
      <c r="CL116" s="851">
        <v>2</v>
      </c>
      <c r="CM116" s="807">
        <v>1</v>
      </c>
      <c r="CN116" s="851">
        <v>2</v>
      </c>
      <c r="CO116" s="851">
        <v>2</v>
      </c>
      <c r="CP116" s="807">
        <v>1</v>
      </c>
      <c r="CQ116" s="851">
        <v>2</v>
      </c>
      <c r="CR116" s="851">
        <v>2</v>
      </c>
      <c r="CS116" s="807">
        <v>1</v>
      </c>
      <c r="CT116" s="851">
        <v>1</v>
      </c>
      <c r="CU116" s="851">
        <v>1</v>
      </c>
      <c r="CV116" s="807">
        <v>1</v>
      </c>
    </row>
    <row r="117" spans="1:100" ht="21.75" customHeight="1" x14ac:dyDescent="0.25">
      <c r="A117" s="845">
        <v>33</v>
      </c>
      <c r="B117" s="846" t="s">
        <v>126</v>
      </c>
      <c r="C117" s="846"/>
      <c r="D117" s="800">
        <f t="shared" si="8"/>
        <v>5</v>
      </c>
      <c r="E117" s="800">
        <f t="shared" si="5"/>
        <v>17</v>
      </c>
      <c r="F117" s="806">
        <f>+IF(E117=0,"",D117/E117)</f>
        <v>0.29411764705882354</v>
      </c>
      <c r="G117" s="807" t="str">
        <f t="shared" si="7"/>
        <v>Không đạt</v>
      </c>
      <c r="H117" s="851">
        <v>0</v>
      </c>
      <c r="I117" s="851">
        <v>0</v>
      </c>
      <c r="J117" s="807" t="s">
        <v>134</v>
      </c>
      <c r="K117" s="851">
        <v>1</v>
      </c>
      <c r="L117" s="851">
        <v>1</v>
      </c>
      <c r="M117" s="807">
        <v>1</v>
      </c>
      <c r="N117" s="851">
        <v>1</v>
      </c>
      <c r="O117" s="851">
        <v>1</v>
      </c>
      <c r="P117" s="807">
        <v>1</v>
      </c>
      <c r="Q117" s="851">
        <v>0</v>
      </c>
      <c r="R117" s="851">
        <v>0</v>
      </c>
      <c r="S117" s="807" t="s">
        <v>134</v>
      </c>
      <c r="T117" s="851">
        <v>0</v>
      </c>
      <c r="U117" s="851">
        <v>0</v>
      </c>
      <c r="V117" s="807" t="s">
        <v>134</v>
      </c>
      <c r="W117" s="851">
        <v>0</v>
      </c>
      <c r="X117" s="851">
        <v>0</v>
      </c>
      <c r="Y117" s="807" t="s">
        <v>134</v>
      </c>
      <c r="Z117" s="851">
        <v>1</v>
      </c>
      <c r="AA117" s="851">
        <v>1</v>
      </c>
      <c r="AB117" s="807">
        <v>1</v>
      </c>
      <c r="AC117" s="851">
        <v>0</v>
      </c>
      <c r="AD117" s="851">
        <v>0</v>
      </c>
      <c r="AE117" s="807" t="s">
        <v>134</v>
      </c>
      <c r="AF117" s="851">
        <v>0</v>
      </c>
      <c r="AG117" s="851">
        <v>0</v>
      </c>
      <c r="AH117" s="807" t="s">
        <v>134</v>
      </c>
      <c r="AI117" s="851">
        <v>1</v>
      </c>
      <c r="AJ117" s="851">
        <v>1</v>
      </c>
      <c r="AK117" s="807">
        <v>1</v>
      </c>
      <c r="AL117" s="851">
        <v>1</v>
      </c>
      <c r="AM117" s="851">
        <v>1</v>
      </c>
      <c r="AN117" s="937">
        <v>1</v>
      </c>
      <c r="AO117" s="851">
        <v>0</v>
      </c>
      <c r="AP117" s="851">
        <v>0</v>
      </c>
      <c r="AQ117" s="807" t="s">
        <v>134</v>
      </c>
      <c r="AR117" s="851">
        <v>0</v>
      </c>
      <c r="AS117" s="851">
        <v>0</v>
      </c>
      <c r="AT117" s="807" t="s">
        <v>134</v>
      </c>
      <c r="AU117" s="851">
        <v>0</v>
      </c>
      <c r="AV117" s="851">
        <v>0</v>
      </c>
      <c r="AW117" s="807" t="s">
        <v>134</v>
      </c>
      <c r="AX117" s="851">
        <v>1</v>
      </c>
      <c r="AY117" s="851">
        <v>2</v>
      </c>
      <c r="AZ117" s="807">
        <v>0.5</v>
      </c>
      <c r="BA117" s="851">
        <v>0</v>
      </c>
      <c r="BB117" s="851">
        <v>0</v>
      </c>
      <c r="BC117" s="807" t="s">
        <v>134</v>
      </c>
      <c r="BD117" s="851">
        <v>0</v>
      </c>
      <c r="BE117" s="851">
        <v>0</v>
      </c>
      <c r="BF117" s="807" t="s">
        <v>134</v>
      </c>
      <c r="BG117" s="851">
        <v>0</v>
      </c>
      <c r="BH117" s="851">
        <v>0</v>
      </c>
      <c r="BI117" s="807" t="s">
        <v>134</v>
      </c>
      <c r="BJ117" s="851">
        <v>0</v>
      </c>
      <c r="BK117" s="851">
        <v>0</v>
      </c>
      <c r="BL117" s="807" t="s">
        <v>134</v>
      </c>
      <c r="BM117" s="851">
        <v>2</v>
      </c>
      <c r="BN117" s="851">
        <v>2</v>
      </c>
      <c r="BO117" s="807">
        <v>1</v>
      </c>
      <c r="BP117" s="851">
        <v>0</v>
      </c>
      <c r="BQ117" s="851">
        <v>0</v>
      </c>
      <c r="BR117" s="807" t="s">
        <v>134</v>
      </c>
      <c r="BS117" s="851">
        <v>0</v>
      </c>
      <c r="BT117" s="851">
        <v>0</v>
      </c>
      <c r="BU117" s="807" t="s">
        <v>134</v>
      </c>
      <c r="BV117" s="851">
        <v>2</v>
      </c>
      <c r="BW117" s="851">
        <v>2</v>
      </c>
      <c r="BX117" s="807">
        <v>1</v>
      </c>
      <c r="BY117" s="851">
        <v>1</v>
      </c>
      <c r="BZ117" s="851">
        <v>1</v>
      </c>
      <c r="CA117" s="807">
        <v>1</v>
      </c>
      <c r="CB117" s="851">
        <v>1</v>
      </c>
      <c r="CC117" s="851">
        <v>1</v>
      </c>
      <c r="CD117" s="807">
        <v>1</v>
      </c>
      <c r="CE117" s="851">
        <v>1</v>
      </c>
      <c r="CF117" s="851">
        <v>1</v>
      </c>
      <c r="CG117" s="807">
        <v>1</v>
      </c>
      <c r="CH117" s="851">
        <v>1</v>
      </c>
      <c r="CI117" s="851">
        <v>1</v>
      </c>
      <c r="CJ117" s="807">
        <v>1</v>
      </c>
      <c r="CK117" s="851">
        <v>1</v>
      </c>
      <c r="CL117" s="851">
        <v>1</v>
      </c>
      <c r="CM117" s="807">
        <v>1</v>
      </c>
      <c r="CN117" s="851">
        <v>1</v>
      </c>
      <c r="CO117" s="851">
        <v>1</v>
      </c>
      <c r="CP117" s="807">
        <v>1</v>
      </c>
      <c r="CQ117" s="851">
        <v>0</v>
      </c>
      <c r="CR117" s="851">
        <v>0</v>
      </c>
      <c r="CS117" s="807" t="s">
        <v>134</v>
      </c>
      <c r="CT117" s="851">
        <v>0</v>
      </c>
      <c r="CU117" s="851">
        <v>0</v>
      </c>
      <c r="CV117" s="807" t="s">
        <v>134</v>
      </c>
    </row>
    <row r="118" spans="1:100" ht="21.75" customHeight="1" x14ac:dyDescent="0.25">
      <c r="A118" s="845">
        <v>34</v>
      </c>
      <c r="B118" s="846" t="s">
        <v>127</v>
      </c>
      <c r="C118" s="846"/>
      <c r="D118" s="800">
        <f t="shared" si="8"/>
        <v>8</v>
      </c>
      <c r="E118" s="800">
        <f t="shared" si="5"/>
        <v>26</v>
      </c>
      <c r="F118" s="806">
        <f>+IF(E118=0,"",D118/E118)</f>
        <v>0.30769230769230771</v>
      </c>
      <c r="G118" s="807" t="str">
        <f t="shared" si="7"/>
        <v>Không đạt</v>
      </c>
      <c r="H118" s="851">
        <v>1</v>
      </c>
      <c r="I118" s="851">
        <v>1</v>
      </c>
      <c r="J118" s="807">
        <v>1</v>
      </c>
      <c r="K118" s="851">
        <v>0</v>
      </c>
      <c r="L118" s="851">
        <v>0</v>
      </c>
      <c r="M118" s="807" t="s">
        <v>134</v>
      </c>
      <c r="N118" s="851">
        <v>0</v>
      </c>
      <c r="O118" s="851">
        <v>0</v>
      </c>
      <c r="P118" s="807" t="s">
        <v>134</v>
      </c>
      <c r="Q118" s="851">
        <v>1</v>
      </c>
      <c r="R118" s="851">
        <v>1</v>
      </c>
      <c r="S118" s="807">
        <v>1</v>
      </c>
      <c r="T118" s="851">
        <v>0</v>
      </c>
      <c r="U118" s="851">
        <v>0</v>
      </c>
      <c r="V118" s="807" t="s">
        <v>134</v>
      </c>
      <c r="W118" s="851">
        <v>0</v>
      </c>
      <c r="X118" s="851">
        <v>0</v>
      </c>
      <c r="Y118" s="807" t="s">
        <v>134</v>
      </c>
      <c r="Z118" s="851">
        <v>0</v>
      </c>
      <c r="AA118" s="851">
        <v>0</v>
      </c>
      <c r="AB118" s="807" t="s">
        <v>134</v>
      </c>
      <c r="AC118" s="851">
        <v>0</v>
      </c>
      <c r="AD118" s="851">
        <v>0</v>
      </c>
      <c r="AE118" s="807" t="s">
        <v>134</v>
      </c>
      <c r="AF118" s="851">
        <v>2</v>
      </c>
      <c r="AG118" s="851">
        <v>2</v>
      </c>
      <c r="AH118" s="807">
        <v>1</v>
      </c>
      <c r="AI118" s="851">
        <v>1</v>
      </c>
      <c r="AJ118" s="851">
        <v>1</v>
      </c>
      <c r="AK118" s="807">
        <v>1</v>
      </c>
      <c r="AL118" s="851">
        <v>1</v>
      </c>
      <c r="AM118" s="851">
        <v>1</v>
      </c>
      <c r="AN118" s="937">
        <v>1</v>
      </c>
      <c r="AO118" s="851">
        <v>0</v>
      </c>
      <c r="AP118" s="851">
        <v>0</v>
      </c>
      <c r="AQ118" s="807" t="s">
        <v>134</v>
      </c>
      <c r="AR118" s="851">
        <v>0</v>
      </c>
      <c r="AS118" s="851">
        <v>0</v>
      </c>
      <c r="AT118" s="807" t="s">
        <v>134</v>
      </c>
      <c r="AU118" s="851">
        <v>2</v>
      </c>
      <c r="AV118" s="851">
        <v>2</v>
      </c>
      <c r="AW118" s="807">
        <v>1</v>
      </c>
      <c r="AX118" s="851">
        <v>5</v>
      </c>
      <c r="AY118" s="851">
        <v>5</v>
      </c>
      <c r="AZ118" s="807">
        <v>1</v>
      </c>
      <c r="BA118" s="851">
        <v>1</v>
      </c>
      <c r="BB118" s="851">
        <v>1</v>
      </c>
      <c r="BC118" s="807">
        <v>1</v>
      </c>
      <c r="BD118" s="851">
        <v>1</v>
      </c>
      <c r="BE118" s="851">
        <v>1</v>
      </c>
      <c r="BF118" s="807">
        <v>1</v>
      </c>
      <c r="BG118" s="851">
        <v>0</v>
      </c>
      <c r="BH118" s="851">
        <v>0</v>
      </c>
      <c r="BI118" s="807" t="s">
        <v>134</v>
      </c>
      <c r="BJ118" s="851">
        <v>0</v>
      </c>
      <c r="BK118" s="851">
        <v>0</v>
      </c>
      <c r="BL118" s="807" t="s">
        <v>134</v>
      </c>
      <c r="BM118" s="851">
        <v>0</v>
      </c>
      <c r="BN118" s="851">
        <v>0</v>
      </c>
      <c r="BO118" s="807" t="s">
        <v>134</v>
      </c>
      <c r="BP118" s="851">
        <v>4</v>
      </c>
      <c r="BQ118" s="851">
        <v>4</v>
      </c>
      <c r="BR118" s="807">
        <v>1</v>
      </c>
      <c r="BS118" s="851">
        <v>1</v>
      </c>
      <c r="BT118" s="851">
        <v>1</v>
      </c>
      <c r="BU118" s="807">
        <v>1</v>
      </c>
      <c r="BV118" s="851">
        <v>1</v>
      </c>
      <c r="BW118" s="851">
        <v>1</v>
      </c>
      <c r="BX118" s="807">
        <v>1</v>
      </c>
      <c r="BY118" s="851">
        <v>0</v>
      </c>
      <c r="BZ118" s="851">
        <v>0</v>
      </c>
      <c r="CA118" s="807" t="s">
        <v>134</v>
      </c>
      <c r="CB118" s="851">
        <v>0</v>
      </c>
      <c r="CC118" s="851">
        <v>0</v>
      </c>
      <c r="CD118" s="807" t="s">
        <v>134</v>
      </c>
      <c r="CE118" s="851">
        <v>0</v>
      </c>
      <c r="CF118" s="851">
        <v>0</v>
      </c>
      <c r="CG118" s="807" t="s">
        <v>134</v>
      </c>
      <c r="CH118" s="851">
        <v>1</v>
      </c>
      <c r="CI118" s="851">
        <v>1</v>
      </c>
      <c r="CJ118" s="807">
        <v>1</v>
      </c>
      <c r="CK118" s="851">
        <v>0</v>
      </c>
      <c r="CL118" s="851">
        <v>0</v>
      </c>
      <c r="CM118" s="807" t="s">
        <v>134</v>
      </c>
      <c r="CN118" s="851">
        <v>2</v>
      </c>
      <c r="CO118" s="851">
        <v>2</v>
      </c>
      <c r="CP118" s="807">
        <v>1</v>
      </c>
      <c r="CQ118" s="851">
        <v>2</v>
      </c>
      <c r="CR118" s="851">
        <v>2</v>
      </c>
      <c r="CS118" s="807">
        <v>1</v>
      </c>
      <c r="CT118" s="851">
        <v>1</v>
      </c>
      <c r="CU118" s="851">
        <v>1</v>
      </c>
      <c r="CV118" s="807">
        <v>1</v>
      </c>
    </row>
    <row r="119" spans="1:100" x14ac:dyDescent="0.25">
      <c r="E119" s="792"/>
    </row>
    <row r="120" spans="1:100" x14ac:dyDescent="0.25">
      <c r="E120" s="792"/>
    </row>
    <row r="121" spans="1:100" x14ac:dyDescent="0.25">
      <c r="A121" s="824" t="s">
        <v>135</v>
      </c>
      <c r="D121" s="850"/>
      <c r="E121" s="850"/>
      <c r="F121" s="850"/>
      <c r="G121" s="850"/>
      <c r="H121" s="850"/>
      <c r="I121" s="850"/>
      <c r="J121" s="852"/>
    </row>
    <row r="122" spans="1:100" s="843" customFormat="1" ht="15" customHeight="1" x14ac:dyDescent="0.25">
      <c r="A122" s="975" t="s">
        <v>60</v>
      </c>
      <c r="B122" s="975" t="s">
        <v>88</v>
      </c>
      <c r="C122" s="975" t="s">
        <v>89</v>
      </c>
      <c r="D122" s="966" t="str">
        <f>+D82</f>
        <v>Luỹ kế T7.2025</v>
      </c>
      <c r="E122" s="967"/>
      <c r="F122" s="968"/>
      <c r="G122" s="973" t="s">
        <v>136</v>
      </c>
      <c r="H122" s="969">
        <f>+H82</f>
        <v>45839</v>
      </c>
      <c r="I122" s="969"/>
      <c r="J122" s="969"/>
      <c r="K122" s="966">
        <f>+H122+1</f>
        <v>45840</v>
      </c>
      <c r="L122" s="967"/>
      <c r="M122" s="968"/>
      <c r="N122" s="969">
        <f>+K122+1</f>
        <v>45841</v>
      </c>
      <c r="O122" s="969"/>
      <c r="P122" s="969"/>
      <c r="Q122" s="969">
        <f>+N122+1</f>
        <v>45842</v>
      </c>
      <c r="R122" s="969"/>
      <c r="S122" s="969"/>
      <c r="T122" s="969">
        <f>+Q122+1</f>
        <v>45843</v>
      </c>
      <c r="U122" s="969"/>
      <c r="V122" s="969"/>
      <c r="W122" s="969">
        <f>+T122+1</f>
        <v>45844</v>
      </c>
      <c r="X122" s="969"/>
      <c r="Y122" s="969"/>
      <c r="Z122" s="969">
        <f>+W122+1</f>
        <v>45845</v>
      </c>
      <c r="AA122" s="969"/>
      <c r="AB122" s="969"/>
      <c r="AC122" s="969">
        <f>+Z122+1</f>
        <v>45846</v>
      </c>
      <c r="AD122" s="969"/>
      <c r="AE122" s="969"/>
      <c r="AF122" s="966">
        <f>+AC122+1</f>
        <v>45847</v>
      </c>
      <c r="AG122" s="967"/>
      <c r="AH122" s="968"/>
      <c r="AI122" s="966">
        <f>+AF122+1</f>
        <v>45848</v>
      </c>
      <c r="AJ122" s="967"/>
      <c r="AK122" s="968"/>
      <c r="AL122" s="966">
        <f>+AI122+1</f>
        <v>45849</v>
      </c>
      <c r="AM122" s="967"/>
      <c r="AN122" s="968"/>
      <c r="AO122" s="966">
        <f>+AL122+1</f>
        <v>45850</v>
      </c>
      <c r="AP122" s="967"/>
      <c r="AQ122" s="968"/>
      <c r="AR122" s="966">
        <f>+AO122+1</f>
        <v>45851</v>
      </c>
      <c r="AS122" s="967"/>
      <c r="AT122" s="968"/>
      <c r="AU122" s="966">
        <f>+AR122+1</f>
        <v>45852</v>
      </c>
      <c r="AV122" s="967"/>
      <c r="AW122" s="968"/>
      <c r="AX122" s="966">
        <f>+AU122+1</f>
        <v>45853</v>
      </c>
      <c r="AY122" s="967"/>
      <c r="AZ122" s="968"/>
      <c r="BA122" s="966">
        <f>+AX122+1</f>
        <v>45854</v>
      </c>
      <c r="BB122" s="967"/>
      <c r="BC122" s="968"/>
      <c r="BD122" s="966">
        <f>+BA122+1</f>
        <v>45855</v>
      </c>
      <c r="BE122" s="967"/>
      <c r="BF122" s="968"/>
      <c r="BG122" s="966">
        <f>+BD122+1</f>
        <v>45856</v>
      </c>
      <c r="BH122" s="967"/>
      <c r="BI122" s="968"/>
      <c r="BJ122" s="966">
        <f>+BG122+1</f>
        <v>45857</v>
      </c>
      <c r="BK122" s="967"/>
      <c r="BL122" s="968"/>
      <c r="BM122" s="966">
        <f>+BJ122+1</f>
        <v>45858</v>
      </c>
      <c r="BN122" s="967"/>
      <c r="BO122" s="968"/>
      <c r="BP122" s="966">
        <f>+BM122+1</f>
        <v>45859</v>
      </c>
      <c r="BQ122" s="967"/>
      <c r="BR122" s="968"/>
      <c r="BS122" s="966">
        <f>+BP122+1</f>
        <v>45860</v>
      </c>
      <c r="BT122" s="967"/>
      <c r="BU122" s="968"/>
      <c r="BV122" s="966">
        <f>+BS122+1</f>
        <v>45861</v>
      </c>
      <c r="BW122" s="967"/>
      <c r="BX122" s="968"/>
      <c r="BY122" s="966">
        <f>+BV122+1</f>
        <v>45862</v>
      </c>
      <c r="BZ122" s="967"/>
      <c r="CA122" s="968"/>
      <c r="CB122" s="966">
        <f>+BY122+1</f>
        <v>45863</v>
      </c>
      <c r="CC122" s="967"/>
      <c r="CD122" s="968"/>
      <c r="CE122" s="966">
        <f>+CB122+1</f>
        <v>45864</v>
      </c>
      <c r="CF122" s="967"/>
      <c r="CG122" s="968"/>
      <c r="CH122" s="966">
        <f>+CE122+1</f>
        <v>45865</v>
      </c>
      <c r="CI122" s="967"/>
      <c r="CJ122" s="968"/>
      <c r="CK122" s="966">
        <f>+CH122+1</f>
        <v>45866</v>
      </c>
      <c r="CL122" s="967"/>
      <c r="CM122" s="968"/>
      <c r="CN122" s="966">
        <f>+CK122+1</f>
        <v>45867</v>
      </c>
      <c r="CO122" s="967"/>
      <c r="CP122" s="968"/>
      <c r="CQ122" s="966">
        <f>+CN122+1</f>
        <v>45868</v>
      </c>
      <c r="CR122" s="967"/>
      <c r="CS122" s="968"/>
      <c r="CT122" s="966">
        <f>+CQ122+1</f>
        <v>45869</v>
      </c>
      <c r="CU122" s="967"/>
      <c r="CV122" s="968"/>
    </row>
    <row r="123" spans="1:100" s="844" customFormat="1" ht="42.6" customHeight="1" x14ac:dyDescent="0.3">
      <c r="A123" s="976"/>
      <c r="B123" s="976"/>
      <c r="C123" s="976"/>
      <c r="D123" s="795" t="s">
        <v>137</v>
      </c>
      <c r="E123" s="795" t="s">
        <v>133</v>
      </c>
      <c r="F123" s="796" t="s">
        <v>132</v>
      </c>
      <c r="G123" s="974"/>
      <c r="H123" s="795" t="s">
        <v>137</v>
      </c>
      <c r="I123" s="795" t="s">
        <v>133</v>
      </c>
      <c r="J123" s="796" t="s">
        <v>132</v>
      </c>
      <c r="K123" s="795" t="s">
        <v>137</v>
      </c>
      <c r="L123" s="795" t="s">
        <v>133</v>
      </c>
      <c r="M123" s="796" t="s">
        <v>132</v>
      </c>
      <c r="N123" s="795" t="s">
        <v>137</v>
      </c>
      <c r="O123" s="795" t="s">
        <v>133</v>
      </c>
      <c r="P123" s="796" t="s">
        <v>132</v>
      </c>
      <c r="Q123" s="795" t="s">
        <v>137</v>
      </c>
      <c r="R123" s="795" t="s">
        <v>133</v>
      </c>
      <c r="S123" s="796" t="s">
        <v>132</v>
      </c>
      <c r="T123" s="795" t="s">
        <v>137</v>
      </c>
      <c r="U123" s="795" t="s">
        <v>133</v>
      </c>
      <c r="V123" s="796" t="s">
        <v>132</v>
      </c>
      <c r="W123" s="795" t="s">
        <v>137</v>
      </c>
      <c r="X123" s="795" t="s">
        <v>133</v>
      </c>
      <c r="Y123" s="796" t="s">
        <v>132</v>
      </c>
      <c r="Z123" s="795" t="s">
        <v>137</v>
      </c>
      <c r="AA123" s="795" t="s">
        <v>133</v>
      </c>
      <c r="AB123" s="796" t="s">
        <v>132</v>
      </c>
      <c r="AC123" s="795" t="s">
        <v>137</v>
      </c>
      <c r="AD123" s="795" t="s">
        <v>133</v>
      </c>
      <c r="AE123" s="796" t="s">
        <v>132</v>
      </c>
      <c r="AF123" s="795" t="s">
        <v>137</v>
      </c>
      <c r="AG123" s="795" t="s">
        <v>133</v>
      </c>
      <c r="AH123" s="796" t="s">
        <v>132</v>
      </c>
      <c r="AI123" s="795" t="s">
        <v>137</v>
      </c>
      <c r="AJ123" s="795" t="s">
        <v>133</v>
      </c>
      <c r="AK123" s="796" t="s">
        <v>132</v>
      </c>
      <c r="AL123" s="795" t="s">
        <v>137</v>
      </c>
      <c r="AM123" s="795" t="s">
        <v>133</v>
      </c>
      <c r="AN123" s="796" t="s">
        <v>132</v>
      </c>
      <c r="AO123" s="795" t="s">
        <v>137</v>
      </c>
      <c r="AP123" s="795" t="s">
        <v>133</v>
      </c>
      <c r="AQ123" s="796" t="s">
        <v>132</v>
      </c>
      <c r="AR123" s="795" t="s">
        <v>137</v>
      </c>
      <c r="AS123" s="795" t="s">
        <v>133</v>
      </c>
      <c r="AT123" s="796" t="s">
        <v>132</v>
      </c>
      <c r="AU123" s="795" t="s">
        <v>137</v>
      </c>
      <c r="AV123" s="795" t="s">
        <v>133</v>
      </c>
      <c r="AW123" s="796" t="s">
        <v>132</v>
      </c>
      <c r="AX123" s="795" t="s">
        <v>137</v>
      </c>
      <c r="AY123" s="795" t="s">
        <v>133</v>
      </c>
      <c r="AZ123" s="796" t="s">
        <v>132</v>
      </c>
      <c r="BA123" s="795" t="s">
        <v>137</v>
      </c>
      <c r="BB123" s="795" t="s">
        <v>133</v>
      </c>
      <c r="BC123" s="796" t="s">
        <v>132</v>
      </c>
      <c r="BD123" s="795" t="s">
        <v>137</v>
      </c>
      <c r="BE123" s="795" t="s">
        <v>133</v>
      </c>
      <c r="BF123" s="796" t="s">
        <v>132</v>
      </c>
      <c r="BG123" s="795" t="s">
        <v>137</v>
      </c>
      <c r="BH123" s="795" t="s">
        <v>133</v>
      </c>
      <c r="BI123" s="796" t="s">
        <v>132</v>
      </c>
      <c r="BJ123" s="795" t="s">
        <v>137</v>
      </c>
      <c r="BK123" s="795" t="s">
        <v>133</v>
      </c>
      <c r="BL123" s="796" t="s">
        <v>132</v>
      </c>
      <c r="BM123" s="795" t="s">
        <v>137</v>
      </c>
      <c r="BN123" s="795" t="s">
        <v>133</v>
      </c>
      <c r="BO123" s="796" t="s">
        <v>132</v>
      </c>
      <c r="BP123" s="795" t="s">
        <v>137</v>
      </c>
      <c r="BQ123" s="795" t="s">
        <v>133</v>
      </c>
      <c r="BR123" s="796" t="s">
        <v>132</v>
      </c>
      <c r="BS123" s="795" t="s">
        <v>137</v>
      </c>
      <c r="BT123" s="795" t="s">
        <v>133</v>
      </c>
      <c r="BU123" s="796" t="s">
        <v>132</v>
      </c>
      <c r="BV123" s="795" t="s">
        <v>137</v>
      </c>
      <c r="BW123" s="795" t="s">
        <v>133</v>
      </c>
      <c r="BX123" s="796" t="s">
        <v>132</v>
      </c>
      <c r="BY123" s="795" t="s">
        <v>137</v>
      </c>
      <c r="BZ123" s="795" t="s">
        <v>133</v>
      </c>
      <c r="CA123" s="796" t="s">
        <v>132</v>
      </c>
      <c r="CB123" s="795" t="s">
        <v>137</v>
      </c>
      <c r="CC123" s="795" t="s">
        <v>133</v>
      </c>
      <c r="CD123" s="796" t="s">
        <v>132</v>
      </c>
      <c r="CE123" s="795" t="s">
        <v>137</v>
      </c>
      <c r="CF123" s="795" t="s">
        <v>133</v>
      </c>
      <c r="CG123" s="796" t="s">
        <v>132</v>
      </c>
      <c r="CH123" s="795" t="s">
        <v>137</v>
      </c>
      <c r="CI123" s="795" t="s">
        <v>133</v>
      </c>
      <c r="CJ123" s="796" t="s">
        <v>132</v>
      </c>
      <c r="CK123" s="795" t="s">
        <v>137</v>
      </c>
      <c r="CL123" s="795" t="s">
        <v>133</v>
      </c>
      <c r="CM123" s="796" t="s">
        <v>132</v>
      </c>
      <c r="CN123" s="795" t="s">
        <v>137</v>
      </c>
      <c r="CO123" s="795" t="s">
        <v>133</v>
      </c>
      <c r="CP123" s="796" t="s">
        <v>132</v>
      </c>
      <c r="CQ123" s="795" t="s">
        <v>137</v>
      </c>
      <c r="CR123" s="795" t="s">
        <v>133</v>
      </c>
      <c r="CS123" s="796" t="s">
        <v>132</v>
      </c>
      <c r="CT123" s="795" t="s">
        <v>137</v>
      </c>
      <c r="CU123" s="795" t="s">
        <v>133</v>
      </c>
      <c r="CV123" s="796" t="s">
        <v>132</v>
      </c>
    </row>
    <row r="124" spans="1:100" s="928" customFormat="1" ht="16.5" customHeight="1" x14ac:dyDescent="0.25">
      <c r="A124" s="923"/>
      <c r="B124" s="924" t="s">
        <v>93</v>
      </c>
      <c r="C124" s="925"/>
      <c r="D124" s="484">
        <f>SUMIFS($H124:$CV124,$H$203:$CV$203,D$203)</f>
        <v>1346</v>
      </c>
      <c r="E124" s="484">
        <f>SUMIFS($H124:$CV124,$H$203:$CV$203,E$203)</f>
        <v>1346</v>
      </c>
      <c r="F124" s="926">
        <f>+D124/E124</f>
        <v>1</v>
      </c>
      <c r="G124" s="927" t="str">
        <f>IF(F124&lt;98.21%,"Không đạt","Đạt")</f>
        <v>Đạt</v>
      </c>
      <c r="H124" s="484">
        <v>48</v>
      </c>
      <c r="I124" s="484">
        <v>48</v>
      </c>
      <c r="J124" s="926">
        <v>1</v>
      </c>
      <c r="K124" s="484">
        <v>41</v>
      </c>
      <c r="L124" s="484">
        <v>41</v>
      </c>
      <c r="M124" s="926">
        <v>1</v>
      </c>
      <c r="N124" s="484">
        <v>43</v>
      </c>
      <c r="O124" s="484">
        <v>43</v>
      </c>
      <c r="P124" s="926">
        <v>1</v>
      </c>
      <c r="Q124" s="484">
        <v>38</v>
      </c>
      <c r="R124" s="484">
        <v>38</v>
      </c>
      <c r="S124" s="926">
        <v>1</v>
      </c>
      <c r="T124" s="484">
        <v>14</v>
      </c>
      <c r="U124" s="484">
        <v>14</v>
      </c>
      <c r="V124" s="927">
        <v>1</v>
      </c>
      <c r="W124" s="484">
        <v>18</v>
      </c>
      <c r="X124" s="484">
        <v>18</v>
      </c>
      <c r="Y124" s="927">
        <v>1</v>
      </c>
      <c r="Z124" s="484">
        <v>66</v>
      </c>
      <c r="AA124" s="484">
        <v>66</v>
      </c>
      <c r="AB124" s="927">
        <v>1</v>
      </c>
      <c r="AC124" s="484">
        <v>43</v>
      </c>
      <c r="AD124" s="484">
        <v>43</v>
      </c>
      <c r="AE124" s="927">
        <v>1</v>
      </c>
      <c r="AF124" s="484">
        <v>42</v>
      </c>
      <c r="AG124" s="484">
        <v>42</v>
      </c>
      <c r="AH124" s="927">
        <v>1</v>
      </c>
      <c r="AI124" s="484">
        <v>41</v>
      </c>
      <c r="AJ124" s="484">
        <v>41</v>
      </c>
      <c r="AK124" s="927">
        <v>1</v>
      </c>
      <c r="AL124" s="484">
        <v>48</v>
      </c>
      <c r="AM124" s="484">
        <v>48</v>
      </c>
      <c r="AN124" s="927">
        <v>1</v>
      </c>
      <c r="AO124" s="484">
        <v>18</v>
      </c>
      <c r="AP124" s="484">
        <v>18</v>
      </c>
      <c r="AQ124" s="927">
        <v>1</v>
      </c>
      <c r="AR124" s="484">
        <v>13</v>
      </c>
      <c r="AS124" s="484">
        <v>13</v>
      </c>
      <c r="AT124" s="927">
        <v>1</v>
      </c>
      <c r="AU124" s="484">
        <v>61</v>
      </c>
      <c r="AV124" s="484">
        <v>61</v>
      </c>
      <c r="AW124" s="927">
        <v>1</v>
      </c>
      <c r="AX124" s="484">
        <v>50</v>
      </c>
      <c r="AY124" s="484">
        <v>50</v>
      </c>
      <c r="AZ124" s="927">
        <v>1</v>
      </c>
      <c r="BA124" s="484">
        <v>48</v>
      </c>
      <c r="BB124" s="484">
        <v>48</v>
      </c>
      <c r="BC124" s="927">
        <v>1</v>
      </c>
      <c r="BD124" s="484">
        <v>39</v>
      </c>
      <c r="BE124" s="484">
        <v>39</v>
      </c>
      <c r="BF124" s="927">
        <v>1</v>
      </c>
      <c r="BG124" s="484">
        <v>44</v>
      </c>
      <c r="BH124" s="484">
        <v>44</v>
      </c>
      <c r="BI124" s="927">
        <v>1</v>
      </c>
      <c r="BJ124" s="484">
        <v>39</v>
      </c>
      <c r="BK124" s="484">
        <v>39</v>
      </c>
      <c r="BL124" s="927">
        <v>1</v>
      </c>
      <c r="BM124" s="484">
        <v>37</v>
      </c>
      <c r="BN124" s="484">
        <v>37</v>
      </c>
      <c r="BO124" s="927">
        <v>1</v>
      </c>
      <c r="BP124" s="484">
        <v>80</v>
      </c>
      <c r="BQ124" s="484">
        <v>80</v>
      </c>
      <c r="BR124" s="927">
        <v>1</v>
      </c>
      <c r="BS124" s="484">
        <v>71</v>
      </c>
      <c r="BT124" s="484">
        <v>71</v>
      </c>
      <c r="BU124" s="927">
        <v>1</v>
      </c>
      <c r="BV124" s="484">
        <v>64</v>
      </c>
      <c r="BW124" s="484">
        <v>64</v>
      </c>
      <c r="BX124" s="927">
        <v>1</v>
      </c>
      <c r="BY124" s="484">
        <v>36</v>
      </c>
      <c r="BZ124" s="484">
        <v>36</v>
      </c>
      <c r="CA124" s="927">
        <v>1</v>
      </c>
      <c r="CB124" s="484">
        <v>38</v>
      </c>
      <c r="CC124" s="484">
        <v>38</v>
      </c>
      <c r="CD124" s="927">
        <v>1</v>
      </c>
      <c r="CE124" s="484">
        <v>17</v>
      </c>
      <c r="CF124" s="484">
        <v>17</v>
      </c>
      <c r="CG124" s="927">
        <v>1</v>
      </c>
      <c r="CH124" s="484">
        <v>41</v>
      </c>
      <c r="CI124" s="484">
        <v>41</v>
      </c>
      <c r="CJ124" s="927">
        <v>1</v>
      </c>
      <c r="CK124" s="484">
        <v>72</v>
      </c>
      <c r="CL124" s="484">
        <v>72</v>
      </c>
      <c r="CM124" s="927">
        <v>1</v>
      </c>
      <c r="CN124" s="484">
        <v>48</v>
      </c>
      <c r="CO124" s="484">
        <v>48</v>
      </c>
      <c r="CP124" s="927">
        <v>1</v>
      </c>
      <c r="CQ124" s="484">
        <v>42</v>
      </c>
      <c r="CR124" s="484">
        <v>42</v>
      </c>
      <c r="CS124" s="927">
        <v>1</v>
      </c>
      <c r="CT124" s="484">
        <v>46</v>
      </c>
      <c r="CU124" s="484">
        <v>46</v>
      </c>
      <c r="CV124" s="927">
        <v>1</v>
      </c>
    </row>
    <row r="125" spans="1:100" ht="15" customHeight="1" x14ac:dyDescent="0.25">
      <c r="A125" s="845">
        <v>1</v>
      </c>
      <c r="B125" s="846" t="s">
        <v>94</v>
      </c>
      <c r="C125" s="846"/>
      <c r="D125" s="800">
        <f t="shared" ref="D125:E143" si="9">SUMIFS($H125:$CS125,$H$203:$CS$203,D$203)</f>
        <v>20</v>
      </c>
      <c r="E125" s="800">
        <f t="shared" si="9"/>
        <v>20</v>
      </c>
      <c r="F125" s="806">
        <f>+IF(D125=0,"",D125/E125)</f>
        <v>1</v>
      </c>
      <c r="G125" s="807" t="str">
        <f t="shared" ref="G125:G158" si="10">IF(F125&lt;98.21%,"Không đạt","Đạt")</f>
        <v>Đạt</v>
      </c>
      <c r="H125" s="851">
        <v>1</v>
      </c>
      <c r="I125" s="851">
        <v>1</v>
      </c>
      <c r="J125" s="807">
        <v>1</v>
      </c>
      <c r="K125" s="851">
        <v>2</v>
      </c>
      <c r="L125" s="851">
        <v>2</v>
      </c>
      <c r="M125" s="807">
        <v>1</v>
      </c>
      <c r="N125" s="851">
        <v>1</v>
      </c>
      <c r="O125" s="851">
        <v>1</v>
      </c>
      <c r="P125" s="807">
        <v>1</v>
      </c>
      <c r="Q125" s="851">
        <v>1</v>
      </c>
      <c r="R125" s="851">
        <v>1</v>
      </c>
      <c r="S125" s="807">
        <v>1</v>
      </c>
      <c r="T125" s="851">
        <v>1</v>
      </c>
      <c r="U125" s="851">
        <v>1</v>
      </c>
      <c r="V125" s="807">
        <v>1</v>
      </c>
      <c r="W125" s="851">
        <v>0</v>
      </c>
      <c r="X125" s="851">
        <v>0</v>
      </c>
      <c r="Y125" s="807" t="s">
        <v>134</v>
      </c>
      <c r="Z125" s="851">
        <v>2</v>
      </c>
      <c r="AA125" s="851">
        <v>2</v>
      </c>
      <c r="AB125" s="807">
        <v>1</v>
      </c>
      <c r="AC125" s="851">
        <v>0</v>
      </c>
      <c r="AD125" s="851">
        <v>0</v>
      </c>
      <c r="AE125" s="807" t="s">
        <v>134</v>
      </c>
      <c r="AF125" s="851">
        <v>0</v>
      </c>
      <c r="AG125" s="851">
        <v>0</v>
      </c>
      <c r="AH125" s="807" t="s">
        <v>134</v>
      </c>
      <c r="AI125" s="851">
        <v>0</v>
      </c>
      <c r="AJ125" s="851">
        <v>0</v>
      </c>
      <c r="AK125" s="807" t="s">
        <v>134</v>
      </c>
      <c r="AL125" s="851">
        <v>0</v>
      </c>
      <c r="AM125" s="851">
        <v>0</v>
      </c>
      <c r="AN125" s="807" t="s">
        <v>134</v>
      </c>
      <c r="AO125" s="851">
        <v>0</v>
      </c>
      <c r="AP125" s="851">
        <v>0</v>
      </c>
      <c r="AQ125" s="807" t="s">
        <v>134</v>
      </c>
      <c r="AR125" s="851">
        <v>0</v>
      </c>
      <c r="AS125" s="851">
        <v>0</v>
      </c>
      <c r="AT125" s="807" t="s">
        <v>134</v>
      </c>
      <c r="AU125" s="851">
        <v>0</v>
      </c>
      <c r="AV125" s="851">
        <v>0</v>
      </c>
      <c r="AW125" s="807" t="s">
        <v>134</v>
      </c>
      <c r="AX125" s="851">
        <v>2</v>
      </c>
      <c r="AY125" s="851">
        <v>2</v>
      </c>
      <c r="AZ125" s="807">
        <v>1</v>
      </c>
      <c r="BA125" s="851">
        <v>0</v>
      </c>
      <c r="BB125" s="851">
        <v>0</v>
      </c>
      <c r="BC125" s="807" t="s">
        <v>134</v>
      </c>
      <c r="BD125" s="851">
        <v>1</v>
      </c>
      <c r="BE125" s="851">
        <v>1</v>
      </c>
      <c r="BF125" s="807">
        <v>1</v>
      </c>
      <c r="BG125" s="851">
        <v>2</v>
      </c>
      <c r="BH125" s="851">
        <v>2</v>
      </c>
      <c r="BI125" s="807">
        <v>1</v>
      </c>
      <c r="BJ125" s="851">
        <v>0</v>
      </c>
      <c r="BK125" s="851">
        <v>0</v>
      </c>
      <c r="BL125" s="807" t="s">
        <v>134</v>
      </c>
      <c r="BM125" s="851">
        <v>0</v>
      </c>
      <c r="BN125" s="851">
        <v>0</v>
      </c>
      <c r="BO125" s="807" t="s">
        <v>134</v>
      </c>
      <c r="BP125" s="851">
        <v>1</v>
      </c>
      <c r="BQ125" s="851">
        <v>1</v>
      </c>
      <c r="BR125" s="807">
        <v>1</v>
      </c>
      <c r="BS125" s="851">
        <v>3</v>
      </c>
      <c r="BT125" s="851">
        <v>3</v>
      </c>
      <c r="BU125" s="807">
        <v>1</v>
      </c>
      <c r="BV125" s="851">
        <v>2</v>
      </c>
      <c r="BW125" s="851">
        <v>2</v>
      </c>
      <c r="BX125" s="807">
        <v>1</v>
      </c>
      <c r="BY125" s="851">
        <v>0</v>
      </c>
      <c r="BZ125" s="851">
        <v>0</v>
      </c>
      <c r="CA125" s="807" t="s">
        <v>134</v>
      </c>
      <c r="CB125" s="851">
        <v>1</v>
      </c>
      <c r="CC125" s="851">
        <v>1</v>
      </c>
      <c r="CD125" s="807">
        <v>1</v>
      </c>
      <c r="CE125" s="851">
        <v>0</v>
      </c>
      <c r="CF125" s="851">
        <v>0</v>
      </c>
      <c r="CG125" s="807" t="s">
        <v>134</v>
      </c>
      <c r="CH125" s="851">
        <v>0</v>
      </c>
      <c r="CI125" s="851">
        <v>0</v>
      </c>
      <c r="CJ125" s="807" t="s">
        <v>134</v>
      </c>
      <c r="CK125" s="851">
        <v>0</v>
      </c>
      <c r="CL125" s="851">
        <v>0</v>
      </c>
      <c r="CM125" s="807" t="s">
        <v>134</v>
      </c>
      <c r="CN125" s="851">
        <v>0</v>
      </c>
      <c r="CO125" s="851">
        <v>0</v>
      </c>
      <c r="CP125" s="807" t="s">
        <v>134</v>
      </c>
      <c r="CQ125" s="851">
        <v>0</v>
      </c>
      <c r="CR125" s="851">
        <v>0</v>
      </c>
      <c r="CS125" s="807" t="s">
        <v>134</v>
      </c>
      <c r="CT125" s="851">
        <v>0</v>
      </c>
      <c r="CU125" s="851">
        <v>0</v>
      </c>
      <c r="CV125" s="807" t="s">
        <v>134</v>
      </c>
    </row>
    <row r="126" spans="1:100" ht="15" customHeight="1" x14ac:dyDescent="0.25">
      <c r="A126" s="845">
        <v>2</v>
      </c>
      <c r="B126" s="846" t="s">
        <v>95</v>
      </c>
      <c r="C126" s="846"/>
      <c r="D126" s="800">
        <f t="shared" si="9"/>
        <v>51</v>
      </c>
      <c r="E126" s="800">
        <f t="shared" si="9"/>
        <v>51</v>
      </c>
      <c r="F126" s="806">
        <f t="shared" ref="F126:F158" si="11">+IF(D126=0,"",D126/E126)</f>
        <v>1</v>
      </c>
      <c r="G126" s="807" t="str">
        <f t="shared" si="10"/>
        <v>Đạt</v>
      </c>
      <c r="H126" s="851">
        <v>4</v>
      </c>
      <c r="I126" s="851">
        <v>4</v>
      </c>
      <c r="J126" s="807">
        <v>1</v>
      </c>
      <c r="K126" s="851">
        <v>3</v>
      </c>
      <c r="L126" s="851">
        <v>3</v>
      </c>
      <c r="M126" s="807">
        <v>1</v>
      </c>
      <c r="N126" s="851">
        <v>3</v>
      </c>
      <c r="O126" s="851">
        <v>3</v>
      </c>
      <c r="P126" s="807">
        <v>1</v>
      </c>
      <c r="Q126" s="851">
        <v>2</v>
      </c>
      <c r="R126" s="851">
        <v>2</v>
      </c>
      <c r="S126" s="807">
        <v>1</v>
      </c>
      <c r="T126" s="851">
        <v>1</v>
      </c>
      <c r="U126" s="851">
        <v>1</v>
      </c>
      <c r="V126" s="807">
        <v>1</v>
      </c>
      <c r="W126" s="851">
        <v>2</v>
      </c>
      <c r="X126" s="851">
        <v>2</v>
      </c>
      <c r="Y126" s="807">
        <v>1</v>
      </c>
      <c r="Z126" s="851">
        <v>7</v>
      </c>
      <c r="AA126" s="851">
        <v>7</v>
      </c>
      <c r="AB126" s="807">
        <v>1</v>
      </c>
      <c r="AC126" s="851">
        <v>2</v>
      </c>
      <c r="AD126" s="851">
        <v>2</v>
      </c>
      <c r="AE126" s="807">
        <v>1</v>
      </c>
      <c r="AF126" s="851">
        <v>1</v>
      </c>
      <c r="AG126" s="851">
        <v>1</v>
      </c>
      <c r="AH126" s="807">
        <v>1</v>
      </c>
      <c r="AI126" s="851">
        <v>3</v>
      </c>
      <c r="AJ126" s="851">
        <v>3</v>
      </c>
      <c r="AK126" s="807">
        <v>1</v>
      </c>
      <c r="AL126" s="851">
        <v>1</v>
      </c>
      <c r="AM126" s="851">
        <v>1</v>
      </c>
      <c r="AN126" s="807">
        <v>1</v>
      </c>
      <c r="AO126" s="851">
        <v>1</v>
      </c>
      <c r="AP126" s="851">
        <v>1</v>
      </c>
      <c r="AQ126" s="807">
        <v>1</v>
      </c>
      <c r="AR126" s="851">
        <v>0</v>
      </c>
      <c r="AS126" s="851">
        <v>0</v>
      </c>
      <c r="AT126" s="807" t="s">
        <v>134</v>
      </c>
      <c r="AU126" s="851">
        <v>1</v>
      </c>
      <c r="AV126" s="851">
        <v>1</v>
      </c>
      <c r="AW126" s="807">
        <v>1</v>
      </c>
      <c r="AX126" s="851">
        <v>2</v>
      </c>
      <c r="AY126" s="851">
        <v>2</v>
      </c>
      <c r="AZ126" s="807">
        <v>1</v>
      </c>
      <c r="BA126" s="851">
        <v>1</v>
      </c>
      <c r="BB126" s="851">
        <v>1</v>
      </c>
      <c r="BC126" s="807">
        <v>1</v>
      </c>
      <c r="BD126" s="851">
        <v>7</v>
      </c>
      <c r="BE126" s="851">
        <v>7</v>
      </c>
      <c r="BF126" s="807">
        <v>1</v>
      </c>
      <c r="BG126" s="851">
        <v>2</v>
      </c>
      <c r="BH126" s="851">
        <v>2</v>
      </c>
      <c r="BI126" s="807">
        <v>1</v>
      </c>
      <c r="BJ126" s="851">
        <v>0</v>
      </c>
      <c r="BK126" s="851">
        <v>0</v>
      </c>
      <c r="BL126" s="807" t="s">
        <v>134</v>
      </c>
      <c r="BM126" s="851">
        <v>0</v>
      </c>
      <c r="BN126" s="851">
        <v>0</v>
      </c>
      <c r="BO126" s="807" t="s">
        <v>134</v>
      </c>
      <c r="BP126" s="851">
        <v>0</v>
      </c>
      <c r="BQ126" s="851">
        <v>0</v>
      </c>
      <c r="BR126" s="807" t="s">
        <v>134</v>
      </c>
      <c r="BS126" s="851">
        <v>5</v>
      </c>
      <c r="BT126" s="851">
        <v>5</v>
      </c>
      <c r="BU126" s="807">
        <v>1</v>
      </c>
      <c r="BV126" s="851">
        <v>0</v>
      </c>
      <c r="BW126" s="851">
        <v>0</v>
      </c>
      <c r="BX126" s="807" t="s">
        <v>134</v>
      </c>
      <c r="BY126" s="851">
        <v>1</v>
      </c>
      <c r="BZ126" s="851">
        <v>1</v>
      </c>
      <c r="CA126" s="807">
        <v>1</v>
      </c>
      <c r="CB126" s="851">
        <v>0</v>
      </c>
      <c r="CC126" s="851">
        <v>0</v>
      </c>
      <c r="CD126" s="807" t="s">
        <v>134</v>
      </c>
      <c r="CE126" s="851">
        <v>0</v>
      </c>
      <c r="CF126" s="851">
        <v>0</v>
      </c>
      <c r="CG126" s="807" t="s">
        <v>134</v>
      </c>
      <c r="CH126" s="851">
        <v>0</v>
      </c>
      <c r="CI126" s="851">
        <v>0</v>
      </c>
      <c r="CJ126" s="807" t="s">
        <v>134</v>
      </c>
      <c r="CK126" s="851">
        <v>0</v>
      </c>
      <c r="CL126" s="851">
        <v>0</v>
      </c>
      <c r="CM126" s="807" t="s">
        <v>134</v>
      </c>
      <c r="CN126" s="851">
        <v>0</v>
      </c>
      <c r="CO126" s="851">
        <v>0</v>
      </c>
      <c r="CP126" s="807" t="s">
        <v>134</v>
      </c>
      <c r="CQ126" s="851">
        <v>2</v>
      </c>
      <c r="CR126" s="851">
        <v>2</v>
      </c>
      <c r="CS126" s="807">
        <v>1</v>
      </c>
      <c r="CT126" s="851">
        <v>2</v>
      </c>
      <c r="CU126" s="851">
        <v>2</v>
      </c>
      <c r="CV126" s="807">
        <v>1</v>
      </c>
    </row>
    <row r="127" spans="1:100" ht="15" customHeight="1" x14ac:dyDescent="0.25">
      <c r="A127" s="845">
        <v>3</v>
      </c>
      <c r="B127" s="846" t="s">
        <v>96</v>
      </c>
      <c r="C127" s="846"/>
      <c r="D127" s="800">
        <f t="shared" si="9"/>
        <v>126</v>
      </c>
      <c r="E127" s="800">
        <f t="shared" si="9"/>
        <v>126</v>
      </c>
      <c r="F127" s="806">
        <f t="shared" si="11"/>
        <v>1</v>
      </c>
      <c r="G127" s="807" t="str">
        <f t="shared" si="10"/>
        <v>Đạt</v>
      </c>
      <c r="H127" s="851">
        <v>6</v>
      </c>
      <c r="I127" s="851">
        <v>6</v>
      </c>
      <c r="J127" s="807">
        <v>1</v>
      </c>
      <c r="K127" s="851">
        <v>2</v>
      </c>
      <c r="L127" s="851">
        <v>2</v>
      </c>
      <c r="M127" s="807">
        <v>1</v>
      </c>
      <c r="N127" s="851">
        <v>14</v>
      </c>
      <c r="O127" s="851">
        <v>14</v>
      </c>
      <c r="P127" s="807">
        <v>1</v>
      </c>
      <c r="Q127" s="851">
        <v>4</v>
      </c>
      <c r="R127" s="851">
        <v>4</v>
      </c>
      <c r="S127" s="807">
        <v>1</v>
      </c>
      <c r="T127" s="851">
        <v>1</v>
      </c>
      <c r="U127" s="851">
        <v>1</v>
      </c>
      <c r="V127" s="807">
        <v>1</v>
      </c>
      <c r="W127" s="851">
        <v>2</v>
      </c>
      <c r="X127" s="851">
        <v>2</v>
      </c>
      <c r="Y127" s="807">
        <v>1</v>
      </c>
      <c r="Z127" s="851">
        <v>7</v>
      </c>
      <c r="AA127" s="851">
        <v>7</v>
      </c>
      <c r="AB127" s="807">
        <v>1</v>
      </c>
      <c r="AC127" s="851">
        <v>5</v>
      </c>
      <c r="AD127" s="851">
        <v>5</v>
      </c>
      <c r="AE127" s="807">
        <v>1</v>
      </c>
      <c r="AF127" s="851">
        <v>6</v>
      </c>
      <c r="AG127" s="851">
        <v>6</v>
      </c>
      <c r="AH127" s="807">
        <v>1</v>
      </c>
      <c r="AI127" s="851">
        <v>5</v>
      </c>
      <c r="AJ127" s="851">
        <v>5</v>
      </c>
      <c r="AK127" s="807">
        <v>1</v>
      </c>
      <c r="AL127" s="851">
        <v>5</v>
      </c>
      <c r="AM127" s="851">
        <v>5</v>
      </c>
      <c r="AN127" s="807">
        <v>1</v>
      </c>
      <c r="AO127" s="851">
        <v>2</v>
      </c>
      <c r="AP127" s="851">
        <v>2</v>
      </c>
      <c r="AQ127" s="807">
        <v>1</v>
      </c>
      <c r="AR127" s="851">
        <v>1</v>
      </c>
      <c r="AS127" s="851">
        <v>1</v>
      </c>
      <c r="AT127" s="807">
        <v>1</v>
      </c>
      <c r="AU127" s="851">
        <v>5</v>
      </c>
      <c r="AV127" s="851">
        <v>5</v>
      </c>
      <c r="AW127" s="807">
        <v>1</v>
      </c>
      <c r="AX127" s="851">
        <v>2</v>
      </c>
      <c r="AY127" s="851">
        <v>2</v>
      </c>
      <c r="AZ127" s="807">
        <v>1</v>
      </c>
      <c r="BA127" s="851">
        <v>6</v>
      </c>
      <c r="BB127" s="851">
        <v>6</v>
      </c>
      <c r="BC127" s="807">
        <v>1</v>
      </c>
      <c r="BD127" s="851">
        <v>4</v>
      </c>
      <c r="BE127" s="851">
        <v>4</v>
      </c>
      <c r="BF127" s="807">
        <v>1</v>
      </c>
      <c r="BG127" s="851">
        <v>2</v>
      </c>
      <c r="BH127" s="851">
        <v>2</v>
      </c>
      <c r="BI127" s="807">
        <v>1</v>
      </c>
      <c r="BJ127" s="851">
        <v>7</v>
      </c>
      <c r="BK127" s="851">
        <v>7</v>
      </c>
      <c r="BL127" s="807">
        <v>1</v>
      </c>
      <c r="BM127" s="851">
        <v>4</v>
      </c>
      <c r="BN127" s="851">
        <v>4</v>
      </c>
      <c r="BO127" s="807">
        <v>1</v>
      </c>
      <c r="BP127" s="851">
        <v>4</v>
      </c>
      <c r="BQ127" s="851">
        <v>4</v>
      </c>
      <c r="BR127" s="807">
        <v>1</v>
      </c>
      <c r="BS127" s="851">
        <v>3</v>
      </c>
      <c r="BT127" s="851">
        <v>3</v>
      </c>
      <c r="BU127" s="807">
        <v>1</v>
      </c>
      <c r="BV127" s="851">
        <v>1</v>
      </c>
      <c r="BW127" s="851">
        <v>1</v>
      </c>
      <c r="BX127" s="807">
        <v>1</v>
      </c>
      <c r="BY127" s="851">
        <v>0</v>
      </c>
      <c r="BZ127" s="851">
        <v>0</v>
      </c>
      <c r="CA127" s="807" t="s">
        <v>134</v>
      </c>
      <c r="CB127" s="851">
        <v>4</v>
      </c>
      <c r="CC127" s="851">
        <v>4</v>
      </c>
      <c r="CD127" s="807">
        <v>1</v>
      </c>
      <c r="CE127" s="851">
        <v>1</v>
      </c>
      <c r="CF127" s="851">
        <v>1</v>
      </c>
      <c r="CG127" s="807">
        <v>1</v>
      </c>
      <c r="CH127" s="851">
        <v>4</v>
      </c>
      <c r="CI127" s="851">
        <v>4</v>
      </c>
      <c r="CJ127" s="807">
        <v>1</v>
      </c>
      <c r="CK127" s="851">
        <v>10</v>
      </c>
      <c r="CL127" s="851">
        <v>10</v>
      </c>
      <c r="CM127" s="807">
        <v>1</v>
      </c>
      <c r="CN127" s="851">
        <v>5</v>
      </c>
      <c r="CO127" s="851">
        <v>5</v>
      </c>
      <c r="CP127" s="807">
        <v>1</v>
      </c>
      <c r="CQ127" s="851">
        <v>4</v>
      </c>
      <c r="CR127" s="851">
        <v>4</v>
      </c>
      <c r="CS127" s="807">
        <v>1</v>
      </c>
      <c r="CT127" s="851">
        <v>7</v>
      </c>
      <c r="CU127" s="851">
        <v>7</v>
      </c>
      <c r="CV127" s="807">
        <v>1</v>
      </c>
    </row>
    <row r="128" spans="1:100" x14ac:dyDescent="0.25">
      <c r="A128" s="845">
        <v>4</v>
      </c>
      <c r="B128" s="846" t="s">
        <v>97</v>
      </c>
      <c r="C128" s="846"/>
      <c r="D128" s="800">
        <f t="shared" si="9"/>
        <v>61</v>
      </c>
      <c r="E128" s="800">
        <f t="shared" si="9"/>
        <v>61</v>
      </c>
      <c r="F128" s="806">
        <f t="shared" si="11"/>
        <v>1</v>
      </c>
      <c r="G128" s="807" t="str">
        <f t="shared" si="10"/>
        <v>Đạt</v>
      </c>
      <c r="H128" s="851">
        <v>1</v>
      </c>
      <c r="I128" s="851">
        <v>1</v>
      </c>
      <c r="J128" s="807">
        <v>1</v>
      </c>
      <c r="K128" s="851">
        <v>1</v>
      </c>
      <c r="L128" s="851">
        <v>1</v>
      </c>
      <c r="M128" s="807">
        <v>1</v>
      </c>
      <c r="N128" s="851">
        <v>2</v>
      </c>
      <c r="O128" s="851">
        <v>2</v>
      </c>
      <c r="P128" s="807">
        <v>1</v>
      </c>
      <c r="Q128" s="851">
        <v>1</v>
      </c>
      <c r="R128" s="851">
        <v>1</v>
      </c>
      <c r="S128" s="807">
        <v>1</v>
      </c>
      <c r="T128" s="851">
        <v>0</v>
      </c>
      <c r="U128" s="851">
        <v>0</v>
      </c>
      <c r="V128" s="807" t="s">
        <v>134</v>
      </c>
      <c r="W128" s="851">
        <v>0</v>
      </c>
      <c r="X128" s="851">
        <v>0</v>
      </c>
      <c r="Y128" s="807" t="s">
        <v>134</v>
      </c>
      <c r="Z128" s="851">
        <v>3</v>
      </c>
      <c r="AA128" s="851">
        <v>3</v>
      </c>
      <c r="AB128" s="807">
        <v>1</v>
      </c>
      <c r="AC128" s="851">
        <v>4</v>
      </c>
      <c r="AD128" s="851">
        <v>4</v>
      </c>
      <c r="AE128" s="807">
        <v>1</v>
      </c>
      <c r="AF128" s="851">
        <v>1</v>
      </c>
      <c r="AG128" s="851">
        <v>1</v>
      </c>
      <c r="AH128" s="807">
        <v>1</v>
      </c>
      <c r="AI128" s="851">
        <v>2</v>
      </c>
      <c r="AJ128" s="851">
        <v>2</v>
      </c>
      <c r="AK128" s="807">
        <v>1</v>
      </c>
      <c r="AL128" s="851">
        <v>3</v>
      </c>
      <c r="AM128" s="851">
        <v>3</v>
      </c>
      <c r="AN128" s="807">
        <v>1</v>
      </c>
      <c r="AO128" s="851">
        <v>1</v>
      </c>
      <c r="AP128" s="851">
        <v>1</v>
      </c>
      <c r="AQ128" s="807">
        <v>1</v>
      </c>
      <c r="AR128" s="851">
        <v>0</v>
      </c>
      <c r="AS128" s="851">
        <v>0</v>
      </c>
      <c r="AT128" s="807" t="s">
        <v>134</v>
      </c>
      <c r="AU128" s="851">
        <v>8</v>
      </c>
      <c r="AV128" s="851">
        <v>8</v>
      </c>
      <c r="AW128" s="807">
        <v>1</v>
      </c>
      <c r="AX128" s="851">
        <v>1</v>
      </c>
      <c r="AY128" s="851">
        <v>1</v>
      </c>
      <c r="AZ128" s="807">
        <v>1</v>
      </c>
      <c r="BA128" s="851">
        <v>2</v>
      </c>
      <c r="BB128" s="851">
        <v>2</v>
      </c>
      <c r="BC128" s="807">
        <v>1</v>
      </c>
      <c r="BD128" s="851">
        <v>2</v>
      </c>
      <c r="BE128" s="851">
        <v>2</v>
      </c>
      <c r="BF128" s="807">
        <v>1</v>
      </c>
      <c r="BG128" s="851">
        <v>4</v>
      </c>
      <c r="BH128" s="851">
        <v>4</v>
      </c>
      <c r="BI128" s="807">
        <v>1</v>
      </c>
      <c r="BJ128" s="851">
        <v>1</v>
      </c>
      <c r="BK128" s="851">
        <v>1</v>
      </c>
      <c r="BL128" s="807">
        <v>1</v>
      </c>
      <c r="BM128" s="851">
        <v>0</v>
      </c>
      <c r="BN128" s="851">
        <v>0</v>
      </c>
      <c r="BO128" s="807" t="s">
        <v>134</v>
      </c>
      <c r="BP128" s="851">
        <v>4</v>
      </c>
      <c r="BQ128" s="851">
        <v>4</v>
      </c>
      <c r="BR128" s="807">
        <v>1</v>
      </c>
      <c r="BS128" s="851">
        <v>4</v>
      </c>
      <c r="BT128" s="851">
        <v>4</v>
      </c>
      <c r="BU128" s="807">
        <v>1</v>
      </c>
      <c r="BV128" s="851">
        <v>2</v>
      </c>
      <c r="BW128" s="851">
        <v>2</v>
      </c>
      <c r="BX128" s="807">
        <v>1</v>
      </c>
      <c r="BY128" s="851">
        <v>3</v>
      </c>
      <c r="BZ128" s="851">
        <v>3</v>
      </c>
      <c r="CA128" s="807">
        <v>1</v>
      </c>
      <c r="CB128" s="851">
        <v>2</v>
      </c>
      <c r="CC128" s="851">
        <v>2</v>
      </c>
      <c r="CD128" s="807">
        <v>1</v>
      </c>
      <c r="CE128" s="851">
        <v>1</v>
      </c>
      <c r="CF128" s="851">
        <v>1</v>
      </c>
      <c r="CG128" s="807">
        <v>1</v>
      </c>
      <c r="CH128" s="851">
        <v>2</v>
      </c>
      <c r="CI128" s="851">
        <v>2</v>
      </c>
      <c r="CJ128" s="807">
        <v>1</v>
      </c>
      <c r="CK128" s="851">
        <v>0</v>
      </c>
      <c r="CL128" s="851">
        <v>0</v>
      </c>
      <c r="CM128" s="807" t="s">
        <v>134</v>
      </c>
      <c r="CN128" s="851">
        <v>2</v>
      </c>
      <c r="CO128" s="851">
        <v>2</v>
      </c>
      <c r="CP128" s="807">
        <v>1</v>
      </c>
      <c r="CQ128" s="851">
        <v>4</v>
      </c>
      <c r="CR128" s="851">
        <v>4</v>
      </c>
      <c r="CS128" s="807">
        <v>1</v>
      </c>
      <c r="CT128" s="851">
        <v>2</v>
      </c>
      <c r="CU128" s="851">
        <v>2</v>
      </c>
      <c r="CV128" s="807">
        <v>1</v>
      </c>
    </row>
    <row r="129" spans="1:100" ht="15" customHeight="1" x14ac:dyDescent="0.25">
      <c r="A129" s="845">
        <v>5</v>
      </c>
      <c r="B129" s="846" t="s">
        <v>98</v>
      </c>
      <c r="C129" s="846"/>
      <c r="D129" s="800">
        <f t="shared" si="9"/>
        <v>175</v>
      </c>
      <c r="E129" s="800">
        <f t="shared" si="9"/>
        <v>175</v>
      </c>
      <c r="F129" s="806">
        <f t="shared" si="11"/>
        <v>1</v>
      </c>
      <c r="G129" s="807" t="str">
        <f t="shared" si="10"/>
        <v>Đạt</v>
      </c>
      <c r="H129" s="851">
        <v>4</v>
      </c>
      <c r="I129" s="851">
        <v>4</v>
      </c>
      <c r="J129" s="807">
        <v>1</v>
      </c>
      <c r="K129" s="851">
        <v>6</v>
      </c>
      <c r="L129" s="851">
        <v>6</v>
      </c>
      <c r="M129" s="807">
        <v>1</v>
      </c>
      <c r="N129" s="851">
        <v>3</v>
      </c>
      <c r="O129" s="851">
        <v>3</v>
      </c>
      <c r="P129" s="807">
        <v>1</v>
      </c>
      <c r="Q129" s="851">
        <v>4</v>
      </c>
      <c r="R129" s="851">
        <v>4</v>
      </c>
      <c r="S129" s="807">
        <v>1</v>
      </c>
      <c r="T129" s="851">
        <v>1</v>
      </c>
      <c r="U129" s="851">
        <v>1</v>
      </c>
      <c r="V129" s="807">
        <v>1</v>
      </c>
      <c r="W129" s="851">
        <v>2</v>
      </c>
      <c r="X129" s="851">
        <v>2</v>
      </c>
      <c r="Y129" s="807">
        <v>1</v>
      </c>
      <c r="Z129" s="851">
        <v>7</v>
      </c>
      <c r="AA129" s="851">
        <v>7</v>
      </c>
      <c r="AB129" s="807">
        <v>1</v>
      </c>
      <c r="AC129" s="851">
        <v>9</v>
      </c>
      <c r="AD129" s="851">
        <v>9</v>
      </c>
      <c r="AE129" s="807">
        <v>1</v>
      </c>
      <c r="AF129" s="851">
        <v>8</v>
      </c>
      <c r="AG129" s="851">
        <v>8</v>
      </c>
      <c r="AH129" s="807">
        <v>1</v>
      </c>
      <c r="AI129" s="851">
        <v>3</v>
      </c>
      <c r="AJ129" s="851">
        <v>3</v>
      </c>
      <c r="AK129" s="807">
        <v>1</v>
      </c>
      <c r="AL129" s="851">
        <v>5</v>
      </c>
      <c r="AM129" s="851">
        <v>5</v>
      </c>
      <c r="AN129" s="807">
        <v>1</v>
      </c>
      <c r="AO129" s="851">
        <v>4</v>
      </c>
      <c r="AP129" s="851">
        <v>4</v>
      </c>
      <c r="AQ129" s="807">
        <v>1</v>
      </c>
      <c r="AR129" s="851">
        <v>2</v>
      </c>
      <c r="AS129" s="851">
        <v>2</v>
      </c>
      <c r="AT129" s="807">
        <v>1</v>
      </c>
      <c r="AU129" s="851">
        <v>8</v>
      </c>
      <c r="AV129" s="851">
        <v>8</v>
      </c>
      <c r="AW129" s="807">
        <v>1</v>
      </c>
      <c r="AX129" s="851">
        <v>3</v>
      </c>
      <c r="AY129" s="851">
        <v>3</v>
      </c>
      <c r="AZ129" s="807">
        <v>1</v>
      </c>
      <c r="BA129" s="851">
        <v>4</v>
      </c>
      <c r="BB129" s="851">
        <v>4</v>
      </c>
      <c r="BC129" s="807">
        <v>1</v>
      </c>
      <c r="BD129" s="851">
        <v>4</v>
      </c>
      <c r="BE129" s="851">
        <v>4</v>
      </c>
      <c r="BF129" s="807">
        <v>1</v>
      </c>
      <c r="BG129" s="851">
        <v>8</v>
      </c>
      <c r="BH129" s="851">
        <v>8</v>
      </c>
      <c r="BI129" s="807">
        <v>1</v>
      </c>
      <c r="BJ129" s="851">
        <v>4</v>
      </c>
      <c r="BK129" s="851">
        <v>4</v>
      </c>
      <c r="BL129" s="807">
        <v>1</v>
      </c>
      <c r="BM129" s="851">
        <v>2</v>
      </c>
      <c r="BN129" s="851">
        <v>2</v>
      </c>
      <c r="BO129" s="807">
        <v>1</v>
      </c>
      <c r="BP129" s="851">
        <v>9</v>
      </c>
      <c r="BQ129" s="851">
        <v>9</v>
      </c>
      <c r="BR129" s="807">
        <v>1</v>
      </c>
      <c r="BS129" s="851">
        <v>3</v>
      </c>
      <c r="BT129" s="851">
        <v>3</v>
      </c>
      <c r="BU129" s="807">
        <v>1</v>
      </c>
      <c r="BV129" s="851">
        <v>12</v>
      </c>
      <c r="BW129" s="851">
        <v>12</v>
      </c>
      <c r="BX129" s="807">
        <v>1</v>
      </c>
      <c r="BY129" s="851">
        <v>2</v>
      </c>
      <c r="BZ129" s="851">
        <v>2</v>
      </c>
      <c r="CA129" s="807">
        <v>1</v>
      </c>
      <c r="CB129" s="851">
        <v>6</v>
      </c>
      <c r="CC129" s="851">
        <v>6</v>
      </c>
      <c r="CD129" s="807">
        <v>1</v>
      </c>
      <c r="CE129" s="851">
        <v>5</v>
      </c>
      <c r="CF129" s="851">
        <v>5</v>
      </c>
      <c r="CG129" s="807">
        <v>1</v>
      </c>
      <c r="CH129" s="851">
        <v>18</v>
      </c>
      <c r="CI129" s="851">
        <v>18</v>
      </c>
      <c r="CJ129" s="807">
        <v>1</v>
      </c>
      <c r="CK129" s="851">
        <v>14</v>
      </c>
      <c r="CL129" s="851">
        <v>14</v>
      </c>
      <c r="CM129" s="807">
        <v>1</v>
      </c>
      <c r="CN129" s="851">
        <v>12</v>
      </c>
      <c r="CO129" s="851">
        <v>12</v>
      </c>
      <c r="CP129" s="807">
        <v>1</v>
      </c>
      <c r="CQ129" s="851">
        <v>3</v>
      </c>
      <c r="CR129" s="851">
        <v>3</v>
      </c>
      <c r="CS129" s="807">
        <v>1</v>
      </c>
      <c r="CT129" s="851">
        <v>6</v>
      </c>
      <c r="CU129" s="851">
        <v>6</v>
      </c>
      <c r="CV129" s="807">
        <v>1</v>
      </c>
    </row>
    <row r="130" spans="1:100" ht="15" customHeight="1" x14ac:dyDescent="0.25">
      <c r="A130" s="845">
        <v>6</v>
      </c>
      <c r="B130" s="846" t="s">
        <v>99</v>
      </c>
      <c r="C130" s="846"/>
      <c r="D130" s="800">
        <f t="shared" si="9"/>
        <v>35</v>
      </c>
      <c r="E130" s="800">
        <f t="shared" si="9"/>
        <v>35</v>
      </c>
      <c r="F130" s="806">
        <f t="shared" si="11"/>
        <v>1</v>
      </c>
      <c r="G130" s="807" t="str">
        <f t="shared" si="10"/>
        <v>Đạt</v>
      </c>
      <c r="H130" s="851">
        <v>0</v>
      </c>
      <c r="I130" s="851">
        <v>0</v>
      </c>
      <c r="J130" s="807" t="s">
        <v>134</v>
      </c>
      <c r="K130" s="851">
        <v>2</v>
      </c>
      <c r="L130" s="851">
        <v>2</v>
      </c>
      <c r="M130" s="807">
        <v>1</v>
      </c>
      <c r="N130" s="851">
        <v>0</v>
      </c>
      <c r="O130" s="851">
        <v>0</v>
      </c>
      <c r="P130" s="807" t="s">
        <v>134</v>
      </c>
      <c r="Q130" s="851">
        <v>1</v>
      </c>
      <c r="R130" s="851">
        <v>1</v>
      </c>
      <c r="S130" s="807">
        <v>1</v>
      </c>
      <c r="T130" s="851">
        <v>1</v>
      </c>
      <c r="U130" s="851">
        <v>1</v>
      </c>
      <c r="V130" s="807">
        <v>1</v>
      </c>
      <c r="W130" s="851">
        <v>0</v>
      </c>
      <c r="X130" s="851">
        <v>0</v>
      </c>
      <c r="Y130" s="807" t="s">
        <v>134</v>
      </c>
      <c r="Z130" s="851">
        <v>0</v>
      </c>
      <c r="AA130" s="851">
        <v>0</v>
      </c>
      <c r="AB130" s="807" t="s">
        <v>134</v>
      </c>
      <c r="AC130" s="851">
        <v>5</v>
      </c>
      <c r="AD130" s="851">
        <v>5</v>
      </c>
      <c r="AE130" s="807">
        <v>1</v>
      </c>
      <c r="AF130" s="851">
        <v>1</v>
      </c>
      <c r="AG130" s="851">
        <v>1</v>
      </c>
      <c r="AH130" s="807">
        <v>1</v>
      </c>
      <c r="AI130" s="851">
        <v>2</v>
      </c>
      <c r="AJ130" s="851">
        <v>2</v>
      </c>
      <c r="AK130" s="807">
        <v>1</v>
      </c>
      <c r="AL130" s="851">
        <v>0</v>
      </c>
      <c r="AM130" s="851">
        <v>0</v>
      </c>
      <c r="AN130" s="807" t="s">
        <v>134</v>
      </c>
      <c r="AO130" s="851">
        <v>0</v>
      </c>
      <c r="AP130" s="851">
        <v>0</v>
      </c>
      <c r="AQ130" s="807" t="s">
        <v>134</v>
      </c>
      <c r="AR130" s="851">
        <v>0</v>
      </c>
      <c r="AS130" s="851">
        <v>0</v>
      </c>
      <c r="AT130" s="807" t="s">
        <v>134</v>
      </c>
      <c r="AU130" s="851">
        <v>0</v>
      </c>
      <c r="AV130" s="851">
        <v>0</v>
      </c>
      <c r="AW130" s="807" t="s">
        <v>134</v>
      </c>
      <c r="AX130" s="851">
        <v>4</v>
      </c>
      <c r="AY130" s="851">
        <v>4</v>
      </c>
      <c r="AZ130" s="807">
        <v>1</v>
      </c>
      <c r="BA130" s="851">
        <v>1</v>
      </c>
      <c r="BB130" s="851">
        <v>1</v>
      </c>
      <c r="BC130" s="807">
        <v>1</v>
      </c>
      <c r="BD130" s="851">
        <v>0</v>
      </c>
      <c r="BE130" s="851">
        <v>0</v>
      </c>
      <c r="BF130" s="807" t="s">
        <v>134</v>
      </c>
      <c r="BG130" s="851">
        <v>1</v>
      </c>
      <c r="BH130" s="851">
        <v>1</v>
      </c>
      <c r="BI130" s="807">
        <v>1</v>
      </c>
      <c r="BJ130" s="851">
        <v>1</v>
      </c>
      <c r="BK130" s="851">
        <v>1</v>
      </c>
      <c r="BL130" s="807">
        <v>1</v>
      </c>
      <c r="BM130" s="851">
        <v>0</v>
      </c>
      <c r="BN130" s="851">
        <v>0</v>
      </c>
      <c r="BO130" s="807" t="s">
        <v>134</v>
      </c>
      <c r="BP130" s="851">
        <v>2</v>
      </c>
      <c r="BQ130" s="851">
        <v>2</v>
      </c>
      <c r="BR130" s="807">
        <v>1</v>
      </c>
      <c r="BS130" s="851">
        <v>1</v>
      </c>
      <c r="BT130" s="851">
        <v>1</v>
      </c>
      <c r="BU130" s="807">
        <v>1</v>
      </c>
      <c r="BV130" s="851">
        <v>1</v>
      </c>
      <c r="BW130" s="851">
        <v>1</v>
      </c>
      <c r="BX130" s="807">
        <v>1</v>
      </c>
      <c r="BY130" s="851">
        <v>5</v>
      </c>
      <c r="BZ130" s="851">
        <v>5</v>
      </c>
      <c r="CA130" s="807">
        <v>1</v>
      </c>
      <c r="CB130" s="851">
        <v>1</v>
      </c>
      <c r="CC130" s="851">
        <v>1</v>
      </c>
      <c r="CD130" s="807">
        <v>1</v>
      </c>
      <c r="CE130" s="851">
        <v>0</v>
      </c>
      <c r="CF130" s="851">
        <v>0</v>
      </c>
      <c r="CG130" s="807" t="s">
        <v>134</v>
      </c>
      <c r="CH130" s="851">
        <v>1</v>
      </c>
      <c r="CI130" s="851">
        <v>1</v>
      </c>
      <c r="CJ130" s="807">
        <v>1</v>
      </c>
      <c r="CK130" s="851">
        <v>2</v>
      </c>
      <c r="CL130" s="851">
        <v>2</v>
      </c>
      <c r="CM130" s="807">
        <v>1</v>
      </c>
      <c r="CN130" s="851">
        <v>1</v>
      </c>
      <c r="CO130" s="851">
        <v>1</v>
      </c>
      <c r="CP130" s="807">
        <v>1</v>
      </c>
      <c r="CQ130" s="851">
        <v>2</v>
      </c>
      <c r="CR130" s="851">
        <v>2</v>
      </c>
      <c r="CS130" s="807">
        <v>1</v>
      </c>
      <c r="CT130" s="851">
        <v>2</v>
      </c>
      <c r="CU130" s="851">
        <v>2</v>
      </c>
      <c r="CV130" s="807">
        <v>1</v>
      </c>
    </row>
    <row r="131" spans="1:100" ht="15" customHeight="1" x14ac:dyDescent="0.25">
      <c r="A131" s="845">
        <v>7</v>
      </c>
      <c r="B131" s="846" t="s">
        <v>100</v>
      </c>
      <c r="C131" s="846"/>
      <c r="D131" s="800">
        <f t="shared" si="9"/>
        <v>32</v>
      </c>
      <c r="E131" s="800">
        <f t="shared" si="9"/>
        <v>32</v>
      </c>
      <c r="F131" s="806">
        <f t="shared" si="11"/>
        <v>1</v>
      </c>
      <c r="G131" s="807" t="str">
        <f t="shared" si="10"/>
        <v>Đạt</v>
      </c>
      <c r="H131" s="851">
        <v>0</v>
      </c>
      <c r="I131" s="851">
        <v>0</v>
      </c>
      <c r="J131" s="807" t="s">
        <v>134</v>
      </c>
      <c r="K131" s="851">
        <v>1</v>
      </c>
      <c r="L131" s="851">
        <v>1</v>
      </c>
      <c r="M131" s="807">
        <v>1</v>
      </c>
      <c r="N131" s="851">
        <v>1</v>
      </c>
      <c r="O131" s="851">
        <v>1</v>
      </c>
      <c r="P131" s="807">
        <v>1</v>
      </c>
      <c r="Q131" s="851">
        <v>0</v>
      </c>
      <c r="R131" s="851">
        <v>0</v>
      </c>
      <c r="S131" s="807" t="s">
        <v>134</v>
      </c>
      <c r="T131" s="851">
        <v>0</v>
      </c>
      <c r="U131" s="851">
        <v>0</v>
      </c>
      <c r="V131" s="807" t="s">
        <v>134</v>
      </c>
      <c r="W131" s="851">
        <v>0</v>
      </c>
      <c r="X131" s="851">
        <v>0</v>
      </c>
      <c r="Y131" s="807" t="s">
        <v>134</v>
      </c>
      <c r="Z131" s="851">
        <v>0</v>
      </c>
      <c r="AA131" s="851">
        <v>0</v>
      </c>
      <c r="AB131" s="807" t="s">
        <v>134</v>
      </c>
      <c r="AC131" s="851">
        <v>1</v>
      </c>
      <c r="AD131" s="851">
        <v>1</v>
      </c>
      <c r="AE131" s="807">
        <v>1</v>
      </c>
      <c r="AF131" s="851">
        <v>3</v>
      </c>
      <c r="AG131" s="851">
        <v>3</v>
      </c>
      <c r="AH131" s="807">
        <v>1</v>
      </c>
      <c r="AI131" s="851">
        <v>1</v>
      </c>
      <c r="AJ131" s="851">
        <v>1</v>
      </c>
      <c r="AK131" s="807">
        <v>1</v>
      </c>
      <c r="AL131" s="851">
        <v>2</v>
      </c>
      <c r="AM131" s="851">
        <v>2</v>
      </c>
      <c r="AN131" s="807">
        <v>1</v>
      </c>
      <c r="AO131" s="851">
        <v>0</v>
      </c>
      <c r="AP131" s="851">
        <v>0</v>
      </c>
      <c r="AQ131" s="807" t="s">
        <v>134</v>
      </c>
      <c r="AR131" s="851">
        <v>0</v>
      </c>
      <c r="AS131" s="851">
        <v>0</v>
      </c>
      <c r="AT131" s="807" t="s">
        <v>134</v>
      </c>
      <c r="AU131" s="851">
        <v>1</v>
      </c>
      <c r="AV131" s="851">
        <v>1</v>
      </c>
      <c r="AW131" s="807">
        <v>1</v>
      </c>
      <c r="AX131" s="851">
        <v>0</v>
      </c>
      <c r="AY131" s="851">
        <v>0</v>
      </c>
      <c r="AZ131" s="807" t="s">
        <v>134</v>
      </c>
      <c r="BA131" s="851">
        <v>0</v>
      </c>
      <c r="BB131" s="851">
        <v>0</v>
      </c>
      <c r="BC131" s="807" t="s">
        <v>134</v>
      </c>
      <c r="BD131" s="851">
        <v>0</v>
      </c>
      <c r="BE131" s="851">
        <v>0</v>
      </c>
      <c r="BF131" s="807" t="s">
        <v>134</v>
      </c>
      <c r="BG131" s="851">
        <v>0</v>
      </c>
      <c r="BH131" s="851">
        <v>0</v>
      </c>
      <c r="BI131" s="807" t="s">
        <v>134</v>
      </c>
      <c r="BJ131" s="851">
        <v>1</v>
      </c>
      <c r="BK131" s="851">
        <v>1</v>
      </c>
      <c r="BL131" s="807">
        <v>1</v>
      </c>
      <c r="BM131" s="851">
        <v>0</v>
      </c>
      <c r="BN131" s="851">
        <v>0</v>
      </c>
      <c r="BO131" s="807" t="s">
        <v>134</v>
      </c>
      <c r="BP131" s="851">
        <v>1</v>
      </c>
      <c r="BQ131" s="851">
        <v>1</v>
      </c>
      <c r="BR131" s="807">
        <v>1</v>
      </c>
      <c r="BS131" s="851">
        <v>5</v>
      </c>
      <c r="BT131" s="851">
        <v>5</v>
      </c>
      <c r="BU131" s="807">
        <v>1</v>
      </c>
      <c r="BV131" s="851">
        <v>4</v>
      </c>
      <c r="BW131" s="851">
        <v>4</v>
      </c>
      <c r="BX131" s="807">
        <v>1</v>
      </c>
      <c r="BY131" s="851">
        <v>0</v>
      </c>
      <c r="BZ131" s="851">
        <v>0</v>
      </c>
      <c r="CA131" s="807" t="s">
        <v>134</v>
      </c>
      <c r="CB131" s="851">
        <v>0</v>
      </c>
      <c r="CC131" s="851">
        <v>0</v>
      </c>
      <c r="CD131" s="807" t="s">
        <v>134</v>
      </c>
      <c r="CE131" s="851">
        <v>0</v>
      </c>
      <c r="CF131" s="851">
        <v>0</v>
      </c>
      <c r="CG131" s="807" t="s">
        <v>134</v>
      </c>
      <c r="CH131" s="851">
        <v>1</v>
      </c>
      <c r="CI131" s="851">
        <v>1</v>
      </c>
      <c r="CJ131" s="807">
        <v>1</v>
      </c>
      <c r="CK131" s="851">
        <v>6</v>
      </c>
      <c r="CL131" s="851">
        <v>6</v>
      </c>
      <c r="CM131" s="807">
        <v>1</v>
      </c>
      <c r="CN131" s="851">
        <v>3</v>
      </c>
      <c r="CO131" s="851">
        <v>3</v>
      </c>
      <c r="CP131" s="807">
        <v>1</v>
      </c>
      <c r="CQ131" s="851">
        <v>1</v>
      </c>
      <c r="CR131" s="851">
        <v>1</v>
      </c>
      <c r="CS131" s="807">
        <v>1</v>
      </c>
      <c r="CT131" s="851">
        <v>0</v>
      </c>
      <c r="CU131" s="851">
        <v>0</v>
      </c>
      <c r="CV131" s="807" t="s">
        <v>134</v>
      </c>
    </row>
    <row r="132" spans="1:100" ht="15" customHeight="1" x14ac:dyDescent="0.25">
      <c r="A132" s="845">
        <v>8</v>
      </c>
      <c r="B132" s="846" t="s">
        <v>101</v>
      </c>
      <c r="C132" s="846"/>
      <c r="D132" s="800">
        <f t="shared" si="9"/>
        <v>56</v>
      </c>
      <c r="E132" s="800">
        <f t="shared" si="9"/>
        <v>56</v>
      </c>
      <c r="F132" s="806">
        <f t="shared" si="11"/>
        <v>1</v>
      </c>
      <c r="G132" s="807" t="str">
        <f t="shared" si="10"/>
        <v>Đạt</v>
      </c>
      <c r="H132" s="851">
        <v>1</v>
      </c>
      <c r="I132" s="851">
        <v>1</v>
      </c>
      <c r="J132" s="807">
        <v>1</v>
      </c>
      <c r="K132" s="851">
        <v>0</v>
      </c>
      <c r="L132" s="851">
        <v>0</v>
      </c>
      <c r="M132" s="807" t="s">
        <v>134</v>
      </c>
      <c r="N132" s="851">
        <v>1</v>
      </c>
      <c r="O132" s="851">
        <v>1</v>
      </c>
      <c r="P132" s="807">
        <v>1</v>
      </c>
      <c r="Q132" s="851">
        <v>3</v>
      </c>
      <c r="R132" s="851">
        <v>3</v>
      </c>
      <c r="S132" s="807">
        <v>1</v>
      </c>
      <c r="T132" s="851">
        <v>3</v>
      </c>
      <c r="U132" s="851">
        <v>3</v>
      </c>
      <c r="V132" s="807">
        <v>1</v>
      </c>
      <c r="W132" s="851">
        <v>2</v>
      </c>
      <c r="X132" s="851">
        <v>2</v>
      </c>
      <c r="Y132" s="807">
        <v>1</v>
      </c>
      <c r="Z132" s="851">
        <v>5</v>
      </c>
      <c r="AA132" s="851">
        <v>5</v>
      </c>
      <c r="AB132" s="807">
        <v>1</v>
      </c>
      <c r="AC132" s="851">
        <v>2</v>
      </c>
      <c r="AD132" s="851">
        <v>2</v>
      </c>
      <c r="AE132" s="807">
        <v>1</v>
      </c>
      <c r="AF132" s="851">
        <v>1</v>
      </c>
      <c r="AG132" s="851">
        <v>1</v>
      </c>
      <c r="AH132" s="807">
        <v>1</v>
      </c>
      <c r="AI132" s="851">
        <v>0</v>
      </c>
      <c r="AJ132" s="851">
        <v>0</v>
      </c>
      <c r="AK132" s="807" t="s">
        <v>134</v>
      </c>
      <c r="AL132" s="851">
        <v>2</v>
      </c>
      <c r="AM132" s="851">
        <v>2</v>
      </c>
      <c r="AN132" s="807">
        <v>1</v>
      </c>
      <c r="AO132" s="851">
        <v>2</v>
      </c>
      <c r="AP132" s="851">
        <v>2</v>
      </c>
      <c r="AQ132" s="807">
        <v>1</v>
      </c>
      <c r="AR132" s="851">
        <v>0</v>
      </c>
      <c r="AS132" s="851">
        <v>0</v>
      </c>
      <c r="AT132" s="807" t="s">
        <v>134</v>
      </c>
      <c r="AU132" s="851">
        <v>4</v>
      </c>
      <c r="AV132" s="851">
        <v>4</v>
      </c>
      <c r="AW132" s="807">
        <v>1</v>
      </c>
      <c r="AX132" s="851">
        <v>1</v>
      </c>
      <c r="AY132" s="851">
        <v>1</v>
      </c>
      <c r="AZ132" s="807">
        <v>1</v>
      </c>
      <c r="BA132" s="851">
        <v>1</v>
      </c>
      <c r="BB132" s="851">
        <v>1</v>
      </c>
      <c r="BC132" s="807">
        <v>1</v>
      </c>
      <c r="BD132" s="851">
        <v>2</v>
      </c>
      <c r="BE132" s="851">
        <v>2</v>
      </c>
      <c r="BF132" s="807">
        <v>1</v>
      </c>
      <c r="BG132" s="851">
        <v>5</v>
      </c>
      <c r="BH132" s="851">
        <v>5</v>
      </c>
      <c r="BI132" s="807">
        <v>1</v>
      </c>
      <c r="BJ132" s="851">
        <v>1</v>
      </c>
      <c r="BK132" s="851">
        <v>1</v>
      </c>
      <c r="BL132" s="807">
        <v>1</v>
      </c>
      <c r="BM132" s="851">
        <v>2</v>
      </c>
      <c r="BN132" s="851">
        <v>2</v>
      </c>
      <c r="BO132" s="807">
        <v>1</v>
      </c>
      <c r="BP132" s="851">
        <v>3</v>
      </c>
      <c r="BQ132" s="851">
        <v>3</v>
      </c>
      <c r="BR132" s="807">
        <v>1</v>
      </c>
      <c r="BS132" s="851">
        <v>2</v>
      </c>
      <c r="BT132" s="851">
        <v>2</v>
      </c>
      <c r="BU132" s="807">
        <v>1</v>
      </c>
      <c r="BV132" s="851">
        <v>3</v>
      </c>
      <c r="BW132" s="851">
        <v>3</v>
      </c>
      <c r="BX132" s="807">
        <v>1</v>
      </c>
      <c r="BY132" s="851">
        <v>1</v>
      </c>
      <c r="BZ132" s="851">
        <v>1</v>
      </c>
      <c r="CA132" s="807">
        <v>1</v>
      </c>
      <c r="CB132" s="851">
        <v>3</v>
      </c>
      <c r="CC132" s="851">
        <v>3</v>
      </c>
      <c r="CD132" s="807">
        <v>1</v>
      </c>
      <c r="CE132" s="851">
        <v>0</v>
      </c>
      <c r="CF132" s="851">
        <v>0</v>
      </c>
      <c r="CG132" s="807" t="s">
        <v>134</v>
      </c>
      <c r="CH132" s="851">
        <v>0</v>
      </c>
      <c r="CI132" s="851">
        <v>0</v>
      </c>
      <c r="CJ132" s="807" t="s">
        <v>134</v>
      </c>
      <c r="CK132" s="851">
        <v>3</v>
      </c>
      <c r="CL132" s="851">
        <v>3</v>
      </c>
      <c r="CM132" s="807">
        <v>1</v>
      </c>
      <c r="CN132" s="851">
        <v>1</v>
      </c>
      <c r="CO132" s="851">
        <v>1</v>
      </c>
      <c r="CP132" s="807">
        <v>1</v>
      </c>
      <c r="CQ132" s="851">
        <v>2</v>
      </c>
      <c r="CR132" s="851">
        <v>2</v>
      </c>
      <c r="CS132" s="807">
        <v>1</v>
      </c>
      <c r="CT132" s="851">
        <v>5</v>
      </c>
      <c r="CU132" s="851">
        <v>5</v>
      </c>
      <c r="CV132" s="807">
        <v>1</v>
      </c>
    </row>
    <row r="133" spans="1:100" ht="15" customHeight="1" x14ac:dyDescent="0.25">
      <c r="A133" s="845">
        <v>9</v>
      </c>
      <c r="B133" s="846" t="s">
        <v>102</v>
      </c>
      <c r="C133" s="846"/>
      <c r="D133" s="800">
        <f t="shared" si="9"/>
        <v>13</v>
      </c>
      <c r="E133" s="800">
        <f t="shared" si="9"/>
        <v>13</v>
      </c>
      <c r="F133" s="806">
        <f t="shared" si="11"/>
        <v>1</v>
      </c>
      <c r="G133" s="807" t="str">
        <f t="shared" si="10"/>
        <v>Đạt</v>
      </c>
      <c r="H133" s="851">
        <v>0</v>
      </c>
      <c r="I133" s="851">
        <v>0</v>
      </c>
      <c r="J133" s="807" t="s">
        <v>134</v>
      </c>
      <c r="K133" s="851">
        <v>0</v>
      </c>
      <c r="L133" s="851">
        <v>0</v>
      </c>
      <c r="M133" s="807" t="s">
        <v>134</v>
      </c>
      <c r="N133" s="851">
        <v>1</v>
      </c>
      <c r="O133" s="851">
        <v>1</v>
      </c>
      <c r="P133" s="807">
        <v>1</v>
      </c>
      <c r="Q133" s="851">
        <v>0</v>
      </c>
      <c r="R133" s="851">
        <v>0</v>
      </c>
      <c r="S133" s="807" t="s">
        <v>134</v>
      </c>
      <c r="T133" s="851">
        <v>0</v>
      </c>
      <c r="U133" s="851">
        <v>0</v>
      </c>
      <c r="V133" s="807" t="s">
        <v>134</v>
      </c>
      <c r="W133" s="851">
        <v>0</v>
      </c>
      <c r="X133" s="851">
        <v>0</v>
      </c>
      <c r="Y133" s="807" t="s">
        <v>134</v>
      </c>
      <c r="Z133" s="851">
        <v>1</v>
      </c>
      <c r="AA133" s="851">
        <v>1</v>
      </c>
      <c r="AB133" s="807">
        <v>1</v>
      </c>
      <c r="AC133" s="851">
        <v>0</v>
      </c>
      <c r="AD133" s="851">
        <v>0</v>
      </c>
      <c r="AE133" s="807" t="s">
        <v>134</v>
      </c>
      <c r="AF133" s="851">
        <v>0</v>
      </c>
      <c r="AG133" s="851">
        <v>0</v>
      </c>
      <c r="AH133" s="807" t="s">
        <v>134</v>
      </c>
      <c r="AI133" s="851">
        <v>0</v>
      </c>
      <c r="AJ133" s="851">
        <v>0</v>
      </c>
      <c r="AK133" s="807" t="s">
        <v>134</v>
      </c>
      <c r="AL133" s="851">
        <v>2</v>
      </c>
      <c r="AM133" s="851">
        <v>2</v>
      </c>
      <c r="AN133" s="807">
        <v>1</v>
      </c>
      <c r="AO133" s="851">
        <v>0</v>
      </c>
      <c r="AP133" s="851">
        <v>0</v>
      </c>
      <c r="AQ133" s="807" t="s">
        <v>134</v>
      </c>
      <c r="AR133" s="851">
        <v>0</v>
      </c>
      <c r="AS133" s="851">
        <v>0</v>
      </c>
      <c r="AT133" s="807" t="s">
        <v>134</v>
      </c>
      <c r="AU133" s="851">
        <v>0</v>
      </c>
      <c r="AV133" s="851">
        <v>0</v>
      </c>
      <c r="AW133" s="807" t="s">
        <v>134</v>
      </c>
      <c r="AX133" s="851">
        <v>0</v>
      </c>
      <c r="AY133" s="851">
        <v>0</v>
      </c>
      <c r="AZ133" s="807" t="s">
        <v>134</v>
      </c>
      <c r="BA133" s="851">
        <v>0</v>
      </c>
      <c r="BB133" s="851">
        <v>0</v>
      </c>
      <c r="BC133" s="807" t="s">
        <v>134</v>
      </c>
      <c r="BD133" s="851">
        <v>0</v>
      </c>
      <c r="BE133" s="851">
        <v>0</v>
      </c>
      <c r="BF133" s="807" t="s">
        <v>134</v>
      </c>
      <c r="BG133" s="851">
        <v>1</v>
      </c>
      <c r="BH133" s="851">
        <v>1</v>
      </c>
      <c r="BI133" s="807">
        <v>1</v>
      </c>
      <c r="BJ133" s="851">
        <v>0</v>
      </c>
      <c r="BK133" s="851">
        <v>0</v>
      </c>
      <c r="BL133" s="807" t="s">
        <v>134</v>
      </c>
      <c r="BM133" s="851">
        <v>0</v>
      </c>
      <c r="BN133" s="851">
        <v>0</v>
      </c>
      <c r="BO133" s="807" t="s">
        <v>134</v>
      </c>
      <c r="BP133" s="851">
        <v>1</v>
      </c>
      <c r="BQ133" s="851">
        <v>1</v>
      </c>
      <c r="BR133" s="807">
        <v>1</v>
      </c>
      <c r="BS133" s="851">
        <v>0</v>
      </c>
      <c r="BT133" s="851">
        <v>0</v>
      </c>
      <c r="BU133" s="807" t="s">
        <v>134</v>
      </c>
      <c r="BV133" s="851">
        <v>1</v>
      </c>
      <c r="BW133" s="851">
        <v>1</v>
      </c>
      <c r="BX133" s="807">
        <v>1</v>
      </c>
      <c r="BY133" s="851">
        <v>1</v>
      </c>
      <c r="BZ133" s="851">
        <v>1</v>
      </c>
      <c r="CA133" s="807">
        <v>1</v>
      </c>
      <c r="CB133" s="851">
        <v>0</v>
      </c>
      <c r="CC133" s="851">
        <v>0</v>
      </c>
      <c r="CD133" s="807" t="s">
        <v>134</v>
      </c>
      <c r="CE133" s="851">
        <v>0</v>
      </c>
      <c r="CF133" s="851">
        <v>0</v>
      </c>
      <c r="CG133" s="807" t="s">
        <v>134</v>
      </c>
      <c r="CH133" s="851">
        <v>0</v>
      </c>
      <c r="CI133" s="851">
        <v>0</v>
      </c>
      <c r="CJ133" s="807" t="s">
        <v>134</v>
      </c>
      <c r="CK133" s="851">
        <v>4</v>
      </c>
      <c r="CL133" s="851">
        <v>4</v>
      </c>
      <c r="CM133" s="807">
        <v>1</v>
      </c>
      <c r="CN133" s="851">
        <v>1</v>
      </c>
      <c r="CO133" s="851">
        <v>1</v>
      </c>
      <c r="CP133" s="807">
        <v>1</v>
      </c>
      <c r="CQ133" s="851">
        <v>0</v>
      </c>
      <c r="CR133" s="851">
        <v>0</v>
      </c>
      <c r="CS133" s="807" t="s">
        <v>134</v>
      </c>
      <c r="CT133" s="851">
        <v>1</v>
      </c>
      <c r="CU133" s="851">
        <v>1</v>
      </c>
      <c r="CV133" s="807">
        <v>1</v>
      </c>
    </row>
    <row r="134" spans="1:100" ht="15" customHeight="1" x14ac:dyDescent="0.25">
      <c r="A134" s="845">
        <v>10</v>
      </c>
      <c r="B134" s="846" t="s">
        <v>103</v>
      </c>
      <c r="C134" s="846"/>
      <c r="D134" s="800">
        <f t="shared" si="9"/>
        <v>12</v>
      </c>
      <c r="E134" s="800">
        <f t="shared" si="9"/>
        <v>12</v>
      </c>
      <c r="F134" s="806">
        <f t="shared" si="11"/>
        <v>1</v>
      </c>
      <c r="G134" s="807" t="str">
        <f t="shared" si="10"/>
        <v>Đạt</v>
      </c>
      <c r="H134" s="851">
        <v>0</v>
      </c>
      <c r="I134" s="851">
        <v>0</v>
      </c>
      <c r="J134" s="807" t="s">
        <v>134</v>
      </c>
      <c r="K134" s="851">
        <v>1</v>
      </c>
      <c r="L134" s="851">
        <v>1</v>
      </c>
      <c r="M134" s="807">
        <v>1</v>
      </c>
      <c r="N134" s="851">
        <v>0</v>
      </c>
      <c r="O134" s="851">
        <v>0</v>
      </c>
      <c r="P134" s="807" t="s">
        <v>134</v>
      </c>
      <c r="Q134" s="851">
        <v>0</v>
      </c>
      <c r="R134" s="851">
        <v>0</v>
      </c>
      <c r="S134" s="807" t="s">
        <v>134</v>
      </c>
      <c r="T134" s="851">
        <v>0</v>
      </c>
      <c r="U134" s="851">
        <v>0</v>
      </c>
      <c r="V134" s="807" t="s">
        <v>134</v>
      </c>
      <c r="W134" s="851">
        <v>0</v>
      </c>
      <c r="X134" s="851">
        <v>0</v>
      </c>
      <c r="Y134" s="807" t="s">
        <v>134</v>
      </c>
      <c r="Z134" s="851">
        <v>2</v>
      </c>
      <c r="AA134" s="851">
        <v>2</v>
      </c>
      <c r="AB134" s="807">
        <v>1</v>
      </c>
      <c r="AC134" s="851">
        <v>1</v>
      </c>
      <c r="AD134" s="851">
        <v>1</v>
      </c>
      <c r="AE134" s="807">
        <v>1</v>
      </c>
      <c r="AF134" s="851">
        <v>0</v>
      </c>
      <c r="AG134" s="851">
        <v>0</v>
      </c>
      <c r="AH134" s="807" t="s">
        <v>134</v>
      </c>
      <c r="AI134" s="851">
        <v>1</v>
      </c>
      <c r="AJ134" s="851">
        <v>1</v>
      </c>
      <c r="AK134" s="807">
        <v>1</v>
      </c>
      <c r="AL134" s="851">
        <v>1</v>
      </c>
      <c r="AM134" s="851">
        <v>1</v>
      </c>
      <c r="AN134" s="807">
        <v>1</v>
      </c>
      <c r="AO134" s="851">
        <v>0</v>
      </c>
      <c r="AP134" s="851">
        <v>0</v>
      </c>
      <c r="AQ134" s="807" t="s">
        <v>134</v>
      </c>
      <c r="AR134" s="851">
        <v>1</v>
      </c>
      <c r="AS134" s="851">
        <v>1</v>
      </c>
      <c r="AT134" s="807">
        <v>1</v>
      </c>
      <c r="AU134" s="851">
        <v>0</v>
      </c>
      <c r="AV134" s="851">
        <v>0</v>
      </c>
      <c r="AW134" s="807" t="s">
        <v>134</v>
      </c>
      <c r="AX134" s="851">
        <v>0</v>
      </c>
      <c r="AY134" s="851">
        <v>0</v>
      </c>
      <c r="AZ134" s="807" t="s">
        <v>134</v>
      </c>
      <c r="BA134" s="851">
        <v>0</v>
      </c>
      <c r="BB134" s="851">
        <v>0</v>
      </c>
      <c r="BC134" s="807" t="s">
        <v>134</v>
      </c>
      <c r="BD134" s="851">
        <v>0</v>
      </c>
      <c r="BE134" s="851">
        <v>0</v>
      </c>
      <c r="BF134" s="807" t="s">
        <v>134</v>
      </c>
      <c r="BG134" s="851">
        <v>0</v>
      </c>
      <c r="BH134" s="851">
        <v>0</v>
      </c>
      <c r="BI134" s="807" t="s">
        <v>134</v>
      </c>
      <c r="BJ134" s="851">
        <v>0</v>
      </c>
      <c r="BK134" s="851">
        <v>0</v>
      </c>
      <c r="BL134" s="807" t="s">
        <v>134</v>
      </c>
      <c r="BM134" s="851">
        <v>0</v>
      </c>
      <c r="BN134" s="851">
        <v>0</v>
      </c>
      <c r="BO134" s="807" t="s">
        <v>134</v>
      </c>
      <c r="BP134" s="851">
        <v>1</v>
      </c>
      <c r="BQ134" s="851">
        <v>1</v>
      </c>
      <c r="BR134" s="807">
        <v>1</v>
      </c>
      <c r="BS134" s="851">
        <v>0</v>
      </c>
      <c r="BT134" s="851">
        <v>0</v>
      </c>
      <c r="BU134" s="807" t="s">
        <v>134</v>
      </c>
      <c r="BV134" s="851">
        <v>0</v>
      </c>
      <c r="BW134" s="851">
        <v>0</v>
      </c>
      <c r="BX134" s="807" t="s">
        <v>134</v>
      </c>
      <c r="BY134" s="851">
        <v>0</v>
      </c>
      <c r="BZ134" s="851">
        <v>0</v>
      </c>
      <c r="CA134" s="807" t="s">
        <v>134</v>
      </c>
      <c r="CB134" s="851">
        <v>1</v>
      </c>
      <c r="CC134" s="851">
        <v>1</v>
      </c>
      <c r="CD134" s="807">
        <v>1</v>
      </c>
      <c r="CE134" s="851">
        <v>0</v>
      </c>
      <c r="CF134" s="851">
        <v>0</v>
      </c>
      <c r="CG134" s="807" t="s">
        <v>134</v>
      </c>
      <c r="CH134" s="851">
        <v>0</v>
      </c>
      <c r="CI134" s="851">
        <v>0</v>
      </c>
      <c r="CJ134" s="807" t="s">
        <v>134</v>
      </c>
      <c r="CK134" s="851">
        <v>3</v>
      </c>
      <c r="CL134" s="851">
        <v>3</v>
      </c>
      <c r="CM134" s="807">
        <v>1</v>
      </c>
      <c r="CN134" s="851">
        <v>0</v>
      </c>
      <c r="CO134" s="851">
        <v>0</v>
      </c>
      <c r="CP134" s="807" t="s">
        <v>134</v>
      </c>
      <c r="CQ134" s="851">
        <v>0</v>
      </c>
      <c r="CR134" s="851">
        <v>0</v>
      </c>
      <c r="CS134" s="807" t="s">
        <v>134</v>
      </c>
      <c r="CT134" s="851">
        <v>0</v>
      </c>
      <c r="CU134" s="851">
        <v>0</v>
      </c>
      <c r="CV134" s="807" t="s">
        <v>134</v>
      </c>
    </row>
    <row r="135" spans="1:100" ht="15" customHeight="1" x14ac:dyDescent="0.25">
      <c r="A135" s="845">
        <v>11</v>
      </c>
      <c r="B135" s="846" t="s">
        <v>104</v>
      </c>
      <c r="C135" s="846"/>
      <c r="D135" s="800">
        <f t="shared" si="9"/>
        <v>24</v>
      </c>
      <c r="E135" s="800">
        <f t="shared" si="9"/>
        <v>24</v>
      </c>
      <c r="F135" s="806">
        <f t="shared" si="11"/>
        <v>1</v>
      </c>
      <c r="G135" s="807" t="str">
        <f t="shared" si="10"/>
        <v>Đạt</v>
      </c>
      <c r="H135" s="851">
        <v>1</v>
      </c>
      <c r="I135" s="851">
        <v>1</v>
      </c>
      <c r="J135" s="807">
        <v>1</v>
      </c>
      <c r="K135" s="851">
        <v>3</v>
      </c>
      <c r="L135" s="851">
        <v>3</v>
      </c>
      <c r="M135" s="807">
        <v>1</v>
      </c>
      <c r="N135" s="851">
        <v>0</v>
      </c>
      <c r="O135" s="851">
        <v>0</v>
      </c>
      <c r="P135" s="807" t="s">
        <v>134</v>
      </c>
      <c r="Q135" s="851">
        <v>1</v>
      </c>
      <c r="R135" s="851">
        <v>1</v>
      </c>
      <c r="S135" s="807">
        <v>1</v>
      </c>
      <c r="T135" s="851">
        <v>0</v>
      </c>
      <c r="U135" s="851">
        <v>0</v>
      </c>
      <c r="V135" s="807" t="s">
        <v>134</v>
      </c>
      <c r="W135" s="851">
        <v>0</v>
      </c>
      <c r="X135" s="851">
        <v>0</v>
      </c>
      <c r="Y135" s="807" t="s">
        <v>134</v>
      </c>
      <c r="Z135" s="851">
        <v>1</v>
      </c>
      <c r="AA135" s="851">
        <v>1</v>
      </c>
      <c r="AB135" s="807">
        <v>1</v>
      </c>
      <c r="AC135" s="851">
        <v>0</v>
      </c>
      <c r="AD135" s="851">
        <v>0</v>
      </c>
      <c r="AE135" s="807" t="s">
        <v>134</v>
      </c>
      <c r="AF135" s="851">
        <v>0</v>
      </c>
      <c r="AG135" s="851">
        <v>0</v>
      </c>
      <c r="AH135" s="807" t="s">
        <v>134</v>
      </c>
      <c r="AI135" s="851">
        <v>0</v>
      </c>
      <c r="AJ135" s="851">
        <v>0</v>
      </c>
      <c r="AK135" s="807" t="s">
        <v>134</v>
      </c>
      <c r="AL135" s="851">
        <v>2</v>
      </c>
      <c r="AM135" s="851">
        <v>2</v>
      </c>
      <c r="AN135" s="807">
        <v>1</v>
      </c>
      <c r="AO135" s="851">
        <v>0</v>
      </c>
      <c r="AP135" s="851">
        <v>0</v>
      </c>
      <c r="AQ135" s="807" t="s">
        <v>134</v>
      </c>
      <c r="AR135" s="851">
        <v>0</v>
      </c>
      <c r="AS135" s="851">
        <v>0</v>
      </c>
      <c r="AT135" s="807" t="s">
        <v>134</v>
      </c>
      <c r="AU135" s="851">
        <v>0</v>
      </c>
      <c r="AV135" s="851">
        <v>0</v>
      </c>
      <c r="AW135" s="807" t="s">
        <v>134</v>
      </c>
      <c r="AX135" s="851">
        <v>2</v>
      </c>
      <c r="AY135" s="851">
        <v>2</v>
      </c>
      <c r="AZ135" s="807">
        <v>1</v>
      </c>
      <c r="BA135" s="851">
        <v>2</v>
      </c>
      <c r="BB135" s="851">
        <v>2</v>
      </c>
      <c r="BC135" s="807">
        <v>1</v>
      </c>
      <c r="BD135" s="851">
        <v>0</v>
      </c>
      <c r="BE135" s="851">
        <v>0</v>
      </c>
      <c r="BF135" s="807" t="s">
        <v>134</v>
      </c>
      <c r="BG135" s="851">
        <v>0</v>
      </c>
      <c r="BH135" s="851">
        <v>0</v>
      </c>
      <c r="BI135" s="807" t="s">
        <v>134</v>
      </c>
      <c r="BJ135" s="851">
        <v>0</v>
      </c>
      <c r="BK135" s="851">
        <v>0</v>
      </c>
      <c r="BL135" s="807" t="s">
        <v>134</v>
      </c>
      <c r="BM135" s="851">
        <v>0</v>
      </c>
      <c r="BN135" s="851">
        <v>0</v>
      </c>
      <c r="BO135" s="807" t="s">
        <v>134</v>
      </c>
      <c r="BP135" s="851">
        <v>2</v>
      </c>
      <c r="BQ135" s="851">
        <v>2</v>
      </c>
      <c r="BR135" s="807">
        <v>1</v>
      </c>
      <c r="BS135" s="851">
        <v>1</v>
      </c>
      <c r="BT135" s="851">
        <v>1</v>
      </c>
      <c r="BU135" s="807">
        <v>1</v>
      </c>
      <c r="BV135" s="851">
        <v>2</v>
      </c>
      <c r="BW135" s="851">
        <v>2</v>
      </c>
      <c r="BX135" s="807">
        <v>1</v>
      </c>
      <c r="BY135" s="851">
        <v>1</v>
      </c>
      <c r="BZ135" s="851">
        <v>1</v>
      </c>
      <c r="CA135" s="807">
        <v>1</v>
      </c>
      <c r="CB135" s="851">
        <v>0</v>
      </c>
      <c r="CC135" s="851">
        <v>0</v>
      </c>
      <c r="CD135" s="807" t="s">
        <v>134</v>
      </c>
      <c r="CE135" s="851">
        <v>2</v>
      </c>
      <c r="CF135" s="851">
        <v>2</v>
      </c>
      <c r="CG135" s="807">
        <v>1</v>
      </c>
      <c r="CH135" s="851">
        <v>0</v>
      </c>
      <c r="CI135" s="851">
        <v>0</v>
      </c>
      <c r="CJ135" s="807" t="s">
        <v>134</v>
      </c>
      <c r="CK135" s="851">
        <v>1</v>
      </c>
      <c r="CL135" s="851">
        <v>1</v>
      </c>
      <c r="CM135" s="807">
        <v>1</v>
      </c>
      <c r="CN135" s="851">
        <v>3</v>
      </c>
      <c r="CO135" s="851">
        <v>3</v>
      </c>
      <c r="CP135" s="807">
        <v>1</v>
      </c>
      <c r="CQ135" s="851">
        <v>0</v>
      </c>
      <c r="CR135" s="851">
        <v>0</v>
      </c>
      <c r="CS135" s="807" t="s">
        <v>134</v>
      </c>
      <c r="CT135" s="851">
        <v>1</v>
      </c>
      <c r="CU135" s="851">
        <v>1</v>
      </c>
      <c r="CV135" s="807">
        <v>1</v>
      </c>
    </row>
    <row r="136" spans="1:100" ht="15" customHeight="1" x14ac:dyDescent="0.25">
      <c r="A136" s="845">
        <v>12</v>
      </c>
      <c r="B136" s="846" t="s">
        <v>105</v>
      </c>
      <c r="C136" s="846"/>
      <c r="D136" s="800">
        <f t="shared" si="9"/>
        <v>28</v>
      </c>
      <c r="E136" s="800">
        <f t="shared" si="9"/>
        <v>28</v>
      </c>
      <c r="F136" s="806">
        <f t="shared" si="11"/>
        <v>1</v>
      </c>
      <c r="G136" s="807" t="str">
        <f t="shared" si="10"/>
        <v>Đạt</v>
      </c>
      <c r="H136" s="851">
        <v>0</v>
      </c>
      <c r="I136" s="851">
        <v>0</v>
      </c>
      <c r="J136" s="807" t="s">
        <v>134</v>
      </c>
      <c r="K136" s="851">
        <v>0</v>
      </c>
      <c r="L136" s="851">
        <v>0</v>
      </c>
      <c r="M136" s="807" t="s">
        <v>134</v>
      </c>
      <c r="N136" s="851">
        <v>0</v>
      </c>
      <c r="O136" s="851">
        <v>0</v>
      </c>
      <c r="P136" s="807" t="s">
        <v>134</v>
      </c>
      <c r="Q136" s="851">
        <v>1</v>
      </c>
      <c r="R136" s="851">
        <v>1</v>
      </c>
      <c r="S136" s="807">
        <v>1</v>
      </c>
      <c r="T136" s="851">
        <v>0</v>
      </c>
      <c r="U136" s="851">
        <v>0</v>
      </c>
      <c r="V136" s="807" t="s">
        <v>134</v>
      </c>
      <c r="W136" s="851">
        <v>0</v>
      </c>
      <c r="X136" s="851">
        <v>0</v>
      </c>
      <c r="Y136" s="807" t="s">
        <v>134</v>
      </c>
      <c r="Z136" s="851">
        <v>1</v>
      </c>
      <c r="AA136" s="851">
        <v>1</v>
      </c>
      <c r="AB136" s="807">
        <v>1</v>
      </c>
      <c r="AC136" s="851">
        <v>0</v>
      </c>
      <c r="AD136" s="851">
        <v>0</v>
      </c>
      <c r="AE136" s="807" t="s">
        <v>134</v>
      </c>
      <c r="AF136" s="851">
        <v>1</v>
      </c>
      <c r="AG136" s="851">
        <v>1</v>
      </c>
      <c r="AH136" s="807">
        <v>1</v>
      </c>
      <c r="AI136" s="851">
        <v>0</v>
      </c>
      <c r="AJ136" s="851">
        <v>0</v>
      </c>
      <c r="AK136" s="807" t="s">
        <v>134</v>
      </c>
      <c r="AL136" s="851">
        <v>3</v>
      </c>
      <c r="AM136" s="851">
        <v>3</v>
      </c>
      <c r="AN136" s="807">
        <v>1</v>
      </c>
      <c r="AO136" s="851">
        <v>2</v>
      </c>
      <c r="AP136" s="851">
        <v>2</v>
      </c>
      <c r="AQ136" s="807">
        <v>1</v>
      </c>
      <c r="AR136" s="851">
        <v>0</v>
      </c>
      <c r="AS136" s="851">
        <v>0</v>
      </c>
      <c r="AT136" s="807" t="s">
        <v>134</v>
      </c>
      <c r="AU136" s="851">
        <v>0</v>
      </c>
      <c r="AV136" s="851">
        <v>0</v>
      </c>
      <c r="AW136" s="807" t="s">
        <v>134</v>
      </c>
      <c r="AX136" s="851">
        <v>3</v>
      </c>
      <c r="AY136" s="851">
        <v>3</v>
      </c>
      <c r="AZ136" s="807">
        <v>1</v>
      </c>
      <c r="BA136" s="851">
        <v>5</v>
      </c>
      <c r="BB136" s="851">
        <v>5</v>
      </c>
      <c r="BC136" s="807">
        <v>1</v>
      </c>
      <c r="BD136" s="851">
        <v>0</v>
      </c>
      <c r="BE136" s="851">
        <v>0</v>
      </c>
      <c r="BF136" s="807" t="s">
        <v>134</v>
      </c>
      <c r="BG136" s="851">
        <v>0</v>
      </c>
      <c r="BH136" s="851">
        <v>0</v>
      </c>
      <c r="BI136" s="807" t="s">
        <v>134</v>
      </c>
      <c r="BJ136" s="851">
        <v>1</v>
      </c>
      <c r="BK136" s="851">
        <v>1</v>
      </c>
      <c r="BL136" s="807">
        <v>1</v>
      </c>
      <c r="BM136" s="851">
        <v>1</v>
      </c>
      <c r="BN136" s="851">
        <v>1</v>
      </c>
      <c r="BO136" s="807">
        <v>1</v>
      </c>
      <c r="BP136" s="851">
        <v>0</v>
      </c>
      <c r="BQ136" s="851">
        <v>0</v>
      </c>
      <c r="BR136" s="807" t="s">
        <v>134</v>
      </c>
      <c r="BS136" s="851">
        <v>6</v>
      </c>
      <c r="BT136" s="851">
        <v>6</v>
      </c>
      <c r="BU136" s="807">
        <v>1</v>
      </c>
      <c r="BV136" s="851">
        <v>0</v>
      </c>
      <c r="BW136" s="851">
        <v>0</v>
      </c>
      <c r="BX136" s="807" t="s">
        <v>134</v>
      </c>
      <c r="BY136" s="851">
        <v>1</v>
      </c>
      <c r="BZ136" s="851">
        <v>1</v>
      </c>
      <c r="CA136" s="807">
        <v>1</v>
      </c>
      <c r="CB136" s="851">
        <v>1</v>
      </c>
      <c r="CC136" s="851">
        <v>1</v>
      </c>
      <c r="CD136" s="807">
        <v>1</v>
      </c>
      <c r="CE136" s="851">
        <v>0</v>
      </c>
      <c r="CF136" s="851">
        <v>0</v>
      </c>
      <c r="CG136" s="807" t="s">
        <v>134</v>
      </c>
      <c r="CH136" s="851">
        <v>0</v>
      </c>
      <c r="CI136" s="851">
        <v>0</v>
      </c>
      <c r="CJ136" s="807" t="s">
        <v>134</v>
      </c>
      <c r="CK136" s="851">
        <v>1</v>
      </c>
      <c r="CL136" s="851">
        <v>1</v>
      </c>
      <c r="CM136" s="807">
        <v>1</v>
      </c>
      <c r="CN136" s="851">
        <v>1</v>
      </c>
      <c r="CO136" s="851">
        <v>1</v>
      </c>
      <c r="CP136" s="807">
        <v>1</v>
      </c>
      <c r="CQ136" s="851">
        <v>0</v>
      </c>
      <c r="CR136" s="851">
        <v>0</v>
      </c>
      <c r="CS136" s="807" t="s">
        <v>134</v>
      </c>
      <c r="CT136" s="851">
        <v>0</v>
      </c>
      <c r="CU136" s="851">
        <v>0</v>
      </c>
      <c r="CV136" s="807" t="s">
        <v>134</v>
      </c>
    </row>
    <row r="137" spans="1:100" ht="15" customHeight="1" x14ac:dyDescent="0.25">
      <c r="A137" s="845">
        <v>13</v>
      </c>
      <c r="B137" s="846" t="s">
        <v>106</v>
      </c>
      <c r="C137" s="846"/>
      <c r="D137" s="800">
        <f t="shared" si="9"/>
        <v>52</v>
      </c>
      <c r="E137" s="800">
        <f t="shared" si="9"/>
        <v>52</v>
      </c>
      <c r="F137" s="806">
        <f t="shared" si="11"/>
        <v>1</v>
      </c>
      <c r="G137" s="807" t="str">
        <f t="shared" si="10"/>
        <v>Đạt</v>
      </c>
      <c r="H137" s="851">
        <v>2</v>
      </c>
      <c r="I137" s="851">
        <v>2</v>
      </c>
      <c r="J137" s="807">
        <v>1</v>
      </c>
      <c r="K137" s="851">
        <v>4</v>
      </c>
      <c r="L137" s="851">
        <v>4</v>
      </c>
      <c r="M137" s="807">
        <v>1</v>
      </c>
      <c r="N137" s="851">
        <v>0</v>
      </c>
      <c r="O137" s="851">
        <v>0</v>
      </c>
      <c r="P137" s="807" t="s">
        <v>134</v>
      </c>
      <c r="Q137" s="851">
        <v>2</v>
      </c>
      <c r="R137" s="851">
        <v>2</v>
      </c>
      <c r="S137" s="807">
        <v>1</v>
      </c>
      <c r="T137" s="851">
        <v>2</v>
      </c>
      <c r="U137" s="851">
        <v>2</v>
      </c>
      <c r="V137" s="807">
        <v>1</v>
      </c>
      <c r="W137" s="851">
        <v>0</v>
      </c>
      <c r="X137" s="851">
        <v>0</v>
      </c>
      <c r="Y137" s="807" t="s">
        <v>134</v>
      </c>
      <c r="Z137" s="851">
        <v>5</v>
      </c>
      <c r="AA137" s="851">
        <v>5</v>
      </c>
      <c r="AB137" s="807">
        <v>1</v>
      </c>
      <c r="AC137" s="851">
        <v>1</v>
      </c>
      <c r="AD137" s="851">
        <v>1</v>
      </c>
      <c r="AE137" s="807">
        <v>1</v>
      </c>
      <c r="AF137" s="851">
        <v>1</v>
      </c>
      <c r="AG137" s="851">
        <v>1</v>
      </c>
      <c r="AH137" s="807">
        <v>1</v>
      </c>
      <c r="AI137" s="851">
        <v>5</v>
      </c>
      <c r="AJ137" s="851">
        <v>5</v>
      </c>
      <c r="AK137" s="807">
        <v>1</v>
      </c>
      <c r="AL137" s="851">
        <v>1</v>
      </c>
      <c r="AM137" s="851">
        <v>1</v>
      </c>
      <c r="AN137" s="807">
        <v>1</v>
      </c>
      <c r="AO137" s="851">
        <v>0</v>
      </c>
      <c r="AP137" s="851">
        <v>0</v>
      </c>
      <c r="AQ137" s="807" t="s">
        <v>134</v>
      </c>
      <c r="AR137" s="851">
        <v>0</v>
      </c>
      <c r="AS137" s="851">
        <v>0</v>
      </c>
      <c r="AT137" s="807" t="s">
        <v>134</v>
      </c>
      <c r="AU137" s="851">
        <v>3</v>
      </c>
      <c r="AV137" s="851">
        <v>3</v>
      </c>
      <c r="AW137" s="807">
        <v>1</v>
      </c>
      <c r="AX137" s="851">
        <v>1</v>
      </c>
      <c r="AY137" s="851">
        <v>1</v>
      </c>
      <c r="AZ137" s="807">
        <v>1</v>
      </c>
      <c r="BA137" s="851">
        <v>1</v>
      </c>
      <c r="BB137" s="851">
        <v>1</v>
      </c>
      <c r="BC137" s="807">
        <v>1</v>
      </c>
      <c r="BD137" s="851">
        <v>5</v>
      </c>
      <c r="BE137" s="851">
        <v>5</v>
      </c>
      <c r="BF137" s="807">
        <v>1</v>
      </c>
      <c r="BG137" s="851">
        <v>3</v>
      </c>
      <c r="BH137" s="851">
        <v>3</v>
      </c>
      <c r="BI137" s="807">
        <v>1</v>
      </c>
      <c r="BJ137" s="851">
        <v>0</v>
      </c>
      <c r="BK137" s="851">
        <v>0</v>
      </c>
      <c r="BL137" s="807" t="s">
        <v>134</v>
      </c>
      <c r="BM137" s="851">
        <v>1</v>
      </c>
      <c r="BN137" s="851">
        <v>1</v>
      </c>
      <c r="BO137" s="807">
        <v>1</v>
      </c>
      <c r="BP137" s="851">
        <v>1</v>
      </c>
      <c r="BQ137" s="851">
        <v>1</v>
      </c>
      <c r="BR137" s="807">
        <v>1</v>
      </c>
      <c r="BS137" s="851">
        <v>3</v>
      </c>
      <c r="BT137" s="851">
        <v>3</v>
      </c>
      <c r="BU137" s="807">
        <v>1</v>
      </c>
      <c r="BV137" s="851">
        <v>1</v>
      </c>
      <c r="BW137" s="851">
        <v>1</v>
      </c>
      <c r="BX137" s="807">
        <v>1</v>
      </c>
      <c r="BY137" s="851">
        <v>2</v>
      </c>
      <c r="BZ137" s="851">
        <v>2</v>
      </c>
      <c r="CA137" s="807">
        <v>1</v>
      </c>
      <c r="CB137" s="851">
        <v>2</v>
      </c>
      <c r="CC137" s="851">
        <v>2</v>
      </c>
      <c r="CD137" s="807">
        <v>1</v>
      </c>
      <c r="CE137" s="851">
        <v>2</v>
      </c>
      <c r="CF137" s="851">
        <v>2</v>
      </c>
      <c r="CG137" s="807">
        <v>1</v>
      </c>
      <c r="CH137" s="851">
        <v>2</v>
      </c>
      <c r="CI137" s="851">
        <v>2</v>
      </c>
      <c r="CJ137" s="807">
        <v>1</v>
      </c>
      <c r="CK137" s="851">
        <v>2</v>
      </c>
      <c r="CL137" s="851">
        <v>2</v>
      </c>
      <c r="CM137" s="807">
        <v>1</v>
      </c>
      <c r="CN137" s="851">
        <v>0</v>
      </c>
      <c r="CO137" s="851">
        <v>0</v>
      </c>
      <c r="CP137" s="807" t="s">
        <v>134</v>
      </c>
      <c r="CQ137" s="851">
        <v>0</v>
      </c>
      <c r="CR137" s="851">
        <v>0</v>
      </c>
      <c r="CS137" s="807" t="s">
        <v>134</v>
      </c>
      <c r="CT137" s="851">
        <v>2</v>
      </c>
      <c r="CU137" s="851">
        <v>2</v>
      </c>
      <c r="CV137" s="807">
        <v>1</v>
      </c>
    </row>
    <row r="138" spans="1:100" ht="15" customHeight="1" x14ac:dyDescent="0.25">
      <c r="A138" s="845">
        <v>14</v>
      </c>
      <c r="B138" s="846" t="s">
        <v>107</v>
      </c>
      <c r="C138" s="846"/>
      <c r="D138" s="800">
        <f t="shared" si="9"/>
        <v>29</v>
      </c>
      <c r="E138" s="800">
        <f t="shared" si="9"/>
        <v>29</v>
      </c>
      <c r="F138" s="806">
        <f t="shared" si="11"/>
        <v>1</v>
      </c>
      <c r="G138" s="807" t="str">
        <f t="shared" si="10"/>
        <v>Đạt</v>
      </c>
      <c r="H138" s="851">
        <v>2</v>
      </c>
      <c r="I138" s="851">
        <v>2</v>
      </c>
      <c r="J138" s="807">
        <v>1</v>
      </c>
      <c r="K138" s="851">
        <v>1</v>
      </c>
      <c r="L138" s="851">
        <v>1</v>
      </c>
      <c r="M138" s="807">
        <v>1</v>
      </c>
      <c r="N138" s="851">
        <v>1</v>
      </c>
      <c r="O138" s="851">
        <v>1</v>
      </c>
      <c r="P138" s="807">
        <v>1</v>
      </c>
      <c r="Q138" s="851">
        <v>1</v>
      </c>
      <c r="R138" s="851">
        <v>1</v>
      </c>
      <c r="S138" s="807">
        <v>1</v>
      </c>
      <c r="T138" s="851">
        <v>0</v>
      </c>
      <c r="U138" s="851">
        <v>0</v>
      </c>
      <c r="V138" s="807" t="s">
        <v>134</v>
      </c>
      <c r="W138" s="851">
        <v>0</v>
      </c>
      <c r="X138" s="851">
        <v>0</v>
      </c>
      <c r="Y138" s="807" t="s">
        <v>134</v>
      </c>
      <c r="Z138" s="851">
        <v>3</v>
      </c>
      <c r="AA138" s="851">
        <v>3</v>
      </c>
      <c r="AB138" s="807">
        <v>1</v>
      </c>
      <c r="AC138" s="851">
        <v>3</v>
      </c>
      <c r="AD138" s="851">
        <v>3</v>
      </c>
      <c r="AE138" s="807">
        <v>1</v>
      </c>
      <c r="AF138" s="851">
        <v>0</v>
      </c>
      <c r="AG138" s="851">
        <v>0</v>
      </c>
      <c r="AH138" s="807" t="s">
        <v>134</v>
      </c>
      <c r="AI138" s="851">
        <v>0</v>
      </c>
      <c r="AJ138" s="851">
        <v>0</v>
      </c>
      <c r="AK138" s="807" t="s">
        <v>134</v>
      </c>
      <c r="AL138" s="851">
        <v>1</v>
      </c>
      <c r="AM138" s="851">
        <v>1</v>
      </c>
      <c r="AN138" s="807">
        <v>1</v>
      </c>
      <c r="AO138" s="851">
        <v>0</v>
      </c>
      <c r="AP138" s="851">
        <v>0</v>
      </c>
      <c r="AQ138" s="807" t="s">
        <v>134</v>
      </c>
      <c r="AR138" s="851">
        <v>1</v>
      </c>
      <c r="AS138" s="851">
        <v>1</v>
      </c>
      <c r="AT138" s="807">
        <v>1</v>
      </c>
      <c r="AU138" s="851">
        <v>1</v>
      </c>
      <c r="AV138" s="851">
        <v>1</v>
      </c>
      <c r="AW138" s="807">
        <v>1</v>
      </c>
      <c r="AX138" s="851">
        <v>0</v>
      </c>
      <c r="AY138" s="851">
        <v>0</v>
      </c>
      <c r="AZ138" s="807" t="s">
        <v>134</v>
      </c>
      <c r="BA138" s="851">
        <v>0</v>
      </c>
      <c r="BB138" s="851">
        <v>0</v>
      </c>
      <c r="BC138" s="807" t="s">
        <v>134</v>
      </c>
      <c r="BD138" s="851">
        <v>0</v>
      </c>
      <c r="BE138" s="851">
        <v>0</v>
      </c>
      <c r="BF138" s="807" t="s">
        <v>134</v>
      </c>
      <c r="BG138" s="851">
        <v>0</v>
      </c>
      <c r="BH138" s="851">
        <v>0</v>
      </c>
      <c r="BI138" s="807" t="s">
        <v>134</v>
      </c>
      <c r="BJ138" s="851">
        <v>2</v>
      </c>
      <c r="BK138" s="851">
        <v>2</v>
      </c>
      <c r="BL138" s="807">
        <v>1</v>
      </c>
      <c r="BM138" s="851">
        <v>1</v>
      </c>
      <c r="BN138" s="851">
        <v>1</v>
      </c>
      <c r="BO138" s="807">
        <v>1</v>
      </c>
      <c r="BP138" s="851">
        <v>1</v>
      </c>
      <c r="BQ138" s="851">
        <v>1</v>
      </c>
      <c r="BR138" s="807">
        <v>1</v>
      </c>
      <c r="BS138" s="851">
        <v>2</v>
      </c>
      <c r="BT138" s="851">
        <v>2</v>
      </c>
      <c r="BU138" s="807">
        <v>1</v>
      </c>
      <c r="BV138" s="851">
        <v>1</v>
      </c>
      <c r="BW138" s="851">
        <v>1</v>
      </c>
      <c r="BX138" s="807">
        <v>1</v>
      </c>
      <c r="BY138" s="851">
        <v>1</v>
      </c>
      <c r="BZ138" s="851">
        <v>1</v>
      </c>
      <c r="CA138" s="807">
        <v>1</v>
      </c>
      <c r="CB138" s="851">
        <v>0</v>
      </c>
      <c r="CC138" s="851">
        <v>0</v>
      </c>
      <c r="CD138" s="807" t="s">
        <v>134</v>
      </c>
      <c r="CE138" s="851">
        <v>0</v>
      </c>
      <c r="CF138" s="851">
        <v>0</v>
      </c>
      <c r="CG138" s="807" t="s">
        <v>134</v>
      </c>
      <c r="CH138" s="851">
        <v>1</v>
      </c>
      <c r="CI138" s="851">
        <v>1</v>
      </c>
      <c r="CJ138" s="807">
        <v>1</v>
      </c>
      <c r="CK138" s="851">
        <v>4</v>
      </c>
      <c r="CL138" s="851">
        <v>4</v>
      </c>
      <c r="CM138" s="807">
        <v>1</v>
      </c>
      <c r="CN138" s="851">
        <v>0</v>
      </c>
      <c r="CO138" s="851">
        <v>0</v>
      </c>
      <c r="CP138" s="807" t="s">
        <v>134</v>
      </c>
      <c r="CQ138" s="851">
        <v>2</v>
      </c>
      <c r="CR138" s="851">
        <v>2</v>
      </c>
      <c r="CS138" s="807">
        <v>1</v>
      </c>
      <c r="CT138" s="851">
        <v>1</v>
      </c>
      <c r="CU138" s="851">
        <v>1</v>
      </c>
      <c r="CV138" s="807">
        <v>1</v>
      </c>
    </row>
    <row r="139" spans="1:100" ht="15" customHeight="1" x14ac:dyDescent="0.25">
      <c r="A139" s="845">
        <v>15</v>
      </c>
      <c r="B139" s="846" t="s">
        <v>108</v>
      </c>
      <c r="C139" s="846"/>
      <c r="D139" s="800">
        <f t="shared" si="9"/>
        <v>26</v>
      </c>
      <c r="E139" s="800">
        <f t="shared" si="9"/>
        <v>26</v>
      </c>
      <c r="F139" s="806">
        <f t="shared" si="11"/>
        <v>1</v>
      </c>
      <c r="G139" s="807" t="str">
        <f t="shared" si="10"/>
        <v>Đạt</v>
      </c>
      <c r="H139" s="851">
        <v>2</v>
      </c>
      <c r="I139" s="851">
        <v>2</v>
      </c>
      <c r="J139" s="807">
        <v>1</v>
      </c>
      <c r="K139" s="851">
        <v>4</v>
      </c>
      <c r="L139" s="851">
        <v>4</v>
      </c>
      <c r="M139" s="807">
        <v>1</v>
      </c>
      <c r="N139" s="851">
        <v>0</v>
      </c>
      <c r="O139" s="851">
        <v>0</v>
      </c>
      <c r="P139" s="807" t="s">
        <v>134</v>
      </c>
      <c r="Q139" s="851">
        <v>1</v>
      </c>
      <c r="R139" s="851">
        <v>1</v>
      </c>
      <c r="S139" s="807">
        <v>1</v>
      </c>
      <c r="T139" s="851">
        <v>0</v>
      </c>
      <c r="U139" s="851">
        <v>0</v>
      </c>
      <c r="V139" s="807" t="s">
        <v>134</v>
      </c>
      <c r="W139" s="851">
        <v>1</v>
      </c>
      <c r="X139" s="851">
        <v>1</v>
      </c>
      <c r="Y139" s="807">
        <v>1</v>
      </c>
      <c r="Z139" s="851">
        <v>3</v>
      </c>
      <c r="AA139" s="851">
        <v>3</v>
      </c>
      <c r="AB139" s="807">
        <v>1</v>
      </c>
      <c r="AC139" s="851">
        <v>0</v>
      </c>
      <c r="AD139" s="851">
        <v>0</v>
      </c>
      <c r="AE139" s="807" t="s">
        <v>134</v>
      </c>
      <c r="AF139" s="851">
        <v>2</v>
      </c>
      <c r="AG139" s="851">
        <v>2</v>
      </c>
      <c r="AH139" s="807">
        <v>1</v>
      </c>
      <c r="AI139" s="851">
        <v>0</v>
      </c>
      <c r="AJ139" s="851">
        <v>0</v>
      </c>
      <c r="AK139" s="807" t="s">
        <v>134</v>
      </c>
      <c r="AL139" s="851">
        <v>2</v>
      </c>
      <c r="AM139" s="851">
        <v>2</v>
      </c>
      <c r="AN139" s="807">
        <v>1</v>
      </c>
      <c r="AO139" s="851">
        <v>0</v>
      </c>
      <c r="AP139" s="851">
        <v>0</v>
      </c>
      <c r="AQ139" s="807" t="s">
        <v>134</v>
      </c>
      <c r="AR139" s="851">
        <v>0</v>
      </c>
      <c r="AS139" s="851">
        <v>0</v>
      </c>
      <c r="AT139" s="807" t="s">
        <v>134</v>
      </c>
      <c r="AU139" s="851">
        <v>1</v>
      </c>
      <c r="AV139" s="851">
        <v>1</v>
      </c>
      <c r="AW139" s="807">
        <v>1</v>
      </c>
      <c r="AX139" s="851">
        <v>0</v>
      </c>
      <c r="AY139" s="851">
        <v>0</v>
      </c>
      <c r="AZ139" s="807" t="s">
        <v>134</v>
      </c>
      <c r="BA139" s="851">
        <v>0</v>
      </c>
      <c r="BB139" s="851">
        <v>0</v>
      </c>
      <c r="BC139" s="807" t="s">
        <v>134</v>
      </c>
      <c r="BD139" s="851">
        <v>1</v>
      </c>
      <c r="BE139" s="851">
        <v>1</v>
      </c>
      <c r="BF139" s="807">
        <v>1</v>
      </c>
      <c r="BG139" s="851">
        <v>2</v>
      </c>
      <c r="BH139" s="851">
        <v>2</v>
      </c>
      <c r="BI139" s="807">
        <v>1</v>
      </c>
      <c r="BJ139" s="851">
        <v>0</v>
      </c>
      <c r="BK139" s="851">
        <v>0</v>
      </c>
      <c r="BL139" s="807" t="s">
        <v>134</v>
      </c>
      <c r="BM139" s="851">
        <v>0</v>
      </c>
      <c r="BN139" s="851">
        <v>0</v>
      </c>
      <c r="BO139" s="807" t="s">
        <v>134</v>
      </c>
      <c r="BP139" s="851">
        <v>2</v>
      </c>
      <c r="BQ139" s="851">
        <v>2</v>
      </c>
      <c r="BR139" s="807">
        <v>1</v>
      </c>
      <c r="BS139" s="851">
        <v>0</v>
      </c>
      <c r="BT139" s="851">
        <v>0</v>
      </c>
      <c r="BU139" s="807" t="s">
        <v>134</v>
      </c>
      <c r="BV139" s="851">
        <v>1</v>
      </c>
      <c r="BW139" s="851">
        <v>1</v>
      </c>
      <c r="BX139" s="807">
        <v>1</v>
      </c>
      <c r="BY139" s="851">
        <v>0</v>
      </c>
      <c r="BZ139" s="851">
        <v>0</v>
      </c>
      <c r="CA139" s="807" t="s">
        <v>134</v>
      </c>
      <c r="CB139" s="851">
        <v>1</v>
      </c>
      <c r="CC139" s="851">
        <v>1</v>
      </c>
      <c r="CD139" s="807">
        <v>1</v>
      </c>
      <c r="CE139" s="851">
        <v>0</v>
      </c>
      <c r="CF139" s="851">
        <v>0</v>
      </c>
      <c r="CG139" s="807" t="s">
        <v>134</v>
      </c>
      <c r="CH139" s="851">
        <v>0</v>
      </c>
      <c r="CI139" s="851">
        <v>0</v>
      </c>
      <c r="CJ139" s="807" t="s">
        <v>134</v>
      </c>
      <c r="CK139" s="851">
        <v>2</v>
      </c>
      <c r="CL139" s="851">
        <v>2</v>
      </c>
      <c r="CM139" s="807">
        <v>1</v>
      </c>
      <c r="CN139" s="851">
        <v>1</v>
      </c>
      <c r="CO139" s="851">
        <v>1</v>
      </c>
      <c r="CP139" s="807">
        <v>1</v>
      </c>
      <c r="CQ139" s="851">
        <v>0</v>
      </c>
      <c r="CR139" s="851">
        <v>0</v>
      </c>
      <c r="CS139" s="807" t="s">
        <v>134</v>
      </c>
      <c r="CT139" s="851">
        <v>1</v>
      </c>
      <c r="CU139" s="851">
        <v>1</v>
      </c>
      <c r="CV139" s="807">
        <v>1</v>
      </c>
    </row>
    <row r="140" spans="1:100" x14ac:dyDescent="0.25">
      <c r="A140" s="845">
        <v>16</v>
      </c>
      <c r="B140" s="846" t="s">
        <v>109</v>
      </c>
      <c r="C140" s="846"/>
      <c r="D140" s="800">
        <f t="shared" si="9"/>
        <v>20</v>
      </c>
      <c r="E140" s="800">
        <f t="shared" si="9"/>
        <v>20</v>
      </c>
      <c r="F140" s="806">
        <f t="shared" si="11"/>
        <v>1</v>
      </c>
      <c r="G140" s="807" t="str">
        <f t="shared" si="10"/>
        <v>Đạt</v>
      </c>
      <c r="H140" s="851">
        <v>0</v>
      </c>
      <c r="I140" s="851">
        <v>0</v>
      </c>
      <c r="J140" s="807" t="s">
        <v>134</v>
      </c>
      <c r="K140" s="851">
        <v>0</v>
      </c>
      <c r="L140" s="851">
        <v>0</v>
      </c>
      <c r="M140" s="807" t="s">
        <v>134</v>
      </c>
      <c r="N140" s="851">
        <v>0</v>
      </c>
      <c r="O140" s="851">
        <v>0</v>
      </c>
      <c r="P140" s="807" t="s">
        <v>134</v>
      </c>
      <c r="Q140" s="851">
        <v>0</v>
      </c>
      <c r="R140" s="851">
        <v>0</v>
      </c>
      <c r="S140" s="807" t="s">
        <v>134</v>
      </c>
      <c r="T140" s="851">
        <v>0</v>
      </c>
      <c r="U140" s="851">
        <v>0</v>
      </c>
      <c r="V140" s="807" t="s">
        <v>134</v>
      </c>
      <c r="W140" s="851">
        <v>0</v>
      </c>
      <c r="X140" s="851">
        <v>0</v>
      </c>
      <c r="Y140" s="807" t="s">
        <v>134</v>
      </c>
      <c r="Z140" s="851">
        <v>0</v>
      </c>
      <c r="AA140" s="851">
        <v>0</v>
      </c>
      <c r="AB140" s="807" t="s">
        <v>134</v>
      </c>
      <c r="AC140" s="851">
        <v>2</v>
      </c>
      <c r="AD140" s="851">
        <v>2</v>
      </c>
      <c r="AE140" s="807">
        <v>1</v>
      </c>
      <c r="AF140" s="851">
        <v>0</v>
      </c>
      <c r="AG140" s="851">
        <v>0</v>
      </c>
      <c r="AH140" s="807" t="s">
        <v>134</v>
      </c>
      <c r="AI140" s="851">
        <v>2</v>
      </c>
      <c r="AJ140" s="851">
        <v>2</v>
      </c>
      <c r="AK140" s="807">
        <v>1</v>
      </c>
      <c r="AL140" s="851">
        <v>1</v>
      </c>
      <c r="AM140" s="851">
        <v>1</v>
      </c>
      <c r="AN140" s="807">
        <v>1</v>
      </c>
      <c r="AO140" s="851">
        <v>0</v>
      </c>
      <c r="AP140" s="851">
        <v>0</v>
      </c>
      <c r="AQ140" s="807" t="s">
        <v>134</v>
      </c>
      <c r="AR140" s="851">
        <v>0</v>
      </c>
      <c r="AS140" s="851">
        <v>0</v>
      </c>
      <c r="AT140" s="807" t="s">
        <v>134</v>
      </c>
      <c r="AU140" s="851">
        <v>0</v>
      </c>
      <c r="AV140" s="851">
        <v>0</v>
      </c>
      <c r="AW140" s="807" t="s">
        <v>134</v>
      </c>
      <c r="AX140" s="851">
        <v>0</v>
      </c>
      <c r="AY140" s="851">
        <v>0</v>
      </c>
      <c r="AZ140" s="807" t="s">
        <v>134</v>
      </c>
      <c r="BA140" s="851">
        <v>6</v>
      </c>
      <c r="BB140" s="851">
        <v>6</v>
      </c>
      <c r="BC140" s="807">
        <v>1</v>
      </c>
      <c r="BD140" s="851">
        <v>0</v>
      </c>
      <c r="BE140" s="851">
        <v>0</v>
      </c>
      <c r="BF140" s="807" t="s">
        <v>134</v>
      </c>
      <c r="BG140" s="851">
        <v>0</v>
      </c>
      <c r="BH140" s="851">
        <v>0</v>
      </c>
      <c r="BI140" s="807" t="s">
        <v>134</v>
      </c>
      <c r="BJ140" s="851">
        <v>0</v>
      </c>
      <c r="BK140" s="851">
        <v>0</v>
      </c>
      <c r="BL140" s="807" t="s">
        <v>134</v>
      </c>
      <c r="BM140" s="851">
        <v>1</v>
      </c>
      <c r="BN140" s="851">
        <v>1</v>
      </c>
      <c r="BO140" s="807">
        <v>1</v>
      </c>
      <c r="BP140" s="851">
        <v>2</v>
      </c>
      <c r="BQ140" s="851">
        <v>2</v>
      </c>
      <c r="BR140" s="807">
        <v>1</v>
      </c>
      <c r="BS140" s="851">
        <v>0</v>
      </c>
      <c r="BT140" s="851">
        <v>0</v>
      </c>
      <c r="BU140" s="807" t="s">
        <v>134</v>
      </c>
      <c r="BV140" s="851">
        <v>2</v>
      </c>
      <c r="BW140" s="851">
        <v>2</v>
      </c>
      <c r="BX140" s="807">
        <v>1</v>
      </c>
      <c r="BY140" s="851">
        <v>0</v>
      </c>
      <c r="BZ140" s="851">
        <v>0</v>
      </c>
      <c r="CA140" s="807" t="s">
        <v>134</v>
      </c>
      <c r="CB140" s="851">
        <v>0</v>
      </c>
      <c r="CC140" s="851">
        <v>0</v>
      </c>
      <c r="CD140" s="807" t="s">
        <v>134</v>
      </c>
      <c r="CE140" s="851">
        <v>1</v>
      </c>
      <c r="CF140" s="851">
        <v>1</v>
      </c>
      <c r="CG140" s="807">
        <v>1</v>
      </c>
      <c r="CH140" s="851">
        <v>0</v>
      </c>
      <c r="CI140" s="851">
        <v>0</v>
      </c>
      <c r="CJ140" s="807" t="s">
        <v>134</v>
      </c>
      <c r="CK140" s="851">
        <v>1</v>
      </c>
      <c r="CL140" s="851">
        <v>1</v>
      </c>
      <c r="CM140" s="807">
        <v>1</v>
      </c>
      <c r="CN140" s="851">
        <v>1</v>
      </c>
      <c r="CO140" s="851">
        <v>1</v>
      </c>
      <c r="CP140" s="807">
        <v>1</v>
      </c>
      <c r="CQ140" s="851">
        <v>1</v>
      </c>
      <c r="CR140" s="851">
        <v>1</v>
      </c>
      <c r="CS140" s="807">
        <v>1</v>
      </c>
      <c r="CT140" s="851">
        <v>1</v>
      </c>
      <c r="CU140" s="851">
        <v>1</v>
      </c>
      <c r="CV140" s="807">
        <v>1</v>
      </c>
    </row>
    <row r="141" spans="1:100" x14ac:dyDescent="0.25">
      <c r="A141" s="845">
        <v>17</v>
      </c>
      <c r="B141" s="846" t="s">
        <v>110</v>
      </c>
      <c r="C141" s="846"/>
      <c r="D141" s="800">
        <f t="shared" si="9"/>
        <v>28</v>
      </c>
      <c r="E141" s="800">
        <f t="shared" si="9"/>
        <v>28</v>
      </c>
      <c r="F141" s="806">
        <f t="shared" si="11"/>
        <v>1</v>
      </c>
      <c r="G141" s="807" t="str">
        <f t="shared" si="10"/>
        <v>Đạt</v>
      </c>
      <c r="H141" s="851">
        <v>4</v>
      </c>
      <c r="I141" s="851">
        <v>4</v>
      </c>
      <c r="J141" s="807">
        <v>1</v>
      </c>
      <c r="K141" s="851">
        <v>0</v>
      </c>
      <c r="L141" s="851">
        <v>0</v>
      </c>
      <c r="M141" s="807" t="s">
        <v>134</v>
      </c>
      <c r="N141" s="851">
        <v>1</v>
      </c>
      <c r="O141" s="851">
        <v>1</v>
      </c>
      <c r="P141" s="807">
        <v>1</v>
      </c>
      <c r="Q141" s="851">
        <v>0</v>
      </c>
      <c r="R141" s="851">
        <v>0</v>
      </c>
      <c r="S141" s="807" t="s">
        <v>134</v>
      </c>
      <c r="T141" s="851">
        <v>0</v>
      </c>
      <c r="U141" s="851">
        <v>0</v>
      </c>
      <c r="V141" s="807" t="s">
        <v>134</v>
      </c>
      <c r="W141" s="851">
        <v>1</v>
      </c>
      <c r="X141" s="851">
        <v>1</v>
      </c>
      <c r="Y141" s="807">
        <v>1</v>
      </c>
      <c r="Z141" s="851">
        <v>2</v>
      </c>
      <c r="AA141" s="851">
        <v>2</v>
      </c>
      <c r="AB141" s="807">
        <v>1</v>
      </c>
      <c r="AC141" s="851">
        <v>0</v>
      </c>
      <c r="AD141" s="851">
        <v>0</v>
      </c>
      <c r="AE141" s="807" t="s">
        <v>134</v>
      </c>
      <c r="AF141" s="851">
        <v>0</v>
      </c>
      <c r="AG141" s="851">
        <v>0</v>
      </c>
      <c r="AH141" s="807" t="s">
        <v>134</v>
      </c>
      <c r="AI141" s="851">
        <v>0</v>
      </c>
      <c r="AJ141" s="851">
        <v>0</v>
      </c>
      <c r="AK141" s="807" t="s">
        <v>134</v>
      </c>
      <c r="AL141" s="851">
        <v>0</v>
      </c>
      <c r="AM141" s="851">
        <v>0</v>
      </c>
      <c r="AN141" s="807" t="s">
        <v>134</v>
      </c>
      <c r="AO141" s="851">
        <v>1</v>
      </c>
      <c r="AP141" s="851">
        <v>1</v>
      </c>
      <c r="AQ141" s="807">
        <v>1</v>
      </c>
      <c r="AR141" s="851">
        <v>2</v>
      </c>
      <c r="AS141" s="851">
        <v>2</v>
      </c>
      <c r="AT141" s="807">
        <v>1</v>
      </c>
      <c r="AU141" s="851">
        <v>2</v>
      </c>
      <c r="AV141" s="851">
        <v>2</v>
      </c>
      <c r="AW141" s="807">
        <v>1</v>
      </c>
      <c r="AX141" s="851">
        <v>1</v>
      </c>
      <c r="AY141" s="851">
        <v>1</v>
      </c>
      <c r="AZ141" s="807">
        <v>1</v>
      </c>
      <c r="BA141" s="851">
        <v>2</v>
      </c>
      <c r="BB141" s="851">
        <v>2</v>
      </c>
      <c r="BC141" s="807">
        <v>1</v>
      </c>
      <c r="BD141" s="851">
        <v>2</v>
      </c>
      <c r="BE141" s="851">
        <v>2</v>
      </c>
      <c r="BF141" s="807">
        <v>1</v>
      </c>
      <c r="BG141" s="851">
        <v>0</v>
      </c>
      <c r="BH141" s="851">
        <v>0</v>
      </c>
      <c r="BI141" s="807" t="s">
        <v>134</v>
      </c>
      <c r="BJ141" s="851">
        <v>0</v>
      </c>
      <c r="BK141" s="851">
        <v>0</v>
      </c>
      <c r="BL141" s="807" t="s">
        <v>134</v>
      </c>
      <c r="BM141" s="851">
        <v>1</v>
      </c>
      <c r="BN141" s="851">
        <v>1</v>
      </c>
      <c r="BO141" s="807">
        <v>1</v>
      </c>
      <c r="BP141" s="851">
        <v>2</v>
      </c>
      <c r="BQ141" s="851">
        <v>2</v>
      </c>
      <c r="BR141" s="807">
        <v>1</v>
      </c>
      <c r="BS141" s="851">
        <v>2</v>
      </c>
      <c r="BT141" s="851">
        <v>2</v>
      </c>
      <c r="BU141" s="807">
        <v>1</v>
      </c>
      <c r="BV141" s="851">
        <v>2</v>
      </c>
      <c r="BW141" s="851">
        <v>2</v>
      </c>
      <c r="BX141" s="807">
        <v>1</v>
      </c>
      <c r="BY141" s="851">
        <v>1</v>
      </c>
      <c r="BZ141" s="851">
        <v>1</v>
      </c>
      <c r="CA141" s="807">
        <v>1</v>
      </c>
      <c r="CB141" s="851">
        <v>2</v>
      </c>
      <c r="CC141" s="851">
        <v>2</v>
      </c>
      <c r="CD141" s="807">
        <v>1</v>
      </c>
      <c r="CE141" s="851">
        <v>0</v>
      </c>
      <c r="CF141" s="851">
        <v>0</v>
      </c>
      <c r="CG141" s="807" t="s">
        <v>134</v>
      </c>
      <c r="CH141" s="851">
        <v>0</v>
      </c>
      <c r="CI141" s="851">
        <v>0</v>
      </c>
      <c r="CJ141" s="807" t="s">
        <v>134</v>
      </c>
      <c r="CK141" s="851">
        <v>0</v>
      </c>
      <c r="CL141" s="851">
        <v>0</v>
      </c>
      <c r="CM141" s="807" t="s">
        <v>134</v>
      </c>
      <c r="CN141" s="851">
        <v>0</v>
      </c>
      <c r="CO141" s="851">
        <v>0</v>
      </c>
      <c r="CP141" s="807" t="s">
        <v>134</v>
      </c>
      <c r="CQ141" s="851">
        <v>0</v>
      </c>
      <c r="CR141" s="851">
        <v>0</v>
      </c>
      <c r="CS141" s="807" t="s">
        <v>134</v>
      </c>
      <c r="CT141" s="851">
        <v>0</v>
      </c>
      <c r="CU141" s="851">
        <v>0</v>
      </c>
      <c r="CV141" s="807" t="s">
        <v>134</v>
      </c>
    </row>
    <row r="142" spans="1:100" ht="15" customHeight="1" x14ac:dyDescent="0.25">
      <c r="A142" s="845">
        <v>18</v>
      </c>
      <c r="B142" s="846" t="s">
        <v>111</v>
      </c>
      <c r="C142" s="846"/>
      <c r="D142" s="800">
        <f t="shared" si="9"/>
        <v>19</v>
      </c>
      <c r="E142" s="800">
        <f t="shared" si="9"/>
        <v>19</v>
      </c>
      <c r="F142" s="806">
        <f t="shared" si="11"/>
        <v>1</v>
      </c>
      <c r="G142" s="807" t="str">
        <f t="shared" si="10"/>
        <v>Đạt</v>
      </c>
      <c r="H142" s="851">
        <v>0</v>
      </c>
      <c r="I142" s="851">
        <v>0</v>
      </c>
      <c r="J142" s="807" t="s">
        <v>134</v>
      </c>
      <c r="K142" s="851">
        <v>1</v>
      </c>
      <c r="L142" s="851">
        <v>1</v>
      </c>
      <c r="M142" s="807">
        <v>1</v>
      </c>
      <c r="N142" s="851">
        <v>0</v>
      </c>
      <c r="O142" s="851">
        <v>0</v>
      </c>
      <c r="P142" s="807" t="s">
        <v>134</v>
      </c>
      <c r="Q142" s="851">
        <v>0</v>
      </c>
      <c r="R142" s="851">
        <v>0</v>
      </c>
      <c r="S142" s="807" t="s">
        <v>134</v>
      </c>
      <c r="T142" s="851">
        <v>1</v>
      </c>
      <c r="U142" s="851">
        <v>1</v>
      </c>
      <c r="V142" s="807">
        <v>1</v>
      </c>
      <c r="W142" s="851">
        <v>2</v>
      </c>
      <c r="X142" s="851">
        <v>2</v>
      </c>
      <c r="Y142" s="807">
        <v>1</v>
      </c>
      <c r="Z142" s="851">
        <v>1</v>
      </c>
      <c r="AA142" s="851">
        <v>1</v>
      </c>
      <c r="AB142" s="807">
        <v>1</v>
      </c>
      <c r="AC142" s="851">
        <v>1</v>
      </c>
      <c r="AD142" s="851">
        <v>1</v>
      </c>
      <c r="AE142" s="807">
        <v>1</v>
      </c>
      <c r="AF142" s="851">
        <v>1</v>
      </c>
      <c r="AG142" s="851">
        <v>1</v>
      </c>
      <c r="AH142" s="807">
        <v>1</v>
      </c>
      <c r="AI142" s="851">
        <v>1</v>
      </c>
      <c r="AJ142" s="851">
        <v>1</v>
      </c>
      <c r="AK142" s="807">
        <v>1</v>
      </c>
      <c r="AL142" s="851">
        <v>1</v>
      </c>
      <c r="AM142" s="851">
        <v>1</v>
      </c>
      <c r="AN142" s="807">
        <v>1</v>
      </c>
      <c r="AO142" s="851">
        <v>1</v>
      </c>
      <c r="AP142" s="851">
        <v>1</v>
      </c>
      <c r="AQ142" s="807">
        <v>1</v>
      </c>
      <c r="AR142" s="851">
        <v>0</v>
      </c>
      <c r="AS142" s="851">
        <v>0</v>
      </c>
      <c r="AT142" s="807" t="s">
        <v>134</v>
      </c>
      <c r="AU142" s="851">
        <v>0</v>
      </c>
      <c r="AV142" s="851">
        <v>0</v>
      </c>
      <c r="AW142" s="807" t="s">
        <v>134</v>
      </c>
      <c r="AX142" s="851">
        <v>0</v>
      </c>
      <c r="AY142" s="851">
        <v>0</v>
      </c>
      <c r="AZ142" s="807" t="s">
        <v>134</v>
      </c>
      <c r="BA142" s="851">
        <v>0</v>
      </c>
      <c r="BB142" s="851">
        <v>0</v>
      </c>
      <c r="BC142" s="807" t="s">
        <v>134</v>
      </c>
      <c r="BD142" s="851">
        <v>0</v>
      </c>
      <c r="BE142" s="851">
        <v>0</v>
      </c>
      <c r="BF142" s="807" t="s">
        <v>134</v>
      </c>
      <c r="BG142" s="851">
        <v>0</v>
      </c>
      <c r="BH142" s="851">
        <v>0</v>
      </c>
      <c r="BI142" s="807" t="s">
        <v>134</v>
      </c>
      <c r="BJ142" s="851">
        <v>0</v>
      </c>
      <c r="BK142" s="851">
        <v>0</v>
      </c>
      <c r="BL142" s="807" t="s">
        <v>134</v>
      </c>
      <c r="BM142" s="851">
        <v>1</v>
      </c>
      <c r="BN142" s="851">
        <v>1</v>
      </c>
      <c r="BO142" s="807">
        <v>1</v>
      </c>
      <c r="BP142" s="851">
        <v>1</v>
      </c>
      <c r="BQ142" s="851">
        <v>1</v>
      </c>
      <c r="BR142" s="807">
        <v>1</v>
      </c>
      <c r="BS142" s="851">
        <v>1</v>
      </c>
      <c r="BT142" s="851">
        <v>1</v>
      </c>
      <c r="BU142" s="807">
        <v>1</v>
      </c>
      <c r="BV142" s="851">
        <v>1</v>
      </c>
      <c r="BW142" s="851">
        <v>1</v>
      </c>
      <c r="BX142" s="807">
        <v>1</v>
      </c>
      <c r="BY142" s="851">
        <v>2</v>
      </c>
      <c r="BZ142" s="851">
        <v>2</v>
      </c>
      <c r="CA142" s="807">
        <v>1</v>
      </c>
      <c r="CB142" s="851">
        <v>0</v>
      </c>
      <c r="CC142" s="851">
        <v>0</v>
      </c>
      <c r="CD142" s="807" t="s">
        <v>134</v>
      </c>
      <c r="CE142" s="851">
        <v>0</v>
      </c>
      <c r="CF142" s="851">
        <v>0</v>
      </c>
      <c r="CG142" s="807" t="s">
        <v>134</v>
      </c>
      <c r="CH142" s="851">
        <v>0</v>
      </c>
      <c r="CI142" s="851">
        <v>0</v>
      </c>
      <c r="CJ142" s="807" t="s">
        <v>134</v>
      </c>
      <c r="CK142" s="851">
        <v>2</v>
      </c>
      <c r="CL142" s="851">
        <v>2</v>
      </c>
      <c r="CM142" s="807">
        <v>1</v>
      </c>
      <c r="CN142" s="851">
        <v>1</v>
      </c>
      <c r="CO142" s="851">
        <v>1</v>
      </c>
      <c r="CP142" s="807">
        <v>1</v>
      </c>
      <c r="CQ142" s="851">
        <v>0</v>
      </c>
      <c r="CR142" s="851">
        <v>0</v>
      </c>
      <c r="CS142" s="807" t="s">
        <v>134</v>
      </c>
      <c r="CT142" s="851">
        <v>0</v>
      </c>
      <c r="CU142" s="851">
        <v>0</v>
      </c>
      <c r="CV142" s="807" t="s">
        <v>134</v>
      </c>
    </row>
    <row r="143" spans="1:100" ht="15" customHeight="1" x14ac:dyDescent="0.25">
      <c r="A143" s="845">
        <v>19</v>
      </c>
      <c r="B143" s="846" t="s">
        <v>112</v>
      </c>
      <c r="C143" s="846"/>
      <c r="D143" s="800">
        <f t="shared" si="9"/>
        <v>10</v>
      </c>
      <c r="E143" s="800">
        <f t="shared" si="9"/>
        <v>10</v>
      </c>
      <c r="F143" s="806">
        <f t="shared" si="11"/>
        <v>1</v>
      </c>
      <c r="G143" s="807" t="str">
        <f t="shared" si="10"/>
        <v>Đạt</v>
      </c>
      <c r="H143" s="851">
        <v>0</v>
      </c>
      <c r="I143" s="851">
        <v>0</v>
      </c>
      <c r="J143" s="807" t="s">
        <v>134</v>
      </c>
      <c r="K143" s="851">
        <v>0</v>
      </c>
      <c r="L143" s="851">
        <v>0</v>
      </c>
      <c r="M143" s="807" t="s">
        <v>134</v>
      </c>
      <c r="N143" s="851">
        <v>0</v>
      </c>
      <c r="O143" s="851">
        <v>0</v>
      </c>
      <c r="P143" s="807" t="s">
        <v>134</v>
      </c>
      <c r="Q143" s="851">
        <v>0</v>
      </c>
      <c r="R143" s="851">
        <v>0</v>
      </c>
      <c r="S143" s="807" t="s">
        <v>134</v>
      </c>
      <c r="T143" s="851">
        <v>0</v>
      </c>
      <c r="U143" s="851">
        <v>0</v>
      </c>
      <c r="V143" s="807" t="s">
        <v>134</v>
      </c>
      <c r="W143" s="851">
        <v>0</v>
      </c>
      <c r="X143" s="851">
        <v>0</v>
      </c>
      <c r="Y143" s="807" t="s">
        <v>134</v>
      </c>
      <c r="Z143" s="851">
        <v>0</v>
      </c>
      <c r="AA143" s="851">
        <v>0</v>
      </c>
      <c r="AB143" s="807" t="s">
        <v>134</v>
      </c>
      <c r="AC143" s="851">
        <v>0</v>
      </c>
      <c r="AD143" s="851">
        <v>0</v>
      </c>
      <c r="AE143" s="807" t="s">
        <v>134</v>
      </c>
      <c r="AF143" s="851">
        <v>1</v>
      </c>
      <c r="AG143" s="851">
        <v>1</v>
      </c>
      <c r="AH143" s="807">
        <v>1</v>
      </c>
      <c r="AI143" s="851">
        <v>0</v>
      </c>
      <c r="AJ143" s="851">
        <v>0</v>
      </c>
      <c r="AK143" s="807" t="s">
        <v>134</v>
      </c>
      <c r="AL143" s="851">
        <v>0</v>
      </c>
      <c r="AM143" s="851">
        <v>0</v>
      </c>
      <c r="AN143" s="807" t="s">
        <v>134</v>
      </c>
      <c r="AO143" s="851">
        <v>0</v>
      </c>
      <c r="AP143" s="851">
        <v>0</v>
      </c>
      <c r="AQ143" s="807" t="s">
        <v>134</v>
      </c>
      <c r="AR143" s="851">
        <v>1</v>
      </c>
      <c r="AS143" s="851">
        <v>1</v>
      </c>
      <c r="AT143" s="807">
        <v>1</v>
      </c>
      <c r="AU143" s="851">
        <v>0</v>
      </c>
      <c r="AV143" s="851">
        <v>0</v>
      </c>
      <c r="AW143" s="807" t="s">
        <v>134</v>
      </c>
      <c r="AX143" s="851">
        <v>0</v>
      </c>
      <c r="AY143" s="851">
        <v>0</v>
      </c>
      <c r="AZ143" s="807" t="s">
        <v>134</v>
      </c>
      <c r="BA143" s="851">
        <v>0</v>
      </c>
      <c r="BB143" s="851">
        <v>0</v>
      </c>
      <c r="BC143" s="807" t="s">
        <v>134</v>
      </c>
      <c r="BD143" s="851">
        <v>0</v>
      </c>
      <c r="BE143" s="851">
        <v>0</v>
      </c>
      <c r="BF143" s="807" t="s">
        <v>134</v>
      </c>
      <c r="BG143" s="851">
        <v>1</v>
      </c>
      <c r="BH143" s="851">
        <v>1</v>
      </c>
      <c r="BI143" s="807">
        <v>1</v>
      </c>
      <c r="BJ143" s="851">
        <v>1</v>
      </c>
      <c r="BK143" s="851">
        <v>1</v>
      </c>
      <c r="BL143" s="807">
        <v>1</v>
      </c>
      <c r="BM143" s="851">
        <v>2</v>
      </c>
      <c r="BN143" s="851">
        <v>2</v>
      </c>
      <c r="BO143" s="807">
        <v>1</v>
      </c>
      <c r="BP143" s="851">
        <v>0</v>
      </c>
      <c r="BQ143" s="851">
        <v>0</v>
      </c>
      <c r="BR143" s="807" t="s">
        <v>134</v>
      </c>
      <c r="BS143" s="851">
        <v>0</v>
      </c>
      <c r="BT143" s="851">
        <v>0</v>
      </c>
      <c r="BU143" s="807" t="s">
        <v>134</v>
      </c>
      <c r="BV143" s="851">
        <v>0</v>
      </c>
      <c r="BW143" s="851">
        <v>0</v>
      </c>
      <c r="BX143" s="807" t="s">
        <v>134</v>
      </c>
      <c r="BY143" s="851">
        <v>0</v>
      </c>
      <c r="BZ143" s="851">
        <v>0</v>
      </c>
      <c r="CA143" s="807" t="s">
        <v>134</v>
      </c>
      <c r="CB143" s="851">
        <v>3</v>
      </c>
      <c r="CC143" s="851">
        <v>3</v>
      </c>
      <c r="CD143" s="807">
        <v>1</v>
      </c>
      <c r="CE143" s="851">
        <v>0</v>
      </c>
      <c r="CF143" s="851">
        <v>0</v>
      </c>
      <c r="CG143" s="807" t="s">
        <v>134</v>
      </c>
      <c r="CH143" s="851">
        <v>0</v>
      </c>
      <c r="CI143" s="851">
        <v>0</v>
      </c>
      <c r="CJ143" s="807" t="s">
        <v>134</v>
      </c>
      <c r="CK143" s="851">
        <v>0</v>
      </c>
      <c r="CL143" s="851">
        <v>0</v>
      </c>
      <c r="CM143" s="807" t="s">
        <v>134</v>
      </c>
      <c r="CN143" s="851">
        <v>0</v>
      </c>
      <c r="CO143" s="851">
        <v>0</v>
      </c>
      <c r="CP143" s="807" t="s">
        <v>134</v>
      </c>
      <c r="CQ143" s="851">
        <v>1</v>
      </c>
      <c r="CR143" s="851">
        <v>1</v>
      </c>
      <c r="CS143" s="807">
        <v>1</v>
      </c>
      <c r="CT143" s="851">
        <v>1</v>
      </c>
      <c r="CU143" s="851">
        <v>1</v>
      </c>
      <c r="CV143" s="807">
        <v>1</v>
      </c>
    </row>
    <row r="144" spans="1:100" ht="15" customHeight="1" x14ac:dyDescent="0.25">
      <c r="A144" s="845">
        <v>20</v>
      </c>
      <c r="B144" s="846" t="s">
        <v>113</v>
      </c>
      <c r="C144" s="846"/>
      <c r="D144" s="800">
        <f t="shared" ref="D144:E158" si="12">SUMIFS($H144:$CS144,$H$203:$CS$203,D$203)</f>
        <v>21</v>
      </c>
      <c r="E144" s="800">
        <f t="shared" si="12"/>
        <v>21</v>
      </c>
      <c r="F144" s="806">
        <f t="shared" si="11"/>
        <v>1</v>
      </c>
      <c r="G144" s="807" t="str">
        <f t="shared" si="10"/>
        <v>Đạt</v>
      </c>
      <c r="H144" s="851">
        <v>0</v>
      </c>
      <c r="I144" s="851">
        <v>0</v>
      </c>
      <c r="J144" s="807" t="s">
        <v>134</v>
      </c>
      <c r="K144" s="851">
        <v>1</v>
      </c>
      <c r="L144" s="851">
        <v>1</v>
      </c>
      <c r="M144" s="807">
        <v>1</v>
      </c>
      <c r="N144" s="851">
        <v>0</v>
      </c>
      <c r="O144" s="851">
        <v>0</v>
      </c>
      <c r="P144" s="807" t="s">
        <v>134</v>
      </c>
      <c r="Q144" s="851">
        <v>0</v>
      </c>
      <c r="R144" s="851">
        <v>0</v>
      </c>
      <c r="S144" s="807" t="s">
        <v>134</v>
      </c>
      <c r="T144" s="851">
        <v>0</v>
      </c>
      <c r="U144" s="851">
        <v>0</v>
      </c>
      <c r="V144" s="807" t="s">
        <v>134</v>
      </c>
      <c r="W144" s="851">
        <v>0</v>
      </c>
      <c r="X144" s="851">
        <v>0</v>
      </c>
      <c r="Y144" s="807" t="s">
        <v>134</v>
      </c>
      <c r="Z144" s="851">
        <v>0</v>
      </c>
      <c r="AA144" s="851">
        <v>0</v>
      </c>
      <c r="AB144" s="807" t="s">
        <v>134</v>
      </c>
      <c r="AC144" s="851">
        <v>0</v>
      </c>
      <c r="AD144" s="851">
        <v>0</v>
      </c>
      <c r="AE144" s="807" t="s">
        <v>134</v>
      </c>
      <c r="AF144" s="851">
        <v>0</v>
      </c>
      <c r="AG144" s="851">
        <v>0</v>
      </c>
      <c r="AH144" s="807" t="s">
        <v>134</v>
      </c>
      <c r="AI144" s="851">
        <v>0</v>
      </c>
      <c r="AJ144" s="851">
        <v>0</v>
      </c>
      <c r="AK144" s="807" t="s">
        <v>134</v>
      </c>
      <c r="AL144" s="851">
        <v>1</v>
      </c>
      <c r="AM144" s="851">
        <v>1</v>
      </c>
      <c r="AN144" s="807">
        <v>1</v>
      </c>
      <c r="AO144" s="851">
        <v>0</v>
      </c>
      <c r="AP144" s="851">
        <v>0</v>
      </c>
      <c r="AQ144" s="807" t="s">
        <v>134</v>
      </c>
      <c r="AR144" s="851">
        <v>0</v>
      </c>
      <c r="AS144" s="851">
        <v>0</v>
      </c>
      <c r="AT144" s="807" t="s">
        <v>134</v>
      </c>
      <c r="AU144" s="851">
        <v>4</v>
      </c>
      <c r="AV144" s="851">
        <v>4</v>
      </c>
      <c r="AW144" s="807">
        <v>1</v>
      </c>
      <c r="AX144" s="851">
        <v>0</v>
      </c>
      <c r="AY144" s="851">
        <v>0</v>
      </c>
      <c r="AZ144" s="807" t="s">
        <v>134</v>
      </c>
      <c r="BA144" s="851">
        <v>1</v>
      </c>
      <c r="BB144" s="851">
        <v>1</v>
      </c>
      <c r="BC144" s="807">
        <v>1</v>
      </c>
      <c r="BD144" s="851">
        <v>0</v>
      </c>
      <c r="BE144" s="851">
        <v>0</v>
      </c>
      <c r="BF144" s="807" t="s">
        <v>134</v>
      </c>
      <c r="BG144" s="851">
        <v>1</v>
      </c>
      <c r="BH144" s="851">
        <v>1</v>
      </c>
      <c r="BI144" s="807">
        <v>1</v>
      </c>
      <c r="BJ144" s="851">
        <v>10</v>
      </c>
      <c r="BK144" s="851">
        <v>10</v>
      </c>
      <c r="BL144" s="807">
        <v>1</v>
      </c>
      <c r="BM144" s="851">
        <v>0</v>
      </c>
      <c r="BN144" s="851">
        <v>0</v>
      </c>
      <c r="BO144" s="807" t="s">
        <v>134</v>
      </c>
      <c r="BP144" s="851">
        <v>0</v>
      </c>
      <c r="BQ144" s="851">
        <v>0</v>
      </c>
      <c r="BR144" s="807" t="s">
        <v>134</v>
      </c>
      <c r="BS144" s="851">
        <v>0</v>
      </c>
      <c r="BT144" s="851">
        <v>0</v>
      </c>
      <c r="BU144" s="807" t="s">
        <v>134</v>
      </c>
      <c r="BV144" s="851">
        <v>0</v>
      </c>
      <c r="BW144" s="851">
        <v>0</v>
      </c>
      <c r="BX144" s="807" t="s">
        <v>134</v>
      </c>
      <c r="BY144" s="851">
        <v>0</v>
      </c>
      <c r="BZ144" s="851">
        <v>0</v>
      </c>
      <c r="CA144" s="807" t="s">
        <v>134</v>
      </c>
      <c r="CB144" s="851">
        <v>2</v>
      </c>
      <c r="CC144" s="851">
        <v>2</v>
      </c>
      <c r="CD144" s="807">
        <v>1</v>
      </c>
      <c r="CE144" s="851">
        <v>0</v>
      </c>
      <c r="CF144" s="851">
        <v>0</v>
      </c>
      <c r="CG144" s="807" t="s">
        <v>134</v>
      </c>
      <c r="CH144" s="851">
        <v>0</v>
      </c>
      <c r="CI144" s="851">
        <v>0</v>
      </c>
      <c r="CJ144" s="807" t="s">
        <v>134</v>
      </c>
      <c r="CK144" s="851">
        <v>0</v>
      </c>
      <c r="CL144" s="851">
        <v>0</v>
      </c>
      <c r="CM144" s="807" t="s">
        <v>134</v>
      </c>
      <c r="CN144" s="851">
        <v>1</v>
      </c>
      <c r="CO144" s="851">
        <v>1</v>
      </c>
      <c r="CP144" s="807">
        <v>1</v>
      </c>
      <c r="CQ144" s="851">
        <v>0</v>
      </c>
      <c r="CR144" s="851">
        <v>0</v>
      </c>
      <c r="CS144" s="807" t="s">
        <v>134</v>
      </c>
      <c r="CT144" s="851">
        <v>0</v>
      </c>
      <c r="CU144" s="851">
        <v>0</v>
      </c>
      <c r="CV144" s="807" t="s">
        <v>134</v>
      </c>
    </row>
    <row r="145" spans="1:100" ht="15" customHeight="1" x14ac:dyDescent="0.25">
      <c r="A145" s="845">
        <v>21</v>
      </c>
      <c r="B145" s="846" t="s">
        <v>114</v>
      </c>
      <c r="C145" s="846"/>
      <c r="D145" s="800">
        <f t="shared" si="12"/>
        <v>29</v>
      </c>
      <c r="E145" s="800">
        <f t="shared" si="12"/>
        <v>29</v>
      </c>
      <c r="F145" s="806">
        <f t="shared" si="11"/>
        <v>1</v>
      </c>
      <c r="G145" s="807" t="str">
        <f t="shared" si="10"/>
        <v>Đạt</v>
      </c>
      <c r="H145" s="851">
        <v>0</v>
      </c>
      <c r="I145" s="851">
        <v>0</v>
      </c>
      <c r="J145" s="807" t="s">
        <v>134</v>
      </c>
      <c r="K145" s="851">
        <v>3</v>
      </c>
      <c r="L145" s="851">
        <v>3</v>
      </c>
      <c r="M145" s="807">
        <v>1</v>
      </c>
      <c r="N145" s="851">
        <v>2</v>
      </c>
      <c r="O145" s="851">
        <v>2</v>
      </c>
      <c r="P145" s="807">
        <v>1</v>
      </c>
      <c r="Q145" s="851">
        <v>1</v>
      </c>
      <c r="R145" s="851">
        <v>1</v>
      </c>
      <c r="S145" s="807">
        <v>1</v>
      </c>
      <c r="T145" s="851">
        <v>0</v>
      </c>
      <c r="U145" s="851">
        <v>0</v>
      </c>
      <c r="V145" s="807" t="s">
        <v>134</v>
      </c>
      <c r="W145" s="851">
        <v>0</v>
      </c>
      <c r="X145" s="851">
        <v>0</v>
      </c>
      <c r="Y145" s="807" t="s">
        <v>134</v>
      </c>
      <c r="Z145" s="851">
        <v>1</v>
      </c>
      <c r="AA145" s="851">
        <v>1</v>
      </c>
      <c r="AB145" s="807">
        <v>1</v>
      </c>
      <c r="AC145" s="851">
        <v>3</v>
      </c>
      <c r="AD145" s="851">
        <v>3</v>
      </c>
      <c r="AE145" s="807">
        <v>1</v>
      </c>
      <c r="AF145" s="851">
        <v>1</v>
      </c>
      <c r="AG145" s="851">
        <v>1</v>
      </c>
      <c r="AH145" s="807">
        <v>1</v>
      </c>
      <c r="AI145" s="851">
        <v>1</v>
      </c>
      <c r="AJ145" s="851">
        <v>1</v>
      </c>
      <c r="AK145" s="807">
        <v>1</v>
      </c>
      <c r="AL145" s="851">
        <v>1</v>
      </c>
      <c r="AM145" s="851">
        <v>1</v>
      </c>
      <c r="AN145" s="807">
        <v>1</v>
      </c>
      <c r="AO145" s="851">
        <v>0</v>
      </c>
      <c r="AP145" s="851">
        <v>0</v>
      </c>
      <c r="AQ145" s="807" t="s">
        <v>134</v>
      </c>
      <c r="AR145" s="851">
        <v>0</v>
      </c>
      <c r="AS145" s="851">
        <v>0</v>
      </c>
      <c r="AT145" s="807" t="s">
        <v>134</v>
      </c>
      <c r="AU145" s="851">
        <v>3</v>
      </c>
      <c r="AV145" s="851">
        <v>3</v>
      </c>
      <c r="AW145" s="807">
        <v>1</v>
      </c>
      <c r="AX145" s="851">
        <v>1</v>
      </c>
      <c r="AY145" s="851">
        <v>1</v>
      </c>
      <c r="AZ145" s="807">
        <v>1</v>
      </c>
      <c r="BA145" s="851">
        <v>1</v>
      </c>
      <c r="BB145" s="851">
        <v>1</v>
      </c>
      <c r="BC145" s="807">
        <v>1</v>
      </c>
      <c r="BD145" s="851">
        <v>2</v>
      </c>
      <c r="BE145" s="851">
        <v>2</v>
      </c>
      <c r="BF145" s="807">
        <v>1</v>
      </c>
      <c r="BG145" s="851">
        <v>0</v>
      </c>
      <c r="BH145" s="851">
        <v>0</v>
      </c>
      <c r="BI145" s="807" t="s">
        <v>134</v>
      </c>
      <c r="BJ145" s="851">
        <v>0</v>
      </c>
      <c r="BK145" s="851">
        <v>0</v>
      </c>
      <c r="BL145" s="807" t="s">
        <v>134</v>
      </c>
      <c r="BM145" s="851">
        <v>0</v>
      </c>
      <c r="BN145" s="851">
        <v>0</v>
      </c>
      <c r="BO145" s="807" t="s">
        <v>134</v>
      </c>
      <c r="BP145" s="851">
        <v>2</v>
      </c>
      <c r="BQ145" s="851">
        <v>2</v>
      </c>
      <c r="BR145" s="807">
        <v>1</v>
      </c>
      <c r="BS145" s="851">
        <v>2</v>
      </c>
      <c r="BT145" s="851">
        <v>2</v>
      </c>
      <c r="BU145" s="807">
        <v>1</v>
      </c>
      <c r="BV145" s="851">
        <v>0</v>
      </c>
      <c r="BW145" s="851">
        <v>0</v>
      </c>
      <c r="BX145" s="807" t="s">
        <v>134</v>
      </c>
      <c r="BY145" s="851">
        <v>2</v>
      </c>
      <c r="BZ145" s="851">
        <v>2</v>
      </c>
      <c r="CA145" s="807">
        <v>1</v>
      </c>
      <c r="CB145" s="851">
        <v>1</v>
      </c>
      <c r="CC145" s="851">
        <v>1</v>
      </c>
      <c r="CD145" s="807">
        <v>1</v>
      </c>
      <c r="CE145" s="851">
        <v>0</v>
      </c>
      <c r="CF145" s="851">
        <v>0</v>
      </c>
      <c r="CG145" s="807" t="s">
        <v>134</v>
      </c>
      <c r="CH145" s="851">
        <v>0</v>
      </c>
      <c r="CI145" s="851">
        <v>0</v>
      </c>
      <c r="CJ145" s="807" t="s">
        <v>134</v>
      </c>
      <c r="CK145" s="851">
        <v>0</v>
      </c>
      <c r="CL145" s="851">
        <v>0</v>
      </c>
      <c r="CM145" s="807" t="s">
        <v>134</v>
      </c>
      <c r="CN145" s="851">
        <v>0</v>
      </c>
      <c r="CO145" s="851">
        <v>0</v>
      </c>
      <c r="CP145" s="807" t="s">
        <v>134</v>
      </c>
      <c r="CQ145" s="851">
        <v>2</v>
      </c>
      <c r="CR145" s="851">
        <v>2</v>
      </c>
      <c r="CS145" s="807">
        <v>1</v>
      </c>
      <c r="CT145" s="851">
        <v>1</v>
      </c>
      <c r="CU145" s="851">
        <v>1</v>
      </c>
      <c r="CV145" s="807">
        <v>1</v>
      </c>
    </row>
    <row r="146" spans="1:100" ht="15" customHeight="1" x14ac:dyDescent="0.25">
      <c r="A146" s="845">
        <v>22</v>
      </c>
      <c r="B146" s="846" t="s">
        <v>115</v>
      </c>
      <c r="C146" s="846"/>
      <c r="D146" s="800">
        <f t="shared" si="12"/>
        <v>41</v>
      </c>
      <c r="E146" s="800">
        <f t="shared" si="12"/>
        <v>41</v>
      </c>
      <c r="F146" s="806">
        <f t="shared" si="11"/>
        <v>1</v>
      </c>
      <c r="G146" s="807" t="str">
        <f t="shared" si="10"/>
        <v>Đạt</v>
      </c>
      <c r="H146" s="851">
        <v>1</v>
      </c>
      <c r="I146" s="851">
        <v>1</v>
      </c>
      <c r="J146" s="807">
        <v>1</v>
      </c>
      <c r="K146" s="851">
        <v>0</v>
      </c>
      <c r="L146" s="851">
        <v>0</v>
      </c>
      <c r="M146" s="807" t="s">
        <v>134</v>
      </c>
      <c r="N146" s="851">
        <v>1</v>
      </c>
      <c r="O146" s="851">
        <v>1</v>
      </c>
      <c r="P146" s="807">
        <v>1</v>
      </c>
      <c r="Q146" s="851">
        <v>1</v>
      </c>
      <c r="R146" s="851">
        <v>1</v>
      </c>
      <c r="S146" s="807">
        <v>1</v>
      </c>
      <c r="T146" s="851">
        <v>0</v>
      </c>
      <c r="U146" s="851">
        <v>0</v>
      </c>
      <c r="V146" s="807" t="s">
        <v>134</v>
      </c>
      <c r="W146" s="851">
        <v>0</v>
      </c>
      <c r="X146" s="851">
        <v>0</v>
      </c>
      <c r="Y146" s="807" t="s">
        <v>134</v>
      </c>
      <c r="Z146" s="851">
        <v>1</v>
      </c>
      <c r="AA146" s="851">
        <v>1</v>
      </c>
      <c r="AB146" s="807">
        <v>1</v>
      </c>
      <c r="AC146" s="851">
        <v>0</v>
      </c>
      <c r="AD146" s="851">
        <v>0</v>
      </c>
      <c r="AE146" s="807" t="s">
        <v>134</v>
      </c>
      <c r="AF146" s="851">
        <v>1</v>
      </c>
      <c r="AG146" s="851">
        <v>1</v>
      </c>
      <c r="AH146" s="807">
        <v>1</v>
      </c>
      <c r="AI146" s="851">
        <v>3</v>
      </c>
      <c r="AJ146" s="851">
        <v>3</v>
      </c>
      <c r="AK146" s="807">
        <v>1</v>
      </c>
      <c r="AL146" s="851">
        <v>1</v>
      </c>
      <c r="AM146" s="851">
        <v>1</v>
      </c>
      <c r="AN146" s="807">
        <v>1</v>
      </c>
      <c r="AO146" s="851">
        <v>1</v>
      </c>
      <c r="AP146" s="851">
        <v>1</v>
      </c>
      <c r="AQ146" s="807">
        <v>1</v>
      </c>
      <c r="AR146" s="851">
        <v>0</v>
      </c>
      <c r="AS146" s="851">
        <v>0</v>
      </c>
      <c r="AT146" s="807" t="s">
        <v>134</v>
      </c>
      <c r="AU146" s="851">
        <v>1</v>
      </c>
      <c r="AV146" s="851">
        <v>1</v>
      </c>
      <c r="AW146" s="807">
        <v>1</v>
      </c>
      <c r="AX146" s="851">
        <v>1</v>
      </c>
      <c r="AY146" s="851">
        <v>1</v>
      </c>
      <c r="AZ146" s="807">
        <v>1</v>
      </c>
      <c r="BA146" s="851">
        <v>0</v>
      </c>
      <c r="BB146" s="851">
        <v>0</v>
      </c>
      <c r="BC146" s="807" t="s">
        <v>134</v>
      </c>
      <c r="BD146" s="851">
        <v>3</v>
      </c>
      <c r="BE146" s="851">
        <v>3</v>
      </c>
      <c r="BF146" s="807">
        <v>1</v>
      </c>
      <c r="BG146" s="851">
        <v>2</v>
      </c>
      <c r="BH146" s="851">
        <v>2</v>
      </c>
      <c r="BI146" s="807">
        <v>1</v>
      </c>
      <c r="BJ146" s="851">
        <v>0</v>
      </c>
      <c r="BK146" s="851">
        <v>0</v>
      </c>
      <c r="BL146" s="807" t="s">
        <v>134</v>
      </c>
      <c r="BM146" s="851">
        <v>2</v>
      </c>
      <c r="BN146" s="851">
        <v>2</v>
      </c>
      <c r="BO146" s="807">
        <v>1</v>
      </c>
      <c r="BP146" s="851">
        <v>6</v>
      </c>
      <c r="BQ146" s="851">
        <v>6</v>
      </c>
      <c r="BR146" s="807">
        <v>1</v>
      </c>
      <c r="BS146" s="851">
        <v>2</v>
      </c>
      <c r="BT146" s="851">
        <v>2</v>
      </c>
      <c r="BU146" s="807">
        <v>1</v>
      </c>
      <c r="BV146" s="851">
        <v>7</v>
      </c>
      <c r="BW146" s="851">
        <v>7</v>
      </c>
      <c r="BX146" s="807">
        <v>1</v>
      </c>
      <c r="BY146" s="851">
        <v>1</v>
      </c>
      <c r="BZ146" s="851">
        <v>1</v>
      </c>
      <c r="CA146" s="807">
        <v>1</v>
      </c>
      <c r="CB146" s="851">
        <v>1</v>
      </c>
      <c r="CC146" s="851">
        <v>1</v>
      </c>
      <c r="CD146" s="807">
        <v>1</v>
      </c>
      <c r="CE146" s="851">
        <v>1</v>
      </c>
      <c r="CF146" s="851">
        <v>1</v>
      </c>
      <c r="CG146" s="807">
        <v>1</v>
      </c>
      <c r="CH146" s="851">
        <v>3</v>
      </c>
      <c r="CI146" s="851">
        <v>3</v>
      </c>
      <c r="CJ146" s="807">
        <v>1</v>
      </c>
      <c r="CK146" s="851">
        <v>1</v>
      </c>
      <c r="CL146" s="851">
        <v>1</v>
      </c>
      <c r="CM146" s="807">
        <v>1</v>
      </c>
      <c r="CN146" s="851">
        <v>0</v>
      </c>
      <c r="CO146" s="851">
        <v>0</v>
      </c>
      <c r="CP146" s="807" t="s">
        <v>134</v>
      </c>
      <c r="CQ146" s="851">
        <v>0</v>
      </c>
      <c r="CR146" s="851">
        <v>0</v>
      </c>
      <c r="CS146" s="807" t="s">
        <v>134</v>
      </c>
      <c r="CT146" s="851">
        <v>2</v>
      </c>
      <c r="CU146" s="851">
        <v>2</v>
      </c>
      <c r="CV146" s="807">
        <v>1</v>
      </c>
    </row>
    <row r="147" spans="1:100" ht="15" customHeight="1" x14ac:dyDescent="0.25">
      <c r="A147" s="845">
        <v>23</v>
      </c>
      <c r="B147" s="846" t="s">
        <v>116</v>
      </c>
      <c r="C147" s="846"/>
      <c r="D147" s="800">
        <f t="shared" si="12"/>
        <v>51</v>
      </c>
      <c r="E147" s="800">
        <f t="shared" si="12"/>
        <v>51</v>
      </c>
      <c r="F147" s="806">
        <f t="shared" si="11"/>
        <v>1</v>
      </c>
      <c r="G147" s="807" t="str">
        <f t="shared" si="10"/>
        <v>Đạt</v>
      </c>
      <c r="H147" s="851">
        <v>0</v>
      </c>
      <c r="I147" s="851">
        <v>0</v>
      </c>
      <c r="J147" s="807" t="s">
        <v>134</v>
      </c>
      <c r="K147" s="851">
        <v>1</v>
      </c>
      <c r="L147" s="851">
        <v>1</v>
      </c>
      <c r="M147" s="807">
        <v>1</v>
      </c>
      <c r="N147" s="851">
        <v>2</v>
      </c>
      <c r="O147" s="851">
        <v>2</v>
      </c>
      <c r="P147" s="807">
        <v>1</v>
      </c>
      <c r="Q147" s="851">
        <v>1</v>
      </c>
      <c r="R147" s="851">
        <v>1</v>
      </c>
      <c r="S147" s="807">
        <v>1</v>
      </c>
      <c r="T147" s="851">
        <v>1</v>
      </c>
      <c r="U147" s="851">
        <v>1</v>
      </c>
      <c r="V147" s="807">
        <v>1</v>
      </c>
      <c r="W147" s="851">
        <v>0</v>
      </c>
      <c r="X147" s="851">
        <v>0</v>
      </c>
      <c r="Y147" s="807" t="s">
        <v>134</v>
      </c>
      <c r="Z147" s="851">
        <v>0</v>
      </c>
      <c r="AA147" s="851">
        <v>0</v>
      </c>
      <c r="AB147" s="807" t="s">
        <v>134</v>
      </c>
      <c r="AC147" s="851">
        <v>0</v>
      </c>
      <c r="AD147" s="851">
        <v>0</v>
      </c>
      <c r="AE147" s="807" t="s">
        <v>134</v>
      </c>
      <c r="AF147" s="851">
        <v>1</v>
      </c>
      <c r="AG147" s="851">
        <v>1</v>
      </c>
      <c r="AH147" s="807">
        <v>1</v>
      </c>
      <c r="AI147" s="851">
        <v>2</v>
      </c>
      <c r="AJ147" s="851">
        <v>2</v>
      </c>
      <c r="AK147" s="807">
        <v>1</v>
      </c>
      <c r="AL147" s="851">
        <v>3</v>
      </c>
      <c r="AM147" s="851">
        <v>3</v>
      </c>
      <c r="AN147" s="807">
        <v>1</v>
      </c>
      <c r="AO147" s="851">
        <v>0</v>
      </c>
      <c r="AP147" s="851">
        <v>0</v>
      </c>
      <c r="AQ147" s="807" t="s">
        <v>134</v>
      </c>
      <c r="AR147" s="851">
        <v>2</v>
      </c>
      <c r="AS147" s="851">
        <v>2</v>
      </c>
      <c r="AT147" s="807">
        <v>1</v>
      </c>
      <c r="AU147" s="851">
        <v>2</v>
      </c>
      <c r="AV147" s="851">
        <v>2</v>
      </c>
      <c r="AW147" s="807">
        <v>1</v>
      </c>
      <c r="AX147" s="851">
        <v>5</v>
      </c>
      <c r="AY147" s="851">
        <v>5</v>
      </c>
      <c r="AZ147" s="807">
        <v>1</v>
      </c>
      <c r="BA147" s="851">
        <v>4</v>
      </c>
      <c r="BB147" s="851">
        <v>4</v>
      </c>
      <c r="BC147" s="807">
        <v>1</v>
      </c>
      <c r="BD147" s="851">
        <v>1</v>
      </c>
      <c r="BE147" s="851">
        <v>1</v>
      </c>
      <c r="BF147" s="807">
        <v>1</v>
      </c>
      <c r="BG147" s="851">
        <v>4</v>
      </c>
      <c r="BH147" s="851">
        <v>4</v>
      </c>
      <c r="BI147" s="807">
        <v>1</v>
      </c>
      <c r="BJ147" s="851">
        <v>0</v>
      </c>
      <c r="BK147" s="851">
        <v>0</v>
      </c>
      <c r="BL147" s="807" t="s">
        <v>134</v>
      </c>
      <c r="BM147" s="851">
        <v>2</v>
      </c>
      <c r="BN147" s="851">
        <v>2</v>
      </c>
      <c r="BO147" s="807">
        <v>1</v>
      </c>
      <c r="BP147" s="851">
        <v>8</v>
      </c>
      <c r="BQ147" s="851">
        <v>8</v>
      </c>
      <c r="BR147" s="807">
        <v>1</v>
      </c>
      <c r="BS147" s="851">
        <v>3</v>
      </c>
      <c r="BT147" s="851">
        <v>3</v>
      </c>
      <c r="BU147" s="807">
        <v>1</v>
      </c>
      <c r="BV147" s="851">
        <v>0</v>
      </c>
      <c r="BW147" s="851">
        <v>0</v>
      </c>
      <c r="BX147" s="807" t="s">
        <v>134</v>
      </c>
      <c r="BY147" s="851">
        <v>1</v>
      </c>
      <c r="BZ147" s="851">
        <v>1</v>
      </c>
      <c r="CA147" s="807">
        <v>1</v>
      </c>
      <c r="CB147" s="851">
        <v>0</v>
      </c>
      <c r="CC147" s="851">
        <v>0</v>
      </c>
      <c r="CD147" s="807" t="s">
        <v>134</v>
      </c>
      <c r="CE147" s="851">
        <v>1</v>
      </c>
      <c r="CF147" s="851">
        <v>1</v>
      </c>
      <c r="CG147" s="807">
        <v>1</v>
      </c>
      <c r="CH147" s="851">
        <v>2</v>
      </c>
      <c r="CI147" s="851">
        <v>2</v>
      </c>
      <c r="CJ147" s="807">
        <v>1</v>
      </c>
      <c r="CK147" s="851">
        <v>0</v>
      </c>
      <c r="CL147" s="851">
        <v>0</v>
      </c>
      <c r="CM147" s="807" t="s">
        <v>134</v>
      </c>
      <c r="CN147" s="851">
        <v>0</v>
      </c>
      <c r="CO147" s="851">
        <v>0</v>
      </c>
      <c r="CP147" s="807" t="s">
        <v>134</v>
      </c>
      <c r="CQ147" s="851">
        <v>5</v>
      </c>
      <c r="CR147" s="851">
        <v>5</v>
      </c>
      <c r="CS147" s="807">
        <v>1</v>
      </c>
      <c r="CT147" s="851">
        <v>2</v>
      </c>
      <c r="CU147" s="851">
        <v>2</v>
      </c>
      <c r="CV147" s="807">
        <v>1</v>
      </c>
    </row>
    <row r="148" spans="1:100" ht="15" customHeight="1" x14ac:dyDescent="0.25">
      <c r="A148" s="845">
        <v>24</v>
      </c>
      <c r="B148" s="846" t="s">
        <v>117</v>
      </c>
      <c r="C148" s="846"/>
      <c r="D148" s="800">
        <f t="shared" si="12"/>
        <v>35</v>
      </c>
      <c r="E148" s="800">
        <f t="shared" si="12"/>
        <v>35</v>
      </c>
      <c r="F148" s="806">
        <f t="shared" si="11"/>
        <v>1</v>
      </c>
      <c r="G148" s="807" t="str">
        <f t="shared" si="10"/>
        <v>Đạt</v>
      </c>
      <c r="H148" s="851">
        <v>0</v>
      </c>
      <c r="I148" s="851">
        <v>0</v>
      </c>
      <c r="J148" s="807" t="s">
        <v>134</v>
      </c>
      <c r="K148" s="851">
        <v>1</v>
      </c>
      <c r="L148" s="851">
        <v>1</v>
      </c>
      <c r="M148" s="807">
        <v>1</v>
      </c>
      <c r="N148" s="851">
        <v>2</v>
      </c>
      <c r="O148" s="851">
        <v>2</v>
      </c>
      <c r="P148" s="807">
        <v>1</v>
      </c>
      <c r="Q148" s="851">
        <v>2</v>
      </c>
      <c r="R148" s="851">
        <v>2</v>
      </c>
      <c r="S148" s="807">
        <v>1</v>
      </c>
      <c r="T148" s="851">
        <v>0</v>
      </c>
      <c r="U148" s="851">
        <v>0</v>
      </c>
      <c r="V148" s="807" t="s">
        <v>134</v>
      </c>
      <c r="W148" s="851">
        <v>1</v>
      </c>
      <c r="X148" s="851">
        <v>1</v>
      </c>
      <c r="Y148" s="807">
        <v>1</v>
      </c>
      <c r="Z148" s="851">
        <v>2</v>
      </c>
      <c r="AA148" s="851">
        <v>2</v>
      </c>
      <c r="AB148" s="807">
        <v>1</v>
      </c>
      <c r="AC148" s="851">
        <v>0</v>
      </c>
      <c r="AD148" s="851">
        <v>0</v>
      </c>
      <c r="AE148" s="807" t="s">
        <v>134</v>
      </c>
      <c r="AF148" s="851">
        <v>1</v>
      </c>
      <c r="AG148" s="851">
        <v>1</v>
      </c>
      <c r="AH148" s="807">
        <v>1</v>
      </c>
      <c r="AI148" s="851">
        <v>0</v>
      </c>
      <c r="AJ148" s="851">
        <v>0</v>
      </c>
      <c r="AK148" s="807" t="s">
        <v>134</v>
      </c>
      <c r="AL148" s="851">
        <v>0</v>
      </c>
      <c r="AM148" s="851">
        <v>0</v>
      </c>
      <c r="AN148" s="807" t="s">
        <v>134</v>
      </c>
      <c r="AO148" s="851">
        <v>1</v>
      </c>
      <c r="AP148" s="851">
        <v>1</v>
      </c>
      <c r="AQ148" s="807">
        <v>1</v>
      </c>
      <c r="AR148" s="851">
        <v>0</v>
      </c>
      <c r="AS148" s="851">
        <v>0</v>
      </c>
      <c r="AT148" s="807" t="s">
        <v>134</v>
      </c>
      <c r="AU148" s="851">
        <v>1</v>
      </c>
      <c r="AV148" s="851">
        <v>1</v>
      </c>
      <c r="AW148" s="807">
        <v>1</v>
      </c>
      <c r="AX148" s="851">
        <v>1</v>
      </c>
      <c r="AY148" s="851">
        <v>1</v>
      </c>
      <c r="AZ148" s="807">
        <v>1</v>
      </c>
      <c r="BA148" s="851">
        <v>2</v>
      </c>
      <c r="BB148" s="851">
        <v>2</v>
      </c>
      <c r="BC148" s="807">
        <v>1</v>
      </c>
      <c r="BD148" s="851">
        <v>0</v>
      </c>
      <c r="BE148" s="851">
        <v>0</v>
      </c>
      <c r="BF148" s="807" t="s">
        <v>134</v>
      </c>
      <c r="BG148" s="851">
        <v>0</v>
      </c>
      <c r="BH148" s="851">
        <v>0</v>
      </c>
      <c r="BI148" s="807" t="s">
        <v>134</v>
      </c>
      <c r="BJ148" s="851">
        <v>3</v>
      </c>
      <c r="BK148" s="851">
        <v>3</v>
      </c>
      <c r="BL148" s="807">
        <v>1</v>
      </c>
      <c r="BM148" s="851">
        <v>1</v>
      </c>
      <c r="BN148" s="851">
        <v>1</v>
      </c>
      <c r="BO148" s="807">
        <v>1</v>
      </c>
      <c r="BP148" s="851">
        <v>5</v>
      </c>
      <c r="BQ148" s="851">
        <v>5</v>
      </c>
      <c r="BR148" s="807">
        <v>1</v>
      </c>
      <c r="BS148" s="851">
        <v>1</v>
      </c>
      <c r="BT148" s="851">
        <v>1</v>
      </c>
      <c r="BU148" s="807">
        <v>1</v>
      </c>
      <c r="BV148" s="851">
        <v>3</v>
      </c>
      <c r="BW148" s="851">
        <v>3</v>
      </c>
      <c r="BX148" s="807">
        <v>1</v>
      </c>
      <c r="BY148" s="851">
        <v>4</v>
      </c>
      <c r="BZ148" s="851">
        <v>4</v>
      </c>
      <c r="CA148" s="807">
        <v>1</v>
      </c>
      <c r="CB148" s="851">
        <v>0</v>
      </c>
      <c r="CC148" s="851">
        <v>0</v>
      </c>
      <c r="CD148" s="807" t="s">
        <v>134</v>
      </c>
      <c r="CE148" s="851">
        <v>1</v>
      </c>
      <c r="CF148" s="851">
        <v>1</v>
      </c>
      <c r="CG148" s="807">
        <v>1</v>
      </c>
      <c r="CH148" s="851">
        <v>0</v>
      </c>
      <c r="CI148" s="851">
        <v>0</v>
      </c>
      <c r="CJ148" s="807" t="s">
        <v>134</v>
      </c>
      <c r="CK148" s="851">
        <v>1</v>
      </c>
      <c r="CL148" s="851">
        <v>1</v>
      </c>
      <c r="CM148" s="807">
        <v>1</v>
      </c>
      <c r="CN148" s="851">
        <v>1</v>
      </c>
      <c r="CO148" s="851">
        <v>1</v>
      </c>
      <c r="CP148" s="807">
        <v>1</v>
      </c>
      <c r="CQ148" s="851">
        <v>1</v>
      </c>
      <c r="CR148" s="851">
        <v>1</v>
      </c>
      <c r="CS148" s="807">
        <v>1</v>
      </c>
      <c r="CT148" s="851">
        <v>1</v>
      </c>
      <c r="CU148" s="851">
        <v>1</v>
      </c>
      <c r="CV148" s="807">
        <v>1</v>
      </c>
    </row>
    <row r="149" spans="1:100" ht="15" customHeight="1" x14ac:dyDescent="0.25">
      <c r="A149" s="845">
        <v>25</v>
      </c>
      <c r="B149" s="846" t="s">
        <v>118</v>
      </c>
      <c r="C149" s="846"/>
      <c r="D149" s="800">
        <f t="shared" si="12"/>
        <v>40</v>
      </c>
      <c r="E149" s="800">
        <f t="shared" si="12"/>
        <v>40</v>
      </c>
      <c r="F149" s="806">
        <f t="shared" si="11"/>
        <v>1</v>
      </c>
      <c r="G149" s="807" t="str">
        <f t="shared" si="10"/>
        <v>Đạt</v>
      </c>
      <c r="H149" s="851">
        <v>1</v>
      </c>
      <c r="I149" s="851">
        <v>1</v>
      </c>
      <c r="J149" s="807">
        <v>1</v>
      </c>
      <c r="K149" s="851">
        <v>0</v>
      </c>
      <c r="L149" s="851">
        <v>0</v>
      </c>
      <c r="M149" s="807" t="s">
        <v>134</v>
      </c>
      <c r="N149" s="851">
        <v>2</v>
      </c>
      <c r="O149" s="851">
        <v>2</v>
      </c>
      <c r="P149" s="807">
        <v>1</v>
      </c>
      <c r="Q149" s="851">
        <v>0</v>
      </c>
      <c r="R149" s="851">
        <v>0</v>
      </c>
      <c r="S149" s="807" t="s">
        <v>134</v>
      </c>
      <c r="T149" s="851">
        <v>0</v>
      </c>
      <c r="U149" s="851">
        <v>0</v>
      </c>
      <c r="V149" s="807" t="s">
        <v>134</v>
      </c>
      <c r="W149" s="851">
        <v>1</v>
      </c>
      <c r="X149" s="851">
        <v>1</v>
      </c>
      <c r="Y149" s="807">
        <v>1</v>
      </c>
      <c r="Z149" s="851">
        <v>3</v>
      </c>
      <c r="AA149" s="851">
        <v>3</v>
      </c>
      <c r="AB149" s="807">
        <v>1</v>
      </c>
      <c r="AC149" s="851">
        <v>2</v>
      </c>
      <c r="AD149" s="851">
        <v>2</v>
      </c>
      <c r="AE149" s="807">
        <v>1</v>
      </c>
      <c r="AF149" s="851">
        <v>2</v>
      </c>
      <c r="AG149" s="851">
        <v>2</v>
      </c>
      <c r="AH149" s="807">
        <v>1</v>
      </c>
      <c r="AI149" s="851">
        <v>0</v>
      </c>
      <c r="AJ149" s="851">
        <v>0</v>
      </c>
      <c r="AK149" s="807" t="s">
        <v>134</v>
      </c>
      <c r="AL149" s="851">
        <v>1</v>
      </c>
      <c r="AM149" s="851">
        <v>1</v>
      </c>
      <c r="AN149" s="807">
        <v>1</v>
      </c>
      <c r="AO149" s="851">
        <v>1</v>
      </c>
      <c r="AP149" s="851">
        <v>1</v>
      </c>
      <c r="AQ149" s="807">
        <v>1</v>
      </c>
      <c r="AR149" s="851">
        <v>0</v>
      </c>
      <c r="AS149" s="851">
        <v>0</v>
      </c>
      <c r="AT149" s="807" t="s">
        <v>134</v>
      </c>
      <c r="AU149" s="851">
        <v>1</v>
      </c>
      <c r="AV149" s="851">
        <v>1</v>
      </c>
      <c r="AW149" s="807">
        <v>1</v>
      </c>
      <c r="AX149" s="851">
        <v>5</v>
      </c>
      <c r="AY149" s="851">
        <v>5</v>
      </c>
      <c r="AZ149" s="807">
        <v>1</v>
      </c>
      <c r="BA149" s="851">
        <v>2</v>
      </c>
      <c r="BB149" s="851">
        <v>2</v>
      </c>
      <c r="BC149" s="807">
        <v>1</v>
      </c>
      <c r="BD149" s="851">
        <v>1</v>
      </c>
      <c r="BE149" s="851">
        <v>1</v>
      </c>
      <c r="BF149" s="807">
        <v>1</v>
      </c>
      <c r="BG149" s="851">
        <v>3</v>
      </c>
      <c r="BH149" s="851">
        <v>3</v>
      </c>
      <c r="BI149" s="807">
        <v>1</v>
      </c>
      <c r="BJ149" s="851">
        <v>2</v>
      </c>
      <c r="BK149" s="851">
        <v>2</v>
      </c>
      <c r="BL149" s="807">
        <v>1</v>
      </c>
      <c r="BM149" s="851">
        <v>4</v>
      </c>
      <c r="BN149" s="851">
        <v>4</v>
      </c>
      <c r="BO149" s="807">
        <v>1</v>
      </c>
      <c r="BP149" s="851">
        <v>4</v>
      </c>
      <c r="BQ149" s="851">
        <v>4</v>
      </c>
      <c r="BR149" s="807">
        <v>1</v>
      </c>
      <c r="BS149" s="851">
        <v>1</v>
      </c>
      <c r="BT149" s="851">
        <v>1</v>
      </c>
      <c r="BU149" s="807">
        <v>1</v>
      </c>
      <c r="BV149" s="851">
        <v>0</v>
      </c>
      <c r="BW149" s="851">
        <v>0</v>
      </c>
      <c r="BX149" s="807" t="s">
        <v>134</v>
      </c>
      <c r="BY149" s="851">
        <v>0</v>
      </c>
      <c r="BZ149" s="851">
        <v>0</v>
      </c>
      <c r="CA149" s="807" t="s">
        <v>134</v>
      </c>
      <c r="CB149" s="851">
        <v>0</v>
      </c>
      <c r="CC149" s="851">
        <v>0</v>
      </c>
      <c r="CD149" s="807" t="s">
        <v>134</v>
      </c>
      <c r="CE149" s="851">
        <v>0</v>
      </c>
      <c r="CF149" s="851">
        <v>0</v>
      </c>
      <c r="CG149" s="807" t="s">
        <v>134</v>
      </c>
      <c r="CH149" s="851">
        <v>1</v>
      </c>
      <c r="CI149" s="851">
        <v>1</v>
      </c>
      <c r="CJ149" s="807">
        <v>1</v>
      </c>
      <c r="CK149" s="851">
        <v>0</v>
      </c>
      <c r="CL149" s="851">
        <v>0</v>
      </c>
      <c r="CM149" s="807" t="s">
        <v>134</v>
      </c>
      <c r="CN149" s="851">
        <v>1</v>
      </c>
      <c r="CO149" s="851">
        <v>1</v>
      </c>
      <c r="CP149" s="807">
        <v>1</v>
      </c>
      <c r="CQ149" s="851">
        <v>2</v>
      </c>
      <c r="CR149" s="851">
        <v>2</v>
      </c>
      <c r="CS149" s="807">
        <v>1</v>
      </c>
      <c r="CT149" s="851">
        <v>4</v>
      </c>
      <c r="CU149" s="851">
        <v>4</v>
      </c>
      <c r="CV149" s="807">
        <v>1</v>
      </c>
    </row>
    <row r="150" spans="1:100" ht="15" customHeight="1" x14ac:dyDescent="0.25">
      <c r="A150" s="845">
        <v>26</v>
      </c>
      <c r="B150" s="846" t="s">
        <v>119</v>
      </c>
      <c r="C150" s="846"/>
      <c r="D150" s="800">
        <f t="shared" si="12"/>
        <v>14</v>
      </c>
      <c r="E150" s="800">
        <f t="shared" si="12"/>
        <v>14</v>
      </c>
      <c r="F150" s="806">
        <f t="shared" si="11"/>
        <v>1</v>
      </c>
      <c r="G150" s="807" t="str">
        <f t="shared" si="10"/>
        <v>Đạt</v>
      </c>
      <c r="H150" s="851">
        <v>0</v>
      </c>
      <c r="I150" s="851">
        <v>0</v>
      </c>
      <c r="J150" s="807" t="s">
        <v>134</v>
      </c>
      <c r="K150" s="851">
        <v>1</v>
      </c>
      <c r="L150" s="851">
        <v>1</v>
      </c>
      <c r="M150" s="807">
        <v>1</v>
      </c>
      <c r="N150" s="851">
        <v>0</v>
      </c>
      <c r="O150" s="851">
        <v>0</v>
      </c>
      <c r="P150" s="807" t="s">
        <v>134</v>
      </c>
      <c r="Q150" s="851">
        <v>1</v>
      </c>
      <c r="R150" s="851">
        <v>1</v>
      </c>
      <c r="S150" s="807">
        <v>1</v>
      </c>
      <c r="T150" s="851">
        <v>0</v>
      </c>
      <c r="U150" s="851">
        <v>0</v>
      </c>
      <c r="V150" s="807" t="s">
        <v>134</v>
      </c>
      <c r="W150" s="851">
        <v>0</v>
      </c>
      <c r="X150" s="851">
        <v>0</v>
      </c>
      <c r="Y150" s="807" t="s">
        <v>134</v>
      </c>
      <c r="Z150" s="851">
        <v>0</v>
      </c>
      <c r="AA150" s="851">
        <v>0</v>
      </c>
      <c r="AB150" s="807" t="s">
        <v>134</v>
      </c>
      <c r="AC150" s="851">
        <v>0</v>
      </c>
      <c r="AD150" s="851">
        <v>0</v>
      </c>
      <c r="AE150" s="807" t="s">
        <v>134</v>
      </c>
      <c r="AF150" s="851">
        <v>1</v>
      </c>
      <c r="AG150" s="851">
        <v>1</v>
      </c>
      <c r="AH150" s="807">
        <v>1</v>
      </c>
      <c r="AI150" s="851">
        <v>0</v>
      </c>
      <c r="AJ150" s="851">
        <v>0</v>
      </c>
      <c r="AK150" s="807" t="s">
        <v>134</v>
      </c>
      <c r="AL150" s="851">
        <v>0</v>
      </c>
      <c r="AM150" s="851">
        <v>0</v>
      </c>
      <c r="AN150" s="807" t="s">
        <v>134</v>
      </c>
      <c r="AO150" s="851">
        <v>0</v>
      </c>
      <c r="AP150" s="851">
        <v>0</v>
      </c>
      <c r="AQ150" s="807" t="s">
        <v>134</v>
      </c>
      <c r="AR150" s="851">
        <v>0</v>
      </c>
      <c r="AS150" s="851">
        <v>0</v>
      </c>
      <c r="AT150" s="807" t="s">
        <v>134</v>
      </c>
      <c r="AU150" s="851">
        <v>0</v>
      </c>
      <c r="AV150" s="851">
        <v>0</v>
      </c>
      <c r="AW150" s="807" t="s">
        <v>134</v>
      </c>
      <c r="AX150" s="851">
        <v>0</v>
      </c>
      <c r="AY150" s="851">
        <v>0</v>
      </c>
      <c r="AZ150" s="807" t="s">
        <v>134</v>
      </c>
      <c r="BA150" s="851">
        <v>1</v>
      </c>
      <c r="BB150" s="851">
        <v>1</v>
      </c>
      <c r="BC150" s="807">
        <v>1</v>
      </c>
      <c r="BD150" s="851">
        <v>0</v>
      </c>
      <c r="BE150" s="851">
        <v>0</v>
      </c>
      <c r="BF150" s="807" t="s">
        <v>134</v>
      </c>
      <c r="BG150" s="851">
        <v>0</v>
      </c>
      <c r="BH150" s="851">
        <v>0</v>
      </c>
      <c r="BI150" s="807" t="s">
        <v>134</v>
      </c>
      <c r="BJ150" s="851">
        <v>0</v>
      </c>
      <c r="BK150" s="851">
        <v>0</v>
      </c>
      <c r="BL150" s="807" t="s">
        <v>134</v>
      </c>
      <c r="BM150" s="851">
        <v>0</v>
      </c>
      <c r="BN150" s="851">
        <v>0</v>
      </c>
      <c r="BO150" s="807" t="s">
        <v>134</v>
      </c>
      <c r="BP150" s="851">
        <v>0</v>
      </c>
      <c r="BQ150" s="851">
        <v>0</v>
      </c>
      <c r="BR150" s="807" t="s">
        <v>134</v>
      </c>
      <c r="BS150" s="851">
        <v>1</v>
      </c>
      <c r="BT150" s="851">
        <v>1</v>
      </c>
      <c r="BU150" s="807">
        <v>1</v>
      </c>
      <c r="BV150" s="851">
        <v>2</v>
      </c>
      <c r="BW150" s="851">
        <v>2</v>
      </c>
      <c r="BX150" s="807">
        <v>1</v>
      </c>
      <c r="BY150" s="851">
        <v>2</v>
      </c>
      <c r="BZ150" s="851">
        <v>2</v>
      </c>
      <c r="CA150" s="807">
        <v>1</v>
      </c>
      <c r="CB150" s="851">
        <v>1</v>
      </c>
      <c r="CC150" s="851">
        <v>1</v>
      </c>
      <c r="CD150" s="807">
        <v>1</v>
      </c>
      <c r="CE150" s="851">
        <v>0</v>
      </c>
      <c r="CF150" s="851">
        <v>0</v>
      </c>
      <c r="CG150" s="807" t="s">
        <v>134</v>
      </c>
      <c r="CH150" s="851">
        <v>1</v>
      </c>
      <c r="CI150" s="851">
        <v>1</v>
      </c>
      <c r="CJ150" s="807">
        <v>1</v>
      </c>
      <c r="CK150" s="851">
        <v>2</v>
      </c>
      <c r="CL150" s="851">
        <v>2</v>
      </c>
      <c r="CM150" s="807">
        <v>1</v>
      </c>
      <c r="CN150" s="851">
        <v>1</v>
      </c>
      <c r="CO150" s="851">
        <v>1</v>
      </c>
      <c r="CP150" s="807">
        <v>1</v>
      </c>
      <c r="CQ150" s="851">
        <v>0</v>
      </c>
      <c r="CR150" s="851">
        <v>0</v>
      </c>
      <c r="CS150" s="807" t="s">
        <v>134</v>
      </c>
      <c r="CT150" s="851">
        <v>0</v>
      </c>
      <c r="CU150" s="851">
        <v>0</v>
      </c>
      <c r="CV150" s="807" t="s">
        <v>134</v>
      </c>
    </row>
    <row r="151" spans="1:100" ht="15" customHeight="1" x14ac:dyDescent="0.25">
      <c r="A151" s="845">
        <v>27</v>
      </c>
      <c r="B151" s="846" t="s">
        <v>120</v>
      </c>
      <c r="C151" s="846"/>
      <c r="D151" s="800">
        <f t="shared" si="12"/>
        <v>56</v>
      </c>
      <c r="E151" s="800">
        <f t="shared" si="12"/>
        <v>56</v>
      </c>
      <c r="F151" s="806">
        <f t="shared" si="11"/>
        <v>1</v>
      </c>
      <c r="G151" s="807" t="str">
        <f t="shared" si="10"/>
        <v>Đạt</v>
      </c>
      <c r="H151" s="851">
        <v>8</v>
      </c>
      <c r="I151" s="851">
        <v>8</v>
      </c>
      <c r="J151" s="807">
        <v>1</v>
      </c>
      <c r="K151" s="851">
        <v>0</v>
      </c>
      <c r="L151" s="851">
        <v>0</v>
      </c>
      <c r="M151" s="807" t="s">
        <v>134</v>
      </c>
      <c r="N151" s="851">
        <v>2</v>
      </c>
      <c r="O151" s="851">
        <v>2</v>
      </c>
      <c r="P151" s="807">
        <v>1</v>
      </c>
      <c r="Q151" s="851">
        <v>2</v>
      </c>
      <c r="R151" s="851">
        <v>2</v>
      </c>
      <c r="S151" s="807">
        <v>1</v>
      </c>
      <c r="T151" s="851">
        <v>0</v>
      </c>
      <c r="U151" s="851">
        <v>0</v>
      </c>
      <c r="V151" s="807" t="s">
        <v>134</v>
      </c>
      <c r="W151" s="851">
        <v>1</v>
      </c>
      <c r="X151" s="851">
        <v>1</v>
      </c>
      <c r="Y151" s="807">
        <v>1</v>
      </c>
      <c r="Z151" s="851">
        <v>4</v>
      </c>
      <c r="AA151" s="851">
        <v>4</v>
      </c>
      <c r="AB151" s="807">
        <v>1</v>
      </c>
      <c r="AC151" s="851">
        <v>1</v>
      </c>
      <c r="AD151" s="851">
        <v>1</v>
      </c>
      <c r="AE151" s="807">
        <v>1</v>
      </c>
      <c r="AF151" s="851">
        <v>2</v>
      </c>
      <c r="AG151" s="851">
        <v>2</v>
      </c>
      <c r="AH151" s="807">
        <v>1</v>
      </c>
      <c r="AI151" s="851">
        <v>1</v>
      </c>
      <c r="AJ151" s="851">
        <v>1</v>
      </c>
      <c r="AK151" s="807">
        <v>1</v>
      </c>
      <c r="AL151" s="851">
        <v>2</v>
      </c>
      <c r="AM151" s="851">
        <v>2</v>
      </c>
      <c r="AN151" s="807">
        <v>1</v>
      </c>
      <c r="AO151" s="851">
        <v>0</v>
      </c>
      <c r="AP151" s="851">
        <v>0</v>
      </c>
      <c r="AQ151" s="807" t="s">
        <v>134</v>
      </c>
      <c r="AR151" s="851">
        <v>2</v>
      </c>
      <c r="AS151" s="851">
        <v>2</v>
      </c>
      <c r="AT151" s="807">
        <v>1</v>
      </c>
      <c r="AU151" s="851">
        <v>2</v>
      </c>
      <c r="AV151" s="851">
        <v>2</v>
      </c>
      <c r="AW151" s="807">
        <v>1</v>
      </c>
      <c r="AX151" s="851">
        <v>1</v>
      </c>
      <c r="AY151" s="851">
        <v>1</v>
      </c>
      <c r="AZ151" s="807">
        <v>1</v>
      </c>
      <c r="BA151" s="851">
        <v>2</v>
      </c>
      <c r="BB151" s="851">
        <v>2</v>
      </c>
      <c r="BC151" s="807">
        <v>1</v>
      </c>
      <c r="BD151" s="851">
        <v>0</v>
      </c>
      <c r="BE151" s="851">
        <v>0</v>
      </c>
      <c r="BF151" s="807" t="s">
        <v>134</v>
      </c>
      <c r="BG151" s="851">
        <v>0</v>
      </c>
      <c r="BH151" s="851">
        <v>0</v>
      </c>
      <c r="BI151" s="807" t="s">
        <v>134</v>
      </c>
      <c r="BJ151" s="851">
        <v>1</v>
      </c>
      <c r="BK151" s="851">
        <v>1</v>
      </c>
      <c r="BL151" s="807">
        <v>1</v>
      </c>
      <c r="BM151" s="851">
        <v>2</v>
      </c>
      <c r="BN151" s="851">
        <v>2</v>
      </c>
      <c r="BO151" s="807">
        <v>1</v>
      </c>
      <c r="BP151" s="851">
        <v>1</v>
      </c>
      <c r="BQ151" s="851">
        <v>1</v>
      </c>
      <c r="BR151" s="807">
        <v>1</v>
      </c>
      <c r="BS151" s="851">
        <v>10</v>
      </c>
      <c r="BT151" s="851">
        <v>10</v>
      </c>
      <c r="BU151" s="807">
        <v>1</v>
      </c>
      <c r="BV151" s="851">
        <v>6</v>
      </c>
      <c r="BW151" s="851">
        <v>6</v>
      </c>
      <c r="BX151" s="807">
        <v>1</v>
      </c>
      <c r="BY151" s="851">
        <v>0</v>
      </c>
      <c r="BZ151" s="851">
        <v>0</v>
      </c>
      <c r="CA151" s="807" t="s">
        <v>134</v>
      </c>
      <c r="CB151" s="851">
        <v>2</v>
      </c>
      <c r="CC151" s="851">
        <v>2</v>
      </c>
      <c r="CD151" s="807">
        <v>1</v>
      </c>
      <c r="CE151" s="851">
        <v>0</v>
      </c>
      <c r="CF151" s="851">
        <v>0</v>
      </c>
      <c r="CG151" s="807" t="s">
        <v>134</v>
      </c>
      <c r="CH151" s="851">
        <v>1</v>
      </c>
      <c r="CI151" s="851">
        <v>1</v>
      </c>
      <c r="CJ151" s="807">
        <v>1</v>
      </c>
      <c r="CK151" s="851">
        <v>2</v>
      </c>
      <c r="CL151" s="851">
        <v>2</v>
      </c>
      <c r="CM151" s="807">
        <v>1</v>
      </c>
      <c r="CN151" s="851">
        <v>1</v>
      </c>
      <c r="CO151" s="851">
        <v>1</v>
      </c>
      <c r="CP151" s="807">
        <v>1</v>
      </c>
      <c r="CQ151" s="851">
        <v>0</v>
      </c>
      <c r="CR151" s="851">
        <v>0</v>
      </c>
      <c r="CS151" s="807" t="s">
        <v>134</v>
      </c>
      <c r="CT151" s="851">
        <v>0</v>
      </c>
      <c r="CU151" s="851">
        <v>0</v>
      </c>
      <c r="CV151" s="807" t="s">
        <v>134</v>
      </c>
    </row>
    <row r="152" spans="1:100" ht="15" customHeight="1" x14ac:dyDescent="0.25">
      <c r="A152" s="845">
        <v>28</v>
      </c>
      <c r="B152" s="846" t="s">
        <v>121</v>
      </c>
      <c r="C152" s="846"/>
      <c r="D152" s="800">
        <f t="shared" si="12"/>
        <v>30</v>
      </c>
      <c r="E152" s="800">
        <f t="shared" si="12"/>
        <v>30</v>
      </c>
      <c r="F152" s="806">
        <f t="shared" si="11"/>
        <v>1</v>
      </c>
      <c r="G152" s="807" t="str">
        <f t="shared" si="10"/>
        <v>Đạt</v>
      </c>
      <c r="H152" s="851">
        <v>1</v>
      </c>
      <c r="I152" s="851">
        <v>1</v>
      </c>
      <c r="J152" s="807">
        <v>1</v>
      </c>
      <c r="K152" s="851">
        <v>1</v>
      </c>
      <c r="L152" s="851">
        <v>1</v>
      </c>
      <c r="M152" s="807">
        <v>1</v>
      </c>
      <c r="N152" s="851">
        <v>3</v>
      </c>
      <c r="O152" s="851">
        <v>3</v>
      </c>
      <c r="P152" s="807">
        <v>1</v>
      </c>
      <c r="Q152" s="851">
        <v>1</v>
      </c>
      <c r="R152" s="851">
        <v>1</v>
      </c>
      <c r="S152" s="807">
        <v>1</v>
      </c>
      <c r="T152" s="851">
        <v>0</v>
      </c>
      <c r="U152" s="851">
        <v>0</v>
      </c>
      <c r="V152" s="807" t="s">
        <v>134</v>
      </c>
      <c r="W152" s="851">
        <v>1</v>
      </c>
      <c r="X152" s="851">
        <v>1</v>
      </c>
      <c r="Y152" s="807">
        <v>1</v>
      </c>
      <c r="Z152" s="851">
        <v>0</v>
      </c>
      <c r="AA152" s="851">
        <v>0</v>
      </c>
      <c r="AB152" s="807" t="s">
        <v>134</v>
      </c>
      <c r="AC152" s="851">
        <v>0</v>
      </c>
      <c r="AD152" s="851">
        <v>0</v>
      </c>
      <c r="AE152" s="807" t="s">
        <v>134</v>
      </c>
      <c r="AF152" s="851">
        <v>3</v>
      </c>
      <c r="AG152" s="851">
        <v>3</v>
      </c>
      <c r="AH152" s="807">
        <v>1</v>
      </c>
      <c r="AI152" s="851">
        <v>4</v>
      </c>
      <c r="AJ152" s="851">
        <v>4</v>
      </c>
      <c r="AK152" s="807">
        <v>1</v>
      </c>
      <c r="AL152" s="851">
        <v>1</v>
      </c>
      <c r="AM152" s="851">
        <v>1</v>
      </c>
      <c r="AN152" s="807">
        <v>1</v>
      </c>
      <c r="AO152" s="851">
        <v>0</v>
      </c>
      <c r="AP152" s="851">
        <v>0</v>
      </c>
      <c r="AQ152" s="807" t="s">
        <v>134</v>
      </c>
      <c r="AR152" s="851">
        <v>0</v>
      </c>
      <c r="AS152" s="851">
        <v>0</v>
      </c>
      <c r="AT152" s="807" t="s">
        <v>134</v>
      </c>
      <c r="AU152" s="851">
        <v>3</v>
      </c>
      <c r="AV152" s="851">
        <v>3</v>
      </c>
      <c r="AW152" s="807">
        <v>1</v>
      </c>
      <c r="AX152" s="851">
        <v>0</v>
      </c>
      <c r="AY152" s="851">
        <v>0</v>
      </c>
      <c r="AZ152" s="807" t="s">
        <v>134</v>
      </c>
      <c r="BA152" s="851">
        <v>1</v>
      </c>
      <c r="BB152" s="851">
        <v>1</v>
      </c>
      <c r="BC152" s="807">
        <v>1</v>
      </c>
      <c r="BD152" s="851">
        <v>0</v>
      </c>
      <c r="BE152" s="851">
        <v>0</v>
      </c>
      <c r="BF152" s="807" t="s">
        <v>134</v>
      </c>
      <c r="BG152" s="851">
        <v>1</v>
      </c>
      <c r="BH152" s="851">
        <v>1</v>
      </c>
      <c r="BI152" s="807">
        <v>1</v>
      </c>
      <c r="BJ152" s="851">
        <v>1</v>
      </c>
      <c r="BK152" s="851">
        <v>1</v>
      </c>
      <c r="BL152" s="807">
        <v>1</v>
      </c>
      <c r="BM152" s="851">
        <v>0</v>
      </c>
      <c r="BN152" s="851">
        <v>0</v>
      </c>
      <c r="BO152" s="807" t="s">
        <v>134</v>
      </c>
      <c r="BP152" s="851">
        <v>1</v>
      </c>
      <c r="BQ152" s="851">
        <v>1</v>
      </c>
      <c r="BR152" s="807">
        <v>1</v>
      </c>
      <c r="BS152" s="851">
        <v>2</v>
      </c>
      <c r="BT152" s="851">
        <v>2</v>
      </c>
      <c r="BU152" s="807">
        <v>1</v>
      </c>
      <c r="BV152" s="851">
        <v>1</v>
      </c>
      <c r="BW152" s="851">
        <v>1</v>
      </c>
      <c r="BX152" s="807">
        <v>1</v>
      </c>
      <c r="BY152" s="851">
        <v>0</v>
      </c>
      <c r="BZ152" s="851">
        <v>0</v>
      </c>
      <c r="CA152" s="807" t="s">
        <v>134</v>
      </c>
      <c r="CB152" s="851">
        <v>1</v>
      </c>
      <c r="CC152" s="851">
        <v>1</v>
      </c>
      <c r="CD152" s="807">
        <v>1</v>
      </c>
      <c r="CE152" s="851">
        <v>1</v>
      </c>
      <c r="CF152" s="851">
        <v>1</v>
      </c>
      <c r="CG152" s="807">
        <v>1</v>
      </c>
      <c r="CH152" s="851">
        <v>0</v>
      </c>
      <c r="CI152" s="851">
        <v>0</v>
      </c>
      <c r="CJ152" s="807" t="s">
        <v>134</v>
      </c>
      <c r="CK152" s="851">
        <v>2</v>
      </c>
      <c r="CL152" s="851">
        <v>2</v>
      </c>
      <c r="CM152" s="807">
        <v>1</v>
      </c>
      <c r="CN152" s="851">
        <v>0</v>
      </c>
      <c r="CO152" s="851">
        <v>0</v>
      </c>
      <c r="CP152" s="807" t="s">
        <v>134</v>
      </c>
      <c r="CQ152" s="851">
        <v>1</v>
      </c>
      <c r="CR152" s="851">
        <v>1</v>
      </c>
      <c r="CS152" s="807">
        <v>1</v>
      </c>
      <c r="CT152" s="851">
        <v>0</v>
      </c>
      <c r="CU152" s="851">
        <v>0</v>
      </c>
      <c r="CV152" s="807" t="s">
        <v>134</v>
      </c>
    </row>
    <row r="153" spans="1:100" ht="15" customHeight="1" x14ac:dyDescent="0.25">
      <c r="A153" s="845">
        <v>29</v>
      </c>
      <c r="B153" s="846" t="s">
        <v>122</v>
      </c>
      <c r="C153" s="846"/>
      <c r="D153" s="800">
        <f t="shared" si="12"/>
        <v>15</v>
      </c>
      <c r="E153" s="800">
        <f t="shared" si="12"/>
        <v>15</v>
      </c>
      <c r="F153" s="806">
        <f t="shared" si="11"/>
        <v>1</v>
      </c>
      <c r="G153" s="807" t="str">
        <f t="shared" si="10"/>
        <v>Đạt</v>
      </c>
      <c r="H153" s="851">
        <v>1</v>
      </c>
      <c r="I153" s="851">
        <v>1</v>
      </c>
      <c r="J153" s="807">
        <v>1</v>
      </c>
      <c r="K153" s="851">
        <v>0</v>
      </c>
      <c r="L153" s="851">
        <v>0</v>
      </c>
      <c r="M153" s="807" t="s">
        <v>134</v>
      </c>
      <c r="N153" s="851">
        <v>0</v>
      </c>
      <c r="O153" s="851">
        <v>0</v>
      </c>
      <c r="P153" s="807" t="s">
        <v>134</v>
      </c>
      <c r="Q153" s="851">
        <v>2</v>
      </c>
      <c r="R153" s="851">
        <v>2</v>
      </c>
      <c r="S153" s="807">
        <v>1</v>
      </c>
      <c r="T153" s="851">
        <v>0</v>
      </c>
      <c r="U153" s="851">
        <v>0</v>
      </c>
      <c r="V153" s="807" t="s">
        <v>134</v>
      </c>
      <c r="W153" s="851">
        <v>0</v>
      </c>
      <c r="X153" s="851">
        <v>0</v>
      </c>
      <c r="Y153" s="807" t="s">
        <v>134</v>
      </c>
      <c r="Z153" s="851">
        <v>1</v>
      </c>
      <c r="AA153" s="851">
        <v>1</v>
      </c>
      <c r="AB153" s="807">
        <v>1</v>
      </c>
      <c r="AC153" s="851">
        <v>0</v>
      </c>
      <c r="AD153" s="851">
        <v>0</v>
      </c>
      <c r="AE153" s="807" t="s">
        <v>134</v>
      </c>
      <c r="AF153" s="851">
        <v>1</v>
      </c>
      <c r="AG153" s="851">
        <v>1</v>
      </c>
      <c r="AH153" s="807">
        <v>1</v>
      </c>
      <c r="AI153" s="851">
        <v>0</v>
      </c>
      <c r="AJ153" s="851">
        <v>0</v>
      </c>
      <c r="AK153" s="807" t="s">
        <v>134</v>
      </c>
      <c r="AL153" s="851">
        <v>0</v>
      </c>
      <c r="AM153" s="851">
        <v>0</v>
      </c>
      <c r="AN153" s="807" t="s">
        <v>134</v>
      </c>
      <c r="AO153" s="851">
        <v>1</v>
      </c>
      <c r="AP153" s="851">
        <v>1</v>
      </c>
      <c r="AQ153" s="807">
        <v>1</v>
      </c>
      <c r="AR153" s="851">
        <v>0</v>
      </c>
      <c r="AS153" s="851">
        <v>0</v>
      </c>
      <c r="AT153" s="807" t="s">
        <v>134</v>
      </c>
      <c r="AU153" s="851">
        <v>1</v>
      </c>
      <c r="AV153" s="851">
        <v>1</v>
      </c>
      <c r="AW153" s="807">
        <v>1</v>
      </c>
      <c r="AX153" s="851">
        <v>1</v>
      </c>
      <c r="AY153" s="851">
        <v>1</v>
      </c>
      <c r="AZ153" s="807">
        <v>1</v>
      </c>
      <c r="BA153" s="851">
        <v>0</v>
      </c>
      <c r="BB153" s="851">
        <v>0</v>
      </c>
      <c r="BC153" s="807" t="s">
        <v>134</v>
      </c>
      <c r="BD153" s="851">
        <v>0</v>
      </c>
      <c r="BE153" s="851">
        <v>0</v>
      </c>
      <c r="BF153" s="807" t="s">
        <v>134</v>
      </c>
      <c r="BG153" s="851">
        <v>0</v>
      </c>
      <c r="BH153" s="851">
        <v>0</v>
      </c>
      <c r="BI153" s="807" t="s">
        <v>134</v>
      </c>
      <c r="BJ153" s="851">
        <v>2</v>
      </c>
      <c r="BK153" s="851">
        <v>2</v>
      </c>
      <c r="BL153" s="807">
        <v>1</v>
      </c>
      <c r="BM153" s="851">
        <v>1</v>
      </c>
      <c r="BN153" s="851">
        <v>1</v>
      </c>
      <c r="BO153" s="807">
        <v>1</v>
      </c>
      <c r="BP153" s="851">
        <v>0</v>
      </c>
      <c r="BQ153" s="851">
        <v>0</v>
      </c>
      <c r="BR153" s="807" t="s">
        <v>134</v>
      </c>
      <c r="BS153" s="851">
        <v>1</v>
      </c>
      <c r="BT153" s="851">
        <v>1</v>
      </c>
      <c r="BU153" s="807">
        <v>1</v>
      </c>
      <c r="BV153" s="851">
        <v>1</v>
      </c>
      <c r="BW153" s="851">
        <v>1</v>
      </c>
      <c r="BX153" s="807">
        <v>1</v>
      </c>
      <c r="BY153" s="851">
        <v>1</v>
      </c>
      <c r="BZ153" s="851">
        <v>1</v>
      </c>
      <c r="CA153" s="807">
        <v>1</v>
      </c>
      <c r="CB153" s="851">
        <v>0</v>
      </c>
      <c r="CC153" s="851">
        <v>0</v>
      </c>
      <c r="CD153" s="807" t="s">
        <v>134</v>
      </c>
      <c r="CE153" s="851">
        <v>0</v>
      </c>
      <c r="CF153" s="851">
        <v>0</v>
      </c>
      <c r="CG153" s="807" t="s">
        <v>134</v>
      </c>
      <c r="CH153" s="851">
        <v>0</v>
      </c>
      <c r="CI153" s="851">
        <v>0</v>
      </c>
      <c r="CJ153" s="807" t="s">
        <v>134</v>
      </c>
      <c r="CK153" s="851">
        <v>1</v>
      </c>
      <c r="CL153" s="851">
        <v>1</v>
      </c>
      <c r="CM153" s="807">
        <v>1</v>
      </c>
      <c r="CN153" s="851">
        <v>0</v>
      </c>
      <c r="CO153" s="851">
        <v>0</v>
      </c>
      <c r="CP153" s="807" t="s">
        <v>134</v>
      </c>
      <c r="CQ153" s="851">
        <v>0</v>
      </c>
      <c r="CR153" s="851">
        <v>0</v>
      </c>
      <c r="CS153" s="807" t="s">
        <v>134</v>
      </c>
      <c r="CT153" s="851">
        <v>0</v>
      </c>
      <c r="CU153" s="851">
        <v>0</v>
      </c>
      <c r="CV153" s="807" t="s">
        <v>134</v>
      </c>
    </row>
    <row r="154" spans="1:100" ht="15" customHeight="1" x14ac:dyDescent="0.25">
      <c r="A154" s="845">
        <v>30</v>
      </c>
      <c r="B154" s="846" t="s">
        <v>123</v>
      </c>
      <c r="C154" s="846"/>
      <c r="D154" s="800">
        <f t="shared" si="12"/>
        <v>33</v>
      </c>
      <c r="E154" s="800">
        <f t="shared" si="12"/>
        <v>33</v>
      </c>
      <c r="F154" s="806">
        <f t="shared" si="11"/>
        <v>1</v>
      </c>
      <c r="G154" s="807" t="str">
        <f t="shared" si="10"/>
        <v>Đạt</v>
      </c>
      <c r="H154" s="851">
        <v>1</v>
      </c>
      <c r="I154" s="851">
        <v>1</v>
      </c>
      <c r="J154" s="807">
        <v>1</v>
      </c>
      <c r="K154" s="851">
        <v>1</v>
      </c>
      <c r="L154" s="851">
        <v>1</v>
      </c>
      <c r="M154" s="807">
        <v>1</v>
      </c>
      <c r="N154" s="851">
        <v>0</v>
      </c>
      <c r="O154" s="851">
        <v>0</v>
      </c>
      <c r="P154" s="807" t="s">
        <v>134</v>
      </c>
      <c r="Q154" s="851">
        <v>2</v>
      </c>
      <c r="R154" s="851">
        <v>2</v>
      </c>
      <c r="S154" s="807">
        <v>1</v>
      </c>
      <c r="T154" s="851">
        <v>2</v>
      </c>
      <c r="U154" s="851">
        <v>2</v>
      </c>
      <c r="V154" s="807">
        <v>1</v>
      </c>
      <c r="W154" s="851">
        <v>2</v>
      </c>
      <c r="X154" s="851">
        <v>2</v>
      </c>
      <c r="Y154" s="807">
        <v>1</v>
      </c>
      <c r="Z154" s="851">
        <v>3</v>
      </c>
      <c r="AA154" s="851">
        <v>3</v>
      </c>
      <c r="AB154" s="807">
        <v>1</v>
      </c>
      <c r="AC154" s="851">
        <v>0</v>
      </c>
      <c r="AD154" s="851">
        <v>0</v>
      </c>
      <c r="AE154" s="807" t="s">
        <v>134</v>
      </c>
      <c r="AF154" s="851">
        <v>0</v>
      </c>
      <c r="AG154" s="851">
        <v>0</v>
      </c>
      <c r="AH154" s="807" t="s">
        <v>134</v>
      </c>
      <c r="AI154" s="851">
        <v>0</v>
      </c>
      <c r="AJ154" s="851">
        <v>0</v>
      </c>
      <c r="AK154" s="807" t="s">
        <v>134</v>
      </c>
      <c r="AL154" s="851">
        <v>1</v>
      </c>
      <c r="AM154" s="851">
        <v>1</v>
      </c>
      <c r="AN154" s="807">
        <v>1</v>
      </c>
      <c r="AO154" s="851">
        <v>0</v>
      </c>
      <c r="AP154" s="851">
        <v>0</v>
      </c>
      <c r="AQ154" s="807" t="s">
        <v>134</v>
      </c>
      <c r="AR154" s="851">
        <v>0</v>
      </c>
      <c r="AS154" s="851">
        <v>0</v>
      </c>
      <c r="AT154" s="807" t="s">
        <v>134</v>
      </c>
      <c r="AU154" s="851">
        <v>0</v>
      </c>
      <c r="AV154" s="851">
        <v>0</v>
      </c>
      <c r="AW154" s="807" t="s">
        <v>134</v>
      </c>
      <c r="AX154" s="851">
        <v>3</v>
      </c>
      <c r="AY154" s="851">
        <v>3</v>
      </c>
      <c r="AZ154" s="807">
        <v>1</v>
      </c>
      <c r="BA154" s="851">
        <v>2</v>
      </c>
      <c r="BB154" s="851">
        <v>2</v>
      </c>
      <c r="BC154" s="807">
        <v>1</v>
      </c>
      <c r="BD154" s="851">
        <v>1</v>
      </c>
      <c r="BE154" s="851">
        <v>1</v>
      </c>
      <c r="BF154" s="807">
        <v>1</v>
      </c>
      <c r="BG154" s="851">
        <v>0</v>
      </c>
      <c r="BH154" s="851">
        <v>0</v>
      </c>
      <c r="BI154" s="807" t="s">
        <v>134</v>
      </c>
      <c r="BJ154" s="851">
        <v>0</v>
      </c>
      <c r="BK154" s="851">
        <v>0</v>
      </c>
      <c r="BL154" s="807" t="s">
        <v>134</v>
      </c>
      <c r="BM154" s="851">
        <v>0</v>
      </c>
      <c r="BN154" s="851">
        <v>0</v>
      </c>
      <c r="BO154" s="807" t="s">
        <v>134</v>
      </c>
      <c r="BP154" s="851">
        <v>2</v>
      </c>
      <c r="BQ154" s="851">
        <v>2</v>
      </c>
      <c r="BR154" s="807">
        <v>1</v>
      </c>
      <c r="BS154" s="851">
        <v>0</v>
      </c>
      <c r="BT154" s="851">
        <v>0</v>
      </c>
      <c r="BU154" s="807" t="s">
        <v>134</v>
      </c>
      <c r="BV154" s="851">
        <v>0</v>
      </c>
      <c r="BW154" s="851">
        <v>0</v>
      </c>
      <c r="BX154" s="807" t="s">
        <v>134</v>
      </c>
      <c r="BY154" s="851">
        <v>0</v>
      </c>
      <c r="BZ154" s="851">
        <v>0</v>
      </c>
      <c r="CA154" s="807" t="s">
        <v>134</v>
      </c>
      <c r="CB154" s="851">
        <v>0</v>
      </c>
      <c r="CC154" s="851">
        <v>0</v>
      </c>
      <c r="CD154" s="807" t="s">
        <v>134</v>
      </c>
      <c r="CE154" s="851">
        <v>0</v>
      </c>
      <c r="CF154" s="851">
        <v>0</v>
      </c>
      <c r="CG154" s="807" t="s">
        <v>134</v>
      </c>
      <c r="CH154" s="851">
        <v>1</v>
      </c>
      <c r="CI154" s="851">
        <v>1</v>
      </c>
      <c r="CJ154" s="807">
        <v>1</v>
      </c>
      <c r="CK154" s="851">
        <v>5</v>
      </c>
      <c r="CL154" s="851">
        <v>5</v>
      </c>
      <c r="CM154" s="807">
        <v>1</v>
      </c>
      <c r="CN154" s="851">
        <v>4</v>
      </c>
      <c r="CO154" s="851">
        <v>4</v>
      </c>
      <c r="CP154" s="807">
        <v>1</v>
      </c>
      <c r="CQ154" s="851">
        <v>3</v>
      </c>
      <c r="CR154" s="851">
        <v>3</v>
      </c>
      <c r="CS154" s="807">
        <v>1</v>
      </c>
      <c r="CT154" s="851">
        <v>1</v>
      </c>
      <c r="CU154" s="851">
        <v>1</v>
      </c>
      <c r="CV154" s="807">
        <v>1</v>
      </c>
    </row>
    <row r="155" spans="1:100" ht="15" customHeight="1" x14ac:dyDescent="0.25">
      <c r="A155" s="845">
        <v>31</v>
      </c>
      <c r="B155" s="846" t="s">
        <v>124</v>
      </c>
      <c r="C155" s="846"/>
      <c r="D155" s="800">
        <f t="shared" si="12"/>
        <v>39</v>
      </c>
      <c r="E155" s="800">
        <f t="shared" si="12"/>
        <v>39</v>
      </c>
      <c r="F155" s="806">
        <f t="shared" si="11"/>
        <v>1</v>
      </c>
      <c r="G155" s="807" t="str">
        <f t="shared" si="10"/>
        <v>Đạt</v>
      </c>
      <c r="H155" s="851">
        <v>5</v>
      </c>
      <c r="I155" s="851">
        <v>5</v>
      </c>
      <c r="J155" s="807">
        <v>1</v>
      </c>
      <c r="K155" s="851">
        <v>0</v>
      </c>
      <c r="L155" s="851">
        <v>0</v>
      </c>
      <c r="M155" s="807" t="s">
        <v>134</v>
      </c>
      <c r="N155" s="851">
        <v>0</v>
      </c>
      <c r="O155" s="851">
        <v>0</v>
      </c>
      <c r="P155" s="807" t="s">
        <v>134</v>
      </c>
      <c r="Q155" s="851">
        <v>2</v>
      </c>
      <c r="R155" s="851">
        <v>2</v>
      </c>
      <c r="S155" s="807">
        <v>1</v>
      </c>
      <c r="T155" s="851">
        <v>0</v>
      </c>
      <c r="U155" s="851">
        <v>0</v>
      </c>
      <c r="V155" s="807" t="s">
        <v>134</v>
      </c>
      <c r="W155" s="851">
        <v>0</v>
      </c>
      <c r="X155" s="851">
        <v>0</v>
      </c>
      <c r="Y155" s="807" t="s">
        <v>134</v>
      </c>
      <c r="Z155" s="851">
        <v>0</v>
      </c>
      <c r="AA155" s="851">
        <v>0</v>
      </c>
      <c r="AB155" s="807" t="s">
        <v>134</v>
      </c>
      <c r="AC155" s="851">
        <v>0</v>
      </c>
      <c r="AD155" s="851">
        <v>0</v>
      </c>
      <c r="AE155" s="807" t="s">
        <v>134</v>
      </c>
      <c r="AF155" s="851">
        <v>0</v>
      </c>
      <c r="AG155" s="851">
        <v>0</v>
      </c>
      <c r="AH155" s="807" t="s">
        <v>134</v>
      </c>
      <c r="AI155" s="851">
        <v>1</v>
      </c>
      <c r="AJ155" s="851">
        <v>1</v>
      </c>
      <c r="AK155" s="807">
        <v>1</v>
      </c>
      <c r="AL155" s="851">
        <v>1</v>
      </c>
      <c r="AM155" s="851">
        <v>1</v>
      </c>
      <c r="AN155" s="807">
        <v>1</v>
      </c>
      <c r="AO155" s="851">
        <v>0</v>
      </c>
      <c r="AP155" s="851">
        <v>0</v>
      </c>
      <c r="AQ155" s="807" t="s">
        <v>134</v>
      </c>
      <c r="AR155" s="851">
        <v>1</v>
      </c>
      <c r="AS155" s="851">
        <v>1</v>
      </c>
      <c r="AT155" s="807">
        <v>1</v>
      </c>
      <c r="AU155" s="851">
        <v>5</v>
      </c>
      <c r="AV155" s="851">
        <v>5</v>
      </c>
      <c r="AW155" s="807">
        <v>1</v>
      </c>
      <c r="AX155" s="851">
        <v>1</v>
      </c>
      <c r="AY155" s="851">
        <v>1</v>
      </c>
      <c r="AZ155" s="807">
        <v>1</v>
      </c>
      <c r="BA155" s="851">
        <v>0</v>
      </c>
      <c r="BB155" s="851">
        <v>0</v>
      </c>
      <c r="BC155" s="807" t="s">
        <v>134</v>
      </c>
      <c r="BD155" s="851">
        <v>2</v>
      </c>
      <c r="BE155" s="851">
        <v>2</v>
      </c>
      <c r="BF155" s="807">
        <v>1</v>
      </c>
      <c r="BG155" s="851">
        <v>1</v>
      </c>
      <c r="BH155" s="851">
        <v>1</v>
      </c>
      <c r="BI155" s="807">
        <v>1</v>
      </c>
      <c r="BJ155" s="851">
        <v>1</v>
      </c>
      <c r="BK155" s="851">
        <v>1</v>
      </c>
      <c r="BL155" s="807">
        <v>1</v>
      </c>
      <c r="BM155" s="851">
        <v>2</v>
      </c>
      <c r="BN155" s="851">
        <v>2</v>
      </c>
      <c r="BO155" s="807">
        <v>1</v>
      </c>
      <c r="BP155" s="851">
        <v>4</v>
      </c>
      <c r="BQ155" s="851">
        <v>4</v>
      </c>
      <c r="BR155" s="807">
        <v>1</v>
      </c>
      <c r="BS155" s="851">
        <v>4</v>
      </c>
      <c r="BT155" s="851">
        <v>4</v>
      </c>
      <c r="BU155" s="807">
        <v>1</v>
      </c>
      <c r="BV155" s="851">
        <v>2</v>
      </c>
      <c r="BW155" s="851">
        <v>2</v>
      </c>
      <c r="BX155" s="807">
        <v>1</v>
      </c>
      <c r="BY155" s="851">
        <v>2</v>
      </c>
      <c r="BZ155" s="851">
        <v>2</v>
      </c>
      <c r="CA155" s="807">
        <v>1</v>
      </c>
      <c r="CB155" s="851">
        <v>1</v>
      </c>
      <c r="CC155" s="851">
        <v>1</v>
      </c>
      <c r="CD155" s="807">
        <v>1</v>
      </c>
      <c r="CE155" s="851">
        <v>0</v>
      </c>
      <c r="CF155" s="851">
        <v>0</v>
      </c>
      <c r="CG155" s="807" t="s">
        <v>134</v>
      </c>
      <c r="CH155" s="851">
        <v>0</v>
      </c>
      <c r="CI155" s="851">
        <v>0</v>
      </c>
      <c r="CJ155" s="807" t="s">
        <v>134</v>
      </c>
      <c r="CK155" s="851">
        <v>0</v>
      </c>
      <c r="CL155" s="851">
        <v>0</v>
      </c>
      <c r="CM155" s="807" t="s">
        <v>134</v>
      </c>
      <c r="CN155" s="851">
        <v>2</v>
      </c>
      <c r="CO155" s="851">
        <v>2</v>
      </c>
      <c r="CP155" s="807">
        <v>1</v>
      </c>
      <c r="CQ155" s="851">
        <v>2</v>
      </c>
      <c r="CR155" s="851">
        <v>2</v>
      </c>
      <c r="CS155" s="807">
        <v>1</v>
      </c>
      <c r="CT155" s="851">
        <v>1</v>
      </c>
      <c r="CU155" s="851">
        <v>1</v>
      </c>
      <c r="CV155" s="807">
        <v>1</v>
      </c>
    </row>
    <row r="156" spans="1:100" ht="15" customHeight="1" x14ac:dyDescent="0.25">
      <c r="A156" s="845">
        <v>32</v>
      </c>
      <c r="B156" s="846" t="s">
        <v>125</v>
      </c>
      <c r="C156" s="846"/>
      <c r="D156" s="800">
        <f t="shared" si="12"/>
        <v>36</v>
      </c>
      <c r="E156" s="800">
        <f t="shared" si="12"/>
        <v>36</v>
      </c>
      <c r="F156" s="806">
        <f t="shared" si="11"/>
        <v>1</v>
      </c>
      <c r="G156" s="807" t="str">
        <f t="shared" si="10"/>
        <v>Đạt</v>
      </c>
      <c r="H156" s="851">
        <v>1</v>
      </c>
      <c r="I156" s="851">
        <v>1</v>
      </c>
      <c r="J156" s="807">
        <v>1</v>
      </c>
      <c r="K156" s="851">
        <v>0</v>
      </c>
      <c r="L156" s="851">
        <v>0</v>
      </c>
      <c r="M156" s="807" t="s">
        <v>134</v>
      </c>
      <c r="N156" s="851">
        <v>0</v>
      </c>
      <c r="O156" s="851">
        <v>0</v>
      </c>
      <c r="P156" s="807" t="s">
        <v>134</v>
      </c>
      <c r="Q156" s="851">
        <v>0</v>
      </c>
      <c r="R156" s="851">
        <v>0</v>
      </c>
      <c r="S156" s="807" t="s">
        <v>134</v>
      </c>
      <c r="T156" s="851">
        <v>0</v>
      </c>
      <c r="U156" s="851">
        <v>0</v>
      </c>
      <c r="V156" s="807" t="s">
        <v>134</v>
      </c>
      <c r="W156" s="851">
        <v>0</v>
      </c>
      <c r="X156" s="851">
        <v>0</v>
      </c>
      <c r="Y156" s="807" t="s">
        <v>134</v>
      </c>
      <c r="Z156" s="851">
        <v>0</v>
      </c>
      <c r="AA156" s="851">
        <v>0</v>
      </c>
      <c r="AB156" s="807" t="s">
        <v>134</v>
      </c>
      <c r="AC156" s="851">
        <v>1</v>
      </c>
      <c r="AD156" s="851">
        <v>1</v>
      </c>
      <c r="AE156" s="807">
        <v>1</v>
      </c>
      <c r="AF156" s="851">
        <v>0</v>
      </c>
      <c r="AG156" s="851">
        <v>0</v>
      </c>
      <c r="AH156" s="807" t="s">
        <v>134</v>
      </c>
      <c r="AI156" s="851">
        <v>2</v>
      </c>
      <c r="AJ156" s="851">
        <v>2</v>
      </c>
      <c r="AK156" s="807">
        <v>1</v>
      </c>
      <c r="AL156" s="851">
        <v>2</v>
      </c>
      <c r="AM156" s="851">
        <v>2</v>
      </c>
      <c r="AN156" s="807">
        <v>1</v>
      </c>
      <c r="AO156" s="851">
        <v>0</v>
      </c>
      <c r="AP156" s="851">
        <v>0</v>
      </c>
      <c r="AQ156" s="807" t="s">
        <v>134</v>
      </c>
      <c r="AR156" s="851">
        <v>0</v>
      </c>
      <c r="AS156" s="851">
        <v>0</v>
      </c>
      <c r="AT156" s="807" t="s">
        <v>134</v>
      </c>
      <c r="AU156" s="851">
        <v>2</v>
      </c>
      <c r="AV156" s="851">
        <v>2</v>
      </c>
      <c r="AW156" s="807">
        <v>1</v>
      </c>
      <c r="AX156" s="851">
        <v>2</v>
      </c>
      <c r="AY156" s="851">
        <v>2</v>
      </c>
      <c r="AZ156" s="807">
        <v>1</v>
      </c>
      <c r="BA156" s="851">
        <v>0</v>
      </c>
      <c r="BB156" s="851">
        <v>0</v>
      </c>
      <c r="BC156" s="807" t="s">
        <v>134</v>
      </c>
      <c r="BD156" s="851">
        <v>0</v>
      </c>
      <c r="BE156" s="851">
        <v>0</v>
      </c>
      <c r="BF156" s="807" t="s">
        <v>134</v>
      </c>
      <c r="BG156" s="851">
        <v>1</v>
      </c>
      <c r="BH156" s="851">
        <v>1</v>
      </c>
      <c r="BI156" s="807">
        <v>1</v>
      </c>
      <c r="BJ156" s="851">
        <v>0</v>
      </c>
      <c r="BK156" s="851">
        <v>0</v>
      </c>
      <c r="BL156" s="807" t="s">
        <v>134</v>
      </c>
      <c r="BM156" s="851">
        <v>5</v>
      </c>
      <c r="BN156" s="851">
        <v>5</v>
      </c>
      <c r="BO156" s="807">
        <v>1</v>
      </c>
      <c r="BP156" s="851">
        <v>6</v>
      </c>
      <c r="BQ156" s="851">
        <v>6</v>
      </c>
      <c r="BR156" s="807">
        <v>1</v>
      </c>
      <c r="BS156" s="851">
        <v>2</v>
      </c>
      <c r="BT156" s="851">
        <v>2</v>
      </c>
      <c r="BU156" s="807">
        <v>1</v>
      </c>
      <c r="BV156" s="851">
        <v>3</v>
      </c>
      <c r="BW156" s="851">
        <v>3</v>
      </c>
      <c r="BX156" s="807">
        <v>1</v>
      </c>
      <c r="BY156" s="851">
        <v>1</v>
      </c>
      <c r="BZ156" s="851">
        <v>1</v>
      </c>
      <c r="CA156" s="807">
        <v>1</v>
      </c>
      <c r="CB156" s="851">
        <v>1</v>
      </c>
      <c r="CC156" s="851">
        <v>1</v>
      </c>
      <c r="CD156" s="807">
        <v>1</v>
      </c>
      <c r="CE156" s="851">
        <v>0</v>
      </c>
      <c r="CF156" s="851">
        <v>0</v>
      </c>
      <c r="CG156" s="807" t="s">
        <v>134</v>
      </c>
      <c r="CH156" s="851">
        <v>1</v>
      </c>
      <c r="CI156" s="851">
        <v>1</v>
      </c>
      <c r="CJ156" s="807">
        <v>1</v>
      </c>
      <c r="CK156" s="851">
        <v>2</v>
      </c>
      <c r="CL156" s="851">
        <v>2</v>
      </c>
      <c r="CM156" s="807">
        <v>1</v>
      </c>
      <c r="CN156" s="851">
        <v>2</v>
      </c>
      <c r="CO156" s="851">
        <v>2</v>
      </c>
      <c r="CP156" s="807">
        <v>1</v>
      </c>
      <c r="CQ156" s="851">
        <v>2</v>
      </c>
      <c r="CR156" s="851">
        <v>2</v>
      </c>
      <c r="CS156" s="807">
        <v>1</v>
      </c>
      <c r="CT156" s="851">
        <v>1</v>
      </c>
      <c r="CU156" s="851">
        <v>1</v>
      </c>
      <c r="CV156" s="807">
        <v>1</v>
      </c>
    </row>
    <row r="157" spans="1:100" ht="15" customHeight="1" x14ac:dyDescent="0.25">
      <c r="A157" s="845">
        <v>33</v>
      </c>
      <c r="B157" s="846" t="s">
        <v>126</v>
      </c>
      <c r="C157" s="846"/>
      <c r="D157" s="800">
        <f t="shared" si="12"/>
        <v>17</v>
      </c>
      <c r="E157" s="800">
        <f t="shared" si="12"/>
        <v>17</v>
      </c>
      <c r="F157" s="806">
        <f t="shared" si="11"/>
        <v>1</v>
      </c>
      <c r="G157" s="807" t="str">
        <f t="shared" si="10"/>
        <v>Đạt</v>
      </c>
      <c r="H157" s="851">
        <v>0</v>
      </c>
      <c r="I157" s="851">
        <v>0</v>
      </c>
      <c r="J157" s="807" t="s">
        <v>134</v>
      </c>
      <c r="K157" s="851">
        <v>1</v>
      </c>
      <c r="L157" s="851">
        <v>1</v>
      </c>
      <c r="M157" s="807">
        <v>1</v>
      </c>
      <c r="N157" s="851">
        <v>1</v>
      </c>
      <c r="O157" s="851">
        <v>1</v>
      </c>
      <c r="P157" s="807">
        <v>1</v>
      </c>
      <c r="Q157" s="851">
        <v>0</v>
      </c>
      <c r="R157" s="851">
        <v>0</v>
      </c>
      <c r="S157" s="807" t="s">
        <v>134</v>
      </c>
      <c r="T157" s="851">
        <v>0</v>
      </c>
      <c r="U157" s="851">
        <v>0</v>
      </c>
      <c r="V157" s="807" t="s">
        <v>134</v>
      </c>
      <c r="W157" s="851">
        <v>0</v>
      </c>
      <c r="X157" s="851">
        <v>0</v>
      </c>
      <c r="Y157" s="807" t="s">
        <v>134</v>
      </c>
      <c r="Z157" s="851">
        <v>1</v>
      </c>
      <c r="AA157" s="851">
        <v>1</v>
      </c>
      <c r="AB157" s="807">
        <v>1</v>
      </c>
      <c r="AC157" s="851">
        <v>0</v>
      </c>
      <c r="AD157" s="851">
        <v>0</v>
      </c>
      <c r="AE157" s="807" t="s">
        <v>134</v>
      </c>
      <c r="AF157" s="851">
        <v>0</v>
      </c>
      <c r="AG157" s="851">
        <v>0</v>
      </c>
      <c r="AH157" s="807" t="s">
        <v>134</v>
      </c>
      <c r="AI157" s="851">
        <v>1</v>
      </c>
      <c r="AJ157" s="851">
        <v>1</v>
      </c>
      <c r="AK157" s="807">
        <v>1</v>
      </c>
      <c r="AL157" s="851">
        <v>1</v>
      </c>
      <c r="AM157" s="851">
        <v>1</v>
      </c>
      <c r="AN157" s="807">
        <v>1</v>
      </c>
      <c r="AO157" s="851">
        <v>0</v>
      </c>
      <c r="AP157" s="851">
        <v>0</v>
      </c>
      <c r="AQ157" s="807" t="s">
        <v>134</v>
      </c>
      <c r="AR157" s="851">
        <v>0</v>
      </c>
      <c r="AS157" s="851">
        <v>0</v>
      </c>
      <c r="AT157" s="807" t="s">
        <v>134</v>
      </c>
      <c r="AU157" s="851">
        <v>0</v>
      </c>
      <c r="AV157" s="851">
        <v>0</v>
      </c>
      <c r="AW157" s="807" t="s">
        <v>134</v>
      </c>
      <c r="AX157" s="851">
        <v>2</v>
      </c>
      <c r="AY157" s="851">
        <v>2</v>
      </c>
      <c r="AZ157" s="807">
        <v>1</v>
      </c>
      <c r="BA157" s="851">
        <v>0</v>
      </c>
      <c r="BB157" s="851">
        <v>0</v>
      </c>
      <c r="BC157" s="807" t="s">
        <v>134</v>
      </c>
      <c r="BD157" s="851">
        <v>0</v>
      </c>
      <c r="BE157" s="851">
        <v>0</v>
      </c>
      <c r="BF157" s="807" t="s">
        <v>134</v>
      </c>
      <c r="BG157" s="851">
        <v>0</v>
      </c>
      <c r="BH157" s="851">
        <v>0</v>
      </c>
      <c r="BI157" s="807" t="s">
        <v>134</v>
      </c>
      <c r="BJ157" s="851">
        <v>0</v>
      </c>
      <c r="BK157" s="851">
        <v>0</v>
      </c>
      <c r="BL157" s="807" t="s">
        <v>134</v>
      </c>
      <c r="BM157" s="851">
        <v>2</v>
      </c>
      <c r="BN157" s="851">
        <v>2</v>
      </c>
      <c r="BO157" s="807">
        <v>1</v>
      </c>
      <c r="BP157" s="851">
        <v>0</v>
      </c>
      <c r="BQ157" s="851">
        <v>0</v>
      </c>
      <c r="BR157" s="807" t="s">
        <v>134</v>
      </c>
      <c r="BS157" s="851">
        <v>0</v>
      </c>
      <c r="BT157" s="851">
        <v>0</v>
      </c>
      <c r="BU157" s="807" t="s">
        <v>134</v>
      </c>
      <c r="BV157" s="851">
        <v>2</v>
      </c>
      <c r="BW157" s="851">
        <v>2</v>
      </c>
      <c r="BX157" s="807">
        <v>1</v>
      </c>
      <c r="BY157" s="851">
        <v>1</v>
      </c>
      <c r="BZ157" s="851">
        <v>1</v>
      </c>
      <c r="CA157" s="807">
        <v>1</v>
      </c>
      <c r="CB157" s="851">
        <v>1</v>
      </c>
      <c r="CC157" s="851">
        <v>1</v>
      </c>
      <c r="CD157" s="807">
        <v>1</v>
      </c>
      <c r="CE157" s="851">
        <v>1</v>
      </c>
      <c r="CF157" s="851">
        <v>1</v>
      </c>
      <c r="CG157" s="807">
        <v>1</v>
      </c>
      <c r="CH157" s="851">
        <v>1</v>
      </c>
      <c r="CI157" s="851">
        <v>1</v>
      </c>
      <c r="CJ157" s="807">
        <v>1</v>
      </c>
      <c r="CK157" s="851">
        <v>1</v>
      </c>
      <c r="CL157" s="851">
        <v>1</v>
      </c>
      <c r="CM157" s="807">
        <v>1</v>
      </c>
      <c r="CN157" s="851">
        <v>1</v>
      </c>
      <c r="CO157" s="851">
        <v>1</v>
      </c>
      <c r="CP157" s="807">
        <v>1</v>
      </c>
      <c r="CQ157" s="851">
        <v>0</v>
      </c>
      <c r="CR157" s="851">
        <v>0</v>
      </c>
      <c r="CS157" s="807" t="s">
        <v>134</v>
      </c>
      <c r="CT157" s="851">
        <v>0</v>
      </c>
      <c r="CU157" s="851">
        <v>0</v>
      </c>
      <c r="CV157" s="807" t="s">
        <v>134</v>
      </c>
    </row>
    <row r="158" spans="1:100" x14ac:dyDescent="0.25">
      <c r="A158" s="845">
        <v>34</v>
      </c>
      <c r="B158" s="846" t="s">
        <v>127</v>
      </c>
      <c r="C158" s="846"/>
      <c r="D158" s="800">
        <f t="shared" si="12"/>
        <v>26</v>
      </c>
      <c r="E158" s="800">
        <f t="shared" si="12"/>
        <v>26</v>
      </c>
      <c r="F158" s="806">
        <f t="shared" si="11"/>
        <v>1</v>
      </c>
      <c r="G158" s="807" t="str">
        <f t="shared" si="10"/>
        <v>Đạt</v>
      </c>
      <c r="H158" s="851">
        <v>1</v>
      </c>
      <c r="I158" s="851">
        <v>1</v>
      </c>
      <c r="J158" s="807">
        <v>1</v>
      </c>
      <c r="K158" s="851">
        <v>0</v>
      </c>
      <c r="L158" s="851">
        <v>0</v>
      </c>
      <c r="M158" s="807" t="s">
        <v>134</v>
      </c>
      <c r="N158" s="851">
        <v>0</v>
      </c>
      <c r="O158" s="851">
        <v>0</v>
      </c>
      <c r="P158" s="807" t="s">
        <v>134</v>
      </c>
      <c r="Q158" s="851">
        <v>1</v>
      </c>
      <c r="R158" s="851">
        <v>1</v>
      </c>
      <c r="S158" s="807">
        <v>1</v>
      </c>
      <c r="T158" s="851">
        <v>0</v>
      </c>
      <c r="U158" s="851">
        <v>0</v>
      </c>
      <c r="V158" s="807" t="s">
        <v>134</v>
      </c>
      <c r="W158" s="851">
        <v>0</v>
      </c>
      <c r="X158" s="851">
        <v>0</v>
      </c>
      <c r="Y158" s="807" t="s">
        <v>134</v>
      </c>
      <c r="Z158" s="851">
        <v>0</v>
      </c>
      <c r="AA158" s="851">
        <v>0</v>
      </c>
      <c r="AB158" s="807" t="s">
        <v>134</v>
      </c>
      <c r="AC158" s="851">
        <v>0</v>
      </c>
      <c r="AD158" s="851">
        <v>0</v>
      </c>
      <c r="AE158" s="807" t="s">
        <v>134</v>
      </c>
      <c r="AF158" s="851">
        <v>2</v>
      </c>
      <c r="AG158" s="851">
        <v>2</v>
      </c>
      <c r="AH158" s="807">
        <v>1</v>
      </c>
      <c r="AI158" s="851">
        <v>1</v>
      </c>
      <c r="AJ158" s="851">
        <v>1</v>
      </c>
      <c r="AK158" s="807">
        <v>1</v>
      </c>
      <c r="AL158" s="851">
        <v>1</v>
      </c>
      <c r="AM158" s="851">
        <v>1</v>
      </c>
      <c r="AN158" s="807">
        <v>1</v>
      </c>
      <c r="AO158" s="851">
        <v>0</v>
      </c>
      <c r="AP158" s="851">
        <v>0</v>
      </c>
      <c r="AQ158" s="807" t="s">
        <v>134</v>
      </c>
      <c r="AR158" s="851">
        <v>0</v>
      </c>
      <c r="AS158" s="851">
        <v>0</v>
      </c>
      <c r="AT158" s="807" t="s">
        <v>134</v>
      </c>
      <c r="AU158" s="851">
        <v>2</v>
      </c>
      <c r="AV158" s="851">
        <v>2</v>
      </c>
      <c r="AW158" s="807">
        <v>1</v>
      </c>
      <c r="AX158" s="851">
        <v>5</v>
      </c>
      <c r="AY158" s="851">
        <v>5</v>
      </c>
      <c r="AZ158" s="807">
        <v>1</v>
      </c>
      <c r="BA158" s="851">
        <v>1</v>
      </c>
      <c r="BB158" s="851">
        <v>1</v>
      </c>
      <c r="BC158" s="807">
        <v>1</v>
      </c>
      <c r="BD158" s="851">
        <v>1</v>
      </c>
      <c r="BE158" s="851">
        <v>1</v>
      </c>
      <c r="BF158" s="807">
        <v>1</v>
      </c>
      <c r="BG158" s="851">
        <v>0</v>
      </c>
      <c r="BH158" s="851">
        <v>0</v>
      </c>
      <c r="BI158" s="807" t="s">
        <v>134</v>
      </c>
      <c r="BJ158" s="851">
        <v>0</v>
      </c>
      <c r="BK158" s="851">
        <v>0</v>
      </c>
      <c r="BL158" s="807" t="s">
        <v>134</v>
      </c>
      <c r="BM158" s="851">
        <v>0</v>
      </c>
      <c r="BN158" s="851">
        <v>0</v>
      </c>
      <c r="BO158" s="807" t="s">
        <v>134</v>
      </c>
      <c r="BP158" s="851">
        <v>4</v>
      </c>
      <c r="BQ158" s="851">
        <v>4</v>
      </c>
      <c r="BR158" s="807">
        <v>1</v>
      </c>
      <c r="BS158" s="851">
        <v>1</v>
      </c>
      <c r="BT158" s="851">
        <v>1</v>
      </c>
      <c r="BU158" s="807">
        <v>1</v>
      </c>
      <c r="BV158" s="851">
        <v>1</v>
      </c>
      <c r="BW158" s="851">
        <v>1</v>
      </c>
      <c r="BX158" s="807">
        <v>1</v>
      </c>
      <c r="BY158" s="851">
        <v>0</v>
      </c>
      <c r="BZ158" s="851">
        <v>0</v>
      </c>
      <c r="CA158" s="807" t="s">
        <v>134</v>
      </c>
      <c r="CB158" s="851">
        <v>0</v>
      </c>
      <c r="CC158" s="851">
        <v>0</v>
      </c>
      <c r="CD158" s="807" t="s">
        <v>134</v>
      </c>
      <c r="CE158" s="851">
        <v>0</v>
      </c>
      <c r="CF158" s="851">
        <v>0</v>
      </c>
      <c r="CG158" s="807" t="s">
        <v>134</v>
      </c>
      <c r="CH158" s="851">
        <v>1</v>
      </c>
      <c r="CI158" s="851">
        <v>1</v>
      </c>
      <c r="CJ158" s="807">
        <v>1</v>
      </c>
      <c r="CK158" s="851">
        <v>0</v>
      </c>
      <c r="CL158" s="851">
        <v>0</v>
      </c>
      <c r="CM158" s="807" t="s">
        <v>134</v>
      </c>
      <c r="CN158" s="851">
        <v>2</v>
      </c>
      <c r="CO158" s="851">
        <v>2</v>
      </c>
      <c r="CP158" s="807">
        <v>1</v>
      </c>
      <c r="CQ158" s="851">
        <v>2</v>
      </c>
      <c r="CR158" s="851">
        <v>2</v>
      </c>
      <c r="CS158" s="807">
        <v>1</v>
      </c>
      <c r="CT158" s="851">
        <v>1</v>
      </c>
      <c r="CU158" s="851">
        <v>1</v>
      </c>
      <c r="CV158" s="807">
        <v>1</v>
      </c>
    </row>
    <row r="159" spans="1:100" ht="15" customHeight="1" x14ac:dyDescent="0.25">
      <c r="A159" s="847"/>
      <c r="B159" s="848"/>
      <c r="C159" s="848"/>
      <c r="F159" s="808"/>
      <c r="G159" s="808"/>
      <c r="H159" s="805"/>
      <c r="I159" s="805"/>
      <c r="J159" s="853"/>
      <c r="K159" s="808"/>
      <c r="M159" s="793"/>
      <c r="N159" s="808"/>
      <c r="P159" s="793"/>
      <c r="Q159" s="808"/>
      <c r="S159" s="793"/>
      <c r="T159" s="808"/>
      <c r="V159" s="793"/>
      <c r="W159" s="808"/>
      <c r="Y159" s="793"/>
      <c r="Z159" s="808"/>
      <c r="AB159" s="793"/>
      <c r="AC159" s="808"/>
      <c r="AE159" s="793"/>
      <c r="AF159" s="808"/>
      <c r="AH159" s="793"/>
      <c r="AI159" s="808"/>
      <c r="AL159" s="793"/>
      <c r="AM159" s="808"/>
      <c r="AO159" s="793"/>
      <c r="AP159" s="808"/>
      <c r="AR159" s="793"/>
      <c r="AS159" s="808"/>
      <c r="AU159" s="793"/>
      <c r="AV159" s="808"/>
      <c r="AX159" s="793"/>
      <c r="AY159" s="808"/>
      <c r="BA159" s="793"/>
      <c r="BB159" s="808"/>
      <c r="BD159" s="793"/>
      <c r="BE159" s="808"/>
      <c r="BG159" s="793"/>
      <c r="BH159" s="808"/>
      <c r="BJ159" s="793"/>
      <c r="BK159" s="808"/>
      <c r="BM159" s="793"/>
      <c r="BN159" s="808"/>
      <c r="BP159" s="793"/>
      <c r="BQ159" s="808"/>
      <c r="BT159" s="808"/>
      <c r="BU159" s="793"/>
      <c r="BV159" s="793"/>
      <c r="BW159" s="808">
        <v>2</v>
      </c>
      <c r="BX159" s="793"/>
      <c r="BY159" s="793"/>
      <c r="BZ159" s="808"/>
      <c r="CA159" s="793"/>
      <c r="CB159" s="793"/>
      <c r="CC159" s="808"/>
      <c r="CD159" s="793"/>
      <c r="CE159" s="793"/>
      <c r="CF159" s="808"/>
      <c r="CG159" s="793"/>
      <c r="CH159" s="793"/>
      <c r="CI159" s="808"/>
      <c r="CJ159" s="793"/>
      <c r="CK159" s="793"/>
      <c r="CL159" s="808"/>
      <c r="CM159" s="793"/>
      <c r="CN159" s="793"/>
      <c r="CO159" s="808"/>
      <c r="CP159" s="793"/>
      <c r="CQ159" s="793"/>
      <c r="CR159" s="808"/>
      <c r="CS159" s="793"/>
    </row>
    <row r="160" spans="1:100" x14ac:dyDescent="0.25">
      <c r="D160" s="850"/>
      <c r="E160" s="792"/>
    </row>
    <row r="161" spans="1:100" x14ac:dyDescent="0.25">
      <c r="A161" s="824" t="s">
        <v>138</v>
      </c>
      <c r="E161" s="792"/>
    </row>
    <row r="162" spans="1:100" s="843" customFormat="1" ht="15" customHeight="1" x14ac:dyDescent="0.25">
      <c r="A162" s="975" t="s">
        <v>60</v>
      </c>
      <c r="B162" s="975" t="s">
        <v>88</v>
      </c>
      <c r="C162" s="975" t="s">
        <v>89</v>
      </c>
      <c r="D162" s="966" t="str">
        <f>+$D$82</f>
        <v>Luỹ kế T7.2025</v>
      </c>
      <c r="E162" s="967"/>
      <c r="F162" s="968"/>
      <c r="G162" s="973" t="s">
        <v>139</v>
      </c>
      <c r="H162" s="969">
        <v>45839</v>
      </c>
      <c r="I162" s="969"/>
      <c r="J162" s="969"/>
      <c r="K162" s="966">
        <f>+H162+1</f>
        <v>45840</v>
      </c>
      <c r="L162" s="967"/>
      <c r="M162" s="968"/>
      <c r="N162" s="969">
        <f>+K162+1</f>
        <v>45841</v>
      </c>
      <c r="O162" s="969"/>
      <c r="P162" s="969"/>
      <c r="Q162" s="969">
        <f>+N162+1</f>
        <v>45842</v>
      </c>
      <c r="R162" s="969"/>
      <c r="S162" s="969"/>
      <c r="T162" s="969">
        <f>+Q162+1</f>
        <v>45843</v>
      </c>
      <c r="U162" s="969"/>
      <c r="V162" s="969"/>
      <c r="W162" s="969">
        <f>+T162+1</f>
        <v>45844</v>
      </c>
      <c r="X162" s="969"/>
      <c r="Y162" s="969"/>
      <c r="Z162" s="969">
        <f>+W162+1</f>
        <v>45845</v>
      </c>
      <c r="AA162" s="969"/>
      <c r="AB162" s="969"/>
      <c r="AC162" s="969">
        <f>+Z162+1</f>
        <v>45846</v>
      </c>
      <c r="AD162" s="969"/>
      <c r="AE162" s="969"/>
      <c r="AF162" s="969">
        <f>+AC162+1</f>
        <v>45847</v>
      </c>
      <c r="AG162" s="969"/>
      <c r="AH162" s="969"/>
      <c r="AI162" s="969">
        <f>+AF162+1</f>
        <v>45848</v>
      </c>
      <c r="AJ162" s="969"/>
      <c r="AK162" s="969"/>
      <c r="AL162" s="969">
        <f>+AI162+1</f>
        <v>45849</v>
      </c>
      <c r="AM162" s="969"/>
      <c r="AN162" s="969"/>
      <c r="AO162" s="969">
        <f>+AL162+1</f>
        <v>45850</v>
      </c>
      <c r="AP162" s="969"/>
      <c r="AQ162" s="969"/>
      <c r="AR162" s="969">
        <f>+AO162+1</f>
        <v>45851</v>
      </c>
      <c r="AS162" s="969"/>
      <c r="AT162" s="969"/>
      <c r="AU162" s="969">
        <f>+AR162+1</f>
        <v>45852</v>
      </c>
      <c r="AV162" s="969"/>
      <c r="AW162" s="969"/>
      <c r="AX162" s="969">
        <f>+AU162+1</f>
        <v>45853</v>
      </c>
      <c r="AY162" s="969"/>
      <c r="AZ162" s="969"/>
      <c r="BA162" s="969">
        <f>+AX162+1</f>
        <v>45854</v>
      </c>
      <c r="BB162" s="969"/>
      <c r="BC162" s="969"/>
      <c r="BD162" s="969">
        <f>+BA162+1</f>
        <v>45855</v>
      </c>
      <c r="BE162" s="969"/>
      <c r="BF162" s="969"/>
      <c r="BG162" s="969">
        <f>+BD162+1</f>
        <v>45856</v>
      </c>
      <c r="BH162" s="969"/>
      <c r="BI162" s="969"/>
      <c r="BJ162" s="969">
        <f>+BG162+1</f>
        <v>45857</v>
      </c>
      <c r="BK162" s="969"/>
      <c r="BL162" s="969"/>
      <c r="BM162" s="969">
        <f>+BJ162+1</f>
        <v>45858</v>
      </c>
      <c r="BN162" s="969"/>
      <c r="BO162" s="969"/>
      <c r="BP162" s="969">
        <f>+BM162+1</f>
        <v>45859</v>
      </c>
      <c r="BQ162" s="969"/>
      <c r="BR162" s="969"/>
      <c r="BS162" s="969">
        <f>+BP162+1</f>
        <v>45860</v>
      </c>
      <c r="BT162" s="969"/>
      <c r="BU162" s="969"/>
      <c r="BV162" s="969">
        <f>+BS162+1</f>
        <v>45861</v>
      </c>
      <c r="BW162" s="969"/>
      <c r="BX162" s="969"/>
      <c r="BY162" s="969">
        <f>+BV162+1</f>
        <v>45862</v>
      </c>
      <c r="BZ162" s="969"/>
      <c r="CA162" s="969"/>
      <c r="CB162" s="969">
        <f>+BY162+1</f>
        <v>45863</v>
      </c>
      <c r="CC162" s="969"/>
      <c r="CD162" s="969"/>
      <c r="CE162" s="969">
        <f>+CB162+1</f>
        <v>45864</v>
      </c>
      <c r="CF162" s="969"/>
      <c r="CG162" s="969"/>
      <c r="CH162" s="969">
        <f>+CE162+1</f>
        <v>45865</v>
      </c>
      <c r="CI162" s="969"/>
      <c r="CJ162" s="969"/>
      <c r="CK162" s="969">
        <f>+CH162+1</f>
        <v>45866</v>
      </c>
      <c r="CL162" s="969"/>
      <c r="CM162" s="969"/>
      <c r="CN162" s="969">
        <f>+CK162+1</f>
        <v>45867</v>
      </c>
      <c r="CO162" s="969"/>
      <c r="CP162" s="969"/>
      <c r="CQ162" s="969">
        <f>+CN162+1</f>
        <v>45868</v>
      </c>
      <c r="CR162" s="969"/>
      <c r="CS162" s="969"/>
      <c r="CT162" s="969">
        <f>+CQ162+1</f>
        <v>45869</v>
      </c>
      <c r="CU162" s="969"/>
      <c r="CV162" s="969"/>
    </row>
    <row r="163" spans="1:100" s="844" customFormat="1" ht="42.6" customHeight="1" x14ac:dyDescent="0.3">
      <c r="A163" s="976"/>
      <c r="B163" s="976"/>
      <c r="C163" s="976"/>
      <c r="D163" s="795" t="s">
        <v>140</v>
      </c>
      <c r="E163" s="795" t="s">
        <v>133</v>
      </c>
      <c r="F163" s="796" t="s">
        <v>132</v>
      </c>
      <c r="G163" s="974"/>
      <c r="H163" s="795" t="s">
        <v>140</v>
      </c>
      <c r="I163" s="795" t="s">
        <v>133</v>
      </c>
      <c r="J163" s="796" t="s">
        <v>132</v>
      </c>
      <c r="K163" s="795" t="s">
        <v>140</v>
      </c>
      <c r="L163" s="795" t="s">
        <v>133</v>
      </c>
      <c r="M163" s="796" t="s">
        <v>132</v>
      </c>
      <c r="N163" s="795" t="s">
        <v>140</v>
      </c>
      <c r="O163" s="795" t="s">
        <v>133</v>
      </c>
      <c r="P163" s="796" t="s">
        <v>132</v>
      </c>
      <c r="Q163" s="795" t="s">
        <v>140</v>
      </c>
      <c r="R163" s="795" t="s">
        <v>133</v>
      </c>
      <c r="S163" s="796" t="s">
        <v>132</v>
      </c>
      <c r="T163" s="795" t="s">
        <v>140</v>
      </c>
      <c r="U163" s="795" t="s">
        <v>133</v>
      </c>
      <c r="V163" s="796" t="s">
        <v>132</v>
      </c>
      <c r="W163" s="795" t="s">
        <v>140</v>
      </c>
      <c r="X163" s="795" t="s">
        <v>133</v>
      </c>
      <c r="Y163" s="796" t="s">
        <v>132</v>
      </c>
      <c r="Z163" s="795" t="s">
        <v>140</v>
      </c>
      <c r="AA163" s="795" t="s">
        <v>133</v>
      </c>
      <c r="AB163" s="796" t="s">
        <v>132</v>
      </c>
      <c r="AC163" s="795" t="s">
        <v>140</v>
      </c>
      <c r="AD163" s="795" t="s">
        <v>133</v>
      </c>
      <c r="AE163" s="796" t="s">
        <v>132</v>
      </c>
      <c r="AF163" s="795" t="s">
        <v>140</v>
      </c>
      <c r="AG163" s="795" t="s">
        <v>133</v>
      </c>
      <c r="AH163" s="796" t="s">
        <v>132</v>
      </c>
      <c r="AI163" s="795" t="s">
        <v>140</v>
      </c>
      <c r="AJ163" s="795" t="s">
        <v>133</v>
      </c>
      <c r="AK163" s="796" t="s">
        <v>132</v>
      </c>
      <c r="AL163" s="795" t="s">
        <v>140</v>
      </c>
      <c r="AM163" s="795" t="s">
        <v>133</v>
      </c>
      <c r="AN163" s="796" t="s">
        <v>132</v>
      </c>
      <c r="AO163" s="795" t="s">
        <v>140</v>
      </c>
      <c r="AP163" s="795" t="s">
        <v>133</v>
      </c>
      <c r="AQ163" s="796" t="s">
        <v>132</v>
      </c>
      <c r="AR163" s="795" t="s">
        <v>140</v>
      </c>
      <c r="AS163" s="795" t="s">
        <v>133</v>
      </c>
      <c r="AT163" s="796" t="s">
        <v>132</v>
      </c>
      <c r="AU163" s="795" t="s">
        <v>140</v>
      </c>
      <c r="AV163" s="795" t="s">
        <v>133</v>
      </c>
      <c r="AW163" s="796" t="s">
        <v>132</v>
      </c>
      <c r="AX163" s="795" t="s">
        <v>140</v>
      </c>
      <c r="AY163" s="795" t="s">
        <v>133</v>
      </c>
      <c r="AZ163" s="796" t="s">
        <v>132</v>
      </c>
      <c r="BA163" s="795" t="s">
        <v>140</v>
      </c>
      <c r="BB163" s="795" t="s">
        <v>133</v>
      </c>
      <c r="BC163" s="796" t="s">
        <v>132</v>
      </c>
      <c r="BD163" s="795" t="s">
        <v>140</v>
      </c>
      <c r="BE163" s="795" t="s">
        <v>133</v>
      </c>
      <c r="BF163" s="796" t="s">
        <v>132</v>
      </c>
      <c r="BG163" s="795" t="s">
        <v>140</v>
      </c>
      <c r="BH163" s="795" t="s">
        <v>133</v>
      </c>
      <c r="BI163" s="796" t="s">
        <v>132</v>
      </c>
      <c r="BJ163" s="795" t="s">
        <v>140</v>
      </c>
      <c r="BK163" s="795" t="s">
        <v>133</v>
      </c>
      <c r="BL163" s="796" t="s">
        <v>132</v>
      </c>
      <c r="BM163" s="795" t="s">
        <v>140</v>
      </c>
      <c r="BN163" s="795" t="s">
        <v>133</v>
      </c>
      <c r="BO163" s="796" t="s">
        <v>132</v>
      </c>
      <c r="BP163" s="795" t="s">
        <v>140</v>
      </c>
      <c r="BQ163" s="795" t="s">
        <v>133</v>
      </c>
      <c r="BR163" s="796" t="s">
        <v>132</v>
      </c>
      <c r="BS163" s="795" t="s">
        <v>140</v>
      </c>
      <c r="BT163" s="795" t="s">
        <v>133</v>
      </c>
      <c r="BU163" s="796" t="s">
        <v>132</v>
      </c>
      <c r="BV163" s="795" t="s">
        <v>140</v>
      </c>
      <c r="BW163" s="795" t="s">
        <v>133</v>
      </c>
      <c r="BX163" s="796" t="s">
        <v>132</v>
      </c>
      <c r="BY163" s="795" t="s">
        <v>140</v>
      </c>
      <c r="BZ163" s="795" t="s">
        <v>133</v>
      </c>
      <c r="CA163" s="796" t="s">
        <v>132</v>
      </c>
      <c r="CB163" s="795" t="s">
        <v>140</v>
      </c>
      <c r="CC163" s="795" t="s">
        <v>133</v>
      </c>
      <c r="CD163" s="796" t="s">
        <v>132</v>
      </c>
      <c r="CE163" s="795" t="s">
        <v>140</v>
      </c>
      <c r="CF163" s="795" t="s">
        <v>133</v>
      </c>
      <c r="CG163" s="796" t="s">
        <v>132</v>
      </c>
      <c r="CH163" s="795" t="s">
        <v>140</v>
      </c>
      <c r="CI163" s="795" t="s">
        <v>133</v>
      </c>
      <c r="CJ163" s="796" t="s">
        <v>132</v>
      </c>
      <c r="CK163" s="795" t="s">
        <v>140</v>
      </c>
      <c r="CL163" s="795" t="s">
        <v>133</v>
      </c>
      <c r="CM163" s="796" t="s">
        <v>132</v>
      </c>
      <c r="CN163" s="795" t="s">
        <v>140</v>
      </c>
      <c r="CO163" s="795" t="s">
        <v>133</v>
      </c>
      <c r="CP163" s="796" t="s">
        <v>132</v>
      </c>
      <c r="CQ163" s="795" t="s">
        <v>140</v>
      </c>
      <c r="CR163" s="795" t="s">
        <v>133</v>
      </c>
      <c r="CS163" s="796" t="s">
        <v>132</v>
      </c>
      <c r="CT163" s="795" t="s">
        <v>140</v>
      </c>
      <c r="CU163" s="795" t="s">
        <v>133</v>
      </c>
      <c r="CV163" s="796" t="s">
        <v>132</v>
      </c>
    </row>
    <row r="164" spans="1:100" s="928" customFormat="1" x14ac:dyDescent="0.25">
      <c r="A164" s="923"/>
      <c r="B164" s="924" t="s">
        <v>93</v>
      </c>
      <c r="C164" s="925"/>
      <c r="D164" s="484">
        <f>SUMIFS($H164:$CV164,$H$203:$CV$203,D$203)</f>
        <v>1346</v>
      </c>
      <c r="E164" s="484">
        <f>SUMIFS($H164:$CV164,$H$203:$CV$203,E$203)</f>
        <v>1346</v>
      </c>
      <c r="F164" s="926">
        <f>+D164/E164</f>
        <v>1</v>
      </c>
      <c r="G164" s="927" t="str">
        <f>IF(F164&lt;99.9%,"Không đạt","Đạt")</f>
        <v>Đạt</v>
      </c>
      <c r="H164" s="484">
        <v>48</v>
      </c>
      <c r="I164" s="484">
        <v>48</v>
      </c>
      <c r="J164" s="926">
        <v>1</v>
      </c>
      <c r="K164" s="484">
        <v>41</v>
      </c>
      <c r="L164" s="484">
        <v>41</v>
      </c>
      <c r="M164" s="926">
        <v>1</v>
      </c>
      <c r="N164" s="484">
        <v>43</v>
      </c>
      <c r="O164" s="484">
        <v>43</v>
      </c>
      <c r="P164" s="926">
        <v>1</v>
      </c>
      <c r="Q164" s="484">
        <v>38</v>
      </c>
      <c r="R164" s="484">
        <v>38</v>
      </c>
      <c r="S164" s="926">
        <v>1</v>
      </c>
      <c r="T164" s="484">
        <v>14</v>
      </c>
      <c r="U164" s="484">
        <v>14</v>
      </c>
      <c r="V164" s="927">
        <v>1</v>
      </c>
      <c r="W164" s="484">
        <v>18</v>
      </c>
      <c r="X164" s="484">
        <v>18</v>
      </c>
      <c r="Y164" s="927">
        <v>1</v>
      </c>
      <c r="Z164" s="484">
        <v>66</v>
      </c>
      <c r="AA164" s="484">
        <v>66</v>
      </c>
      <c r="AB164" s="927">
        <v>1</v>
      </c>
      <c r="AC164" s="484">
        <v>43</v>
      </c>
      <c r="AD164" s="484">
        <v>43</v>
      </c>
      <c r="AE164" s="927">
        <v>1</v>
      </c>
      <c r="AF164" s="484">
        <v>42</v>
      </c>
      <c r="AG164" s="484">
        <v>42</v>
      </c>
      <c r="AH164" s="927">
        <v>1</v>
      </c>
      <c r="AI164" s="484">
        <v>41</v>
      </c>
      <c r="AJ164" s="484">
        <v>41</v>
      </c>
      <c r="AK164" s="927">
        <v>1</v>
      </c>
      <c r="AL164" s="484">
        <v>48</v>
      </c>
      <c r="AM164" s="484">
        <v>48</v>
      </c>
      <c r="AN164" s="927">
        <v>1</v>
      </c>
      <c r="AO164" s="484">
        <v>18</v>
      </c>
      <c r="AP164" s="484">
        <v>18</v>
      </c>
      <c r="AQ164" s="927">
        <v>1</v>
      </c>
      <c r="AR164" s="484">
        <v>13</v>
      </c>
      <c r="AS164" s="484">
        <v>13</v>
      </c>
      <c r="AT164" s="927">
        <v>1</v>
      </c>
      <c r="AU164" s="484">
        <v>61</v>
      </c>
      <c r="AV164" s="484">
        <v>61</v>
      </c>
      <c r="AW164" s="927">
        <v>1</v>
      </c>
      <c r="AX164" s="484">
        <v>50</v>
      </c>
      <c r="AY164" s="484">
        <v>50</v>
      </c>
      <c r="AZ164" s="927">
        <v>1</v>
      </c>
      <c r="BA164" s="484">
        <v>48</v>
      </c>
      <c r="BB164" s="484">
        <v>48</v>
      </c>
      <c r="BC164" s="927">
        <v>1</v>
      </c>
      <c r="BD164" s="484">
        <v>39</v>
      </c>
      <c r="BE164" s="484">
        <v>39</v>
      </c>
      <c r="BF164" s="927">
        <v>1</v>
      </c>
      <c r="BG164" s="484">
        <v>44</v>
      </c>
      <c r="BH164" s="484">
        <v>44</v>
      </c>
      <c r="BI164" s="927">
        <v>1</v>
      </c>
      <c r="BJ164" s="484">
        <v>39</v>
      </c>
      <c r="BK164" s="484">
        <v>39</v>
      </c>
      <c r="BL164" s="927">
        <v>1</v>
      </c>
      <c r="BM164" s="484">
        <v>37</v>
      </c>
      <c r="BN164" s="484">
        <v>37</v>
      </c>
      <c r="BO164" s="927">
        <v>1</v>
      </c>
      <c r="BP164" s="484">
        <v>80</v>
      </c>
      <c r="BQ164" s="484">
        <v>80</v>
      </c>
      <c r="BR164" s="927">
        <v>1</v>
      </c>
      <c r="BS164" s="484">
        <v>71</v>
      </c>
      <c r="BT164" s="484">
        <v>71</v>
      </c>
      <c r="BU164" s="927">
        <v>1</v>
      </c>
      <c r="BV164" s="484">
        <v>64</v>
      </c>
      <c r="BW164" s="484">
        <v>64</v>
      </c>
      <c r="BX164" s="927">
        <v>1</v>
      </c>
      <c r="BY164" s="484">
        <v>36</v>
      </c>
      <c r="BZ164" s="484">
        <v>36</v>
      </c>
      <c r="CA164" s="927">
        <v>1</v>
      </c>
      <c r="CB164" s="484">
        <v>38</v>
      </c>
      <c r="CC164" s="484">
        <v>38</v>
      </c>
      <c r="CD164" s="927">
        <v>1</v>
      </c>
      <c r="CE164" s="484">
        <v>17</v>
      </c>
      <c r="CF164" s="484">
        <v>17</v>
      </c>
      <c r="CG164" s="927">
        <v>1</v>
      </c>
      <c r="CH164" s="484">
        <v>41</v>
      </c>
      <c r="CI164" s="484">
        <v>41</v>
      </c>
      <c r="CJ164" s="927">
        <v>1</v>
      </c>
      <c r="CK164" s="484">
        <v>72</v>
      </c>
      <c r="CL164" s="484">
        <v>72</v>
      </c>
      <c r="CM164" s="927">
        <v>1</v>
      </c>
      <c r="CN164" s="484">
        <v>48</v>
      </c>
      <c r="CO164" s="484">
        <v>48</v>
      </c>
      <c r="CP164" s="927">
        <v>1</v>
      </c>
      <c r="CQ164" s="484">
        <v>42</v>
      </c>
      <c r="CR164" s="484">
        <v>42</v>
      </c>
      <c r="CS164" s="927">
        <v>1</v>
      </c>
      <c r="CT164" s="484">
        <v>46</v>
      </c>
      <c r="CU164" s="484">
        <v>46</v>
      </c>
      <c r="CV164" s="927">
        <v>1</v>
      </c>
    </row>
    <row r="165" spans="1:100" ht="15" customHeight="1" x14ac:dyDescent="0.25">
      <c r="A165" s="845">
        <v>1</v>
      </c>
      <c r="B165" s="846" t="s">
        <v>94</v>
      </c>
      <c r="C165" s="846"/>
      <c r="D165" s="800">
        <f t="shared" ref="D165:E183" si="13">SUMIFS($H165:$CS165,$H$203:$CS$203,D$203)</f>
        <v>20</v>
      </c>
      <c r="E165" s="800">
        <f t="shared" si="13"/>
        <v>20</v>
      </c>
      <c r="F165" s="806">
        <f>+IF(D165=0,"",D165/E165)</f>
        <v>1</v>
      </c>
      <c r="G165" s="807" t="str">
        <f t="shared" ref="G165:G198" si="14">IF(F165&lt;99.9%,"Không đạt","Đạt")</f>
        <v>Đạt</v>
      </c>
      <c r="H165" s="851">
        <v>1</v>
      </c>
      <c r="I165" s="851">
        <v>1</v>
      </c>
      <c r="J165" s="807">
        <v>1</v>
      </c>
      <c r="K165" s="851">
        <v>2</v>
      </c>
      <c r="L165" s="851">
        <v>2</v>
      </c>
      <c r="M165" s="807">
        <v>1</v>
      </c>
      <c r="N165" s="851">
        <v>1</v>
      </c>
      <c r="O165" s="851">
        <v>1</v>
      </c>
      <c r="P165" s="807">
        <v>1</v>
      </c>
      <c r="Q165" s="851">
        <v>1</v>
      </c>
      <c r="R165" s="851">
        <v>1</v>
      </c>
      <c r="S165" s="807">
        <v>1</v>
      </c>
      <c r="T165" s="851">
        <v>1</v>
      </c>
      <c r="U165" s="851">
        <v>1</v>
      </c>
      <c r="V165" s="807">
        <v>1</v>
      </c>
      <c r="W165" s="851">
        <v>0</v>
      </c>
      <c r="X165" s="851">
        <v>0</v>
      </c>
      <c r="Y165" s="807" t="s">
        <v>134</v>
      </c>
      <c r="Z165" s="851">
        <v>2</v>
      </c>
      <c r="AA165" s="851">
        <v>2</v>
      </c>
      <c r="AB165" s="807">
        <v>1</v>
      </c>
      <c r="AC165" s="851">
        <v>0</v>
      </c>
      <c r="AD165" s="851">
        <v>0</v>
      </c>
      <c r="AE165" s="807" t="s">
        <v>134</v>
      </c>
      <c r="AF165" s="851">
        <v>0</v>
      </c>
      <c r="AG165" s="851">
        <v>0</v>
      </c>
      <c r="AH165" s="807" t="s">
        <v>134</v>
      </c>
      <c r="AI165" s="851">
        <v>0</v>
      </c>
      <c r="AJ165" s="851">
        <v>0</v>
      </c>
      <c r="AK165" s="807" t="s">
        <v>134</v>
      </c>
      <c r="AL165" s="851">
        <v>0</v>
      </c>
      <c r="AM165" s="851">
        <v>0</v>
      </c>
      <c r="AN165" s="807" t="s">
        <v>134</v>
      </c>
      <c r="AO165" s="851">
        <v>0</v>
      </c>
      <c r="AP165" s="851">
        <v>0</v>
      </c>
      <c r="AQ165" s="807" t="s">
        <v>134</v>
      </c>
      <c r="AR165" s="851">
        <v>0</v>
      </c>
      <c r="AS165" s="851">
        <v>0</v>
      </c>
      <c r="AT165" s="807" t="s">
        <v>134</v>
      </c>
      <c r="AU165" s="851">
        <v>0</v>
      </c>
      <c r="AV165" s="851">
        <v>0</v>
      </c>
      <c r="AW165" s="807" t="s">
        <v>134</v>
      </c>
      <c r="AX165" s="851">
        <v>2</v>
      </c>
      <c r="AY165" s="851">
        <v>2</v>
      </c>
      <c r="AZ165" s="807">
        <v>1</v>
      </c>
      <c r="BA165" s="851">
        <v>0</v>
      </c>
      <c r="BB165" s="851">
        <v>0</v>
      </c>
      <c r="BC165" s="807" t="s">
        <v>134</v>
      </c>
      <c r="BD165" s="851">
        <v>1</v>
      </c>
      <c r="BE165" s="851">
        <v>1</v>
      </c>
      <c r="BF165" s="807">
        <v>1</v>
      </c>
      <c r="BG165" s="851">
        <v>2</v>
      </c>
      <c r="BH165" s="851">
        <v>2</v>
      </c>
      <c r="BI165" s="807">
        <v>1</v>
      </c>
      <c r="BJ165" s="851">
        <v>0</v>
      </c>
      <c r="BK165" s="851">
        <v>0</v>
      </c>
      <c r="BL165" s="807" t="s">
        <v>134</v>
      </c>
      <c r="BM165" s="851">
        <v>0</v>
      </c>
      <c r="BN165" s="851">
        <v>0</v>
      </c>
      <c r="BO165" s="807" t="s">
        <v>134</v>
      </c>
      <c r="BP165" s="851">
        <v>1</v>
      </c>
      <c r="BQ165" s="851">
        <v>1</v>
      </c>
      <c r="BR165" s="807">
        <v>1</v>
      </c>
      <c r="BS165" s="851">
        <v>3</v>
      </c>
      <c r="BT165" s="851">
        <v>3</v>
      </c>
      <c r="BU165" s="807">
        <v>1</v>
      </c>
      <c r="BV165" s="851">
        <v>2</v>
      </c>
      <c r="BW165" s="851">
        <v>2</v>
      </c>
      <c r="BX165" s="807">
        <v>1</v>
      </c>
      <c r="BY165" s="851">
        <v>0</v>
      </c>
      <c r="BZ165" s="851">
        <v>0</v>
      </c>
      <c r="CA165" s="807" t="s">
        <v>134</v>
      </c>
      <c r="CB165" s="851">
        <v>1</v>
      </c>
      <c r="CC165" s="851">
        <v>1</v>
      </c>
      <c r="CD165" s="807">
        <v>1</v>
      </c>
      <c r="CE165" s="851">
        <v>0</v>
      </c>
      <c r="CF165" s="851">
        <v>0</v>
      </c>
      <c r="CG165" s="807" t="s">
        <v>134</v>
      </c>
      <c r="CH165" s="851">
        <v>0</v>
      </c>
      <c r="CI165" s="851">
        <v>0</v>
      </c>
      <c r="CJ165" s="807" t="s">
        <v>134</v>
      </c>
      <c r="CK165" s="851">
        <v>0</v>
      </c>
      <c r="CL165" s="851">
        <v>0</v>
      </c>
      <c r="CM165" s="807" t="s">
        <v>134</v>
      </c>
      <c r="CN165" s="851">
        <v>0</v>
      </c>
      <c r="CO165" s="851">
        <v>0</v>
      </c>
      <c r="CP165" s="807" t="s">
        <v>134</v>
      </c>
      <c r="CQ165" s="851">
        <v>0</v>
      </c>
      <c r="CR165" s="851">
        <v>0</v>
      </c>
      <c r="CS165" s="807" t="s">
        <v>134</v>
      </c>
      <c r="CT165" s="851">
        <v>0</v>
      </c>
      <c r="CU165" s="851">
        <v>0</v>
      </c>
      <c r="CV165" s="807" t="s">
        <v>134</v>
      </c>
    </row>
    <row r="166" spans="1:100" ht="15" customHeight="1" x14ac:dyDescent="0.25">
      <c r="A166" s="845">
        <v>2</v>
      </c>
      <c r="B166" s="846" t="s">
        <v>95</v>
      </c>
      <c r="C166" s="846"/>
      <c r="D166" s="800">
        <f t="shared" si="13"/>
        <v>51</v>
      </c>
      <c r="E166" s="800">
        <f t="shared" si="13"/>
        <v>51</v>
      </c>
      <c r="F166" s="806">
        <f t="shared" ref="F166:F198" si="15">+IF(D166=0,"",D166/E166)</f>
        <v>1</v>
      </c>
      <c r="G166" s="807" t="str">
        <f t="shared" si="14"/>
        <v>Đạt</v>
      </c>
      <c r="H166" s="851">
        <v>4</v>
      </c>
      <c r="I166" s="851">
        <v>4</v>
      </c>
      <c r="J166" s="807">
        <v>1</v>
      </c>
      <c r="K166" s="851">
        <v>3</v>
      </c>
      <c r="L166" s="851">
        <v>3</v>
      </c>
      <c r="M166" s="807">
        <v>1</v>
      </c>
      <c r="N166" s="851">
        <v>3</v>
      </c>
      <c r="O166" s="851">
        <v>3</v>
      </c>
      <c r="P166" s="807">
        <v>1</v>
      </c>
      <c r="Q166" s="851">
        <v>2</v>
      </c>
      <c r="R166" s="851">
        <v>2</v>
      </c>
      <c r="S166" s="807">
        <v>1</v>
      </c>
      <c r="T166" s="851">
        <v>1</v>
      </c>
      <c r="U166" s="851">
        <v>1</v>
      </c>
      <c r="V166" s="807">
        <v>1</v>
      </c>
      <c r="W166" s="851">
        <v>2</v>
      </c>
      <c r="X166" s="851">
        <v>2</v>
      </c>
      <c r="Y166" s="807">
        <v>1</v>
      </c>
      <c r="Z166" s="851">
        <v>7</v>
      </c>
      <c r="AA166" s="851">
        <v>7</v>
      </c>
      <c r="AB166" s="807">
        <v>1</v>
      </c>
      <c r="AC166" s="851">
        <v>2</v>
      </c>
      <c r="AD166" s="851">
        <v>2</v>
      </c>
      <c r="AE166" s="807">
        <v>1</v>
      </c>
      <c r="AF166" s="851">
        <v>1</v>
      </c>
      <c r="AG166" s="851">
        <v>1</v>
      </c>
      <c r="AH166" s="807">
        <v>1</v>
      </c>
      <c r="AI166" s="851">
        <v>3</v>
      </c>
      <c r="AJ166" s="851">
        <v>3</v>
      </c>
      <c r="AK166" s="807">
        <v>1</v>
      </c>
      <c r="AL166" s="851">
        <v>1</v>
      </c>
      <c r="AM166" s="851">
        <v>1</v>
      </c>
      <c r="AN166" s="807">
        <v>1</v>
      </c>
      <c r="AO166" s="851">
        <v>1</v>
      </c>
      <c r="AP166" s="851">
        <v>1</v>
      </c>
      <c r="AQ166" s="807">
        <v>1</v>
      </c>
      <c r="AR166" s="851">
        <v>0</v>
      </c>
      <c r="AS166" s="851">
        <v>0</v>
      </c>
      <c r="AT166" s="807" t="s">
        <v>134</v>
      </c>
      <c r="AU166" s="851">
        <v>1</v>
      </c>
      <c r="AV166" s="851">
        <v>1</v>
      </c>
      <c r="AW166" s="807">
        <v>1</v>
      </c>
      <c r="AX166" s="851">
        <v>2</v>
      </c>
      <c r="AY166" s="851">
        <v>2</v>
      </c>
      <c r="AZ166" s="807">
        <v>1</v>
      </c>
      <c r="BA166" s="851">
        <v>1</v>
      </c>
      <c r="BB166" s="851">
        <v>1</v>
      </c>
      <c r="BC166" s="807">
        <v>1</v>
      </c>
      <c r="BD166" s="851">
        <v>7</v>
      </c>
      <c r="BE166" s="851">
        <v>7</v>
      </c>
      <c r="BF166" s="807">
        <v>1</v>
      </c>
      <c r="BG166" s="851">
        <v>2</v>
      </c>
      <c r="BH166" s="851">
        <v>2</v>
      </c>
      <c r="BI166" s="807">
        <v>1</v>
      </c>
      <c r="BJ166" s="851">
        <v>0</v>
      </c>
      <c r="BK166" s="851">
        <v>0</v>
      </c>
      <c r="BL166" s="807" t="s">
        <v>134</v>
      </c>
      <c r="BM166" s="851">
        <v>0</v>
      </c>
      <c r="BN166" s="851">
        <v>0</v>
      </c>
      <c r="BO166" s="807" t="s">
        <v>134</v>
      </c>
      <c r="BP166" s="851">
        <v>0</v>
      </c>
      <c r="BQ166" s="851">
        <v>0</v>
      </c>
      <c r="BR166" s="807" t="s">
        <v>134</v>
      </c>
      <c r="BS166" s="851">
        <v>5</v>
      </c>
      <c r="BT166" s="851">
        <v>5</v>
      </c>
      <c r="BU166" s="807">
        <v>1</v>
      </c>
      <c r="BV166" s="851">
        <v>0</v>
      </c>
      <c r="BW166" s="851">
        <v>0</v>
      </c>
      <c r="BX166" s="807" t="s">
        <v>134</v>
      </c>
      <c r="BY166" s="851">
        <v>1</v>
      </c>
      <c r="BZ166" s="851">
        <v>1</v>
      </c>
      <c r="CA166" s="807">
        <v>1</v>
      </c>
      <c r="CB166" s="851">
        <v>0</v>
      </c>
      <c r="CC166" s="851">
        <v>0</v>
      </c>
      <c r="CD166" s="807" t="s">
        <v>134</v>
      </c>
      <c r="CE166" s="851">
        <v>0</v>
      </c>
      <c r="CF166" s="851">
        <v>0</v>
      </c>
      <c r="CG166" s="807" t="s">
        <v>134</v>
      </c>
      <c r="CH166" s="851">
        <v>0</v>
      </c>
      <c r="CI166" s="851">
        <v>0</v>
      </c>
      <c r="CJ166" s="807" t="s">
        <v>134</v>
      </c>
      <c r="CK166" s="851">
        <v>0</v>
      </c>
      <c r="CL166" s="851">
        <v>0</v>
      </c>
      <c r="CM166" s="807" t="s">
        <v>134</v>
      </c>
      <c r="CN166" s="851">
        <v>0</v>
      </c>
      <c r="CO166" s="851">
        <v>0</v>
      </c>
      <c r="CP166" s="807" t="s">
        <v>134</v>
      </c>
      <c r="CQ166" s="851">
        <v>2</v>
      </c>
      <c r="CR166" s="851">
        <v>2</v>
      </c>
      <c r="CS166" s="807">
        <v>1</v>
      </c>
      <c r="CT166" s="851">
        <v>2</v>
      </c>
      <c r="CU166" s="851">
        <v>2</v>
      </c>
      <c r="CV166" s="807">
        <v>1</v>
      </c>
    </row>
    <row r="167" spans="1:100" ht="15" customHeight="1" x14ac:dyDescent="0.25">
      <c r="A167" s="845">
        <v>3</v>
      </c>
      <c r="B167" s="846" t="s">
        <v>96</v>
      </c>
      <c r="C167" s="846"/>
      <c r="D167" s="800">
        <f t="shared" si="13"/>
        <v>126</v>
      </c>
      <c r="E167" s="800">
        <f t="shared" si="13"/>
        <v>126</v>
      </c>
      <c r="F167" s="806">
        <f t="shared" si="15"/>
        <v>1</v>
      </c>
      <c r="G167" s="807" t="str">
        <f t="shared" si="14"/>
        <v>Đạt</v>
      </c>
      <c r="H167" s="851">
        <v>6</v>
      </c>
      <c r="I167" s="851">
        <v>6</v>
      </c>
      <c r="J167" s="807">
        <v>1</v>
      </c>
      <c r="K167" s="851">
        <v>2</v>
      </c>
      <c r="L167" s="851">
        <v>2</v>
      </c>
      <c r="M167" s="807">
        <v>1</v>
      </c>
      <c r="N167" s="851">
        <v>14</v>
      </c>
      <c r="O167" s="851">
        <v>14</v>
      </c>
      <c r="P167" s="807">
        <v>1</v>
      </c>
      <c r="Q167" s="851">
        <v>4</v>
      </c>
      <c r="R167" s="851">
        <v>4</v>
      </c>
      <c r="S167" s="807">
        <v>1</v>
      </c>
      <c r="T167" s="851">
        <v>1</v>
      </c>
      <c r="U167" s="851">
        <v>1</v>
      </c>
      <c r="V167" s="807">
        <v>1</v>
      </c>
      <c r="W167" s="851">
        <v>2</v>
      </c>
      <c r="X167" s="851">
        <v>2</v>
      </c>
      <c r="Y167" s="807">
        <v>1</v>
      </c>
      <c r="Z167" s="851">
        <v>7</v>
      </c>
      <c r="AA167" s="851">
        <v>7</v>
      </c>
      <c r="AB167" s="807">
        <v>1</v>
      </c>
      <c r="AC167" s="851">
        <v>5</v>
      </c>
      <c r="AD167" s="851">
        <v>5</v>
      </c>
      <c r="AE167" s="807">
        <v>1</v>
      </c>
      <c r="AF167" s="851">
        <v>6</v>
      </c>
      <c r="AG167" s="851">
        <v>6</v>
      </c>
      <c r="AH167" s="807">
        <v>1</v>
      </c>
      <c r="AI167" s="851">
        <v>5</v>
      </c>
      <c r="AJ167" s="851">
        <v>5</v>
      </c>
      <c r="AK167" s="807">
        <v>1</v>
      </c>
      <c r="AL167" s="851">
        <v>5</v>
      </c>
      <c r="AM167" s="851">
        <v>5</v>
      </c>
      <c r="AN167" s="807">
        <v>1</v>
      </c>
      <c r="AO167" s="851">
        <v>2</v>
      </c>
      <c r="AP167" s="851">
        <v>2</v>
      </c>
      <c r="AQ167" s="807">
        <v>1</v>
      </c>
      <c r="AR167" s="851">
        <v>1</v>
      </c>
      <c r="AS167" s="851">
        <v>1</v>
      </c>
      <c r="AT167" s="807">
        <v>1</v>
      </c>
      <c r="AU167" s="851">
        <v>5</v>
      </c>
      <c r="AV167" s="851">
        <v>5</v>
      </c>
      <c r="AW167" s="807">
        <v>1</v>
      </c>
      <c r="AX167" s="851">
        <v>2</v>
      </c>
      <c r="AY167" s="851">
        <v>2</v>
      </c>
      <c r="AZ167" s="807">
        <v>1</v>
      </c>
      <c r="BA167" s="851">
        <v>6</v>
      </c>
      <c r="BB167" s="851">
        <v>6</v>
      </c>
      <c r="BC167" s="807">
        <v>1</v>
      </c>
      <c r="BD167" s="851">
        <v>4</v>
      </c>
      <c r="BE167" s="851">
        <v>4</v>
      </c>
      <c r="BF167" s="807">
        <v>1</v>
      </c>
      <c r="BG167" s="851">
        <v>2</v>
      </c>
      <c r="BH167" s="851">
        <v>2</v>
      </c>
      <c r="BI167" s="807">
        <v>1</v>
      </c>
      <c r="BJ167" s="851">
        <v>7</v>
      </c>
      <c r="BK167" s="851">
        <v>7</v>
      </c>
      <c r="BL167" s="807">
        <v>1</v>
      </c>
      <c r="BM167" s="851">
        <v>4</v>
      </c>
      <c r="BN167" s="851">
        <v>4</v>
      </c>
      <c r="BO167" s="807">
        <v>1</v>
      </c>
      <c r="BP167" s="851">
        <v>4</v>
      </c>
      <c r="BQ167" s="851">
        <v>4</v>
      </c>
      <c r="BR167" s="807">
        <v>1</v>
      </c>
      <c r="BS167" s="851">
        <v>3</v>
      </c>
      <c r="BT167" s="851">
        <v>3</v>
      </c>
      <c r="BU167" s="807">
        <v>1</v>
      </c>
      <c r="BV167" s="851">
        <v>1</v>
      </c>
      <c r="BW167" s="851">
        <v>1</v>
      </c>
      <c r="BX167" s="807">
        <v>1</v>
      </c>
      <c r="BY167" s="851">
        <v>0</v>
      </c>
      <c r="BZ167" s="851">
        <v>0</v>
      </c>
      <c r="CA167" s="807" t="s">
        <v>134</v>
      </c>
      <c r="CB167" s="851">
        <v>4</v>
      </c>
      <c r="CC167" s="851">
        <v>4</v>
      </c>
      <c r="CD167" s="807">
        <v>1</v>
      </c>
      <c r="CE167" s="851">
        <v>1</v>
      </c>
      <c r="CF167" s="851">
        <v>1</v>
      </c>
      <c r="CG167" s="807">
        <v>1</v>
      </c>
      <c r="CH167" s="851">
        <v>4</v>
      </c>
      <c r="CI167" s="851">
        <v>4</v>
      </c>
      <c r="CJ167" s="807">
        <v>1</v>
      </c>
      <c r="CK167" s="851">
        <v>10</v>
      </c>
      <c r="CL167" s="851">
        <v>10</v>
      </c>
      <c r="CM167" s="807">
        <v>1</v>
      </c>
      <c r="CN167" s="851">
        <v>5</v>
      </c>
      <c r="CO167" s="851">
        <v>5</v>
      </c>
      <c r="CP167" s="807">
        <v>1</v>
      </c>
      <c r="CQ167" s="851">
        <v>4</v>
      </c>
      <c r="CR167" s="851">
        <v>4</v>
      </c>
      <c r="CS167" s="807">
        <v>1</v>
      </c>
      <c r="CT167" s="851">
        <v>7</v>
      </c>
      <c r="CU167" s="851">
        <v>7</v>
      </c>
      <c r="CV167" s="807">
        <v>1</v>
      </c>
    </row>
    <row r="168" spans="1:100" x14ac:dyDescent="0.25">
      <c r="A168" s="845">
        <v>4</v>
      </c>
      <c r="B168" s="846" t="s">
        <v>97</v>
      </c>
      <c r="C168" s="846"/>
      <c r="D168" s="800">
        <f t="shared" si="13"/>
        <v>61</v>
      </c>
      <c r="E168" s="800">
        <f t="shared" si="13"/>
        <v>61</v>
      </c>
      <c r="F168" s="806">
        <f t="shared" si="15"/>
        <v>1</v>
      </c>
      <c r="G168" s="807" t="str">
        <f t="shared" si="14"/>
        <v>Đạt</v>
      </c>
      <c r="H168" s="851">
        <v>1</v>
      </c>
      <c r="I168" s="851">
        <v>1</v>
      </c>
      <c r="J168" s="807">
        <v>1</v>
      </c>
      <c r="K168" s="851">
        <v>1</v>
      </c>
      <c r="L168" s="851">
        <v>1</v>
      </c>
      <c r="M168" s="807">
        <v>1</v>
      </c>
      <c r="N168" s="851">
        <v>2</v>
      </c>
      <c r="O168" s="851">
        <v>2</v>
      </c>
      <c r="P168" s="807">
        <v>1</v>
      </c>
      <c r="Q168" s="851">
        <v>1</v>
      </c>
      <c r="R168" s="851">
        <v>1</v>
      </c>
      <c r="S168" s="807">
        <v>1</v>
      </c>
      <c r="T168" s="851">
        <v>0</v>
      </c>
      <c r="U168" s="851">
        <v>0</v>
      </c>
      <c r="V168" s="807" t="s">
        <v>134</v>
      </c>
      <c r="W168" s="851">
        <v>0</v>
      </c>
      <c r="X168" s="851">
        <v>0</v>
      </c>
      <c r="Y168" s="807" t="s">
        <v>134</v>
      </c>
      <c r="Z168" s="851">
        <v>3</v>
      </c>
      <c r="AA168" s="851">
        <v>3</v>
      </c>
      <c r="AB168" s="807">
        <v>1</v>
      </c>
      <c r="AC168" s="851">
        <v>4</v>
      </c>
      <c r="AD168" s="851">
        <v>4</v>
      </c>
      <c r="AE168" s="807">
        <v>1</v>
      </c>
      <c r="AF168" s="851">
        <v>1</v>
      </c>
      <c r="AG168" s="851">
        <v>1</v>
      </c>
      <c r="AH168" s="807">
        <v>1</v>
      </c>
      <c r="AI168" s="851">
        <v>2</v>
      </c>
      <c r="AJ168" s="851">
        <v>2</v>
      </c>
      <c r="AK168" s="807">
        <v>1</v>
      </c>
      <c r="AL168" s="851">
        <v>3</v>
      </c>
      <c r="AM168" s="851">
        <v>3</v>
      </c>
      <c r="AN168" s="807">
        <v>1</v>
      </c>
      <c r="AO168" s="851">
        <v>1</v>
      </c>
      <c r="AP168" s="851">
        <v>1</v>
      </c>
      <c r="AQ168" s="807">
        <v>1</v>
      </c>
      <c r="AR168" s="851">
        <v>0</v>
      </c>
      <c r="AS168" s="851">
        <v>0</v>
      </c>
      <c r="AT168" s="807" t="s">
        <v>134</v>
      </c>
      <c r="AU168" s="851">
        <v>8</v>
      </c>
      <c r="AV168" s="851">
        <v>8</v>
      </c>
      <c r="AW168" s="807">
        <v>1</v>
      </c>
      <c r="AX168" s="851">
        <v>1</v>
      </c>
      <c r="AY168" s="851">
        <v>1</v>
      </c>
      <c r="AZ168" s="807">
        <v>1</v>
      </c>
      <c r="BA168" s="851">
        <v>2</v>
      </c>
      <c r="BB168" s="851">
        <v>2</v>
      </c>
      <c r="BC168" s="807">
        <v>1</v>
      </c>
      <c r="BD168" s="851">
        <v>2</v>
      </c>
      <c r="BE168" s="851">
        <v>2</v>
      </c>
      <c r="BF168" s="807">
        <v>1</v>
      </c>
      <c r="BG168" s="851">
        <v>4</v>
      </c>
      <c r="BH168" s="851">
        <v>4</v>
      </c>
      <c r="BI168" s="807">
        <v>1</v>
      </c>
      <c r="BJ168" s="851">
        <v>1</v>
      </c>
      <c r="BK168" s="851">
        <v>1</v>
      </c>
      <c r="BL168" s="807">
        <v>1</v>
      </c>
      <c r="BM168" s="851">
        <v>0</v>
      </c>
      <c r="BN168" s="851">
        <v>0</v>
      </c>
      <c r="BO168" s="807" t="s">
        <v>134</v>
      </c>
      <c r="BP168" s="851">
        <v>4</v>
      </c>
      <c r="BQ168" s="851">
        <v>4</v>
      </c>
      <c r="BR168" s="807">
        <v>1</v>
      </c>
      <c r="BS168" s="851">
        <v>4</v>
      </c>
      <c r="BT168" s="851">
        <v>4</v>
      </c>
      <c r="BU168" s="807">
        <v>1</v>
      </c>
      <c r="BV168" s="851">
        <v>2</v>
      </c>
      <c r="BW168" s="851">
        <v>2</v>
      </c>
      <c r="BX168" s="807">
        <v>1</v>
      </c>
      <c r="BY168" s="851">
        <v>3</v>
      </c>
      <c r="BZ168" s="851">
        <v>3</v>
      </c>
      <c r="CA168" s="807">
        <v>1</v>
      </c>
      <c r="CB168" s="851">
        <v>2</v>
      </c>
      <c r="CC168" s="851">
        <v>2</v>
      </c>
      <c r="CD168" s="807">
        <v>1</v>
      </c>
      <c r="CE168" s="851">
        <v>1</v>
      </c>
      <c r="CF168" s="851">
        <v>1</v>
      </c>
      <c r="CG168" s="807">
        <v>1</v>
      </c>
      <c r="CH168" s="851">
        <v>2</v>
      </c>
      <c r="CI168" s="851">
        <v>2</v>
      </c>
      <c r="CJ168" s="807">
        <v>1</v>
      </c>
      <c r="CK168" s="851">
        <v>0</v>
      </c>
      <c r="CL168" s="851">
        <v>0</v>
      </c>
      <c r="CM168" s="807" t="s">
        <v>134</v>
      </c>
      <c r="CN168" s="851">
        <v>2</v>
      </c>
      <c r="CO168" s="851">
        <v>2</v>
      </c>
      <c r="CP168" s="807">
        <v>1</v>
      </c>
      <c r="CQ168" s="851">
        <v>4</v>
      </c>
      <c r="CR168" s="851">
        <v>4</v>
      </c>
      <c r="CS168" s="807">
        <v>1</v>
      </c>
      <c r="CT168" s="851">
        <v>2</v>
      </c>
      <c r="CU168" s="851">
        <v>2</v>
      </c>
      <c r="CV168" s="807">
        <v>1</v>
      </c>
    </row>
    <row r="169" spans="1:100" ht="15" customHeight="1" x14ac:dyDescent="0.25">
      <c r="A169" s="845">
        <v>5</v>
      </c>
      <c r="B169" s="846" t="s">
        <v>98</v>
      </c>
      <c r="C169" s="846"/>
      <c r="D169" s="800">
        <f t="shared" si="13"/>
        <v>175</v>
      </c>
      <c r="E169" s="800">
        <f t="shared" si="13"/>
        <v>175</v>
      </c>
      <c r="F169" s="806">
        <f t="shared" si="15"/>
        <v>1</v>
      </c>
      <c r="G169" s="807" t="str">
        <f t="shared" si="14"/>
        <v>Đạt</v>
      </c>
      <c r="H169" s="851">
        <v>4</v>
      </c>
      <c r="I169" s="851">
        <v>4</v>
      </c>
      <c r="J169" s="807">
        <v>1</v>
      </c>
      <c r="K169" s="851">
        <v>6</v>
      </c>
      <c r="L169" s="851">
        <v>6</v>
      </c>
      <c r="M169" s="807">
        <v>1</v>
      </c>
      <c r="N169" s="851">
        <v>3</v>
      </c>
      <c r="O169" s="851">
        <v>3</v>
      </c>
      <c r="P169" s="807">
        <v>1</v>
      </c>
      <c r="Q169" s="851">
        <v>4</v>
      </c>
      <c r="R169" s="851">
        <v>4</v>
      </c>
      <c r="S169" s="807">
        <v>1</v>
      </c>
      <c r="T169" s="851">
        <v>1</v>
      </c>
      <c r="U169" s="851">
        <v>1</v>
      </c>
      <c r="V169" s="807">
        <v>1</v>
      </c>
      <c r="W169" s="851">
        <v>2</v>
      </c>
      <c r="X169" s="851">
        <v>2</v>
      </c>
      <c r="Y169" s="807">
        <v>1</v>
      </c>
      <c r="Z169" s="851">
        <v>7</v>
      </c>
      <c r="AA169" s="851">
        <v>7</v>
      </c>
      <c r="AB169" s="807">
        <v>1</v>
      </c>
      <c r="AC169" s="851">
        <v>9</v>
      </c>
      <c r="AD169" s="851">
        <v>9</v>
      </c>
      <c r="AE169" s="807">
        <v>1</v>
      </c>
      <c r="AF169" s="851">
        <v>8</v>
      </c>
      <c r="AG169" s="851">
        <v>8</v>
      </c>
      <c r="AH169" s="807">
        <v>1</v>
      </c>
      <c r="AI169" s="851">
        <v>3</v>
      </c>
      <c r="AJ169" s="851">
        <v>3</v>
      </c>
      <c r="AK169" s="807">
        <v>1</v>
      </c>
      <c r="AL169" s="851">
        <v>5</v>
      </c>
      <c r="AM169" s="851">
        <v>5</v>
      </c>
      <c r="AN169" s="807">
        <v>1</v>
      </c>
      <c r="AO169" s="851">
        <v>4</v>
      </c>
      <c r="AP169" s="851">
        <v>4</v>
      </c>
      <c r="AQ169" s="807">
        <v>1</v>
      </c>
      <c r="AR169" s="851">
        <v>2</v>
      </c>
      <c r="AS169" s="851">
        <v>2</v>
      </c>
      <c r="AT169" s="807">
        <v>1</v>
      </c>
      <c r="AU169" s="851">
        <v>8</v>
      </c>
      <c r="AV169" s="851">
        <v>8</v>
      </c>
      <c r="AW169" s="807">
        <v>1</v>
      </c>
      <c r="AX169" s="851">
        <v>3</v>
      </c>
      <c r="AY169" s="851">
        <v>3</v>
      </c>
      <c r="AZ169" s="807">
        <v>1</v>
      </c>
      <c r="BA169" s="851">
        <v>4</v>
      </c>
      <c r="BB169" s="851">
        <v>4</v>
      </c>
      <c r="BC169" s="807">
        <v>1</v>
      </c>
      <c r="BD169" s="851">
        <v>4</v>
      </c>
      <c r="BE169" s="851">
        <v>4</v>
      </c>
      <c r="BF169" s="807">
        <v>1</v>
      </c>
      <c r="BG169" s="851">
        <v>8</v>
      </c>
      <c r="BH169" s="851">
        <v>8</v>
      </c>
      <c r="BI169" s="807">
        <v>1</v>
      </c>
      <c r="BJ169" s="851">
        <v>4</v>
      </c>
      <c r="BK169" s="851">
        <v>4</v>
      </c>
      <c r="BL169" s="807">
        <v>1</v>
      </c>
      <c r="BM169" s="851">
        <v>2</v>
      </c>
      <c r="BN169" s="851">
        <v>2</v>
      </c>
      <c r="BO169" s="807">
        <v>1</v>
      </c>
      <c r="BP169" s="851">
        <v>9</v>
      </c>
      <c r="BQ169" s="851">
        <v>9</v>
      </c>
      <c r="BR169" s="807">
        <v>1</v>
      </c>
      <c r="BS169" s="851">
        <v>3</v>
      </c>
      <c r="BT169" s="851">
        <v>3</v>
      </c>
      <c r="BU169" s="807">
        <v>1</v>
      </c>
      <c r="BV169" s="851">
        <v>12</v>
      </c>
      <c r="BW169" s="851">
        <v>12</v>
      </c>
      <c r="BX169" s="807">
        <v>1</v>
      </c>
      <c r="BY169" s="851">
        <v>2</v>
      </c>
      <c r="BZ169" s="851">
        <v>2</v>
      </c>
      <c r="CA169" s="807">
        <v>1</v>
      </c>
      <c r="CB169" s="851">
        <v>6</v>
      </c>
      <c r="CC169" s="851">
        <v>6</v>
      </c>
      <c r="CD169" s="807">
        <v>1</v>
      </c>
      <c r="CE169" s="851">
        <v>5</v>
      </c>
      <c r="CF169" s="851">
        <v>5</v>
      </c>
      <c r="CG169" s="807">
        <v>1</v>
      </c>
      <c r="CH169" s="851">
        <v>18</v>
      </c>
      <c r="CI169" s="851">
        <v>18</v>
      </c>
      <c r="CJ169" s="807">
        <v>1</v>
      </c>
      <c r="CK169" s="851">
        <v>14</v>
      </c>
      <c r="CL169" s="851">
        <v>14</v>
      </c>
      <c r="CM169" s="807">
        <v>1</v>
      </c>
      <c r="CN169" s="851">
        <v>12</v>
      </c>
      <c r="CO169" s="851">
        <v>12</v>
      </c>
      <c r="CP169" s="807">
        <v>1</v>
      </c>
      <c r="CQ169" s="851">
        <v>3</v>
      </c>
      <c r="CR169" s="851">
        <v>3</v>
      </c>
      <c r="CS169" s="807">
        <v>1</v>
      </c>
      <c r="CT169" s="851">
        <v>6</v>
      </c>
      <c r="CU169" s="851">
        <v>6</v>
      </c>
      <c r="CV169" s="807">
        <v>1</v>
      </c>
    </row>
    <row r="170" spans="1:100" ht="15" customHeight="1" x14ac:dyDescent="0.25">
      <c r="A170" s="845">
        <v>6</v>
      </c>
      <c r="B170" s="846" t="s">
        <v>99</v>
      </c>
      <c r="C170" s="846"/>
      <c r="D170" s="800">
        <f t="shared" si="13"/>
        <v>35</v>
      </c>
      <c r="E170" s="800">
        <f t="shared" si="13"/>
        <v>35</v>
      </c>
      <c r="F170" s="806">
        <f t="shared" si="15"/>
        <v>1</v>
      </c>
      <c r="G170" s="807" t="str">
        <f t="shared" si="14"/>
        <v>Đạt</v>
      </c>
      <c r="H170" s="851">
        <v>0</v>
      </c>
      <c r="I170" s="851">
        <v>0</v>
      </c>
      <c r="J170" s="807" t="s">
        <v>134</v>
      </c>
      <c r="K170" s="851">
        <v>2</v>
      </c>
      <c r="L170" s="851">
        <v>2</v>
      </c>
      <c r="M170" s="807">
        <v>1</v>
      </c>
      <c r="N170" s="851">
        <v>0</v>
      </c>
      <c r="O170" s="851">
        <v>0</v>
      </c>
      <c r="P170" s="807" t="s">
        <v>134</v>
      </c>
      <c r="Q170" s="851">
        <v>1</v>
      </c>
      <c r="R170" s="851">
        <v>1</v>
      </c>
      <c r="S170" s="807">
        <v>1</v>
      </c>
      <c r="T170" s="851">
        <v>1</v>
      </c>
      <c r="U170" s="851">
        <v>1</v>
      </c>
      <c r="V170" s="807">
        <v>1</v>
      </c>
      <c r="W170" s="851">
        <v>0</v>
      </c>
      <c r="X170" s="851">
        <v>0</v>
      </c>
      <c r="Y170" s="807" t="s">
        <v>134</v>
      </c>
      <c r="Z170" s="851">
        <v>0</v>
      </c>
      <c r="AA170" s="851">
        <v>0</v>
      </c>
      <c r="AB170" s="807" t="s">
        <v>134</v>
      </c>
      <c r="AC170" s="851">
        <v>5</v>
      </c>
      <c r="AD170" s="851">
        <v>5</v>
      </c>
      <c r="AE170" s="807">
        <v>1</v>
      </c>
      <c r="AF170" s="851">
        <v>1</v>
      </c>
      <c r="AG170" s="851">
        <v>1</v>
      </c>
      <c r="AH170" s="807">
        <v>1</v>
      </c>
      <c r="AI170" s="851">
        <v>2</v>
      </c>
      <c r="AJ170" s="851">
        <v>2</v>
      </c>
      <c r="AK170" s="807">
        <v>1</v>
      </c>
      <c r="AL170" s="851">
        <v>0</v>
      </c>
      <c r="AM170" s="851">
        <v>0</v>
      </c>
      <c r="AN170" s="807" t="s">
        <v>134</v>
      </c>
      <c r="AO170" s="851">
        <v>0</v>
      </c>
      <c r="AP170" s="851">
        <v>0</v>
      </c>
      <c r="AQ170" s="807" t="s">
        <v>134</v>
      </c>
      <c r="AR170" s="851">
        <v>0</v>
      </c>
      <c r="AS170" s="851">
        <v>0</v>
      </c>
      <c r="AT170" s="807" t="s">
        <v>134</v>
      </c>
      <c r="AU170" s="851">
        <v>0</v>
      </c>
      <c r="AV170" s="851">
        <v>0</v>
      </c>
      <c r="AW170" s="807" t="s">
        <v>134</v>
      </c>
      <c r="AX170" s="851">
        <v>4</v>
      </c>
      <c r="AY170" s="851">
        <v>4</v>
      </c>
      <c r="AZ170" s="807">
        <v>1</v>
      </c>
      <c r="BA170" s="851">
        <v>1</v>
      </c>
      <c r="BB170" s="851">
        <v>1</v>
      </c>
      <c r="BC170" s="807">
        <v>1</v>
      </c>
      <c r="BD170" s="851">
        <v>0</v>
      </c>
      <c r="BE170" s="851">
        <v>0</v>
      </c>
      <c r="BF170" s="807" t="s">
        <v>134</v>
      </c>
      <c r="BG170" s="851">
        <v>1</v>
      </c>
      <c r="BH170" s="851">
        <v>1</v>
      </c>
      <c r="BI170" s="807">
        <v>1</v>
      </c>
      <c r="BJ170" s="851">
        <v>1</v>
      </c>
      <c r="BK170" s="851">
        <v>1</v>
      </c>
      <c r="BL170" s="807">
        <v>1</v>
      </c>
      <c r="BM170" s="851">
        <v>0</v>
      </c>
      <c r="BN170" s="851">
        <v>0</v>
      </c>
      <c r="BO170" s="807" t="s">
        <v>134</v>
      </c>
      <c r="BP170" s="851">
        <v>2</v>
      </c>
      <c r="BQ170" s="851">
        <v>2</v>
      </c>
      <c r="BR170" s="807">
        <v>1</v>
      </c>
      <c r="BS170" s="851">
        <v>1</v>
      </c>
      <c r="BT170" s="851">
        <v>1</v>
      </c>
      <c r="BU170" s="807">
        <v>1</v>
      </c>
      <c r="BV170" s="851">
        <v>1</v>
      </c>
      <c r="BW170" s="851">
        <v>1</v>
      </c>
      <c r="BX170" s="807">
        <v>1</v>
      </c>
      <c r="BY170" s="851">
        <v>5</v>
      </c>
      <c r="BZ170" s="851">
        <v>5</v>
      </c>
      <c r="CA170" s="807">
        <v>1</v>
      </c>
      <c r="CB170" s="851">
        <v>1</v>
      </c>
      <c r="CC170" s="851">
        <v>1</v>
      </c>
      <c r="CD170" s="807">
        <v>1</v>
      </c>
      <c r="CE170" s="851">
        <v>0</v>
      </c>
      <c r="CF170" s="851">
        <v>0</v>
      </c>
      <c r="CG170" s="807" t="s">
        <v>134</v>
      </c>
      <c r="CH170" s="851">
        <v>1</v>
      </c>
      <c r="CI170" s="851">
        <v>1</v>
      </c>
      <c r="CJ170" s="807">
        <v>1</v>
      </c>
      <c r="CK170" s="851">
        <v>2</v>
      </c>
      <c r="CL170" s="851">
        <v>2</v>
      </c>
      <c r="CM170" s="807">
        <v>1</v>
      </c>
      <c r="CN170" s="851">
        <v>1</v>
      </c>
      <c r="CO170" s="851">
        <v>1</v>
      </c>
      <c r="CP170" s="807">
        <v>1</v>
      </c>
      <c r="CQ170" s="851">
        <v>2</v>
      </c>
      <c r="CR170" s="851">
        <v>2</v>
      </c>
      <c r="CS170" s="807">
        <v>1</v>
      </c>
      <c r="CT170" s="851">
        <v>2</v>
      </c>
      <c r="CU170" s="851">
        <v>2</v>
      </c>
      <c r="CV170" s="807">
        <v>1</v>
      </c>
    </row>
    <row r="171" spans="1:100" ht="15" customHeight="1" x14ac:dyDescent="0.25">
      <c r="A171" s="845">
        <v>7</v>
      </c>
      <c r="B171" s="846" t="s">
        <v>100</v>
      </c>
      <c r="C171" s="846"/>
      <c r="D171" s="800">
        <f t="shared" si="13"/>
        <v>32</v>
      </c>
      <c r="E171" s="800">
        <f t="shared" si="13"/>
        <v>32</v>
      </c>
      <c r="F171" s="806">
        <f t="shared" si="15"/>
        <v>1</v>
      </c>
      <c r="G171" s="807" t="str">
        <f t="shared" si="14"/>
        <v>Đạt</v>
      </c>
      <c r="H171" s="851">
        <v>0</v>
      </c>
      <c r="I171" s="851">
        <v>0</v>
      </c>
      <c r="J171" s="807" t="s">
        <v>134</v>
      </c>
      <c r="K171" s="851">
        <v>1</v>
      </c>
      <c r="L171" s="851">
        <v>1</v>
      </c>
      <c r="M171" s="807">
        <v>1</v>
      </c>
      <c r="N171" s="851">
        <v>1</v>
      </c>
      <c r="O171" s="851">
        <v>1</v>
      </c>
      <c r="P171" s="807">
        <v>1</v>
      </c>
      <c r="Q171" s="851">
        <v>0</v>
      </c>
      <c r="R171" s="851">
        <v>0</v>
      </c>
      <c r="S171" s="807" t="s">
        <v>134</v>
      </c>
      <c r="T171" s="851">
        <v>0</v>
      </c>
      <c r="U171" s="851">
        <v>0</v>
      </c>
      <c r="V171" s="807" t="s">
        <v>134</v>
      </c>
      <c r="W171" s="851">
        <v>0</v>
      </c>
      <c r="X171" s="851">
        <v>0</v>
      </c>
      <c r="Y171" s="807" t="s">
        <v>134</v>
      </c>
      <c r="Z171" s="851">
        <v>0</v>
      </c>
      <c r="AA171" s="851">
        <v>0</v>
      </c>
      <c r="AB171" s="807" t="s">
        <v>134</v>
      </c>
      <c r="AC171" s="851">
        <v>1</v>
      </c>
      <c r="AD171" s="851">
        <v>1</v>
      </c>
      <c r="AE171" s="807">
        <v>1</v>
      </c>
      <c r="AF171" s="851">
        <v>3</v>
      </c>
      <c r="AG171" s="851">
        <v>3</v>
      </c>
      <c r="AH171" s="807">
        <v>1</v>
      </c>
      <c r="AI171" s="851">
        <v>1</v>
      </c>
      <c r="AJ171" s="851">
        <v>1</v>
      </c>
      <c r="AK171" s="807">
        <v>1</v>
      </c>
      <c r="AL171" s="851">
        <v>2</v>
      </c>
      <c r="AM171" s="851">
        <v>2</v>
      </c>
      <c r="AN171" s="807">
        <v>1</v>
      </c>
      <c r="AO171" s="851">
        <v>0</v>
      </c>
      <c r="AP171" s="851">
        <v>0</v>
      </c>
      <c r="AQ171" s="807" t="s">
        <v>134</v>
      </c>
      <c r="AR171" s="851">
        <v>0</v>
      </c>
      <c r="AS171" s="851">
        <v>0</v>
      </c>
      <c r="AT171" s="807" t="s">
        <v>134</v>
      </c>
      <c r="AU171" s="851">
        <v>1</v>
      </c>
      <c r="AV171" s="851">
        <v>1</v>
      </c>
      <c r="AW171" s="807">
        <v>1</v>
      </c>
      <c r="AX171" s="851">
        <v>0</v>
      </c>
      <c r="AY171" s="851">
        <v>0</v>
      </c>
      <c r="AZ171" s="807" t="s">
        <v>134</v>
      </c>
      <c r="BA171" s="851">
        <v>0</v>
      </c>
      <c r="BB171" s="851">
        <v>0</v>
      </c>
      <c r="BC171" s="807" t="s">
        <v>134</v>
      </c>
      <c r="BD171" s="851">
        <v>0</v>
      </c>
      <c r="BE171" s="851">
        <v>0</v>
      </c>
      <c r="BF171" s="807" t="s">
        <v>134</v>
      </c>
      <c r="BG171" s="851">
        <v>0</v>
      </c>
      <c r="BH171" s="851">
        <v>0</v>
      </c>
      <c r="BI171" s="807" t="s">
        <v>134</v>
      </c>
      <c r="BJ171" s="851">
        <v>1</v>
      </c>
      <c r="BK171" s="851">
        <v>1</v>
      </c>
      <c r="BL171" s="807">
        <v>1</v>
      </c>
      <c r="BM171" s="851">
        <v>0</v>
      </c>
      <c r="BN171" s="851">
        <v>0</v>
      </c>
      <c r="BO171" s="807" t="s">
        <v>134</v>
      </c>
      <c r="BP171" s="851">
        <v>1</v>
      </c>
      <c r="BQ171" s="851">
        <v>1</v>
      </c>
      <c r="BR171" s="807">
        <v>1</v>
      </c>
      <c r="BS171" s="851">
        <v>5</v>
      </c>
      <c r="BT171" s="851">
        <v>5</v>
      </c>
      <c r="BU171" s="807">
        <v>1</v>
      </c>
      <c r="BV171" s="851">
        <v>4</v>
      </c>
      <c r="BW171" s="851">
        <v>4</v>
      </c>
      <c r="BX171" s="807">
        <v>1</v>
      </c>
      <c r="BY171" s="851">
        <v>0</v>
      </c>
      <c r="BZ171" s="851">
        <v>0</v>
      </c>
      <c r="CA171" s="807" t="s">
        <v>134</v>
      </c>
      <c r="CB171" s="851">
        <v>0</v>
      </c>
      <c r="CC171" s="851">
        <v>0</v>
      </c>
      <c r="CD171" s="807" t="s">
        <v>134</v>
      </c>
      <c r="CE171" s="851">
        <v>0</v>
      </c>
      <c r="CF171" s="851">
        <v>0</v>
      </c>
      <c r="CG171" s="807" t="s">
        <v>134</v>
      </c>
      <c r="CH171" s="851">
        <v>1</v>
      </c>
      <c r="CI171" s="851">
        <v>1</v>
      </c>
      <c r="CJ171" s="807">
        <v>1</v>
      </c>
      <c r="CK171" s="851">
        <v>6</v>
      </c>
      <c r="CL171" s="851">
        <v>6</v>
      </c>
      <c r="CM171" s="807">
        <v>1</v>
      </c>
      <c r="CN171" s="851">
        <v>3</v>
      </c>
      <c r="CO171" s="851">
        <v>3</v>
      </c>
      <c r="CP171" s="807">
        <v>1</v>
      </c>
      <c r="CQ171" s="851">
        <v>1</v>
      </c>
      <c r="CR171" s="851">
        <v>1</v>
      </c>
      <c r="CS171" s="807">
        <v>1</v>
      </c>
      <c r="CT171" s="851">
        <v>0</v>
      </c>
      <c r="CU171" s="851">
        <v>0</v>
      </c>
      <c r="CV171" s="807" t="s">
        <v>134</v>
      </c>
    </row>
    <row r="172" spans="1:100" ht="15" customHeight="1" x14ac:dyDescent="0.25">
      <c r="A172" s="845">
        <v>8</v>
      </c>
      <c r="B172" s="846" t="s">
        <v>101</v>
      </c>
      <c r="C172" s="846"/>
      <c r="D172" s="800">
        <f t="shared" si="13"/>
        <v>56</v>
      </c>
      <c r="E172" s="800">
        <f t="shared" si="13"/>
        <v>56</v>
      </c>
      <c r="F172" s="806">
        <f t="shared" si="15"/>
        <v>1</v>
      </c>
      <c r="G172" s="807" t="str">
        <f t="shared" si="14"/>
        <v>Đạt</v>
      </c>
      <c r="H172" s="851">
        <v>1</v>
      </c>
      <c r="I172" s="851">
        <v>1</v>
      </c>
      <c r="J172" s="807">
        <v>1</v>
      </c>
      <c r="K172" s="851">
        <v>0</v>
      </c>
      <c r="L172" s="851">
        <v>0</v>
      </c>
      <c r="M172" s="807" t="s">
        <v>134</v>
      </c>
      <c r="N172" s="851">
        <v>1</v>
      </c>
      <c r="O172" s="851">
        <v>1</v>
      </c>
      <c r="P172" s="807">
        <v>1</v>
      </c>
      <c r="Q172" s="851">
        <v>3</v>
      </c>
      <c r="R172" s="851">
        <v>3</v>
      </c>
      <c r="S172" s="807">
        <v>1</v>
      </c>
      <c r="T172" s="851">
        <v>3</v>
      </c>
      <c r="U172" s="851">
        <v>3</v>
      </c>
      <c r="V172" s="807">
        <v>1</v>
      </c>
      <c r="W172" s="851">
        <v>2</v>
      </c>
      <c r="X172" s="851">
        <v>2</v>
      </c>
      <c r="Y172" s="807">
        <v>1</v>
      </c>
      <c r="Z172" s="851">
        <v>5</v>
      </c>
      <c r="AA172" s="851">
        <v>5</v>
      </c>
      <c r="AB172" s="807">
        <v>1</v>
      </c>
      <c r="AC172" s="851">
        <v>2</v>
      </c>
      <c r="AD172" s="851">
        <v>2</v>
      </c>
      <c r="AE172" s="807">
        <v>1</v>
      </c>
      <c r="AF172" s="851">
        <v>1</v>
      </c>
      <c r="AG172" s="851">
        <v>1</v>
      </c>
      <c r="AH172" s="807">
        <v>1</v>
      </c>
      <c r="AI172" s="851">
        <v>0</v>
      </c>
      <c r="AJ172" s="851">
        <v>0</v>
      </c>
      <c r="AK172" s="807" t="s">
        <v>134</v>
      </c>
      <c r="AL172" s="851">
        <v>2</v>
      </c>
      <c r="AM172" s="851">
        <v>2</v>
      </c>
      <c r="AN172" s="807">
        <v>1</v>
      </c>
      <c r="AO172" s="851">
        <v>2</v>
      </c>
      <c r="AP172" s="851">
        <v>2</v>
      </c>
      <c r="AQ172" s="807">
        <v>1</v>
      </c>
      <c r="AR172" s="851">
        <v>0</v>
      </c>
      <c r="AS172" s="851">
        <v>0</v>
      </c>
      <c r="AT172" s="807" t="s">
        <v>134</v>
      </c>
      <c r="AU172" s="851">
        <v>4</v>
      </c>
      <c r="AV172" s="851">
        <v>4</v>
      </c>
      <c r="AW172" s="807">
        <v>1</v>
      </c>
      <c r="AX172" s="851">
        <v>1</v>
      </c>
      <c r="AY172" s="851">
        <v>1</v>
      </c>
      <c r="AZ172" s="807">
        <v>1</v>
      </c>
      <c r="BA172" s="851">
        <v>1</v>
      </c>
      <c r="BB172" s="851">
        <v>1</v>
      </c>
      <c r="BC172" s="807">
        <v>1</v>
      </c>
      <c r="BD172" s="851">
        <v>2</v>
      </c>
      <c r="BE172" s="851">
        <v>2</v>
      </c>
      <c r="BF172" s="807">
        <v>1</v>
      </c>
      <c r="BG172" s="851">
        <v>5</v>
      </c>
      <c r="BH172" s="851">
        <v>5</v>
      </c>
      <c r="BI172" s="807">
        <v>1</v>
      </c>
      <c r="BJ172" s="851">
        <v>1</v>
      </c>
      <c r="BK172" s="851">
        <v>1</v>
      </c>
      <c r="BL172" s="807">
        <v>1</v>
      </c>
      <c r="BM172" s="851">
        <v>2</v>
      </c>
      <c r="BN172" s="851">
        <v>2</v>
      </c>
      <c r="BO172" s="807">
        <v>1</v>
      </c>
      <c r="BP172" s="851">
        <v>3</v>
      </c>
      <c r="BQ172" s="851">
        <v>3</v>
      </c>
      <c r="BR172" s="807">
        <v>1</v>
      </c>
      <c r="BS172" s="851">
        <v>2</v>
      </c>
      <c r="BT172" s="851">
        <v>2</v>
      </c>
      <c r="BU172" s="807">
        <v>1</v>
      </c>
      <c r="BV172" s="851">
        <v>3</v>
      </c>
      <c r="BW172" s="851">
        <v>3</v>
      </c>
      <c r="BX172" s="807">
        <v>1</v>
      </c>
      <c r="BY172" s="851">
        <v>1</v>
      </c>
      <c r="BZ172" s="851">
        <v>1</v>
      </c>
      <c r="CA172" s="807">
        <v>1</v>
      </c>
      <c r="CB172" s="851">
        <v>3</v>
      </c>
      <c r="CC172" s="851">
        <v>3</v>
      </c>
      <c r="CD172" s="807">
        <v>1</v>
      </c>
      <c r="CE172" s="851">
        <v>0</v>
      </c>
      <c r="CF172" s="851">
        <v>0</v>
      </c>
      <c r="CG172" s="807" t="s">
        <v>134</v>
      </c>
      <c r="CH172" s="851">
        <v>0</v>
      </c>
      <c r="CI172" s="851">
        <v>0</v>
      </c>
      <c r="CJ172" s="807" t="s">
        <v>134</v>
      </c>
      <c r="CK172" s="851">
        <v>3</v>
      </c>
      <c r="CL172" s="851">
        <v>3</v>
      </c>
      <c r="CM172" s="807">
        <v>1</v>
      </c>
      <c r="CN172" s="851">
        <v>1</v>
      </c>
      <c r="CO172" s="851">
        <v>1</v>
      </c>
      <c r="CP172" s="807">
        <v>1</v>
      </c>
      <c r="CQ172" s="851">
        <v>2</v>
      </c>
      <c r="CR172" s="851">
        <v>2</v>
      </c>
      <c r="CS172" s="807">
        <v>1</v>
      </c>
      <c r="CT172" s="851">
        <v>5</v>
      </c>
      <c r="CU172" s="851">
        <v>5</v>
      </c>
      <c r="CV172" s="807">
        <v>1</v>
      </c>
    </row>
    <row r="173" spans="1:100" ht="15" customHeight="1" x14ac:dyDescent="0.25">
      <c r="A173" s="845">
        <v>9</v>
      </c>
      <c r="B173" s="846" t="s">
        <v>102</v>
      </c>
      <c r="C173" s="846"/>
      <c r="D173" s="800">
        <f t="shared" si="13"/>
        <v>13</v>
      </c>
      <c r="E173" s="800">
        <f t="shared" si="13"/>
        <v>13</v>
      </c>
      <c r="F173" s="806">
        <f t="shared" si="15"/>
        <v>1</v>
      </c>
      <c r="G173" s="807" t="str">
        <f t="shared" si="14"/>
        <v>Đạt</v>
      </c>
      <c r="H173" s="851">
        <v>0</v>
      </c>
      <c r="I173" s="851">
        <v>0</v>
      </c>
      <c r="J173" s="807" t="s">
        <v>134</v>
      </c>
      <c r="K173" s="851">
        <v>0</v>
      </c>
      <c r="L173" s="851">
        <v>0</v>
      </c>
      <c r="M173" s="807" t="s">
        <v>134</v>
      </c>
      <c r="N173" s="851">
        <v>1</v>
      </c>
      <c r="O173" s="851">
        <v>1</v>
      </c>
      <c r="P173" s="807">
        <v>1</v>
      </c>
      <c r="Q173" s="851">
        <v>0</v>
      </c>
      <c r="R173" s="851">
        <v>0</v>
      </c>
      <c r="S173" s="807" t="s">
        <v>134</v>
      </c>
      <c r="T173" s="851">
        <v>0</v>
      </c>
      <c r="U173" s="851">
        <v>0</v>
      </c>
      <c r="V173" s="807" t="s">
        <v>134</v>
      </c>
      <c r="W173" s="851">
        <v>0</v>
      </c>
      <c r="X173" s="851">
        <v>0</v>
      </c>
      <c r="Y173" s="807" t="s">
        <v>134</v>
      </c>
      <c r="Z173" s="851">
        <v>1</v>
      </c>
      <c r="AA173" s="851">
        <v>1</v>
      </c>
      <c r="AB173" s="807">
        <v>1</v>
      </c>
      <c r="AC173" s="851">
        <v>0</v>
      </c>
      <c r="AD173" s="851">
        <v>0</v>
      </c>
      <c r="AE173" s="807" t="s">
        <v>134</v>
      </c>
      <c r="AF173" s="851">
        <v>0</v>
      </c>
      <c r="AG173" s="851">
        <v>0</v>
      </c>
      <c r="AH173" s="807" t="s">
        <v>134</v>
      </c>
      <c r="AI173" s="851">
        <v>0</v>
      </c>
      <c r="AJ173" s="851">
        <v>0</v>
      </c>
      <c r="AK173" s="807" t="s">
        <v>134</v>
      </c>
      <c r="AL173" s="851">
        <v>2</v>
      </c>
      <c r="AM173" s="851">
        <v>2</v>
      </c>
      <c r="AN173" s="807">
        <v>1</v>
      </c>
      <c r="AO173" s="851">
        <v>0</v>
      </c>
      <c r="AP173" s="851">
        <v>0</v>
      </c>
      <c r="AQ173" s="807" t="s">
        <v>134</v>
      </c>
      <c r="AR173" s="851">
        <v>0</v>
      </c>
      <c r="AS173" s="851">
        <v>0</v>
      </c>
      <c r="AT173" s="807" t="s">
        <v>134</v>
      </c>
      <c r="AU173" s="851">
        <v>0</v>
      </c>
      <c r="AV173" s="851">
        <v>0</v>
      </c>
      <c r="AW173" s="807" t="s">
        <v>134</v>
      </c>
      <c r="AX173" s="851">
        <v>0</v>
      </c>
      <c r="AY173" s="851">
        <v>0</v>
      </c>
      <c r="AZ173" s="807" t="s">
        <v>134</v>
      </c>
      <c r="BA173" s="851">
        <v>0</v>
      </c>
      <c r="BB173" s="851">
        <v>0</v>
      </c>
      <c r="BC173" s="807" t="s">
        <v>134</v>
      </c>
      <c r="BD173" s="851">
        <v>0</v>
      </c>
      <c r="BE173" s="851">
        <v>0</v>
      </c>
      <c r="BF173" s="807" t="s">
        <v>134</v>
      </c>
      <c r="BG173" s="851">
        <v>1</v>
      </c>
      <c r="BH173" s="851">
        <v>1</v>
      </c>
      <c r="BI173" s="807">
        <v>1</v>
      </c>
      <c r="BJ173" s="851">
        <v>0</v>
      </c>
      <c r="BK173" s="851">
        <v>0</v>
      </c>
      <c r="BL173" s="807" t="s">
        <v>134</v>
      </c>
      <c r="BM173" s="851">
        <v>0</v>
      </c>
      <c r="BN173" s="851">
        <v>0</v>
      </c>
      <c r="BO173" s="807" t="s">
        <v>134</v>
      </c>
      <c r="BP173" s="851">
        <v>1</v>
      </c>
      <c r="BQ173" s="851">
        <v>1</v>
      </c>
      <c r="BR173" s="807">
        <v>1</v>
      </c>
      <c r="BS173" s="851">
        <v>0</v>
      </c>
      <c r="BT173" s="851">
        <v>0</v>
      </c>
      <c r="BU173" s="807" t="s">
        <v>134</v>
      </c>
      <c r="BV173" s="851">
        <v>1</v>
      </c>
      <c r="BW173" s="851">
        <v>1</v>
      </c>
      <c r="BX173" s="807">
        <v>1</v>
      </c>
      <c r="BY173" s="851">
        <v>1</v>
      </c>
      <c r="BZ173" s="851">
        <v>1</v>
      </c>
      <c r="CA173" s="807">
        <v>1</v>
      </c>
      <c r="CB173" s="851">
        <v>0</v>
      </c>
      <c r="CC173" s="851">
        <v>0</v>
      </c>
      <c r="CD173" s="807" t="s">
        <v>134</v>
      </c>
      <c r="CE173" s="851">
        <v>0</v>
      </c>
      <c r="CF173" s="851">
        <v>0</v>
      </c>
      <c r="CG173" s="807" t="s">
        <v>134</v>
      </c>
      <c r="CH173" s="851">
        <v>0</v>
      </c>
      <c r="CI173" s="851">
        <v>0</v>
      </c>
      <c r="CJ173" s="807" t="s">
        <v>134</v>
      </c>
      <c r="CK173" s="851">
        <v>4</v>
      </c>
      <c r="CL173" s="851">
        <v>4</v>
      </c>
      <c r="CM173" s="807">
        <v>1</v>
      </c>
      <c r="CN173" s="851">
        <v>1</v>
      </c>
      <c r="CO173" s="851">
        <v>1</v>
      </c>
      <c r="CP173" s="807">
        <v>1</v>
      </c>
      <c r="CQ173" s="851">
        <v>0</v>
      </c>
      <c r="CR173" s="851">
        <v>0</v>
      </c>
      <c r="CS173" s="807" t="s">
        <v>134</v>
      </c>
      <c r="CT173" s="851">
        <v>1</v>
      </c>
      <c r="CU173" s="851">
        <v>1</v>
      </c>
      <c r="CV173" s="807">
        <v>1</v>
      </c>
    </row>
    <row r="174" spans="1:100" ht="15" customHeight="1" x14ac:dyDescent="0.25">
      <c r="A174" s="845">
        <v>10</v>
      </c>
      <c r="B174" s="846" t="s">
        <v>103</v>
      </c>
      <c r="C174" s="846"/>
      <c r="D174" s="800">
        <f t="shared" si="13"/>
        <v>12</v>
      </c>
      <c r="E174" s="800">
        <f t="shared" si="13"/>
        <v>12</v>
      </c>
      <c r="F174" s="806">
        <f t="shared" si="15"/>
        <v>1</v>
      </c>
      <c r="G174" s="807" t="str">
        <f t="shared" si="14"/>
        <v>Đạt</v>
      </c>
      <c r="H174" s="851">
        <v>0</v>
      </c>
      <c r="I174" s="851">
        <v>0</v>
      </c>
      <c r="J174" s="807" t="s">
        <v>134</v>
      </c>
      <c r="K174" s="851">
        <v>1</v>
      </c>
      <c r="L174" s="851">
        <v>1</v>
      </c>
      <c r="M174" s="807">
        <v>1</v>
      </c>
      <c r="N174" s="851">
        <v>0</v>
      </c>
      <c r="O174" s="851">
        <v>0</v>
      </c>
      <c r="P174" s="807" t="s">
        <v>134</v>
      </c>
      <c r="Q174" s="851">
        <v>0</v>
      </c>
      <c r="R174" s="851">
        <v>0</v>
      </c>
      <c r="S174" s="807" t="s">
        <v>134</v>
      </c>
      <c r="T174" s="851">
        <v>0</v>
      </c>
      <c r="U174" s="851">
        <v>0</v>
      </c>
      <c r="V174" s="807" t="s">
        <v>134</v>
      </c>
      <c r="W174" s="851">
        <v>0</v>
      </c>
      <c r="X174" s="851">
        <v>0</v>
      </c>
      <c r="Y174" s="807" t="s">
        <v>134</v>
      </c>
      <c r="Z174" s="851">
        <v>2</v>
      </c>
      <c r="AA174" s="851">
        <v>2</v>
      </c>
      <c r="AB174" s="807">
        <v>1</v>
      </c>
      <c r="AC174" s="851">
        <v>1</v>
      </c>
      <c r="AD174" s="851">
        <v>1</v>
      </c>
      <c r="AE174" s="807">
        <v>1</v>
      </c>
      <c r="AF174" s="851">
        <v>0</v>
      </c>
      <c r="AG174" s="851">
        <v>0</v>
      </c>
      <c r="AH174" s="807" t="s">
        <v>134</v>
      </c>
      <c r="AI174" s="851">
        <v>1</v>
      </c>
      <c r="AJ174" s="851">
        <v>1</v>
      </c>
      <c r="AK174" s="807">
        <v>1</v>
      </c>
      <c r="AL174" s="851">
        <v>1</v>
      </c>
      <c r="AM174" s="851">
        <v>1</v>
      </c>
      <c r="AN174" s="807">
        <v>1</v>
      </c>
      <c r="AO174" s="851">
        <v>0</v>
      </c>
      <c r="AP174" s="851">
        <v>0</v>
      </c>
      <c r="AQ174" s="807" t="s">
        <v>134</v>
      </c>
      <c r="AR174" s="851">
        <v>1</v>
      </c>
      <c r="AS174" s="851">
        <v>1</v>
      </c>
      <c r="AT174" s="807">
        <v>1</v>
      </c>
      <c r="AU174" s="851">
        <v>0</v>
      </c>
      <c r="AV174" s="851">
        <v>0</v>
      </c>
      <c r="AW174" s="807" t="s">
        <v>134</v>
      </c>
      <c r="AX174" s="851">
        <v>0</v>
      </c>
      <c r="AY174" s="851">
        <v>0</v>
      </c>
      <c r="AZ174" s="807" t="s">
        <v>134</v>
      </c>
      <c r="BA174" s="851">
        <v>0</v>
      </c>
      <c r="BB174" s="851">
        <v>0</v>
      </c>
      <c r="BC174" s="807" t="s">
        <v>134</v>
      </c>
      <c r="BD174" s="851">
        <v>0</v>
      </c>
      <c r="BE174" s="851">
        <v>0</v>
      </c>
      <c r="BF174" s="807" t="s">
        <v>134</v>
      </c>
      <c r="BG174" s="851">
        <v>0</v>
      </c>
      <c r="BH174" s="851">
        <v>0</v>
      </c>
      <c r="BI174" s="807" t="s">
        <v>134</v>
      </c>
      <c r="BJ174" s="851">
        <v>0</v>
      </c>
      <c r="BK174" s="851">
        <v>0</v>
      </c>
      <c r="BL174" s="807" t="s">
        <v>134</v>
      </c>
      <c r="BM174" s="851">
        <v>0</v>
      </c>
      <c r="BN174" s="851">
        <v>0</v>
      </c>
      <c r="BO174" s="807" t="s">
        <v>134</v>
      </c>
      <c r="BP174" s="851">
        <v>1</v>
      </c>
      <c r="BQ174" s="851">
        <v>1</v>
      </c>
      <c r="BR174" s="807">
        <v>1</v>
      </c>
      <c r="BS174" s="851">
        <v>0</v>
      </c>
      <c r="BT174" s="851">
        <v>0</v>
      </c>
      <c r="BU174" s="807" t="s">
        <v>134</v>
      </c>
      <c r="BV174" s="851">
        <v>0</v>
      </c>
      <c r="BW174" s="851">
        <v>0</v>
      </c>
      <c r="BX174" s="807" t="s">
        <v>134</v>
      </c>
      <c r="BY174" s="851">
        <v>0</v>
      </c>
      <c r="BZ174" s="851">
        <v>0</v>
      </c>
      <c r="CA174" s="807" t="s">
        <v>134</v>
      </c>
      <c r="CB174" s="851">
        <v>1</v>
      </c>
      <c r="CC174" s="851">
        <v>1</v>
      </c>
      <c r="CD174" s="807">
        <v>1</v>
      </c>
      <c r="CE174" s="851">
        <v>0</v>
      </c>
      <c r="CF174" s="851">
        <v>0</v>
      </c>
      <c r="CG174" s="807" t="s">
        <v>134</v>
      </c>
      <c r="CH174" s="851">
        <v>0</v>
      </c>
      <c r="CI174" s="851">
        <v>0</v>
      </c>
      <c r="CJ174" s="807" t="s">
        <v>134</v>
      </c>
      <c r="CK174" s="851">
        <v>3</v>
      </c>
      <c r="CL174" s="851">
        <v>3</v>
      </c>
      <c r="CM174" s="807">
        <v>1</v>
      </c>
      <c r="CN174" s="851">
        <v>0</v>
      </c>
      <c r="CO174" s="851">
        <v>0</v>
      </c>
      <c r="CP174" s="807" t="s">
        <v>134</v>
      </c>
      <c r="CQ174" s="851">
        <v>0</v>
      </c>
      <c r="CR174" s="851">
        <v>0</v>
      </c>
      <c r="CS174" s="807" t="s">
        <v>134</v>
      </c>
      <c r="CT174" s="851">
        <v>0</v>
      </c>
      <c r="CU174" s="851">
        <v>0</v>
      </c>
      <c r="CV174" s="807" t="s">
        <v>134</v>
      </c>
    </row>
    <row r="175" spans="1:100" ht="15" customHeight="1" x14ac:dyDescent="0.25">
      <c r="A175" s="845">
        <v>11</v>
      </c>
      <c r="B175" s="846" t="s">
        <v>104</v>
      </c>
      <c r="C175" s="846"/>
      <c r="D175" s="800">
        <f t="shared" si="13"/>
        <v>24</v>
      </c>
      <c r="E175" s="800">
        <f t="shared" si="13"/>
        <v>24</v>
      </c>
      <c r="F175" s="806">
        <f t="shared" si="15"/>
        <v>1</v>
      </c>
      <c r="G175" s="807" t="str">
        <f t="shared" si="14"/>
        <v>Đạt</v>
      </c>
      <c r="H175" s="851">
        <v>1</v>
      </c>
      <c r="I175" s="851">
        <v>1</v>
      </c>
      <c r="J175" s="807">
        <v>1</v>
      </c>
      <c r="K175" s="851">
        <v>3</v>
      </c>
      <c r="L175" s="851">
        <v>3</v>
      </c>
      <c r="M175" s="807">
        <v>1</v>
      </c>
      <c r="N175" s="851">
        <v>0</v>
      </c>
      <c r="O175" s="851">
        <v>0</v>
      </c>
      <c r="P175" s="807" t="s">
        <v>134</v>
      </c>
      <c r="Q175" s="851">
        <v>1</v>
      </c>
      <c r="R175" s="851">
        <v>1</v>
      </c>
      <c r="S175" s="807">
        <v>1</v>
      </c>
      <c r="T175" s="851">
        <v>0</v>
      </c>
      <c r="U175" s="851">
        <v>0</v>
      </c>
      <c r="V175" s="807" t="s">
        <v>134</v>
      </c>
      <c r="W175" s="851">
        <v>0</v>
      </c>
      <c r="X175" s="851">
        <v>0</v>
      </c>
      <c r="Y175" s="807" t="s">
        <v>134</v>
      </c>
      <c r="Z175" s="851">
        <v>1</v>
      </c>
      <c r="AA175" s="851">
        <v>1</v>
      </c>
      <c r="AB175" s="807">
        <v>1</v>
      </c>
      <c r="AC175" s="851">
        <v>0</v>
      </c>
      <c r="AD175" s="851">
        <v>0</v>
      </c>
      <c r="AE175" s="807" t="s">
        <v>134</v>
      </c>
      <c r="AF175" s="851">
        <v>0</v>
      </c>
      <c r="AG175" s="851">
        <v>0</v>
      </c>
      <c r="AH175" s="807" t="s">
        <v>134</v>
      </c>
      <c r="AI175" s="851">
        <v>0</v>
      </c>
      <c r="AJ175" s="851">
        <v>0</v>
      </c>
      <c r="AK175" s="807" t="s">
        <v>134</v>
      </c>
      <c r="AL175" s="851">
        <v>2</v>
      </c>
      <c r="AM175" s="851">
        <v>2</v>
      </c>
      <c r="AN175" s="807">
        <v>1</v>
      </c>
      <c r="AO175" s="851">
        <v>0</v>
      </c>
      <c r="AP175" s="851">
        <v>0</v>
      </c>
      <c r="AQ175" s="807" t="s">
        <v>134</v>
      </c>
      <c r="AR175" s="851">
        <v>0</v>
      </c>
      <c r="AS175" s="851">
        <v>0</v>
      </c>
      <c r="AT175" s="807" t="s">
        <v>134</v>
      </c>
      <c r="AU175" s="851">
        <v>0</v>
      </c>
      <c r="AV175" s="851">
        <v>0</v>
      </c>
      <c r="AW175" s="807" t="s">
        <v>134</v>
      </c>
      <c r="AX175" s="851">
        <v>2</v>
      </c>
      <c r="AY175" s="851">
        <v>2</v>
      </c>
      <c r="AZ175" s="807">
        <v>1</v>
      </c>
      <c r="BA175" s="851">
        <v>2</v>
      </c>
      <c r="BB175" s="851">
        <v>2</v>
      </c>
      <c r="BC175" s="807">
        <v>1</v>
      </c>
      <c r="BD175" s="851">
        <v>0</v>
      </c>
      <c r="BE175" s="851">
        <v>0</v>
      </c>
      <c r="BF175" s="807" t="s">
        <v>134</v>
      </c>
      <c r="BG175" s="851">
        <v>0</v>
      </c>
      <c r="BH175" s="851">
        <v>0</v>
      </c>
      <c r="BI175" s="807" t="s">
        <v>134</v>
      </c>
      <c r="BJ175" s="851">
        <v>0</v>
      </c>
      <c r="BK175" s="851">
        <v>0</v>
      </c>
      <c r="BL175" s="807" t="s">
        <v>134</v>
      </c>
      <c r="BM175" s="851">
        <v>0</v>
      </c>
      <c r="BN175" s="851">
        <v>0</v>
      </c>
      <c r="BO175" s="807" t="s">
        <v>134</v>
      </c>
      <c r="BP175" s="851">
        <v>2</v>
      </c>
      <c r="BQ175" s="851">
        <v>2</v>
      </c>
      <c r="BR175" s="807">
        <v>1</v>
      </c>
      <c r="BS175" s="851">
        <v>1</v>
      </c>
      <c r="BT175" s="851">
        <v>1</v>
      </c>
      <c r="BU175" s="807">
        <v>1</v>
      </c>
      <c r="BV175" s="851">
        <v>2</v>
      </c>
      <c r="BW175" s="851">
        <v>2</v>
      </c>
      <c r="BX175" s="807">
        <v>1</v>
      </c>
      <c r="BY175" s="851">
        <v>1</v>
      </c>
      <c r="BZ175" s="851">
        <v>1</v>
      </c>
      <c r="CA175" s="807">
        <v>1</v>
      </c>
      <c r="CB175" s="851">
        <v>0</v>
      </c>
      <c r="CC175" s="851">
        <v>0</v>
      </c>
      <c r="CD175" s="807" t="s">
        <v>134</v>
      </c>
      <c r="CE175" s="851">
        <v>2</v>
      </c>
      <c r="CF175" s="851">
        <v>2</v>
      </c>
      <c r="CG175" s="807">
        <v>1</v>
      </c>
      <c r="CH175" s="851">
        <v>0</v>
      </c>
      <c r="CI175" s="851">
        <v>0</v>
      </c>
      <c r="CJ175" s="807" t="s">
        <v>134</v>
      </c>
      <c r="CK175" s="851">
        <v>1</v>
      </c>
      <c r="CL175" s="851">
        <v>1</v>
      </c>
      <c r="CM175" s="807">
        <v>1</v>
      </c>
      <c r="CN175" s="851">
        <v>3</v>
      </c>
      <c r="CO175" s="851">
        <v>3</v>
      </c>
      <c r="CP175" s="807">
        <v>1</v>
      </c>
      <c r="CQ175" s="851">
        <v>0</v>
      </c>
      <c r="CR175" s="851">
        <v>0</v>
      </c>
      <c r="CS175" s="807" t="s">
        <v>134</v>
      </c>
      <c r="CT175" s="851">
        <v>1</v>
      </c>
      <c r="CU175" s="851">
        <v>1</v>
      </c>
      <c r="CV175" s="807">
        <v>1</v>
      </c>
    </row>
    <row r="176" spans="1:100" ht="15" customHeight="1" x14ac:dyDescent="0.25">
      <c r="A176" s="845">
        <v>12</v>
      </c>
      <c r="B176" s="846" t="s">
        <v>105</v>
      </c>
      <c r="C176" s="846"/>
      <c r="D176" s="800">
        <f t="shared" si="13"/>
        <v>28</v>
      </c>
      <c r="E176" s="800">
        <f t="shared" si="13"/>
        <v>28</v>
      </c>
      <c r="F176" s="806">
        <f t="shared" si="15"/>
        <v>1</v>
      </c>
      <c r="G176" s="807" t="str">
        <f t="shared" si="14"/>
        <v>Đạt</v>
      </c>
      <c r="H176" s="851">
        <v>0</v>
      </c>
      <c r="I176" s="851">
        <v>0</v>
      </c>
      <c r="J176" s="807" t="s">
        <v>134</v>
      </c>
      <c r="K176" s="851">
        <v>0</v>
      </c>
      <c r="L176" s="851">
        <v>0</v>
      </c>
      <c r="M176" s="807" t="s">
        <v>134</v>
      </c>
      <c r="N176" s="851">
        <v>0</v>
      </c>
      <c r="O176" s="851">
        <v>0</v>
      </c>
      <c r="P176" s="807" t="s">
        <v>134</v>
      </c>
      <c r="Q176" s="851">
        <v>1</v>
      </c>
      <c r="R176" s="851">
        <v>1</v>
      </c>
      <c r="S176" s="807">
        <v>1</v>
      </c>
      <c r="T176" s="851">
        <v>0</v>
      </c>
      <c r="U176" s="851">
        <v>0</v>
      </c>
      <c r="V176" s="807" t="s">
        <v>134</v>
      </c>
      <c r="W176" s="851">
        <v>0</v>
      </c>
      <c r="X176" s="851">
        <v>0</v>
      </c>
      <c r="Y176" s="807" t="s">
        <v>134</v>
      </c>
      <c r="Z176" s="851">
        <v>1</v>
      </c>
      <c r="AA176" s="851">
        <v>1</v>
      </c>
      <c r="AB176" s="807">
        <v>1</v>
      </c>
      <c r="AC176" s="851">
        <v>0</v>
      </c>
      <c r="AD176" s="851">
        <v>0</v>
      </c>
      <c r="AE176" s="807" t="s">
        <v>134</v>
      </c>
      <c r="AF176" s="851">
        <v>1</v>
      </c>
      <c r="AG176" s="851">
        <v>1</v>
      </c>
      <c r="AH176" s="807">
        <v>1</v>
      </c>
      <c r="AI176" s="851">
        <v>0</v>
      </c>
      <c r="AJ176" s="851">
        <v>0</v>
      </c>
      <c r="AK176" s="807" t="s">
        <v>134</v>
      </c>
      <c r="AL176" s="851">
        <v>3</v>
      </c>
      <c r="AM176" s="851">
        <v>3</v>
      </c>
      <c r="AN176" s="807">
        <v>1</v>
      </c>
      <c r="AO176" s="851">
        <v>2</v>
      </c>
      <c r="AP176" s="851">
        <v>2</v>
      </c>
      <c r="AQ176" s="807">
        <v>1</v>
      </c>
      <c r="AR176" s="851">
        <v>0</v>
      </c>
      <c r="AS176" s="851">
        <v>0</v>
      </c>
      <c r="AT176" s="807" t="s">
        <v>134</v>
      </c>
      <c r="AU176" s="851">
        <v>0</v>
      </c>
      <c r="AV176" s="851">
        <v>0</v>
      </c>
      <c r="AW176" s="807" t="s">
        <v>134</v>
      </c>
      <c r="AX176" s="851">
        <v>3</v>
      </c>
      <c r="AY176" s="851">
        <v>3</v>
      </c>
      <c r="AZ176" s="807">
        <v>1</v>
      </c>
      <c r="BA176" s="851">
        <v>5</v>
      </c>
      <c r="BB176" s="851">
        <v>5</v>
      </c>
      <c r="BC176" s="807">
        <v>1</v>
      </c>
      <c r="BD176" s="851">
        <v>0</v>
      </c>
      <c r="BE176" s="851">
        <v>0</v>
      </c>
      <c r="BF176" s="807" t="s">
        <v>134</v>
      </c>
      <c r="BG176" s="851">
        <v>0</v>
      </c>
      <c r="BH176" s="851">
        <v>0</v>
      </c>
      <c r="BI176" s="807" t="s">
        <v>134</v>
      </c>
      <c r="BJ176" s="851">
        <v>1</v>
      </c>
      <c r="BK176" s="851">
        <v>1</v>
      </c>
      <c r="BL176" s="807">
        <v>1</v>
      </c>
      <c r="BM176" s="851">
        <v>1</v>
      </c>
      <c r="BN176" s="851">
        <v>1</v>
      </c>
      <c r="BO176" s="807">
        <v>1</v>
      </c>
      <c r="BP176" s="851">
        <v>0</v>
      </c>
      <c r="BQ176" s="851">
        <v>0</v>
      </c>
      <c r="BR176" s="807" t="s">
        <v>134</v>
      </c>
      <c r="BS176" s="851">
        <v>6</v>
      </c>
      <c r="BT176" s="851">
        <v>6</v>
      </c>
      <c r="BU176" s="807">
        <v>1</v>
      </c>
      <c r="BV176" s="851">
        <v>0</v>
      </c>
      <c r="BW176" s="851">
        <v>0</v>
      </c>
      <c r="BX176" s="807" t="s">
        <v>134</v>
      </c>
      <c r="BY176" s="851">
        <v>1</v>
      </c>
      <c r="BZ176" s="851">
        <v>1</v>
      </c>
      <c r="CA176" s="807">
        <v>1</v>
      </c>
      <c r="CB176" s="851">
        <v>1</v>
      </c>
      <c r="CC176" s="851">
        <v>1</v>
      </c>
      <c r="CD176" s="807">
        <v>1</v>
      </c>
      <c r="CE176" s="851">
        <v>0</v>
      </c>
      <c r="CF176" s="851">
        <v>0</v>
      </c>
      <c r="CG176" s="807" t="s">
        <v>134</v>
      </c>
      <c r="CH176" s="851">
        <v>0</v>
      </c>
      <c r="CI176" s="851">
        <v>0</v>
      </c>
      <c r="CJ176" s="807" t="s">
        <v>134</v>
      </c>
      <c r="CK176" s="851">
        <v>1</v>
      </c>
      <c r="CL176" s="851">
        <v>1</v>
      </c>
      <c r="CM176" s="807">
        <v>1</v>
      </c>
      <c r="CN176" s="851">
        <v>1</v>
      </c>
      <c r="CO176" s="851">
        <v>1</v>
      </c>
      <c r="CP176" s="807">
        <v>1</v>
      </c>
      <c r="CQ176" s="851">
        <v>0</v>
      </c>
      <c r="CR176" s="851">
        <v>0</v>
      </c>
      <c r="CS176" s="807" t="s">
        <v>134</v>
      </c>
      <c r="CT176" s="851">
        <v>0</v>
      </c>
      <c r="CU176" s="851">
        <v>0</v>
      </c>
      <c r="CV176" s="807" t="s">
        <v>134</v>
      </c>
    </row>
    <row r="177" spans="1:100" ht="15" customHeight="1" x14ac:dyDescent="0.25">
      <c r="A177" s="845">
        <v>13</v>
      </c>
      <c r="B177" s="846" t="s">
        <v>106</v>
      </c>
      <c r="C177" s="846"/>
      <c r="D177" s="800">
        <f t="shared" si="13"/>
        <v>52</v>
      </c>
      <c r="E177" s="800">
        <f t="shared" si="13"/>
        <v>52</v>
      </c>
      <c r="F177" s="806">
        <f t="shared" si="15"/>
        <v>1</v>
      </c>
      <c r="G177" s="807" t="str">
        <f t="shared" si="14"/>
        <v>Đạt</v>
      </c>
      <c r="H177" s="851">
        <v>2</v>
      </c>
      <c r="I177" s="851">
        <v>2</v>
      </c>
      <c r="J177" s="807">
        <v>1</v>
      </c>
      <c r="K177" s="851">
        <v>4</v>
      </c>
      <c r="L177" s="851">
        <v>4</v>
      </c>
      <c r="M177" s="807">
        <v>1</v>
      </c>
      <c r="N177" s="851">
        <v>0</v>
      </c>
      <c r="O177" s="851">
        <v>0</v>
      </c>
      <c r="P177" s="807" t="s">
        <v>134</v>
      </c>
      <c r="Q177" s="851">
        <v>2</v>
      </c>
      <c r="R177" s="851">
        <v>2</v>
      </c>
      <c r="S177" s="807">
        <v>1</v>
      </c>
      <c r="T177" s="851">
        <v>2</v>
      </c>
      <c r="U177" s="851">
        <v>2</v>
      </c>
      <c r="V177" s="807">
        <v>1</v>
      </c>
      <c r="W177" s="851">
        <v>0</v>
      </c>
      <c r="X177" s="851">
        <v>0</v>
      </c>
      <c r="Y177" s="807" t="s">
        <v>134</v>
      </c>
      <c r="Z177" s="851">
        <v>5</v>
      </c>
      <c r="AA177" s="851">
        <v>5</v>
      </c>
      <c r="AB177" s="807">
        <v>1</v>
      </c>
      <c r="AC177" s="851">
        <v>1</v>
      </c>
      <c r="AD177" s="851">
        <v>1</v>
      </c>
      <c r="AE177" s="807">
        <v>1</v>
      </c>
      <c r="AF177" s="851">
        <v>1</v>
      </c>
      <c r="AG177" s="851">
        <v>1</v>
      </c>
      <c r="AH177" s="807">
        <v>1</v>
      </c>
      <c r="AI177" s="851">
        <v>5</v>
      </c>
      <c r="AJ177" s="851">
        <v>5</v>
      </c>
      <c r="AK177" s="807">
        <v>1</v>
      </c>
      <c r="AL177" s="851">
        <v>1</v>
      </c>
      <c r="AM177" s="851">
        <v>1</v>
      </c>
      <c r="AN177" s="807">
        <v>1</v>
      </c>
      <c r="AO177" s="851">
        <v>0</v>
      </c>
      <c r="AP177" s="851">
        <v>0</v>
      </c>
      <c r="AQ177" s="807" t="s">
        <v>134</v>
      </c>
      <c r="AR177" s="851">
        <v>0</v>
      </c>
      <c r="AS177" s="851">
        <v>0</v>
      </c>
      <c r="AT177" s="807" t="s">
        <v>134</v>
      </c>
      <c r="AU177" s="851">
        <v>3</v>
      </c>
      <c r="AV177" s="851">
        <v>3</v>
      </c>
      <c r="AW177" s="807">
        <v>1</v>
      </c>
      <c r="AX177" s="851">
        <v>1</v>
      </c>
      <c r="AY177" s="851">
        <v>1</v>
      </c>
      <c r="AZ177" s="807">
        <v>1</v>
      </c>
      <c r="BA177" s="851">
        <v>1</v>
      </c>
      <c r="BB177" s="851">
        <v>1</v>
      </c>
      <c r="BC177" s="807">
        <v>1</v>
      </c>
      <c r="BD177" s="851">
        <v>5</v>
      </c>
      <c r="BE177" s="851">
        <v>5</v>
      </c>
      <c r="BF177" s="807">
        <v>1</v>
      </c>
      <c r="BG177" s="851">
        <v>3</v>
      </c>
      <c r="BH177" s="851">
        <v>3</v>
      </c>
      <c r="BI177" s="807">
        <v>1</v>
      </c>
      <c r="BJ177" s="851">
        <v>0</v>
      </c>
      <c r="BK177" s="851">
        <v>0</v>
      </c>
      <c r="BL177" s="807" t="s">
        <v>134</v>
      </c>
      <c r="BM177" s="851">
        <v>1</v>
      </c>
      <c r="BN177" s="851">
        <v>1</v>
      </c>
      <c r="BO177" s="807">
        <v>1</v>
      </c>
      <c r="BP177" s="851">
        <v>1</v>
      </c>
      <c r="BQ177" s="851">
        <v>1</v>
      </c>
      <c r="BR177" s="807">
        <v>1</v>
      </c>
      <c r="BS177" s="851">
        <v>3</v>
      </c>
      <c r="BT177" s="851">
        <v>3</v>
      </c>
      <c r="BU177" s="807">
        <v>1</v>
      </c>
      <c r="BV177" s="851">
        <v>1</v>
      </c>
      <c r="BW177" s="851">
        <v>1</v>
      </c>
      <c r="BX177" s="807">
        <v>1</v>
      </c>
      <c r="BY177" s="851">
        <v>2</v>
      </c>
      <c r="BZ177" s="851">
        <v>2</v>
      </c>
      <c r="CA177" s="807">
        <v>1</v>
      </c>
      <c r="CB177" s="851">
        <v>2</v>
      </c>
      <c r="CC177" s="851">
        <v>2</v>
      </c>
      <c r="CD177" s="807">
        <v>1</v>
      </c>
      <c r="CE177" s="851">
        <v>2</v>
      </c>
      <c r="CF177" s="851">
        <v>2</v>
      </c>
      <c r="CG177" s="807">
        <v>1</v>
      </c>
      <c r="CH177" s="851">
        <v>2</v>
      </c>
      <c r="CI177" s="851">
        <v>2</v>
      </c>
      <c r="CJ177" s="807">
        <v>1</v>
      </c>
      <c r="CK177" s="851">
        <v>2</v>
      </c>
      <c r="CL177" s="851">
        <v>2</v>
      </c>
      <c r="CM177" s="807">
        <v>1</v>
      </c>
      <c r="CN177" s="851">
        <v>0</v>
      </c>
      <c r="CO177" s="851">
        <v>0</v>
      </c>
      <c r="CP177" s="807" t="s">
        <v>134</v>
      </c>
      <c r="CQ177" s="851">
        <v>0</v>
      </c>
      <c r="CR177" s="851">
        <v>0</v>
      </c>
      <c r="CS177" s="807" t="s">
        <v>134</v>
      </c>
      <c r="CT177" s="851">
        <v>2</v>
      </c>
      <c r="CU177" s="851">
        <v>2</v>
      </c>
      <c r="CV177" s="807">
        <v>1</v>
      </c>
    </row>
    <row r="178" spans="1:100" ht="15" customHeight="1" x14ac:dyDescent="0.25">
      <c r="A178" s="845">
        <v>14</v>
      </c>
      <c r="B178" s="846" t="s">
        <v>107</v>
      </c>
      <c r="C178" s="846"/>
      <c r="D178" s="800">
        <f t="shared" si="13"/>
        <v>29</v>
      </c>
      <c r="E178" s="800">
        <f t="shared" si="13"/>
        <v>29</v>
      </c>
      <c r="F178" s="806">
        <f t="shared" si="15"/>
        <v>1</v>
      </c>
      <c r="G178" s="807" t="str">
        <f t="shared" si="14"/>
        <v>Đạt</v>
      </c>
      <c r="H178" s="851">
        <v>2</v>
      </c>
      <c r="I178" s="851">
        <v>2</v>
      </c>
      <c r="J178" s="807">
        <v>1</v>
      </c>
      <c r="K178" s="851">
        <v>1</v>
      </c>
      <c r="L178" s="851">
        <v>1</v>
      </c>
      <c r="M178" s="807">
        <v>1</v>
      </c>
      <c r="N178" s="851">
        <v>1</v>
      </c>
      <c r="O178" s="851">
        <v>1</v>
      </c>
      <c r="P178" s="807">
        <v>1</v>
      </c>
      <c r="Q178" s="851">
        <v>1</v>
      </c>
      <c r="R178" s="851">
        <v>1</v>
      </c>
      <c r="S178" s="807">
        <v>1</v>
      </c>
      <c r="T178" s="851">
        <v>0</v>
      </c>
      <c r="U178" s="851">
        <v>0</v>
      </c>
      <c r="V178" s="807" t="s">
        <v>134</v>
      </c>
      <c r="W178" s="851">
        <v>0</v>
      </c>
      <c r="X178" s="851">
        <v>0</v>
      </c>
      <c r="Y178" s="807" t="s">
        <v>134</v>
      </c>
      <c r="Z178" s="851">
        <v>3</v>
      </c>
      <c r="AA178" s="851">
        <v>3</v>
      </c>
      <c r="AB178" s="807">
        <v>1</v>
      </c>
      <c r="AC178" s="851">
        <v>3</v>
      </c>
      <c r="AD178" s="851">
        <v>3</v>
      </c>
      <c r="AE178" s="807">
        <v>1</v>
      </c>
      <c r="AF178" s="851">
        <v>0</v>
      </c>
      <c r="AG178" s="851">
        <v>0</v>
      </c>
      <c r="AH178" s="807" t="s">
        <v>134</v>
      </c>
      <c r="AI178" s="851">
        <v>0</v>
      </c>
      <c r="AJ178" s="851">
        <v>0</v>
      </c>
      <c r="AK178" s="807" t="s">
        <v>134</v>
      </c>
      <c r="AL178" s="851">
        <v>1</v>
      </c>
      <c r="AM178" s="851">
        <v>1</v>
      </c>
      <c r="AN178" s="807">
        <v>1</v>
      </c>
      <c r="AO178" s="851">
        <v>0</v>
      </c>
      <c r="AP178" s="851">
        <v>0</v>
      </c>
      <c r="AQ178" s="807" t="s">
        <v>134</v>
      </c>
      <c r="AR178" s="851">
        <v>1</v>
      </c>
      <c r="AS178" s="851">
        <v>1</v>
      </c>
      <c r="AT178" s="807">
        <v>1</v>
      </c>
      <c r="AU178" s="851">
        <v>1</v>
      </c>
      <c r="AV178" s="851">
        <v>1</v>
      </c>
      <c r="AW178" s="807">
        <v>1</v>
      </c>
      <c r="AX178" s="851">
        <v>0</v>
      </c>
      <c r="AY178" s="851">
        <v>0</v>
      </c>
      <c r="AZ178" s="807" t="s">
        <v>134</v>
      </c>
      <c r="BA178" s="851">
        <v>0</v>
      </c>
      <c r="BB178" s="851">
        <v>0</v>
      </c>
      <c r="BC178" s="807" t="s">
        <v>134</v>
      </c>
      <c r="BD178" s="851">
        <v>0</v>
      </c>
      <c r="BE178" s="851">
        <v>0</v>
      </c>
      <c r="BF178" s="807" t="s">
        <v>134</v>
      </c>
      <c r="BG178" s="851">
        <v>0</v>
      </c>
      <c r="BH178" s="851">
        <v>0</v>
      </c>
      <c r="BI178" s="807" t="s">
        <v>134</v>
      </c>
      <c r="BJ178" s="851">
        <v>2</v>
      </c>
      <c r="BK178" s="851">
        <v>2</v>
      </c>
      <c r="BL178" s="807">
        <v>1</v>
      </c>
      <c r="BM178" s="851">
        <v>1</v>
      </c>
      <c r="BN178" s="851">
        <v>1</v>
      </c>
      <c r="BO178" s="807">
        <v>1</v>
      </c>
      <c r="BP178" s="851">
        <v>1</v>
      </c>
      <c r="BQ178" s="851">
        <v>1</v>
      </c>
      <c r="BR178" s="807">
        <v>1</v>
      </c>
      <c r="BS178" s="851">
        <v>2</v>
      </c>
      <c r="BT178" s="851">
        <v>2</v>
      </c>
      <c r="BU178" s="807">
        <v>1</v>
      </c>
      <c r="BV178" s="851">
        <v>1</v>
      </c>
      <c r="BW178" s="851">
        <v>1</v>
      </c>
      <c r="BX178" s="807">
        <v>1</v>
      </c>
      <c r="BY178" s="851">
        <v>1</v>
      </c>
      <c r="BZ178" s="851">
        <v>1</v>
      </c>
      <c r="CA178" s="807">
        <v>1</v>
      </c>
      <c r="CB178" s="851">
        <v>0</v>
      </c>
      <c r="CC178" s="851">
        <v>0</v>
      </c>
      <c r="CD178" s="807" t="s">
        <v>134</v>
      </c>
      <c r="CE178" s="851">
        <v>0</v>
      </c>
      <c r="CF178" s="851">
        <v>0</v>
      </c>
      <c r="CG178" s="807" t="s">
        <v>134</v>
      </c>
      <c r="CH178" s="851">
        <v>1</v>
      </c>
      <c r="CI178" s="851">
        <v>1</v>
      </c>
      <c r="CJ178" s="807">
        <v>1</v>
      </c>
      <c r="CK178" s="851">
        <v>4</v>
      </c>
      <c r="CL178" s="851">
        <v>4</v>
      </c>
      <c r="CM178" s="807">
        <v>1</v>
      </c>
      <c r="CN178" s="851">
        <v>0</v>
      </c>
      <c r="CO178" s="851">
        <v>0</v>
      </c>
      <c r="CP178" s="807" t="s">
        <v>134</v>
      </c>
      <c r="CQ178" s="851">
        <v>2</v>
      </c>
      <c r="CR178" s="851">
        <v>2</v>
      </c>
      <c r="CS178" s="807">
        <v>1</v>
      </c>
      <c r="CT178" s="851">
        <v>1</v>
      </c>
      <c r="CU178" s="851">
        <v>1</v>
      </c>
      <c r="CV178" s="807">
        <v>1</v>
      </c>
    </row>
    <row r="179" spans="1:100" ht="15" customHeight="1" x14ac:dyDescent="0.25">
      <c r="A179" s="845">
        <v>15</v>
      </c>
      <c r="B179" s="846" t="s">
        <v>108</v>
      </c>
      <c r="C179" s="846"/>
      <c r="D179" s="800">
        <f t="shared" si="13"/>
        <v>26</v>
      </c>
      <c r="E179" s="800">
        <f t="shared" si="13"/>
        <v>26</v>
      </c>
      <c r="F179" s="806">
        <f t="shared" si="15"/>
        <v>1</v>
      </c>
      <c r="G179" s="807" t="str">
        <f t="shared" si="14"/>
        <v>Đạt</v>
      </c>
      <c r="H179" s="851">
        <v>2</v>
      </c>
      <c r="I179" s="851">
        <v>2</v>
      </c>
      <c r="J179" s="807">
        <v>1</v>
      </c>
      <c r="K179" s="851">
        <v>4</v>
      </c>
      <c r="L179" s="851">
        <v>4</v>
      </c>
      <c r="M179" s="807">
        <v>1</v>
      </c>
      <c r="N179" s="851">
        <v>0</v>
      </c>
      <c r="O179" s="851">
        <v>0</v>
      </c>
      <c r="P179" s="807" t="s">
        <v>134</v>
      </c>
      <c r="Q179" s="851">
        <v>1</v>
      </c>
      <c r="R179" s="851">
        <v>1</v>
      </c>
      <c r="S179" s="807">
        <v>1</v>
      </c>
      <c r="T179" s="851">
        <v>0</v>
      </c>
      <c r="U179" s="851">
        <v>0</v>
      </c>
      <c r="V179" s="807" t="s">
        <v>134</v>
      </c>
      <c r="W179" s="851">
        <v>1</v>
      </c>
      <c r="X179" s="851">
        <v>1</v>
      </c>
      <c r="Y179" s="807">
        <v>1</v>
      </c>
      <c r="Z179" s="851">
        <v>3</v>
      </c>
      <c r="AA179" s="851">
        <v>3</v>
      </c>
      <c r="AB179" s="807">
        <v>1</v>
      </c>
      <c r="AC179" s="851">
        <v>0</v>
      </c>
      <c r="AD179" s="851">
        <v>0</v>
      </c>
      <c r="AE179" s="807" t="s">
        <v>134</v>
      </c>
      <c r="AF179" s="851">
        <v>2</v>
      </c>
      <c r="AG179" s="851">
        <v>2</v>
      </c>
      <c r="AH179" s="807">
        <v>1</v>
      </c>
      <c r="AI179" s="851">
        <v>0</v>
      </c>
      <c r="AJ179" s="851">
        <v>0</v>
      </c>
      <c r="AK179" s="807" t="s">
        <v>134</v>
      </c>
      <c r="AL179" s="851">
        <v>2</v>
      </c>
      <c r="AM179" s="851">
        <v>2</v>
      </c>
      <c r="AN179" s="807">
        <v>1</v>
      </c>
      <c r="AO179" s="851">
        <v>0</v>
      </c>
      <c r="AP179" s="851">
        <v>0</v>
      </c>
      <c r="AQ179" s="807" t="s">
        <v>134</v>
      </c>
      <c r="AR179" s="851">
        <v>0</v>
      </c>
      <c r="AS179" s="851">
        <v>0</v>
      </c>
      <c r="AT179" s="807" t="s">
        <v>134</v>
      </c>
      <c r="AU179" s="851">
        <v>1</v>
      </c>
      <c r="AV179" s="851">
        <v>1</v>
      </c>
      <c r="AW179" s="807">
        <v>1</v>
      </c>
      <c r="AX179" s="851">
        <v>0</v>
      </c>
      <c r="AY179" s="851">
        <v>0</v>
      </c>
      <c r="AZ179" s="807" t="s">
        <v>134</v>
      </c>
      <c r="BA179" s="851">
        <v>0</v>
      </c>
      <c r="BB179" s="851">
        <v>0</v>
      </c>
      <c r="BC179" s="807" t="s">
        <v>134</v>
      </c>
      <c r="BD179" s="851">
        <v>1</v>
      </c>
      <c r="BE179" s="851">
        <v>1</v>
      </c>
      <c r="BF179" s="807">
        <v>1</v>
      </c>
      <c r="BG179" s="851">
        <v>2</v>
      </c>
      <c r="BH179" s="851">
        <v>2</v>
      </c>
      <c r="BI179" s="807">
        <v>1</v>
      </c>
      <c r="BJ179" s="851">
        <v>0</v>
      </c>
      <c r="BK179" s="851">
        <v>0</v>
      </c>
      <c r="BL179" s="807" t="s">
        <v>134</v>
      </c>
      <c r="BM179" s="851">
        <v>0</v>
      </c>
      <c r="BN179" s="851">
        <v>0</v>
      </c>
      <c r="BO179" s="807" t="s">
        <v>134</v>
      </c>
      <c r="BP179" s="851">
        <v>2</v>
      </c>
      <c r="BQ179" s="851">
        <v>2</v>
      </c>
      <c r="BR179" s="807">
        <v>1</v>
      </c>
      <c r="BS179" s="851">
        <v>0</v>
      </c>
      <c r="BT179" s="851">
        <v>0</v>
      </c>
      <c r="BU179" s="807" t="s">
        <v>134</v>
      </c>
      <c r="BV179" s="851">
        <v>1</v>
      </c>
      <c r="BW179" s="851">
        <v>1</v>
      </c>
      <c r="BX179" s="807">
        <v>1</v>
      </c>
      <c r="BY179" s="851">
        <v>0</v>
      </c>
      <c r="BZ179" s="851">
        <v>0</v>
      </c>
      <c r="CA179" s="807" t="s">
        <v>134</v>
      </c>
      <c r="CB179" s="851">
        <v>1</v>
      </c>
      <c r="CC179" s="851">
        <v>1</v>
      </c>
      <c r="CD179" s="807">
        <v>1</v>
      </c>
      <c r="CE179" s="851">
        <v>0</v>
      </c>
      <c r="CF179" s="851">
        <v>0</v>
      </c>
      <c r="CG179" s="807" t="s">
        <v>134</v>
      </c>
      <c r="CH179" s="851">
        <v>0</v>
      </c>
      <c r="CI179" s="851">
        <v>0</v>
      </c>
      <c r="CJ179" s="807" t="s">
        <v>134</v>
      </c>
      <c r="CK179" s="851">
        <v>2</v>
      </c>
      <c r="CL179" s="851">
        <v>2</v>
      </c>
      <c r="CM179" s="807">
        <v>1</v>
      </c>
      <c r="CN179" s="851">
        <v>1</v>
      </c>
      <c r="CO179" s="851">
        <v>1</v>
      </c>
      <c r="CP179" s="807">
        <v>1</v>
      </c>
      <c r="CQ179" s="851">
        <v>0</v>
      </c>
      <c r="CR179" s="851">
        <v>0</v>
      </c>
      <c r="CS179" s="807" t="s">
        <v>134</v>
      </c>
      <c r="CT179" s="851">
        <v>1</v>
      </c>
      <c r="CU179" s="851">
        <v>1</v>
      </c>
      <c r="CV179" s="807">
        <v>1</v>
      </c>
    </row>
    <row r="180" spans="1:100" x14ac:dyDescent="0.25">
      <c r="A180" s="845">
        <v>16</v>
      </c>
      <c r="B180" s="846" t="s">
        <v>109</v>
      </c>
      <c r="C180" s="846"/>
      <c r="D180" s="800">
        <f t="shared" si="13"/>
        <v>20</v>
      </c>
      <c r="E180" s="800">
        <f t="shared" si="13"/>
        <v>20</v>
      </c>
      <c r="F180" s="806">
        <f t="shared" si="15"/>
        <v>1</v>
      </c>
      <c r="G180" s="807" t="str">
        <f t="shared" si="14"/>
        <v>Đạt</v>
      </c>
      <c r="H180" s="851">
        <v>0</v>
      </c>
      <c r="I180" s="851">
        <v>0</v>
      </c>
      <c r="J180" s="807" t="s">
        <v>134</v>
      </c>
      <c r="K180" s="851">
        <v>0</v>
      </c>
      <c r="L180" s="851">
        <v>0</v>
      </c>
      <c r="M180" s="807" t="s">
        <v>134</v>
      </c>
      <c r="N180" s="851">
        <v>0</v>
      </c>
      <c r="O180" s="851">
        <v>0</v>
      </c>
      <c r="P180" s="807" t="s">
        <v>134</v>
      </c>
      <c r="Q180" s="851">
        <v>0</v>
      </c>
      <c r="R180" s="851">
        <v>0</v>
      </c>
      <c r="S180" s="807" t="s">
        <v>134</v>
      </c>
      <c r="T180" s="851">
        <v>0</v>
      </c>
      <c r="U180" s="851">
        <v>0</v>
      </c>
      <c r="V180" s="807" t="s">
        <v>134</v>
      </c>
      <c r="W180" s="851">
        <v>0</v>
      </c>
      <c r="X180" s="851">
        <v>0</v>
      </c>
      <c r="Y180" s="807" t="s">
        <v>134</v>
      </c>
      <c r="Z180" s="851">
        <v>0</v>
      </c>
      <c r="AA180" s="851">
        <v>0</v>
      </c>
      <c r="AB180" s="807" t="s">
        <v>134</v>
      </c>
      <c r="AC180" s="851">
        <v>2</v>
      </c>
      <c r="AD180" s="851">
        <v>2</v>
      </c>
      <c r="AE180" s="807">
        <v>1</v>
      </c>
      <c r="AF180" s="851">
        <v>0</v>
      </c>
      <c r="AG180" s="851">
        <v>0</v>
      </c>
      <c r="AH180" s="807" t="s">
        <v>134</v>
      </c>
      <c r="AI180" s="851">
        <v>2</v>
      </c>
      <c r="AJ180" s="851">
        <v>2</v>
      </c>
      <c r="AK180" s="807">
        <v>1</v>
      </c>
      <c r="AL180" s="851">
        <v>1</v>
      </c>
      <c r="AM180" s="851">
        <v>1</v>
      </c>
      <c r="AN180" s="807">
        <v>1</v>
      </c>
      <c r="AO180" s="851">
        <v>0</v>
      </c>
      <c r="AP180" s="851">
        <v>0</v>
      </c>
      <c r="AQ180" s="807" t="s">
        <v>134</v>
      </c>
      <c r="AR180" s="851">
        <v>0</v>
      </c>
      <c r="AS180" s="851">
        <v>0</v>
      </c>
      <c r="AT180" s="807" t="s">
        <v>134</v>
      </c>
      <c r="AU180" s="851">
        <v>0</v>
      </c>
      <c r="AV180" s="851">
        <v>0</v>
      </c>
      <c r="AW180" s="807" t="s">
        <v>134</v>
      </c>
      <c r="AX180" s="851">
        <v>0</v>
      </c>
      <c r="AY180" s="851">
        <v>0</v>
      </c>
      <c r="AZ180" s="807" t="s">
        <v>134</v>
      </c>
      <c r="BA180" s="851">
        <v>6</v>
      </c>
      <c r="BB180" s="851">
        <v>6</v>
      </c>
      <c r="BC180" s="807">
        <v>1</v>
      </c>
      <c r="BD180" s="851">
        <v>0</v>
      </c>
      <c r="BE180" s="851">
        <v>0</v>
      </c>
      <c r="BF180" s="807" t="s">
        <v>134</v>
      </c>
      <c r="BG180" s="851">
        <v>0</v>
      </c>
      <c r="BH180" s="851">
        <v>0</v>
      </c>
      <c r="BI180" s="807" t="s">
        <v>134</v>
      </c>
      <c r="BJ180" s="851">
        <v>0</v>
      </c>
      <c r="BK180" s="851">
        <v>0</v>
      </c>
      <c r="BL180" s="807" t="s">
        <v>134</v>
      </c>
      <c r="BM180" s="851">
        <v>1</v>
      </c>
      <c r="BN180" s="851">
        <v>1</v>
      </c>
      <c r="BO180" s="807">
        <v>1</v>
      </c>
      <c r="BP180" s="851">
        <v>2</v>
      </c>
      <c r="BQ180" s="851">
        <v>2</v>
      </c>
      <c r="BR180" s="807">
        <v>1</v>
      </c>
      <c r="BS180" s="851">
        <v>0</v>
      </c>
      <c r="BT180" s="851">
        <v>0</v>
      </c>
      <c r="BU180" s="807" t="s">
        <v>134</v>
      </c>
      <c r="BV180" s="851">
        <v>2</v>
      </c>
      <c r="BW180" s="851">
        <v>2</v>
      </c>
      <c r="BX180" s="807">
        <v>1</v>
      </c>
      <c r="BY180" s="851">
        <v>0</v>
      </c>
      <c r="BZ180" s="851">
        <v>0</v>
      </c>
      <c r="CA180" s="807" t="s">
        <v>134</v>
      </c>
      <c r="CB180" s="851">
        <v>0</v>
      </c>
      <c r="CC180" s="851">
        <v>0</v>
      </c>
      <c r="CD180" s="807" t="s">
        <v>134</v>
      </c>
      <c r="CE180" s="851">
        <v>1</v>
      </c>
      <c r="CF180" s="851">
        <v>1</v>
      </c>
      <c r="CG180" s="807">
        <v>1</v>
      </c>
      <c r="CH180" s="851">
        <v>0</v>
      </c>
      <c r="CI180" s="851">
        <v>0</v>
      </c>
      <c r="CJ180" s="807" t="s">
        <v>134</v>
      </c>
      <c r="CK180" s="851">
        <v>1</v>
      </c>
      <c r="CL180" s="851">
        <v>1</v>
      </c>
      <c r="CM180" s="807">
        <v>1</v>
      </c>
      <c r="CN180" s="851">
        <v>1</v>
      </c>
      <c r="CO180" s="851">
        <v>1</v>
      </c>
      <c r="CP180" s="807">
        <v>1</v>
      </c>
      <c r="CQ180" s="851">
        <v>1</v>
      </c>
      <c r="CR180" s="851">
        <v>1</v>
      </c>
      <c r="CS180" s="807">
        <v>1</v>
      </c>
      <c r="CT180" s="851">
        <v>1</v>
      </c>
      <c r="CU180" s="851">
        <v>1</v>
      </c>
      <c r="CV180" s="807">
        <v>1</v>
      </c>
    </row>
    <row r="181" spans="1:100" x14ac:dyDescent="0.25">
      <c r="A181" s="845">
        <v>17</v>
      </c>
      <c r="B181" s="846" t="s">
        <v>110</v>
      </c>
      <c r="C181" s="846"/>
      <c r="D181" s="800">
        <f t="shared" si="13"/>
        <v>28</v>
      </c>
      <c r="E181" s="800">
        <f t="shared" si="13"/>
        <v>28</v>
      </c>
      <c r="F181" s="806">
        <f t="shared" si="15"/>
        <v>1</v>
      </c>
      <c r="G181" s="807" t="str">
        <f t="shared" si="14"/>
        <v>Đạt</v>
      </c>
      <c r="H181" s="851">
        <v>4</v>
      </c>
      <c r="I181" s="851">
        <v>4</v>
      </c>
      <c r="J181" s="807">
        <v>1</v>
      </c>
      <c r="K181" s="851">
        <v>0</v>
      </c>
      <c r="L181" s="851">
        <v>0</v>
      </c>
      <c r="M181" s="807" t="s">
        <v>134</v>
      </c>
      <c r="N181" s="851">
        <v>1</v>
      </c>
      <c r="O181" s="851">
        <v>1</v>
      </c>
      <c r="P181" s="807">
        <v>1</v>
      </c>
      <c r="Q181" s="851">
        <v>0</v>
      </c>
      <c r="R181" s="851">
        <v>0</v>
      </c>
      <c r="S181" s="807" t="s">
        <v>134</v>
      </c>
      <c r="T181" s="851">
        <v>0</v>
      </c>
      <c r="U181" s="851">
        <v>0</v>
      </c>
      <c r="V181" s="807" t="s">
        <v>134</v>
      </c>
      <c r="W181" s="851">
        <v>1</v>
      </c>
      <c r="X181" s="851">
        <v>1</v>
      </c>
      <c r="Y181" s="807">
        <v>1</v>
      </c>
      <c r="Z181" s="851">
        <v>2</v>
      </c>
      <c r="AA181" s="851">
        <v>2</v>
      </c>
      <c r="AB181" s="807">
        <v>1</v>
      </c>
      <c r="AC181" s="851">
        <v>0</v>
      </c>
      <c r="AD181" s="851">
        <v>0</v>
      </c>
      <c r="AE181" s="807" t="s">
        <v>134</v>
      </c>
      <c r="AF181" s="851">
        <v>0</v>
      </c>
      <c r="AG181" s="851">
        <v>0</v>
      </c>
      <c r="AH181" s="807" t="s">
        <v>134</v>
      </c>
      <c r="AI181" s="851">
        <v>0</v>
      </c>
      <c r="AJ181" s="851">
        <v>0</v>
      </c>
      <c r="AK181" s="807" t="s">
        <v>134</v>
      </c>
      <c r="AL181" s="851">
        <v>0</v>
      </c>
      <c r="AM181" s="851">
        <v>0</v>
      </c>
      <c r="AN181" s="807" t="s">
        <v>134</v>
      </c>
      <c r="AO181" s="851">
        <v>1</v>
      </c>
      <c r="AP181" s="851">
        <v>1</v>
      </c>
      <c r="AQ181" s="807">
        <v>1</v>
      </c>
      <c r="AR181" s="851">
        <v>2</v>
      </c>
      <c r="AS181" s="851">
        <v>2</v>
      </c>
      <c r="AT181" s="807">
        <v>1</v>
      </c>
      <c r="AU181" s="851">
        <v>2</v>
      </c>
      <c r="AV181" s="851">
        <v>2</v>
      </c>
      <c r="AW181" s="807">
        <v>1</v>
      </c>
      <c r="AX181" s="851">
        <v>1</v>
      </c>
      <c r="AY181" s="851">
        <v>1</v>
      </c>
      <c r="AZ181" s="807">
        <v>1</v>
      </c>
      <c r="BA181" s="851">
        <v>2</v>
      </c>
      <c r="BB181" s="851">
        <v>2</v>
      </c>
      <c r="BC181" s="807">
        <v>1</v>
      </c>
      <c r="BD181" s="851">
        <v>2</v>
      </c>
      <c r="BE181" s="851">
        <v>2</v>
      </c>
      <c r="BF181" s="807">
        <v>1</v>
      </c>
      <c r="BG181" s="851">
        <v>0</v>
      </c>
      <c r="BH181" s="851">
        <v>0</v>
      </c>
      <c r="BI181" s="807" t="s">
        <v>134</v>
      </c>
      <c r="BJ181" s="851">
        <v>0</v>
      </c>
      <c r="BK181" s="851">
        <v>0</v>
      </c>
      <c r="BL181" s="807" t="s">
        <v>134</v>
      </c>
      <c r="BM181" s="851">
        <v>1</v>
      </c>
      <c r="BN181" s="851">
        <v>1</v>
      </c>
      <c r="BO181" s="807">
        <v>1</v>
      </c>
      <c r="BP181" s="851">
        <v>2</v>
      </c>
      <c r="BQ181" s="851">
        <v>2</v>
      </c>
      <c r="BR181" s="807">
        <v>1</v>
      </c>
      <c r="BS181" s="851">
        <v>2</v>
      </c>
      <c r="BT181" s="851">
        <v>2</v>
      </c>
      <c r="BU181" s="807">
        <v>1</v>
      </c>
      <c r="BV181" s="851">
        <v>2</v>
      </c>
      <c r="BW181" s="851">
        <v>2</v>
      </c>
      <c r="BX181" s="807">
        <v>1</v>
      </c>
      <c r="BY181" s="851">
        <v>1</v>
      </c>
      <c r="BZ181" s="851">
        <v>1</v>
      </c>
      <c r="CA181" s="807">
        <v>1</v>
      </c>
      <c r="CB181" s="851">
        <v>2</v>
      </c>
      <c r="CC181" s="851">
        <v>2</v>
      </c>
      <c r="CD181" s="807">
        <v>1</v>
      </c>
      <c r="CE181" s="851">
        <v>0</v>
      </c>
      <c r="CF181" s="851">
        <v>0</v>
      </c>
      <c r="CG181" s="807" t="s">
        <v>134</v>
      </c>
      <c r="CH181" s="851">
        <v>0</v>
      </c>
      <c r="CI181" s="851">
        <v>0</v>
      </c>
      <c r="CJ181" s="807" t="s">
        <v>134</v>
      </c>
      <c r="CK181" s="851">
        <v>0</v>
      </c>
      <c r="CL181" s="851">
        <v>0</v>
      </c>
      <c r="CM181" s="807" t="s">
        <v>134</v>
      </c>
      <c r="CN181" s="851">
        <v>0</v>
      </c>
      <c r="CO181" s="851">
        <v>0</v>
      </c>
      <c r="CP181" s="807" t="s">
        <v>134</v>
      </c>
      <c r="CQ181" s="851">
        <v>0</v>
      </c>
      <c r="CR181" s="851">
        <v>0</v>
      </c>
      <c r="CS181" s="807" t="s">
        <v>134</v>
      </c>
      <c r="CT181" s="851">
        <v>0</v>
      </c>
      <c r="CU181" s="851">
        <v>0</v>
      </c>
      <c r="CV181" s="807" t="s">
        <v>134</v>
      </c>
    </row>
    <row r="182" spans="1:100" ht="15" customHeight="1" x14ac:dyDescent="0.25">
      <c r="A182" s="845">
        <v>18</v>
      </c>
      <c r="B182" s="846" t="s">
        <v>111</v>
      </c>
      <c r="C182" s="846"/>
      <c r="D182" s="800">
        <f t="shared" si="13"/>
        <v>19</v>
      </c>
      <c r="E182" s="800">
        <f t="shared" si="13"/>
        <v>19</v>
      </c>
      <c r="F182" s="806">
        <f t="shared" si="15"/>
        <v>1</v>
      </c>
      <c r="G182" s="807" t="str">
        <f t="shared" si="14"/>
        <v>Đạt</v>
      </c>
      <c r="H182" s="851">
        <v>0</v>
      </c>
      <c r="I182" s="851">
        <v>0</v>
      </c>
      <c r="J182" s="807" t="s">
        <v>134</v>
      </c>
      <c r="K182" s="851">
        <v>1</v>
      </c>
      <c r="L182" s="851">
        <v>1</v>
      </c>
      <c r="M182" s="807">
        <v>1</v>
      </c>
      <c r="N182" s="851">
        <v>0</v>
      </c>
      <c r="O182" s="851">
        <v>0</v>
      </c>
      <c r="P182" s="807" t="s">
        <v>134</v>
      </c>
      <c r="Q182" s="851">
        <v>0</v>
      </c>
      <c r="R182" s="851">
        <v>0</v>
      </c>
      <c r="S182" s="807" t="s">
        <v>134</v>
      </c>
      <c r="T182" s="851">
        <v>1</v>
      </c>
      <c r="U182" s="851">
        <v>1</v>
      </c>
      <c r="V182" s="807">
        <v>1</v>
      </c>
      <c r="W182" s="851">
        <v>2</v>
      </c>
      <c r="X182" s="851">
        <v>2</v>
      </c>
      <c r="Y182" s="807">
        <v>1</v>
      </c>
      <c r="Z182" s="851">
        <v>1</v>
      </c>
      <c r="AA182" s="851">
        <v>1</v>
      </c>
      <c r="AB182" s="807">
        <v>1</v>
      </c>
      <c r="AC182" s="851">
        <v>1</v>
      </c>
      <c r="AD182" s="851">
        <v>1</v>
      </c>
      <c r="AE182" s="807">
        <v>1</v>
      </c>
      <c r="AF182" s="851">
        <v>1</v>
      </c>
      <c r="AG182" s="851">
        <v>1</v>
      </c>
      <c r="AH182" s="807">
        <v>1</v>
      </c>
      <c r="AI182" s="851">
        <v>1</v>
      </c>
      <c r="AJ182" s="851">
        <v>1</v>
      </c>
      <c r="AK182" s="807">
        <v>1</v>
      </c>
      <c r="AL182" s="851">
        <v>1</v>
      </c>
      <c r="AM182" s="851">
        <v>1</v>
      </c>
      <c r="AN182" s="807">
        <v>1</v>
      </c>
      <c r="AO182" s="851">
        <v>1</v>
      </c>
      <c r="AP182" s="851">
        <v>1</v>
      </c>
      <c r="AQ182" s="807">
        <v>1</v>
      </c>
      <c r="AR182" s="851">
        <v>0</v>
      </c>
      <c r="AS182" s="851">
        <v>0</v>
      </c>
      <c r="AT182" s="807" t="s">
        <v>134</v>
      </c>
      <c r="AU182" s="851">
        <v>0</v>
      </c>
      <c r="AV182" s="851">
        <v>0</v>
      </c>
      <c r="AW182" s="807" t="s">
        <v>134</v>
      </c>
      <c r="AX182" s="851">
        <v>0</v>
      </c>
      <c r="AY182" s="851">
        <v>0</v>
      </c>
      <c r="AZ182" s="807" t="s">
        <v>134</v>
      </c>
      <c r="BA182" s="851">
        <v>0</v>
      </c>
      <c r="BB182" s="851">
        <v>0</v>
      </c>
      <c r="BC182" s="807" t="s">
        <v>134</v>
      </c>
      <c r="BD182" s="851">
        <v>0</v>
      </c>
      <c r="BE182" s="851">
        <v>0</v>
      </c>
      <c r="BF182" s="807" t="s">
        <v>134</v>
      </c>
      <c r="BG182" s="851">
        <v>0</v>
      </c>
      <c r="BH182" s="851">
        <v>0</v>
      </c>
      <c r="BI182" s="807" t="s">
        <v>134</v>
      </c>
      <c r="BJ182" s="851">
        <v>0</v>
      </c>
      <c r="BK182" s="851">
        <v>0</v>
      </c>
      <c r="BL182" s="807" t="s">
        <v>134</v>
      </c>
      <c r="BM182" s="851">
        <v>1</v>
      </c>
      <c r="BN182" s="851">
        <v>1</v>
      </c>
      <c r="BO182" s="807">
        <v>1</v>
      </c>
      <c r="BP182" s="851">
        <v>1</v>
      </c>
      <c r="BQ182" s="851">
        <v>1</v>
      </c>
      <c r="BR182" s="807">
        <v>1</v>
      </c>
      <c r="BS182" s="851">
        <v>1</v>
      </c>
      <c r="BT182" s="851">
        <v>1</v>
      </c>
      <c r="BU182" s="807">
        <v>1</v>
      </c>
      <c r="BV182" s="851">
        <v>1</v>
      </c>
      <c r="BW182" s="851">
        <v>1</v>
      </c>
      <c r="BX182" s="807">
        <v>1</v>
      </c>
      <c r="BY182" s="851">
        <v>2</v>
      </c>
      <c r="BZ182" s="851">
        <v>2</v>
      </c>
      <c r="CA182" s="807">
        <v>1</v>
      </c>
      <c r="CB182" s="851">
        <v>0</v>
      </c>
      <c r="CC182" s="851">
        <v>0</v>
      </c>
      <c r="CD182" s="807" t="s">
        <v>134</v>
      </c>
      <c r="CE182" s="851">
        <v>0</v>
      </c>
      <c r="CF182" s="851">
        <v>0</v>
      </c>
      <c r="CG182" s="807" t="s">
        <v>134</v>
      </c>
      <c r="CH182" s="851">
        <v>0</v>
      </c>
      <c r="CI182" s="851">
        <v>0</v>
      </c>
      <c r="CJ182" s="807" t="s">
        <v>134</v>
      </c>
      <c r="CK182" s="851">
        <v>2</v>
      </c>
      <c r="CL182" s="851">
        <v>2</v>
      </c>
      <c r="CM182" s="807">
        <v>1</v>
      </c>
      <c r="CN182" s="851">
        <v>1</v>
      </c>
      <c r="CO182" s="851">
        <v>1</v>
      </c>
      <c r="CP182" s="807">
        <v>1</v>
      </c>
      <c r="CQ182" s="851">
        <v>0</v>
      </c>
      <c r="CR182" s="851">
        <v>0</v>
      </c>
      <c r="CS182" s="807" t="s">
        <v>134</v>
      </c>
      <c r="CT182" s="851">
        <v>0</v>
      </c>
      <c r="CU182" s="851">
        <v>0</v>
      </c>
      <c r="CV182" s="807" t="s">
        <v>134</v>
      </c>
    </row>
    <row r="183" spans="1:100" ht="15" customHeight="1" x14ac:dyDescent="0.25">
      <c r="A183" s="845">
        <v>19</v>
      </c>
      <c r="B183" s="846" t="s">
        <v>112</v>
      </c>
      <c r="C183" s="846"/>
      <c r="D183" s="800">
        <f t="shared" si="13"/>
        <v>10</v>
      </c>
      <c r="E183" s="800">
        <f t="shared" si="13"/>
        <v>10</v>
      </c>
      <c r="F183" s="806">
        <f t="shared" si="15"/>
        <v>1</v>
      </c>
      <c r="G183" s="807" t="str">
        <f t="shared" si="14"/>
        <v>Đạt</v>
      </c>
      <c r="H183" s="851">
        <v>0</v>
      </c>
      <c r="I183" s="851">
        <v>0</v>
      </c>
      <c r="J183" s="807" t="s">
        <v>134</v>
      </c>
      <c r="K183" s="851">
        <v>0</v>
      </c>
      <c r="L183" s="851">
        <v>0</v>
      </c>
      <c r="M183" s="807" t="s">
        <v>134</v>
      </c>
      <c r="N183" s="851">
        <v>0</v>
      </c>
      <c r="O183" s="851">
        <v>0</v>
      </c>
      <c r="P183" s="807" t="s">
        <v>134</v>
      </c>
      <c r="Q183" s="851">
        <v>0</v>
      </c>
      <c r="R183" s="851">
        <v>0</v>
      </c>
      <c r="S183" s="807" t="s">
        <v>134</v>
      </c>
      <c r="T183" s="851">
        <v>0</v>
      </c>
      <c r="U183" s="851">
        <v>0</v>
      </c>
      <c r="V183" s="807" t="s">
        <v>134</v>
      </c>
      <c r="W183" s="851">
        <v>0</v>
      </c>
      <c r="X183" s="851">
        <v>0</v>
      </c>
      <c r="Y183" s="807" t="s">
        <v>134</v>
      </c>
      <c r="Z183" s="851">
        <v>0</v>
      </c>
      <c r="AA183" s="851">
        <v>0</v>
      </c>
      <c r="AB183" s="807" t="s">
        <v>134</v>
      </c>
      <c r="AC183" s="851">
        <v>0</v>
      </c>
      <c r="AD183" s="851">
        <v>0</v>
      </c>
      <c r="AE183" s="807" t="s">
        <v>134</v>
      </c>
      <c r="AF183" s="851">
        <v>1</v>
      </c>
      <c r="AG183" s="851">
        <v>1</v>
      </c>
      <c r="AH183" s="807">
        <v>1</v>
      </c>
      <c r="AI183" s="851">
        <v>0</v>
      </c>
      <c r="AJ183" s="851">
        <v>0</v>
      </c>
      <c r="AK183" s="807" t="s">
        <v>134</v>
      </c>
      <c r="AL183" s="851">
        <v>0</v>
      </c>
      <c r="AM183" s="851">
        <v>0</v>
      </c>
      <c r="AN183" s="807" t="s">
        <v>134</v>
      </c>
      <c r="AO183" s="851">
        <v>0</v>
      </c>
      <c r="AP183" s="851">
        <v>0</v>
      </c>
      <c r="AQ183" s="807" t="s">
        <v>134</v>
      </c>
      <c r="AR183" s="851">
        <v>1</v>
      </c>
      <c r="AS183" s="851">
        <v>1</v>
      </c>
      <c r="AT183" s="807">
        <v>1</v>
      </c>
      <c r="AU183" s="851">
        <v>0</v>
      </c>
      <c r="AV183" s="851">
        <v>0</v>
      </c>
      <c r="AW183" s="807" t="s">
        <v>134</v>
      </c>
      <c r="AX183" s="851">
        <v>0</v>
      </c>
      <c r="AY183" s="851">
        <v>0</v>
      </c>
      <c r="AZ183" s="807" t="s">
        <v>134</v>
      </c>
      <c r="BA183" s="851">
        <v>0</v>
      </c>
      <c r="BB183" s="851">
        <v>0</v>
      </c>
      <c r="BC183" s="807" t="s">
        <v>134</v>
      </c>
      <c r="BD183" s="851">
        <v>0</v>
      </c>
      <c r="BE183" s="851">
        <v>0</v>
      </c>
      <c r="BF183" s="807" t="s">
        <v>134</v>
      </c>
      <c r="BG183" s="851">
        <v>1</v>
      </c>
      <c r="BH183" s="851">
        <v>1</v>
      </c>
      <c r="BI183" s="807">
        <v>1</v>
      </c>
      <c r="BJ183" s="851">
        <v>1</v>
      </c>
      <c r="BK183" s="851">
        <v>1</v>
      </c>
      <c r="BL183" s="807">
        <v>1</v>
      </c>
      <c r="BM183" s="851">
        <v>2</v>
      </c>
      <c r="BN183" s="851">
        <v>2</v>
      </c>
      <c r="BO183" s="807">
        <v>1</v>
      </c>
      <c r="BP183" s="851">
        <v>0</v>
      </c>
      <c r="BQ183" s="851">
        <v>0</v>
      </c>
      <c r="BR183" s="807" t="s">
        <v>134</v>
      </c>
      <c r="BS183" s="851">
        <v>0</v>
      </c>
      <c r="BT183" s="851">
        <v>0</v>
      </c>
      <c r="BU183" s="807" t="s">
        <v>134</v>
      </c>
      <c r="BV183" s="851">
        <v>0</v>
      </c>
      <c r="BW183" s="851">
        <v>0</v>
      </c>
      <c r="BX183" s="807" t="s">
        <v>134</v>
      </c>
      <c r="BY183" s="851">
        <v>0</v>
      </c>
      <c r="BZ183" s="851">
        <v>0</v>
      </c>
      <c r="CA183" s="807" t="s">
        <v>134</v>
      </c>
      <c r="CB183" s="851">
        <v>3</v>
      </c>
      <c r="CC183" s="851">
        <v>3</v>
      </c>
      <c r="CD183" s="807">
        <v>1</v>
      </c>
      <c r="CE183" s="851">
        <v>0</v>
      </c>
      <c r="CF183" s="851">
        <v>0</v>
      </c>
      <c r="CG183" s="807" t="s">
        <v>134</v>
      </c>
      <c r="CH183" s="851">
        <v>0</v>
      </c>
      <c r="CI183" s="851">
        <v>0</v>
      </c>
      <c r="CJ183" s="807" t="s">
        <v>134</v>
      </c>
      <c r="CK183" s="851">
        <v>0</v>
      </c>
      <c r="CL183" s="851">
        <v>0</v>
      </c>
      <c r="CM183" s="807" t="s">
        <v>134</v>
      </c>
      <c r="CN183" s="851">
        <v>0</v>
      </c>
      <c r="CO183" s="851">
        <v>0</v>
      </c>
      <c r="CP183" s="807" t="s">
        <v>134</v>
      </c>
      <c r="CQ183" s="851">
        <v>1</v>
      </c>
      <c r="CR183" s="851">
        <v>1</v>
      </c>
      <c r="CS183" s="807">
        <v>1</v>
      </c>
      <c r="CT183" s="851">
        <v>1</v>
      </c>
      <c r="CU183" s="851">
        <v>1</v>
      </c>
      <c r="CV183" s="807">
        <v>1</v>
      </c>
    </row>
    <row r="184" spans="1:100" ht="15" customHeight="1" x14ac:dyDescent="0.25">
      <c r="A184" s="845">
        <v>20</v>
      </c>
      <c r="B184" s="846" t="s">
        <v>113</v>
      </c>
      <c r="C184" s="846"/>
      <c r="D184" s="800">
        <f t="shared" ref="D184:E198" si="16">SUMIFS($H184:$CS184,$H$203:$CS$203,D$203)</f>
        <v>21</v>
      </c>
      <c r="E184" s="800">
        <f t="shared" si="16"/>
        <v>21</v>
      </c>
      <c r="F184" s="806">
        <f t="shared" si="15"/>
        <v>1</v>
      </c>
      <c r="G184" s="807" t="str">
        <f t="shared" si="14"/>
        <v>Đạt</v>
      </c>
      <c r="H184" s="851">
        <v>0</v>
      </c>
      <c r="I184" s="851">
        <v>0</v>
      </c>
      <c r="J184" s="807" t="s">
        <v>134</v>
      </c>
      <c r="K184" s="851">
        <v>1</v>
      </c>
      <c r="L184" s="851">
        <v>1</v>
      </c>
      <c r="M184" s="807">
        <v>1</v>
      </c>
      <c r="N184" s="851">
        <v>0</v>
      </c>
      <c r="O184" s="851">
        <v>0</v>
      </c>
      <c r="P184" s="807" t="s">
        <v>134</v>
      </c>
      <c r="Q184" s="851">
        <v>0</v>
      </c>
      <c r="R184" s="851">
        <v>0</v>
      </c>
      <c r="S184" s="807" t="s">
        <v>134</v>
      </c>
      <c r="T184" s="851">
        <v>0</v>
      </c>
      <c r="U184" s="851">
        <v>0</v>
      </c>
      <c r="V184" s="807" t="s">
        <v>134</v>
      </c>
      <c r="W184" s="851">
        <v>0</v>
      </c>
      <c r="X184" s="851">
        <v>0</v>
      </c>
      <c r="Y184" s="807" t="s">
        <v>134</v>
      </c>
      <c r="Z184" s="851">
        <v>0</v>
      </c>
      <c r="AA184" s="851">
        <v>0</v>
      </c>
      <c r="AB184" s="807" t="s">
        <v>134</v>
      </c>
      <c r="AC184" s="851">
        <v>0</v>
      </c>
      <c r="AD184" s="851">
        <v>0</v>
      </c>
      <c r="AE184" s="807" t="s">
        <v>134</v>
      </c>
      <c r="AF184" s="851">
        <v>0</v>
      </c>
      <c r="AG184" s="851">
        <v>0</v>
      </c>
      <c r="AH184" s="807" t="s">
        <v>134</v>
      </c>
      <c r="AI184" s="851">
        <v>0</v>
      </c>
      <c r="AJ184" s="851">
        <v>0</v>
      </c>
      <c r="AK184" s="807" t="s">
        <v>134</v>
      </c>
      <c r="AL184" s="851">
        <v>1</v>
      </c>
      <c r="AM184" s="851">
        <v>1</v>
      </c>
      <c r="AN184" s="807">
        <v>1</v>
      </c>
      <c r="AO184" s="851">
        <v>0</v>
      </c>
      <c r="AP184" s="851">
        <v>0</v>
      </c>
      <c r="AQ184" s="807" t="s">
        <v>134</v>
      </c>
      <c r="AR184" s="851">
        <v>0</v>
      </c>
      <c r="AS184" s="851">
        <v>0</v>
      </c>
      <c r="AT184" s="807" t="s">
        <v>134</v>
      </c>
      <c r="AU184" s="851">
        <v>4</v>
      </c>
      <c r="AV184" s="851">
        <v>4</v>
      </c>
      <c r="AW184" s="807">
        <v>1</v>
      </c>
      <c r="AX184" s="851">
        <v>0</v>
      </c>
      <c r="AY184" s="851">
        <v>0</v>
      </c>
      <c r="AZ184" s="807" t="s">
        <v>134</v>
      </c>
      <c r="BA184" s="851">
        <v>1</v>
      </c>
      <c r="BB184" s="851">
        <v>1</v>
      </c>
      <c r="BC184" s="807">
        <v>1</v>
      </c>
      <c r="BD184" s="851">
        <v>0</v>
      </c>
      <c r="BE184" s="851">
        <v>0</v>
      </c>
      <c r="BF184" s="807" t="s">
        <v>134</v>
      </c>
      <c r="BG184" s="851">
        <v>1</v>
      </c>
      <c r="BH184" s="851">
        <v>1</v>
      </c>
      <c r="BI184" s="807">
        <v>1</v>
      </c>
      <c r="BJ184" s="851">
        <v>10</v>
      </c>
      <c r="BK184" s="851">
        <v>10</v>
      </c>
      <c r="BL184" s="807">
        <v>1</v>
      </c>
      <c r="BM184" s="851">
        <v>0</v>
      </c>
      <c r="BN184" s="851">
        <v>0</v>
      </c>
      <c r="BO184" s="807" t="s">
        <v>134</v>
      </c>
      <c r="BP184" s="851">
        <v>0</v>
      </c>
      <c r="BQ184" s="851">
        <v>0</v>
      </c>
      <c r="BR184" s="807" t="s">
        <v>134</v>
      </c>
      <c r="BS184" s="851">
        <v>0</v>
      </c>
      <c r="BT184" s="851">
        <v>0</v>
      </c>
      <c r="BU184" s="807" t="s">
        <v>134</v>
      </c>
      <c r="BV184" s="851">
        <v>0</v>
      </c>
      <c r="BW184" s="851">
        <v>0</v>
      </c>
      <c r="BX184" s="807" t="s">
        <v>134</v>
      </c>
      <c r="BY184" s="851">
        <v>0</v>
      </c>
      <c r="BZ184" s="851">
        <v>0</v>
      </c>
      <c r="CA184" s="807" t="s">
        <v>134</v>
      </c>
      <c r="CB184" s="851">
        <v>2</v>
      </c>
      <c r="CC184" s="851">
        <v>2</v>
      </c>
      <c r="CD184" s="807">
        <v>1</v>
      </c>
      <c r="CE184" s="851">
        <v>0</v>
      </c>
      <c r="CF184" s="851">
        <v>0</v>
      </c>
      <c r="CG184" s="807" t="s">
        <v>134</v>
      </c>
      <c r="CH184" s="851">
        <v>0</v>
      </c>
      <c r="CI184" s="851">
        <v>0</v>
      </c>
      <c r="CJ184" s="807" t="s">
        <v>134</v>
      </c>
      <c r="CK184" s="851">
        <v>0</v>
      </c>
      <c r="CL184" s="851">
        <v>0</v>
      </c>
      <c r="CM184" s="807" t="s">
        <v>134</v>
      </c>
      <c r="CN184" s="851">
        <v>1</v>
      </c>
      <c r="CO184" s="851">
        <v>1</v>
      </c>
      <c r="CP184" s="807">
        <v>1</v>
      </c>
      <c r="CQ184" s="851">
        <v>0</v>
      </c>
      <c r="CR184" s="851">
        <v>0</v>
      </c>
      <c r="CS184" s="807" t="s">
        <v>134</v>
      </c>
      <c r="CT184" s="851">
        <v>0</v>
      </c>
      <c r="CU184" s="851">
        <v>0</v>
      </c>
      <c r="CV184" s="807" t="s">
        <v>134</v>
      </c>
    </row>
    <row r="185" spans="1:100" ht="15" customHeight="1" x14ac:dyDescent="0.25">
      <c r="A185" s="845">
        <v>21</v>
      </c>
      <c r="B185" s="846" t="s">
        <v>114</v>
      </c>
      <c r="C185" s="846"/>
      <c r="D185" s="800">
        <f t="shared" si="16"/>
        <v>29</v>
      </c>
      <c r="E185" s="800">
        <f t="shared" si="16"/>
        <v>29</v>
      </c>
      <c r="F185" s="806">
        <f t="shared" si="15"/>
        <v>1</v>
      </c>
      <c r="G185" s="807" t="str">
        <f t="shared" si="14"/>
        <v>Đạt</v>
      </c>
      <c r="H185" s="851">
        <v>0</v>
      </c>
      <c r="I185" s="851">
        <v>0</v>
      </c>
      <c r="J185" s="807" t="s">
        <v>134</v>
      </c>
      <c r="K185" s="851">
        <v>3</v>
      </c>
      <c r="L185" s="851">
        <v>3</v>
      </c>
      <c r="M185" s="807">
        <v>1</v>
      </c>
      <c r="N185" s="851">
        <v>2</v>
      </c>
      <c r="O185" s="851">
        <v>2</v>
      </c>
      <c r="P185" s="807">
        <v>1</v>
      </c>
      <c r="Q185" s="851">
        <v>1</v>
      </c>
      <c r="R185" s="851">
        <v>1</v>
      </c>
      <c r="S185" s="807">
        <v>1</v>
      </c>
      <c r="T185" s="851">
        <v>0</v>
      </c>
      <c r="U185" s="851">
        <v>0</v>
      </c>
      <c r="V185" s="807" t="s">
        <v>134</v>
      </c>
      <c r="W185" s="851">
        <v>0</v>
      </c>
      <c r="X185" s="851">
        <v>0</v>
      </c>
      <c r="Y185" s="807" t="s">
        <v>134</v>
      </c>
      <c r="Z185" s="851">
        <v>1</v>
      </c>
      <c r="AA185" s="851">
        <v>1</v>
      </c>
      <c r="AB185" s="807">
        <v>1</v>
      </c>
      <c r="AC185" s="851">
        <v>3</v>
      </c>
      <c r="AD185" s="851">
        <v>3</v>
      </c>
      <c r="AE185" s="807">
        <v>1</v>
      </c>
      <c r="AF185" s="851">
        <v>1</v>
      </c>
      <c r="AG185" s="851">
        <v>1</v>
      </c>
      <c r="AH185" s="807">
        <v>1</v>
      </c>
      <c r="AI185" s="851">
        <v>1</v>
      </c>
      <c r="AJ185" s="851">
        <v>1</v>
      </c>
      <c r="AK185" s="807">
        <v>1</v>
      </c>
      <c r="AL185" s="851">
        <v>1</v>
      </c>
      <c r="AM185" s="851">
        <v>1</v>
      </c>
      <c r="AN185" s="807">
        <v>1</v>
      </c>
      <c r="AO185" s="851">
        <v>0</v>
      </c>
      <c r="AP185" s="851">
        <v>0</v>
      </c>
      <c r="AQ185" s="807" t="s">
        <v>134</v>
      </c>
      <c r="AR185" s="851">
        <v>0</v>
      </c>
      <c r="AS185" s="851">
        <v>0</v>
      </c>
      <c r="AT185" s="807" t="s">
        <v>134</v>
      </c>
      <c r="AU185" s="851">
        <v>3</v>
      </c>
      <c r="AV185" s="851">
        <v>3</v>
      </c>
      <c r="AW185" s="807">
        <v>1</v>
      </c>
      <c r="AX185" s="851">
        <v>1</v>
      </c>
      <c r="AY185" s="851">
        <v>1</v>
      </c>
      <c r="AZ185" s="807">
        <v>1</v>
      </c>
      <c r="BA185" s="851">
        <v>1</v>
      </c>
      <c r="BB185" s="851">
        <v>1</v>
      </c>
      <c r="BC185" s="807">
        <v>1</v>
      </c>
      <c r="BD185" s="851">
        <v>2</v>
      </c>
      <c r="BE185" s="851">
        <v>2</v>
      </c>
      <c r="BF185" s="807">
        <v>1</v>
      </c>
      <c r="BG185" s="851">
        <v>0</v>
      </c>
      <c r="BH185" s="851">
        <v>0</v>
      </c>
      <c r="BI185" s="807" t="s">
        <v>134</v>
      </c>
      <c r="BJ185" s="851">
        <v>0</v>
      </c>
      <c r="BK185" s="851">
        <v>0</v>
      </c>
      <c r="BL185" s="807" t="s">
        <v>134</v>
      </c>
      <c r="BM185" s="851">
        <v>0</v>
      </c>
      <c r="BN185" s="851">
        <v>0</v>
      </c>
      <c r="BO185" s="807" t="s">
        <v>134</v>
      </c>
      <c r="BP185" s="851">
        <v>2</v>
      </c>
      <c r="BQ185" s="851">
        <v>2</v>
      </c>
      <c r="BR185" s="807">
        <v>1</v>
      </c>
      <c r="BS185" s="851">
        <v>2</v>
      </c>
      <c r="BT185" s="851">
        <v>2</v>
      </c>
      <c r="BU185" s="807">
        <v>1</v>
      </c>
      <c r="BV185" s="851">
        <v>0</v>
      </c>
      <c r="BW185" s="851">
        <v>0</v>
      </c>
      <c r="BX185" s="807" t="s">
        <v>134</v>
      </c>
      <c r="BY185" s="851">
        <v>2</v>
      </c>
      <c r="BZ185" s="851">
        <v>2</v>
      </c>
      <c r="CA185" s="807">
        <v>1</v>
      </c>
      <c r="CB185" s="851">
        <v>1</v>
      </c>
      <c r="CC185" s="851">
        <v>1</v>
      </c>
      <c r="CD185" s="807">
        <v>1</v>
      </c>
      <c r="CE185" s="851">
        <v>0</v>
      </c>
      <c r="CF185" s="851">
        <v>0</v>
      </c>
      <c r="CG185" s="807" t="s">
        <v>134</v>
      </c>
      <c r="CH185" s="851">
        <v>0</v>
      </c>
      <c r="CI185" s="851">
        <v>0</v>
      </c>
      <c r="CJ185" s="807" t="s">
        <v>134</v>
      </c>
      <c r="CK185" s="851">
        <v>0</v>
      </c>
      <c r="CL185" s="851">
        <v>0</v>
      </c>
      <c r="CM185" s="807" t="s">
        <v>134</v>
      </c>
      <c r="CN185" s="851">
        <v>0</v>
      </c>
      <c r="CO185" s="851">
        <v>0</v>
      </c>
      <c r="CP185" s="807" t="s">
        <v>134</v>
      </c>
      <c r="CQ185" s="851">
        <v>2</v>
      </c>
      <c r="CR185" s="851">
        <v>2</v>
      </c>
      <c r="CS185" s="807">
        <v>1</v>
      </c>
      <c r="CT185" s="851">
        <v>1</v>
      </c>
      <c r="CU185" s="851">
        <v>1</v>
      </c>
      <c r="CV185" s="807">
        <v>1</v>
      </c>
    </row>
    <row r="186" spans="1:100" ht="15" customHeight="1" x14ac:dyDescent="0.25">
      <c r="A186" s="845">
        <v>22</v>
      </c>
      <c r="B186" s="846" t="s">
        <v>115</v>
      </c>
      <c r="C186" s="846"/>
      <c r="D186" s="800">
        <f t="shared" si="16"/>
        <v>41</v>
      </c>
      <c r="E186" s="800">
        <f t="shared" si="16"/>
        <v>41</v>
      </c>
      <c r="F186" s="806">
        <f t="shared" si="15"/>
        <v>1</v>
      </c>
      <c r="G186" s="807" t="str">
        <f t="shared" si="14"/>
        <v>Đạt</v>
      </c>
      <c r="H186" s="851">
        <v>1</v>
      </c>
      <c r="I186" s="851">
        <v>1</v>
      </c>
      <c r="J186" s="807">
        <v>1</v>
      </c>
      <c r="K186" s="851">
        <v>0</v>
      </c>
      <c r="L186" s="851">
        <v>0</v>
      </c>
      <c r="M186" s="807" t="s">
        <v>134</v>
      </c>
      <c r="N186" s="851">
        <v>1</v>
      </c>
      <c r="O186" s="851">
        <v>1</v>
      </c>
      <c r="P186" s="807">
        <v>1</v>
      </c>
      <c r="Q186" s="851">
        <v>1</v>
      </c>
      <c r="R186" s="851">
        <v>1</v>
      </c>
      <c r="S186" s="807">
        <v>1</v>
      </c>
      <c r="T186" s="851">
        <v>0</v>
      </c>
      <c r="U186" s="851">
        <v>0</v>
      </c>
      <c r="V186" s="807" t="s">
        <v>134</v>
      </c>
      <c r="W186" s="851">
        <v>0</v>
      </c>
      <c r="X186" s="851">
        <v>0</v>
      </c>
      <c r="Y186" s="807" t="s">
        <v>134</v>
      </c>
      <c r="Z186" s="851">
        <v>1</v>
      </c>
      <c r="AA186" s="851">
        <v>1</v>
      </c>
      <c r="AB186" s="807">
        <v>1</v>
      </c>
      <c r="AC186" s="851">
        <v>0</v>
      </c>
      <c r="AD186" s="851">
        <v>0</v>
      </c>
      <c r="AE186" s="807" t="s">
        <v>134</v>
      </c>
      <c r="AF186" s="851">
        <v>1</v>
      </c>
      <c r="AG186" s="851">
        <v>1</v>
      </c>
      <c r="AH186" s="807">
        <v>1</v>
      </c>
      <c r="AI186" s="851">
        <v>3</v>
      </c>
      <c r="AJ186" s="851">
        <v>3</v>
      </c>
      <c r="AK186" s="807">
        <v>1</v>
      </c>
      <c r="AL186" s="851">
        <v>1</v>
      </c>
      <c r="AM186" s="851">
        <v>1</v>
      </c>
      <c r="AN186" s="807">
        <v>1</v>
      </c>
      <c r="AO186" s="851">
        <v>1</v>
      </c>
      <c r="AP186" s="851">
        <v>1</v>
      </c>
      <c r="AQ186" s="807">
        <v>1</v>
      </c>
      <c r="AR186" s="851">
        <v>0</v>
      </c>
      <c r="AS186" s="851">
        <v>0</v>
      </c>
      <c r="AT186" s="807" t="s">
        <v>134</v>
      </c>
      <c r="AU186" s="851">
        <v>1</v>
      </c>
      <c r="AV186" s="851">
        <v>1</v>
      </c>
      <c r="AW186" s="807">
        <v>1</v>
      </c>
      <c r="AX186" s="851">
        <v>1</v>
      </c>
      <c r="AY186" s="851">
        <v>1</v>
      </c>
      <c r="AZ186" s="807">
        <v>1</v>
      </c>
      <c r="BA186" s="851">
        <v>0</v>
      </c>
      <c r="BB186" s="851">
        <v>0</v>
      </c>
      <c r="BC186" s="807" t="s">
        <v>134</v>
      </c>
      <c r="BD186" s="851">
        <v>3</v>
      </c>
      <c r="BE186" s="851">
        <v>3</v>
      </c>
      <c r="BF186" s="807">
        <v>1</v>
      </c>
      <c r="BG186" s="851">
        <v>2</v>
      </c>
      <c r="BH186" s="851">
        <v>2</v>
      </c>
      <c r="BI186" s="807">
        <v>1</v>
      </c>
      <c r="BJ186" s="851">
        <v>0</v>
      </c>
      <c r="BK186" s="851">
        <v>0</v>
      </c>
      <c r="BL186" s="807" t="s">
        <v>134</v>
      </c>
      <c r="BM186" s="851">
        <v>2</v>
      </c>
      <c r="BN186" s="851">
        <v>2</v>
      </c>
      <c r="BO186" s="807">
        <v>1</v>
      </c>
      <c r="BP186" s="851">
        <v>6</v>
      </c>
      <c r="BQ186" s="851">
        <v>6</v>
      </c>
      <c r="BR186" s="807">
        <v>1</v>
      </c>
      <c r="BS186" s="851">
        <v>2</v>
      </c>
      <c r="BT186" s="851">
        <v>2</v>
      </c>
      <c r="BU186" s="807">
        <v>1</v>
      </c>
      <c r="BV186" s="851">
        <v>7</v>
      </c>
      <c r="BW186" s="851">
        <v>7</v>
      </c>
      <c r="BX186" s="807">
        <v>1</v>
      </c>
      <c r="BY186" s="851">
        <v>1</v>
      </c>
      <c r="BZ186" s="851">
        <v>1</v>
      </c>
      <c r="CA186" s="807">
        <v>1</v>
      </c>
      <c r="CB186" s="851">
        <v>1</v>
      </c>
      <c r="CC186" s="851">
        <v>1</v>
      </c>
      <c r="CD186" s="807">
        <v>1</v>
      </c>
      <c r="CE186" s="851">
        <v>1</v>
      </c>
      <c r="CF186" s="851">
        <v>1</v>
      </c>
      <c r="CG186" s="807">
        <v>1</v>
      </c>
      <c r="CH186" s="851">
        <v>3</v>
      </c>
      <c r="CI186" s="851">
        <v>3</v>
      </c>
      <c r="CJ186" s="807">
        <v>1</v>
      </c>
      <c r="CK186" s="851">
        <v>1</v>
      </c>
      <c r="CL186" s="851">
        <v>1</v>
      </c>
      <c r="CM186" s="807">
        <v>1</v>
      </c>
      <c r="CN186" s="851">
        <v>0</v>
      </c>
      <c r="CO186" s="851">
        <v>0</v>
      </c>
      <c r="CP186" s="807" t="s">
        <v>134</v>
      </c>
      <c r="CQ186" s="851">
        <v>0</v>
      </c>
      <c r="CR186" s="851">
        <v>0</v>
      </c>
      <c r="CS186" s="807" t="s">
        <v>134</v>
      </c>
      <c r="CT186" s="851">
        <v>2</v>
      </c>
      <c r="CU186" s="851">
        <v>2</v>
      </c>
      <c r="CV186" s="807">
        <v>1</v>
      </c>
    </row>
    <row r="187" spans="1:100" ht="15" customHeight="1" x14ac:dyDescent="0.25">
      <c r="A187" s="845">
        <v>23</v>
      </c>
      <c r="B187" s="846" t="s">
        <v>116</v>
      </c>
      <c r="C187" s="846"/>
      <c r="D187" s="800">
        <f t="shared" si="16"/>
        <v>51</v>
      </c>
      <c r="E187" s="800">
        <f t="shared" si="16"/>
        <v>51</v>
      </c>
      <c r="F187" s="806">
        <f t="shared" si="15"/>
        <v>1</v>
      </c>
      <c r="G187" s="807" t="str">
        <f t="shared" si="14"/>
        <v>Đạt</v>
      </c>
      <c r="H187" s="851">
        <v>0</v>
      </c>
      <c r="I187" s="851">
        <v>0</v>
      </c>
      <c r="J187" s="807" t="s">
        <v>134</v>
      </c>
      <c r="K187" s="851">
        <v>1</v>
      </c>
      <c r="L187" s="851">
        <v>1</v>
      </c>
      <c r="M187" s="807">
        <v>1</v>
      </c>
      <c r="N187" s="851">
        <v>2</v>
      </c>
      <c r="O187" s="851">
        <v>2</v>
      </c>
      <c r="P187" s="807">
        <v>1</v>
      </c>
      <c r="Q187" s="851">
        <v>1</v>
      </c>
      <c r="R187" s="851">
        <v>1</v>
      </c>
      <c r="S187" s="807">
        <v>1</v>
      </c>
      <c r="T187" s="851">
        <v>1</v>
      </c>
      <c r="U187" s="851">
        <v>1</v>
      </c>
      <c r="V187" s="807">
        <v>1</v>
      </c>
      <c r="W187" s="851">
        <v>0</v>
      </c>
      <c r="X187" s="851">
        <v>0</v>
      </c>
      <c r="Y187" s="807" t="s">
        <v>134</v>
      </c>
      <c r="Z187" s="851">
        <v>0</v>
      </c>
      <c r="AA187" s="851">
        <v>0</v>
      </c>
      <c r="AB187" s="807" t="s">
        <v>134</v>
      </c>
      <c r="AC187" s="851">
        <v>0</v>
      </c>
      <c r="AD187" s="851">
        <v>0</v>
      </c>
      <c r="AE187" s="807" t="s">
        <v>134</v>
      </c>
      <c r="AF187" s="851">
        <v>1</v>
      </c>
      <c r="AG187" s="851">
        <v>1</v>
      </c>
      <c r="AH187" s="807">
        <v>1</v>
      </c>
      <c r="AI187" s="851">
        <v>2</v>
      </c>
      <c r="AJ187" s="851">
        <v>2</v>
      </c>
      <c r="AK187" s="807">
        <v>1</v>
      </c>
      <c r="AL187" s="851">
        <v>3</v>
      </c>
      <c r="AM187" s="851">
        <v>3</v>
      </c>
      <c r="AN187" s="807">
        <v>1</v>
      </c>
      <c r="AO187" s="851">
        <v>0</v>
      </c>
      <c r="AP187" s="851">
        <v>0</v>
      </c>
      <c r="AQ187" s="807" t="s">
        <v>134</v>
      </c>
      <c r="AR187" s="851">
        <v>2</v>
      </c>
      <c r="AS187" s="851">
        <v>2</v>
      </c>
      <c r="AT187" s="807">
        <v>1</v>
      </c>
      <c r="AU187" s="851">
        <v>2</v>
      </c>
      <c r="AV187" s="851">
        <v>2</v>
      </c>
      <c r="AW187" s="807">
        <v>1</v>
      </c>
      <c r="AX187" s="851">
        <v>5</v>
      </c>
      <c r="AY187" s="851">
        <v>5</v>
      </c>
      <c r="AZ187" s="807">
        <v>1</v>
      </c>
      <c r="BA187" s="851">
        <v>4</v>
      </c>
      <c r="BB187" s="851">
        <v>4</v>
      </c>
      <c r="BC187" s="807">
        <v>1</v>
      </c>
      <c r="BD187" s="851">
        <v>1</v>
      </c>
      <c r="BE187" s="851">
        <v>1</v>
      </c>
      <c r="BF187" s="807">
        <v>1</v>
      </c>
      <c r="BG187" s="851">
        <v>4</v>
      </c>
      <c r="BH187" s="851">
        <v>4</v>
      </c>
      <c r="BI187" s="807">
        <v>1</v>
      </c>
      <c r="BJ187" s="851">
        <v>0</v>
      </c>
      <c r="BK187" s="851">
        <v>0</v>
      </c>
      <c r="BL187" s="807" t="s">
        <v>134</v>
      </c>
      <c r="BM187" s="851">
        <v>2</v>
      </c>
      <c r="BN187" s="851">
        <v>2</v>
      </c>
      <c r="BO187" s="807">
        <v>1</v>
      </c>
      <c r="BP187" s="851">
        <v>8</v>
      </c>
      <c r="BQ187" s="851">
        <v>8</v>
      </c>
      <c r="BR187" s="807">
        <v>1</v>
      </c>
      <c r="BS187" s="851">
        <v>3</v>
      </c>
      <c r="BT187" s="851">
        <v>3</v>
      </c>
      <c r="BU187" s="807">
        <v>1</v>
      </c>
      <c r="BV187" s="851">
        <v>0</v>
      </c>
      <c r="BW187" s="851">
        <v>0</v>
      </c>
      <c r="BX187" s="807" t="s">
        <v>134</v>
      </c>
      <c r="BY187" s="851">
        <v>1</v>
      </c>
      <c r="BZ187" s="851">
        <v>1</v>
      </c>
      <c r="CA187" s="807">
        <v>1</v>
      </c>
      <c r="CB187" s="851">
        <v>0</v>
      </c>
      <c r="CC187" s="851">
        <v>0</v>
      </c>
      <c r="CD187" s="807" t="s">
        <v>134</v>
      </c>
      <c r="CE187" s="851">
        <v>1</v>
      </c>
      <c r="CF187" s="851">
        <v>1</v>
      </c>
      <c r="CG187" s="807">
        <v>1</v>
      </c>
      <c r="CH187" s="851">
        <v>2</v>
      </c>
      <c r="CI187" s="851">
        <v>2</v>
      </c>
      <c r="CJ187" s="807">
        <v>1</v>
      </c>
      <c r="CK187" s="851">
        <v>0</v>
      </c>
      <c r="CL187" s="851">
        <v>0</v>
      </c>
      <c r="CM187" s="807" t="s">
        <v>134</v>
      </c>
      <c r="CN187" s="851">
        <v>0</v>
      </c>
      <c r="CO187" s="851">
        <v>0</v>
      </c>
      <c r="CP187" s="807" t="s">
        <v>134</v>
      </c>
      <c r="CQ187" s="851">
        <v>5</v>
      </c>
      <c r="CR187" s="851">
        <v>5</v>
      </c>
      <c r="CS187" s="807">
        <v>1</v>
      </c>
      <c r="CT187" s="851">
        <v>2</v>
      </c>
      <c r="CU187" s="851">
        <v>2</v>
      </c>
      <c r="CV187" s="807">
        <v>1</v>
      </c>
    </row>
    <row r="188" spans="1:100" ht="15" customHeight="1" x14ac:dyDescent="0.25">
      <c r="A188" s="845">
        <v>24</v>
      </c>
      <c r="B188" s="846" t="s">
        <v>117</v>
      </c>
      <c r="C188" s="846"/>
      <c r="D188" s="800">
        <f t="shared" si="16"/>
        <v>35</v>
      </c>
      <c r="E188" s="800">
        <f t="shared" si="16"/>
        <v>35</v>
      </c>
      <c r="F188" s="806">
        <f t="shared" si="15"/>
        <v>1</v>
      </c>
      <c r="G188" s="807" t="str">
        <f t="shared" si="14"/>
        <v>Đạt</v>
      </c>
      <c r="H188" s="851">
        <v>0</v>
      </c>
      <c r="I188" s="851">
        <v>0</v>
      </c>
      <c r="J188" s="807" t="s">
        <v>134</v>
      </c>
      <c r="K188" s="851">
        <v>1</v>
      </c>
      <c r="L188" s="851">
        <v>1</v>
      </c>
      <c r="M188" s="807">
        <v>1</v>
      </c>
      <c r="N188" s="851">
        <v>2</v>
      </c>
      <c r="O188" s="851">
        <v>2</v>
      </c>
      <c r="P188" s="807">
        <v>1</v>
      </c>
      <c r="Q188" s="851">
        <v>2</v>
      </c>
      <c r="R188" s="851">
        <v>2</v>
      </c>
      <c r="S188" s="807">
        <v>1</v>
      </c>
      <c r="T188" s="851">
        <v>0</v>
      </c>
      <c r="U188" s="851">
        <v>0</v>
      </c>
      <c r="V188" s="807" t="s">
        <v>134</v>
      </c>
      <c r="W188" s="851">
        <v>1</v>
      </c>
      <c r="X188" s="851">
        <v>1</v>
      </c>
      <c r="Y188" s="807">
        <v>1</v>
      </c>
      <c r="Z188" s="851">
        <v>2</v>
      </c>
      <c r="AA188" s="851">
        <v>2</v>
      </c>
      <c r="AB188" s="807">
        <v>1</v>
      </c>
      <c r="AC188" s="851">
        <v>0</v>
      </c>
      <c r="AD188" s="851">
        <v>0</v>
      </c>
      <c r="AE188" s="807" t="s">
        <v>134</v>
      </c>
      <c r="AF188" s="851">
        <v>1</v>
      </c>
      <c r="AG188" s="851">
        <v>1</v>
      </c>
      <c r="AH188" s="807">
        <v>1</v>
      </c>
      <c r="AI188" s="851">
        <v>0</v>
      </c>
      <c r="AJ188" s="851">
        <v>0</v>
      </c>
      <c r="AK188" s="807" t="s">
        <v>134</v>
      </c>
      <c r="AL188" s="851">
        <v>0</v>
      </c>
      <c r="AM188" s="851">
        <v>0</v>
      </c>
      <c r="AN188" s="807" t="s">
        <v>134</v>
      </c>
      <c r="AO188" s="851">
        <v>1</v>
      </c>
      <c r="AP188" s="851">
        <v>1</v>
      </c>
      <c r="AQ188" s="807">
        <v>1</v>
      </c>
      <c r="AR188" s="851">
        <v>0</v>
      </c>
      <c r="AS188" s="851">
        <v>0</v>
      </c>
      <c r="AT188" s="807" t="s">
        <v>134</v>
      </c>
      <c r="AU188" s="851">
        <v>1</v>
      </c>
      <c r="AV188" s="851">
        <v>1</v>
      </c>
      <c r="AW188" s="807">
        <v>1</v>
      </c>
      <c r="AX188" s="851">
        <v>1</v>
      </c>
      <c r="AY188" s="851">
        <v>1</v>
      </c>
      <c r="AZ188" s="807">
        <v>1</v>
      </c>
      <c r="BA188" s="851">
        <v>2</v>
      </c>
      <c r="BB188" s="851">
        <v>2</v>
      </c>
      <c r="BC188" s="807">
        <v>1</v>
      </c>
      <c r="BD188" s="851">
        <v>0</v>
      </c>
      <c r="BE188" s="851">
        <v>0</v>
      </c>
      <c r="BF188" s="807" t="s">
        <v>134</v>
      </c>
      <c r="BG188" s="851">
        <v>0</v>
      </c>
      <c r="BH188" s="851">
        <v>0</v>
      </c>
      <c r="BI188" s="807" t="s">
        <v>134</v>
      </c>
      <c r="BJ188" s="851">
        <v>3</v>
      </c>
      <c r="BK188" s="851">
        <v>3</v>
      </c>
      <c r="BL188" s="807">
        <v>1</v>
      </c>
      <c r="BM188" s="851">
        <v>1</v>
      </c>
      <c r="BN188" s="851">
        <v>1</v>
      </c>
      <c r="BO188" s="807">
        <v>1</v>
      </c>
      <c r="BP188" s="851">
        <v>5</v>
      </c>
      <c r="BQ188" s="851">
        <v>5</v>
      </c>
      <c r="BR188" s="807">
        <v>1</v>
      </c>
      <c r="BS188" s="851">
        <v>1</v>
      </c>
      <c r="BT188" s="851">
        <v>1</v>
      </c>
      <c r="BU188" s="807">
        <v>1</v>
      </c>
      <c r="BV188" s="851">
        <v>3</v>
      </c>
      <c r="BW188" s="851">
        <v>3</v>
      </c>
      <c r="BX188" s="807">
        <v>1</v>
      </c>
      <c r="BY188" s="851">
        <v>4</v>
      </c>
      <c r="BZ188" s="851">
        <v>4</v>
      </c>
      <c r="CA188" s="807">
        <v>1</v>
      </c>
      <c r="CB188" s="851">
        <v>0</v>
      </c>
      <c r="CC188" s="851">
        <v>0</v>
      </c>
      <c r="CD188" s="807" t="s">
        <v>134</v>
      </c>
      <c r="CE188" s="851">
        <v>1</v>
      </c>
      <c r="CF188" s="851">
        <v>1</v>
      </c>
      <c r="CG188" s="807">
        <v>1</v>
      </c>
      <c r="CH188" s="851">
        <v>0</v>
      </c>
      <c r="CI188" s="851">
        <v>0</v>
      </c>
      <c r="CJ188" s="807" t="s">
        <v>134</v>
      </c>
      <c r="CK188" s="851">
        <v>1</v>
      </c>
      <c r="CL188" s="851">
        <v>1</v>
      </c>
      <c r="CM188" s="807">
        <v>1</v>
      </c>
      <c r="CN188" s="851">
        <v>1</v>
      </c>
      <c r="CO188" s="851">
        <v>1</v>
      </c>
      <c r="CP188" s="807">
        <v>1</v>
      </c>
      <c r="CQ188" s="851">
        <v>1</v>
      </c>
      <c r="CR188" s="851">
        <v>1</v>
      </c>
      <c r="CS188" s="807">
        <v>1</v>
      </c>
      <c r="CT188" s="851">
        <v>1</v>
      </c>
      <c r="CU188" s="851">
        <v>1</v>
      </c>
      <c r="CV188" s="807">
        <v>1</v>
      </c>
    </row>
    <row r="189" spans="1:100" ht="15" customHeight="1" x14ac:dyDescent="0.25">
      <c r="A189" s="845">
        <v>25</v>
      </c>
      <c r="B189" s="846" t="s">
        <v>118</v>
      </c>
      <c r="C189" s="846"/>
      <c r="D189" s="800">
        <f t="shared" si="16"/>
        <v>40</v>
      </c>
      <c r="E189" s="800">
        <f t="shared" si="16"/>
        <v>40</v>
      </c>
      <c r="F189" s="806">
        <f t="shared" si="15"/>
        <v>1</v>
      </c>
      <c r="G189" s="807" t="str">
        <f t="shared" si="14"/>
        <v>Đạt</v>
      </c>
      <c r="H189" s="851">
        <v>1</v>
      </c>
      <c r="I189" s="851">
        <v>1</v>
      </c>
      <c r="J189" s="807">
        <v>1</v>
      </c>
      <c r="K189" s="851">
        <v>0</v>
      </c>
      <c r="L189" s="851">
        <v>0</v>
      </c>
      <c r="M189" s="807" t="s">
        <v>134</v>
      </c>
      <c r="N189" s="851">
        <v>2</v>
      </c>
      <c r="O189" s="851">
        <v>2</v>
      </c>
      <c r="P189" s="807">
        <v>1</v>
      </c>
      <c r="Q189" s="851">
        <v>0</v>
      </c>
      <c r="R189" s="851">
        <v>0</v>
      </c>
      <c r="S189" s="807" t="s">
        <v>134</v>
      </c>
      <c r="T189" s="851">
        <v>0</v>
      </c>
      <c r="U189" s="851">
        <v>0</v>
      </c>
      <c r="V189" s="807" t="s">
        <v>134</v>
      </c>
      <c r="W189" s="851">
        <v>1</v>
      </c>
      <c r="X189" s="851">
        <v>1</v>
      </c>
      <c r="Y189" s="807">
        <v>1</v>
      </c>
      <c r="Z189" s="851">
        <v>3</v>
      </c>
      <c r="AA189" s="851">
        <v>3</v>
      </c>
      <c r="AB189" s="807">
        <v>1</v>
      </c>
      <c r="AC189" s="851">
        <v>2</v>
      </c>
      <c r="AD189" s="851">
        <v>2</v>
      </c>
      <c r="AE189" s="807">
        <v>1</v>
      </c>
      <c r="AF189" s="851">
        <v>2</v>
      </c>
      <c r="AG189" s="851">
        <v>2</v>
      </c>
      <c r="AH189" s="807">
        <v>1</v>
      </c>
      <c r="AI189" s="851">
        <v>0</v>
      </c>
      <c r="AJ189" s="851">
        <v>0</v>
      </c>
      <c r="AK189" s="807" t="s">
        <v>134</v>
      </c>
      <c r="AL189" s="851">
        <v>1</v>
      </c>
      <c r="AM189" s="851">
        <v>1</v>
      </c>
      <c r="AN189" s="807">
        <v>1</v>
      </c>
      <c r="AO189" s="851">
        <v>1</v>
      </c>
      <c r="AP189" s="851">
        <v>1</v>
      </c>
      <c r="AQ189" s="807">
        <v>1</v>
      </c>
      <c r="AR189" s="851">
        <v>0</v>
      </c>
      <c r="AS189" s="851">
        <v>0</v>
      </c>
      <c r="AT189" s="807" t="s">
        <v>134</v>
      </c>
      <c r="AU189" s="851">
        <v>1</v>
      </c>
      <c r="AV189" s="851">
        <v>1</v>
      </c>
      <c r="AW189" s="807">
        <v>1</v>
      </c>
      <c r="AX189" s="851">
        <v>5</v>
      </c>
      <c r="AY189" s="851">
        <v>5</v>
      </c>
      <c r="AZ189" s="807">
        <v>1</v>
      </c>
      <c r="BA189" s="851">
        <v>2</v>
      </c>
      <c r="BB189" s="851">
        <v>2</v>
      </c>
      <c r="BC189" s="807">
        <v>1</v>
      </c>
      <c r="BD189" s="851">
        <v>1</v>
      </c>
      <c r="BE189" s="851">
        <v>1</v>
      </c>
      <c r="BF189" s="807">
        <v>1</v>
      </c>
      <c r="BG189" s="851">
        <v>3</v>
      </c>
      <c r="BH189" s="851">
        <v>3</v>
      </c>
      <c r="BI189" s="807">
        <v>1</v>
      </c>
      <c r="BJ189" s="851">
        <v>2</v>
      </c>
      <c r="BK189" s="851">
        <v>2</v>
      </c>
      <c r="BL189" s="807">
        <v>1</v>
      </c>
      <c r="BM189" s="851">
        <v>4</v>
      </c>
      <c r="BN189" s="851">
        <v>4</v>
      </c>
      <c r="BO189" s="807">
        <v>1</v>
      </c>
      <c r="BP189" s="851">
        <v>4</v>
      </c>
      <c r="BQ189" s="851">
        <v>4</v>
      </c>
      <c r="BR189" s="807">
        <v>1</v>
      </c>
      <c r="BS189" s="851">
        <v>1</v>
      </c>
      <c r="BT189" s="851">
        <v>1</v>
      </c>
      <c r="BU189" s="807">
        <v>1</v>
      </c>
      <c r="BV189" s="851">
        <v>0</v>
      </c>
      <c r="BW189" s="851">
        <v>0</v>
      </c>
      <c r="BX189" s="807" t="s">
        <v>134</v>
      </c>
      <c r="BY189" s="851">
        <v>0</v>
      </c>
      <c r="BZ189" s="851">
        <v>0</v>
      </c>
      <c r="CA189" s="807" t="s">
        <v>134</v>
      </c>
      <c r="CB189" s="851">
        <v>0</v>
      </c>
      <c r="CC189" s="851">
        <v>0</v>
      </c>
      <c r="CD189" s="807" t="s">
        <v>134</v>
      </c>
      <c r="CE189" s="851">
        <v>0</v>
      </c>
      <c r="CF189" s="851">
        <v>0</v>
      </c>
      <c r="CG189" s="807" t="s">
        <v>134</v>
      </c>
      <c r="CH189" s="851">
        <v>1</v>
      </c>
      <c r="CI189" s="851">
        <v>1</v>
      </c>
      <c r="CJ189" s="807">
        <v>1</v>
      </c>
      <c r="CK189" s="851">
        <v>0</v>
      </c>
      <c r="CL189" s="851">
        <v>0</v>
      </c>
      <c r="CM189" s="807" t="s">
        <v>134</v>
      </c>
      <c r="CN189" s="851">
        <v>1</v>
      </c>
      <c r="CO189" s="851">
        <v>1</v>
      </c>
      <c r="CP189" s="807">
        <v>1</v>
      </c>
      <c r="CQ189" s="851">
        <v>2</v>
      </c>
      <c r="CR189" s="851">
        <v>2</v>
      </c>
      <c r="CS189" s="807">
        <v>1</v>
      </c>
      <c r="CT189" s="851">
        <v>4</v>
      </c>
      <c r="CU189" s="851">
        <v>4</v>
      </c>
      <c r="CV189" s="807">
        <v>1</v>
      </c>
    </row>
    <row r="190" spans="1:100" ht="15" customHeight="1" x14ac:dyDescent="0.25">
      <c r="A190" s="845">
        <v>26</v>
      </c>
      <c r="B190" s="846" t="s">
        <v>119</v>
      </c>
      <c r="C190" s="846"/>
      <c r="D190" s="800">
        <f t="shared" si="16"/>
        <v>14</v>
      </c>
      <c r="E190" s="800">
        <f t="shared" si="16"/>
        <v>14</v>
      </c>
      <c r="F190" s="806">
        <f t="shared" si="15"/>
        <v>1</v>
      </c>
      <c r="G190" s="807" t="str">
        <f t="shared" si="14"/>
        <v>Đạt</v>
      </c>
      <c r="H190" s="851">
        <v>0</v>
      </c>
      <c r="I190" s="851">
        <v>0</v>
      </c>
      <c r="J190" s="807" t="s">
        <v>134</v>
      </c>
      <c r="K190" s="851">
        <v>1</v>
      </c>
      <c r="L190" s="851">
        <v>1</v>
      </c>
      <c r="M190" s="807">
        <v>1</v>
      </c>
      <c r="N190" s="851">
        <v>0</v>
      </c>
      <c r="O190" s="851">
        <v>0</v>
      </c>
      <c r="P190" s="807" t="s">
        <v>134</v>
      </c>
      <c r="Q190" s="851">
        <v>1</v>
      </c>
      <c r="R190" s="851">
        <v>1</v>
      </c>
      <c r="S190" s="807">
        <v>1</v>
      </c>
      <c r="T190" s="851">
        <v>0</v>
      </c>
      <c r="U190" s="851">
        <v>0</v>
      </c>
      <c r="V190" s="807" t="s">
        <v>134</v>
      </c>
      <c r="W190" s="851">
        <v>0</v>
      </c>
      <c r="X190" s="851">
        <v>0</v>
      </c>
      <c r="Y190" s="807" t="s">
        <v>134</v>
      </c>
      <c r="Z190" s="851">
        <v>0</v>
      </c>
      <c r="AA190" s="851">
        <v>0</v>
      </c>
      <c r="AB190" s="807" t="s">
        <v>134</v>
      </c>
      <c r="AC190" s="851">
        <v>0</v>
      </c>
      <c r="AD190" s="851">
        <v>0</v>
      </c>
      <c r="AE190" s="807" t="s">
        <v>134</v>
      </c>
      <c r="AF190" s="851">
        <v>1</v>
      </c>
      <c r="AG190" s="851">
        <v>1</v>
      </c>
      <c r="AH190" s="807">
        <v>1</v>
      </c>
      <c r="AI190" s="851">
        <v>0</v>
      </c>
      <c r="AJ190" s="851">
        <v>0</v>
      </c>
      <c r="AK190" s="807" t="s">
        <v>134</v>
      </c>
      <c r="AL190" s="851">
        <v>0</v>
      </c>
      <c r="AM190" s="851">
        <v>0</v>
      </c>
      <c r="AN190" s="807" t="s">
        <v>134</v>
      </c>
      <c r="AO190" s="851">
        <v>0</v>
      </c>
      <c r="AP190" s="851">
        <v>0</v>
      </c>
      <c r="AQ190" s="807" t="s">
        <v>134</v>
      </c>
      <c r="AR190" s="851">
        <v>0</v>
      </c>
      <c r="AS190" s="851">
        <v>0</v>
      </c>
      <c r="AT190" s="807" t="s">
        <v>134</v>
      </c>
      <c r="AU190" s="851">
        <v>0</v>
      </c>
      <c r="AV190" s="851">
        <v>0</v>
      </c>
      <c r="AW190" s="807" t="s">
        <v>134</v>
      </c>
      <c r="AX190" s="851">
        <v>0</v>
      </c>
      <c r="AY190" s="851">
        <v>0</v>
      </c>
      <c r="AZ190" s="807" t="s">
        <v>134</v>
      </c>
      <c r="BA190" s="851">
        <v>1</v>
      </c>
      <c r="BB190" s="851">
        <v>1</v>
      </c>
      <c r="BC190" s="807">
        <v>1</v>
      </c>
      <c r="BD190" s="851">
        <v>0</v>
      </c>
      <c r="BE190" s="851">
        <v>0</v>
      </c>
      <c r="BF190" s="807" t="s">
        <v>134</v>
      </c>
      <c r="BG190" s="851">
        <v>0</v>
      </c>
      <c r="BH190" s="851">
        <v>0</v>
      </c>
      <c r="BI190" s="807" t="s">
        <v>134</v>
      </c>
      <c r="BJ190" s="851">
        <v>0</v>
      </c>
      <c r="BK190" s="851">
        <v>0</v>
      </c>
      <c r="BL190" s="807" t="s">
        <v>134</v>
      </c>
      <c r="BM190" s="851">
        <v>0</v>
      </c>
      <c r="BN190" s="851">
        <v>0</v>
      </c>
      <c r="BO190" s="807" t="s">
        <v>134</v>
      </c>
      <c r="BP190" s="851">
        <v>0</v>
      </c>
      <c r="BQ190" s="851">
        <v>0</v>
      </c>
      <c r="BR190" s="807" t="s">
        <v>134</v>
      </c>
      <c r="BS190" s="851">
        <v>1</v>
      </c>
      <c r="BT190" s="851">
        <v>1</v>
      </c>
      <c r="BU190" s="807">
        <v>1</v>
      </c>
      <c r="BV190" s="851">
        <v>2</v>
      </c>
      <c r="BW190" s="851">
        <v>2</v>
      </c>
      <c r="BX190" s="807">
        <v>1</v>
      </c>
      <c r="BY190" s="851">
        <v>2</v>
      </c>
      <c r="BZ190" s="851">
        <v>2</v>
      </c>
      <c r="CA190" s="807">
        <v>1</v>
      </c>
      <c r="CB190" s="851">
        <v>1</v>
      </c>
      <c r="CC190" s="851">
        <v>1</v>
      </c>
      <c r="CD190" s="807">
        <v>1</v>
      </c>
      <c r="CE190" s="851">
        <v>0</v>
      </c>
      <c r="CF190" s="851">
        <v>0</v>
      </c>
      <c r="CG190" s="807" t="s">
        <v>134</v>
      </c>
      <c r="CH190" s="851">
        <v>1</v>
      </c>
      <c r="CI190" s="851">
        <v>1</v>
      </c>
      <c r="CJ190" s="807">
        <v>1</v>
      </c>
      <c r="CK190" s="851">
        <v>2</v>
      </c>
      <c r="CL190" s="851">
        <v>2</v>
      </c>
      <c r="CM190" s="807">
        <v>1</v>
      </c>
      <c r="CN190" s="851">
        <v>1</v>
      </c>
      <c r="CO190" s="851">
        <v>1</v>
      </c>
      <c r="CP190" s="807">
        <v>1</v>
      </c>
      <c r="CQ190" s="851">
        <v>0</v>
      </c>
      <c r="CR190" s="851">
        <v>0</v>
      </c>
      <c r="CS190" s="807" t="s">
        <v>134</v>
      </c>
      <c r="CT190" s="851">
        <v>0</v>
      </c>
      <c r="CU190" s="851">
        <v>0</v>
      </c>
      <c r="CV190" s="807" t="s">
        <v>134</v>
      </c>
    </row>
    <row r="191" spans="1:100" ht="15" customHeight="1" x14ac:dyDescent="0.25">
      <c r="A191" s="845">
        <v>27</v>
      </c>
      <c r="B191" s="846" t="s">
        <v>120</v>
      </c>
      <c r="C191" s="846"/>
      <c r="D191" s="800">
        <f t="shared" si="16"/>
        <v>56</v>
      </c>
      <c r="E191" s="800">
        <f t="shared" si="16"/>
        <v>56</v>
      </c>
      <c r="F191" s="806">
        <f t="shared" si="15"/>
        <v>1</v>
      </c>
      <c r="G191" s="807" t="str">
        <f t="shared" si="14"/>
        <v>Đạt</v>
      </c>
      <c r="H191" s="851">
        <v>8</v>
      </c>
      <c r="I191" s="851">
        <v>8</v>
      </c>
      <c r="J191" s="807">
        <v>1</v>
      </c>
      <c r="K191" s="851">
        <v>0</v>
      </c>
      <c r="L191" s="851">
        <v>0</v>
      </c>
      <c r="M191" s="807" t="s">
        <v>134</v>
      </c>
      <c r="N191" s="851">
        <v>2</v>
      </c>
      <c r="O191" s="851">
        <v>2</v>
      </c>
      <c r="P191" s="807">
        <v>1</v>
      </c>
      <c r="Q191" s="851">
        <v>2</v>
      </c>
      <c r="R191" s="851">
        <v>2</v>
      </c>
      <c r="S191" s="807">
        <v>1</v>
      </c>
      <c r="T191" s="851">
        <v>0</v>
      </c>
      <c r="U191" s="851">
        <v>0</v>
      </c>
      <c r="V191" s="807" t="s">
        <v>134</v>
      </c>
      <c r="W191" s="851">
        <v>1</v>
      </c>
      <c r="X191" s="851">
        <v>1</v>
      </c>
      <c r="Y191" s="807">
        <v>1</v>
      </c>
      <c r="Z191" s="851">
        <v>4</v>
      </c>
      <c r="AA191" s="851">
        <v>4</v>
      </c>
      <c r="AB191" s="807">
        <v>1</v>
      </c>
      <c r="AC191" s="851">
        <v>1</v>
      </c>
      <c r="AD191" s="851">
        <v>1</v>
      </c>
      <c r="AE191" s="807">
        <v>1</v>
      </c>
      <c r="AF191" s="851">
        <v>2</v>
      </c>
      <c r="AG191" s="851">
        <v>2</v>
      </c>
      <c r="AH191" s="807">
        <v>1</v>
      </c>
      <c r="AI191" s="851">
        <v>1</v>
      </c>
      <c r="AJ191" s="851">
        <v>1</v>
      </c>
      <c r="AK191" s="807">
        <v>1</v>
      </c>
      <c r="AL191" s="851">
        <v>2</v>
      </c>
      <c r="AM191" s="851">
        <v>2</v>
      </c>
      <c r="AN191" s="807">
        <v>1</v>
      </c>
      <c r="AO191" s="851">
        <v>0</v>
      </c>
      <c r="AP191" s="851">
        <v>0</v>
      </c>
      <c r="AQ191" s="807" t="s">
        <v>134</v>
      </c>
      <c r="AR191" s="851">
        <v>2</v>
      </c>
      <c r="AS191" s="851">
        <v>2</v>
      </c>
      <c r="AT191" s="807">
        <v>1</v>
      </c>
      <c r="AU191" s="851">
        <v>2</v>
      </c>
      <c r="AV191" s="851">
        <v>2</v>
      </c>
      <c r="AW191" s="807">
        <v>1</v>
      </c>
      <c r="AX191" s="851">
        <v>1</v>
      </c>
      <c r="AY191" s="851">
        <v>1</v>
      </c>
      <c r="AZ191" s="807">
        <v>1</v>
      </c>
      <c r="BA191" s="851">
        <v>2</v>
      </c>
      <c r="BB191" s="851">
        <v>2</v>
      </c>
      <c r="BC191" s="807">
        <v>1</v>
      </c>
      <c r="BD191" s="851">
        <v>0</v>
      </c>
      <c r="BE191" s="851">
        <v>0</v>
      </c>
      <c r="BF191" s="807" t="s">
        <v>134</v>
      </c>
      <c r="BG191" s="851">
        <v>0</v>
      </c>
      <c r="BH191" s="851">
        <v>0</v>
      </c>
      <c r="BI191" s="807" t="s">
        <v>134</v>
      </c>
      <c r="BJ191" s="851">
        <v>1</v>
      </c>
      <c r="BK191" s="851">
        <v>1</v>
      </c>
      <c r="BL191" s="807">
        <v>1</v>
      </c>
      <c r="BM191" s="851">
        <v>2</v>
      </c>
      <c r="BN191" s="851">
        <v>2</v>
      </c>
      <c r="BO191" s="807">
        <v>1</v>
      </c>
      <c r="BP191" s="851">
        <v>1</v>
      </c>
      <c r="BQ191" s="851">
        <v>1</v>
      </c>
      <c r="BR191" s="807">
        <v>1</v>
      </c>
      <c r="BS191" s="851">
        <v>10</v>
      </c>
      <c r="BT191" s="851">
        <v>10</v>
      </c>
      <c r="BU191" s="807">
        <v>1</v>
      </c>
      <c r="BV191" s="851">
        <v>6</v>
      </c>
      <c r="BW191" s="851">
        <v>6</v>
      </c>
      <c r="BX191" s="807">
        <v>1</v>
      </c>
      <c r="BY191" s="851">
        <v>0</v>
      </c>
      <c r="BZ191" s="851">
        <v>0</v>
      </c>
      <c r="CA191" s="807" t="s">
        <v>134</v>
      </c>
      <c r="CB191" s="851">
        <v>2</v>
      </c>
      <c r="CC191" s="851">
        <v>2</v>
      </c>
      <c r="CD191" s="807">
        <v>1</v>
      </c>
      <c r="CE191" s="851">
        <v>0</v>
      </c>
      <c r="CF191" s="851">
        <v>0</v>
      </c>
      <c r="CG191" s="807" t="s">
        <v>134</v>
      </c>
      <c r="CH191" s="851">
        <v>1</v>
      </c>
      <c r="CI191" s="851">
        <v>1</v>
      </c>
      <c r="CJ191" s="807">
        <v>1</v>
      </c>
      <c r="CK191" s="851">
        <v>2</v>
      </c>
      <c r="CL191" s="851">
        <v>2</v>
      </c>
      <c r="CM191" s="807">
        <v>1</v>
      </c>
      <c r="CN191" s="851">
        <v>1</v>
      </c>
      <c r="CO191" s="851">
        <v>1</v>
      </c>
      <c r="CP191" s="807">
        <v>1</v>
      </c>
      <c r="CQ191" s="851">
        <v>0</v>
      </c>
      <c r="CR191" s="851">
        <v>0</v>
      </c>
      <c r="CS191" s="807" t="s">
        <v>134</v>
      </c>
      <c r="CT191" s="851">
        <v>0</v>
      </c>
      <c r="CU191" s="851">
        <v>0</v>
      </c>
      <c r="CV191" s="807" t="s">
        <v>134</v>
      </c>
    </row>
    <row r="192" spans="1:100" ht="15" customHeight="1" x14ac:dyDescent="0.25">
      <c r="A192" s="845">
        <v>28</v>
      </c>
      <c r="B192" s="846" t="s">
        <v>121</v>
      </c>
      <c r="C192" s="846"/>
      <c r="D192" s="800">
        <f t="shared" si="16"/>
        <v>30</v>
      </c>
      <c r="E192" s="800">
        <f t="shared" si="16"/>
        <v>30</v>
      </c>
      <c r="F192" s="806">
        <f t="shared" si="15"/>
        <v>1</v>
      </c>
      <c r="G192" s="807" t="str">
        <f t="shared" si="14"/>
        <v>Đạt</v>
      </c>
      <c r="H192" s="851">
        <v>1</v>
      </c>
      <c r="I192" s="851">
        <v>1</v>
      </c>
      <c r="J192" s="807">
        <v>1</v>
      </c>
      <c r="K192" s="851">
        <v>1</v>
      </c>
      <c r="L192" s="851">
        <v>1</v>
      </c>
      <c r="M192" s="807">
        <v>1</v>
      </c>
      <c r="N192" s="851">
        <v>3</v>
      </c>
      <c r="O192" s="851">
        <v>3</v>
      </c>
      <c r="P192" s="807">
        <v>1</v>
      </c>
      <c r="Q192" s="851">
        <v>1</v>
      </c>
      <c r="R192" s="851">
        <v>1</v>
      </c>
      <c r="S192" s="807">
        <v>1</v>
      </c>
      <c r="T192" s="851">
        <v>0</v>
      </c>
      <c r="U192" s="851">
        <v>0</v>
      </c>
      <c r="V192" s="807" t="s">
        <v>134</v>
      </c>
      <c r="W192" s="851">
        <v>1</v>
      </c>
      <c r="X192" s="851">
        <v>1</v>
      </c>
      <c r="Y192" s="807">
        <v>1</v>
      </c>
      <c r="Z192" s="851">
        <v>0</v>
      </c>
      <c r="AA192" s="851">
        <v>0</v>
      </c>
      <c r="AB192" s="807" t="s">
        <v>134</v>
      </c>
      <c r="AC192" s="851">
        <v>0</v>
      </c>
      <c r="AD192" s="851">
        <v>0</v>
      </c>
      <c r="AE192" s="807" t="s">
        <v>134</v>
      </c>
      <c r="AF192" s="851">
        <v>3</v>
      </c>
      <c r="AG192" s="851">
        <v>3</v>
      </c>
      <c r="AH192" s="807">
        <v>1</v>
      </c>
      <c r="AI192" s="851">
        <v>4</v>
      </c>
      <c r="AJ192" s="851">
        <v>4</v>
      </c>
      <c r="AK192" s="807">
        <v>1</v>
      </c>
      <c r="AL192" s="851">
        <v>1</v>
      </c>
      <c r="AM192" s="851">
        <v>1</v>
      </c>
      <c r="AN192" s="807">
        <v>1</v>
      </c>
      <c r="AO192" s="851">
        <v>0</v>
      </c>
      <c r="AP192" s="851">
        <v>0</v>
      </c>
      <c r="AQ192" s="807" t="s">
        <v>134</v>
      </c>
      <c r="AR192" s="851">
        <v>0</v>
      </c>
      <c r="AS192" s="851">
        <v>0</v>
      </c>
      <c r="AT192" s="807" t="s">
        <v>134</v>
      </c>
      <c r="AU192" s="851">
        <v>3</v>
      </c>
      <c r="AV192" s="851">
        <v>3</v>
      </c>
      <c r="AW192" s="807">
        <v>1</v>
      </c>
      <c r="AX192" s="851">
        <v>0</v>
      </c>
      <c r="AY192" s="851">
        <v>0</v>
      </c>
      <c r="AZ192" s="807" t="s">
        <v>134</v>
      </c>
      <c r="BA192" s="851">
        <v>1</v>
      </c>
      <c r="BB192" s="851">
        <v>1</v>
      </c>
      <c r="BC192" s="807">
        <v>1</v>
      </c>
      <c r="BD192" s="851">
        <v>0</v>
      </c>
      <c r="BE192" s="851">
        <v>0</v>
      </c>
      <c r="BF192" s="807" t="s">
        <v>134</v>
      </c>
      <c r="BG192" s="851">
        <v>1</v>
      </c>
      <c r="BH192" s="851">
        <v>1</v>
      </c>
      <c r="BI192" s="807">
        <v>1</v>
      </c>
      <c r="BJ192" s="851">
        <v>1</v>
      </c>
      <c r="BK192" s="851">
        <v>1</v>
      </c>
      <c r="BL192" s="807">
        <v>1</v>
      </c>
      <c r="BM192" s="851">
        <v>0</v>
      </c>
      <c r="BN192" s="851">
        <v>0</v>
      </c>
      <c r="BO192" s="807" t="s">
        <v>134</v>
      </c>
      <c r="BP192" s="851">
        <v>1</v>
      </c>
      <c r="BQ192" s="851">
        <v>1</v>
      </c>
      <c r="BR192" s="807">
        <v>1</v>
      </c>
      <c r="BS192" s="851">
        <v>2</v>
      </c>
      <c r="BT192" s="851">
        <v>2</v>
      </c>
      <c r="BU192" s="807">
        <v>1</v>
      </c>
      <c r="BV192" s="851">
        <v>1</v>
      </c>
      <c r="BW192" s="851">
        <v>1</v>
      </c>
      <c r="BX192" s="807">
        <v>1</v>
      </c>
      <c r="BY192" s="851">
        <v>0</v>
      </c>
      <c r="BZ192" s="851">
        <v>0</v>
      </c>
      <c r="CA192" s="807" t="s">
        <v>134</v>
      </c>
      <c r="CB192" s="851">
        <v>1</v>
      </c>
      <c r="CC192" s="851">
        <v>1</v>
      </c>
      <c r="CD192" s="807">
        <v>1</v>
      </c>
      <c r="CE192" s="851">
        <v>1</v>
      </c>
      <c r="CF192" s="851">
        <v>1</v>
      </c>
      <c r="CG192" s="807">
        <v>1</v>
      </c>
      <c r="CH192" s="851">
        <v>0</v>
      </c>
      <c r="CI192" s="851">
        <v>0</v>
      </c>
      <c r="CJ192" s="807" t="s">
        <v>134</v>
      </c>
      <c r="CK192" s="851">
        <v>2</v>
      </c>
      <c r="CL192" s="851">
        <v>2</v>
      </c>
      <c r="CM192" s="807">
        <v>1</v>
      </c>
      <c r="CN192" s="851">
        <v>0</v>
      </c>
      <c r="CO192" s="851">
        <v>0</v>
      </c>
      <c r="CP192" s="807" t="s">
        <v>134</v>
      </c>
      <c r="CQ192" s="851">
        <v>1</v>
      </c>
      <c r="CR192" s="851">
        <v>1</v>
      </c>
      <c r="CS192" s="807">
        <v>1</v>
      </c>
      <c r="CT192" s="851">
        <v>0</v>
      </c>
      <c r="CU192" s="851">
        <v>0</v>
      </c>
      <c r="CV192" s="807" t="s">
        <v>134</v>
      </c>
    </row>
    <row r="193" spans="1:101" ht="15" customHeight="1" x14ac:dyDescent="0.25">
      <c r="A193" s="845">
        <v>29</v>
      </c>
      <c r="B193" s="846" t="s">
        <v>122</v>
      </c>
      <c r="C193" s="846"/>
      <c r="D193" s="800">
        <f t="shared" si="16"/>
        <v>15</v>
      </c>
      <c r="E193" s="800">
        <f t="shared" si="16"/>
        <v>15</v>
      </c>
      <c r="F193" s="806">
        <f t="shared" si="15"/>
        <v>1</v>
      </c>
      <c r="G193" s="807" t="str">
        <f t="shared" si="14"/>
        <v>Đạt</v>
      </c>
      <c r="H193" s="851">
        <v>1</v>
      </c>
      <c r="I193" s="851">
        <v>1</v>
      </c>
      <c r="J193" s="807">
        <v>1</v>
      </c>
      <c r="K193" s="851">
        <v>0</v>
      </c>
      <c r="L193" s="851">
        <v>0</v>
      </c>
      <c r="M193" s="807" t="s">
        <v>134</v>
      </c>
      <c r="N193" s="851">
        <v>0</v>
      </c>
      <c r="O193" s="851">
        <v>0</v>
      </c>
      <c r="P193" s="807" t="s">
        <v>134</v>
      </c>
      <c r="Q193" s="851">
        <v>2</v>
      </c>
      <c r="R193" s="851">
        <v>2</v>
      </c>
      <c r="S193" s="807">
        <v>1</v>
      </c>
      <c r="T193" s="851">
        <v>0</v>
      </c>
      <c r="U193" s="851">
        <v>0</v>
      </c>
      <c r="V193" s="807" t="s">
        <v>134</v>
      </c>
      <c r="W193" s="851">
        <v>0</v>
      </c>
      <c r="X193" s="851">
        <v>0</v>
      </c>
      <c r="Y193" s="807" t="s">
        <v>134</v>
      </c>
      <c r="Z193" s="851">
        <v>1</v>
      </c>
      <c r="AA193" s="851">
        <v>1</v>
      </c>
      <c r="AB193" s="807">
        <v>1</v>
      </c>
      <c r="AC193" s="851">
        <v>0</v>
      </c>
      <c r="AD193" s="851">
        <v>0</v>
      </c>
      <c r="AE193" s="807" t="s">
        <v>134</v>
      </c>
      <c r="AF193" s="851">
        <v>1</v>
      </c>
      <c r="AG193" s="851">
        <v>1</v>
      </c>
      <c r="AH193" s="807">
        <v>1</v>
      </c>
      <c r="AI193" s="851">
        <v>0</v>
      </c>
      <c r="AJ193" s="851">
        <v>0</v>
      </c>
      <c r="AK193" s="807" t="s">
        <v>134</v>
      </c>
      <c r="AL193" s="851">
        <v>0</v>
      </c>
      <c r="AM193" s="851">
        <v>0</v>
      </c>
      <c r="AN193" s="807" t="s">
        <v>134</v>
      </c>
      <c r="AO193" s="851">
        <v>1</v>
      </c>
      <c r="AP193" s="851">
        <v>1</v>
      </c>
      <c r="AQ193" s="807">
        <v>1</v>
      </c>
      <c r="AR193" s="851">
        <v>0</v>
      </c>
      <c r="AS193" s="851">
        <v>0</v>
      </c>
      <c r="AT193" s="807" t="s">
        <v>134</v>
      </c>
      <c r="AU193" s="851">
        <v>1</v>
      </c>
      <c r="AV193" s="851">
        <v>1</v>
      </c>
      <c r="AW193" s="807">
        <v>1</v>
      </c>
      <c r="AX193" s="851">
        <v>1</v>
      </c>
      <c r="AY193" s="851">
        <v>1</v>
      </c>
      <c r="AZ193" s="807">
        <v>1</v>
      </c>
      <c r="BA193" s="851">
        <v>0</v>
      </c>
      <c r="BB193" s="851">
        <v>0</v>
      </c>
      <c r="BC193" s="807" t="s">
        <v>134</v>
      </c>
      <c r="BD193" s="851">
        <v>0</v>
      </c>
      <c r="BE193" s="851">
        <v>0</v>
      </c>
      <c r="BF193" s="807" t="s">
        <v>134</v>
      </c>
      <c r="BG193" s="851">
        <v>0</v>
      </c>
      <c r="BH193" s="851">
        <v>0</v>
      </c>
      <c r="BI193" s="807" t="s">
        <v>134</v>
      </c>
      <c r="BJ193" s="851">
        <v>2</v>
      </c>
      <c r="BK193" s="851">
        <v>2</v>
      </c>
      <c r="BL193" s="807">
        <v>1</v>
      </c>
      <c r="BM193" s="851">
        <v>1</v>
      </c>
      <c r="BN193" s="851">
        <v>1</v>
      </c>
      <c r="BO193" s="807">
        <v>1</v>
      </c>
      <c r="BP193" s="851">
        <v>0</v>
      </c>
      <c r="BQ193" s="851">
        <v>0</v>
      </c>
      <c r="BR193" s="807" t="s">
        <v>134</v>
      </c>
      <c r="BS193" s="851">
        <v>1</v>
      </c>
      <c r="BT193" s="851">
        <v>1</v>
      </c>
      <c r="BU193" s="807">
        <v>1</v>
      </c>
      <c r="BV193" s="851">
        <v>1</v>
      </c>
      <c r="BW193" s="851">
        <v>1</v>
      </c>
      <c r="BX193" s="807">
        <v>1</v>
      </c>
      <c r="BY193" s="851">
        <v>1</v>
      </c>
      <c r="BZ193" s="851">
        <v>1</v>
      </c>
      <c r="CA193" s="807">
        <v>1</v>
      </c>
      <c r="CB193" s="851">
        <v>0</v>
      </c>
      <c r="CC193" s="851">
        <v>0</v>
      </c>
      <c r="CD193" s="807" t="s">
        <v>134</v>
      </c>
      <c r="CE193" s="851">
        <v>0</v>
      </c>
      <c r="CF193" s="851">
        <v>0</v>
      </c>
      <c r="CG193" s="807" t="s">
        <v>134</v>
      </c>
      <c r="CH193" s="851">
        <v>0</v>
      </c>
      <c r="CI193" s="851">
        <v>0</v>
      </c>
      <c r="CJ193" s="807" t="s">
        <v>134</v>
      </c>
      <c r="CK193" s="851">
        <v>1</v>
      </c>
      <c r="CL193" s="851">
        <v>1</v>
      </c>
      <c r="CM193" s="807">
        <v>1</v>
      </c>
      <c r="CN193" s="851">
        <v>0</v>
      </c>
      <c r="CO193" s="851">
        <v>0</v>
      </c>
      <c r="CP193" s="807" t="s">
        <v>134</v>
      </c>
      <c r="CQ193" s="851">
        <v>0</v>
      </c>
      <c r="CR193" s="851">
        <v>0</v>
      </c>
      <c r="CS193" s="807" t="s">
        <v>134</v>
      </c>
      <c r="CT193" s="851">
        <v>0</v>
      </c>
      <c r="CU193" s="851">
        <v>0</v>
      </c>
      <c r="CV193" s="807" t="s">
        <v>134</v>
      </c>
    </row>
    <row r="194" spans="1:101" ht="15" customHeight="1" x14ac:dyDescent="0.25">
      <c r="A194" s="845">
        <v>30</v>
      </c>
      <c r="B194" s="846" t="s">
        <v>123</v>
      </c>
      <c r="C194" s="846"/>
      <c r="D194" s="800">
        <f t="shared" si="16"/>
        <v>33</v>
      </c>
      <c r="E194" s="800">
        <f t="shared" si="16"/>
        <v>33</v>
      </c>
      <c r="F194" s="806">
        <f t="shared" si="15"/>
        <v>1</v>
      </c>
      <c r="G194" s="807" t="str">
        <f t="shared" si="14"/>
        <v>Đạt</v>
      </c>
      <c r="H194" s="851">
        <v>1</v>
      </c>
      <c r="I194" s="851">
        <v>1</v>
      </c>
      <c r="J194" s="807">
        <v>1</v>
      </c>
      <c r="K194" s="851">
        <v>1</v>
      </c>
      <c r="L194" s="851">
        <v>1</v>
      </c>
      <c r="M194" s="807">
        <v>1</v>
      </c>
      <c r="N194" s="851">
        <v>0</v>
      </c>
      <c r="O194" s="851">
        <v>0</v>
      </c>
      <c r="P194" s="807" t="s">
        <v>134</v>
      </c>
      <c r="Q194" s="851">
        <v>2</v>
      </c>
      <c r="R194" s="851">
        <v>2</v>
      </c>
      <c r="S194" s="807">
        <v>1</v>
      </c>
      <c r="T194" s="851">
        <v>2</v>
      </c>
      <c r="U194" s="851">
        <v>2</v>
      </c>
      <c r="V194" s="807">
        <v>1</v>
      </c>
      <c r="W194" s="851">
        <v>2</v>
      </c>
      <c r="X194" s="851">
        <v>2</v>
      </c>
      <c r="Y194" s="807">
        <v>1</v>
      </c>
      <c r="Z194" s="851">
        <v>3</v>
      </c>
      <c r="AA194" s="851">
        <v>3</v>
      </c>
      <c r="AB194" s="807">
        <v>1</v>
      </c>
      <c r="AC194" s="851">
        <v>0</v>
      </c>
      <c r="AD194" s="851">
        <v>0</v>
      </c>
      <c r="AE194" s="807" t="s">
        <v>134</v>
      </c>
      <c r="AF194" s="851">
        <v>0</v>
      </c>
      <c r="AG194" s="851">
        <v>0</v>
      </c>
      <c r="AH194" s="807" t="s">
        <v>134</v>
      </c>
      <c r="AI194" s="851">
        <v>0</v>
      </c>
      <c r="AJ194" s="851">
        <v>0</v>
      </c>
      <c r="AK194" s="807" t="s">
        <v>134</v>
      </c>
      <c r="AL194" s="851">
        <v>1</v>
      </c>
      <c r="AM194" s="851">
        <v>1</v>
      </c>
      <c r="AN194" s="807">
        <v>1</v>
      </c>
      <c r="AO194" s="851">
        <v>0</v>
      </c>
      <c r="AP194" s="851">
        <v>0</v>
      </c>
      <c r="AQ194" s="807" t="s">
        <v>134</v>
      </c>
      <c r="AR194" s="851">
        <v>0</v>
      </c>
      <c r="AS194" s="851">
        <v>0</v>
      </c>
      <c r="AT194" s="807" t="s">
        <v>134</v>
      </c>
      <c r="AU194" s="851">
        <v>0</v>
      </c>
      <c r="AV194" s="851">
        <v>0</v>
      </c>
      <c r="AW194" s="807" t="s">
        <v>134</v>
      </c>
      <c r="AX194" s="851">
        <v>3</v>
      </c>
      <c r="AY194" s="851">
        <v>3</v>
      </c>
      <c r="AZ194" s="807">
        <v>1</v>
      </c>
      <c r="BA194" s="851">
        <v>2</v>
      </c>
      <c r="BB194" s="851">
        <v>2</v>
      </c>
      <c r="BC194" s="807">
        <v>1</v>
      </c>
      <c r="BD194" s="851">
        <v>1</v>
      </c>
      <c r="BE194" s="851">
        <v>1</v>
      </c>
      <c r="BF194" s="807">
        <v>1</v>
      </c>
      <c r="BG194" s="851">
        <v>0</v>
      </c>
      <c r="BH194" s="851">
        <v>0</v>
      </c>
      <c r="BI194" s="807" t="s">
        <v>134</v>
      </c>
      <c r="BJ194" s="851">
        <v>0</v>
      </c>
      <c r="BK194" s="851">
        <v>0</v>
      </c>
      <c r="BL194" s="807" t="s">
        <v>134</v>
      </c>
      <c r="BM194" s="851">
        <v>0</v>
      </c>
      <c r="BN194" s="851">
        <v>0</v>
      </c>
      <c r="BO194" s="807" t="s">
        <v>134</v>
      </c>
      <c r="BP194" s="851">
        <v>2</v>
      </c>
      <c r="BQ194" s="851">
        <v>2</v>
      </c>
      <c r="BR194" s="807">
        <v>1</v>
      </c>
      <c r="BS194" s="851">
        <v>0</v>
      </c>
      <c r="BT194" s="851">
        <v>0</v>
      </c>
      <c r="BU194" s="807" t="s">
        <v>134</v>
      </c>
      <c r="BV194" s="851">
        <v>0</v>
      </c>
      <c r="BW194" s="851">
        <v>0</v>
      </c>
      <c r="BX194" s="807" t="s">
        <v>134</v>
      </c>
      <c r="BY194" s="851">
        <v>0</v>
      </c>
      <c r="BZ194" s="851">
        <v>0</v>
      </c>
      <c r="CA194" s="807" t="s">
        <v>134</v>
      </c>
      <c r="CB194" s="851">
        <v>0</v>
      </c>
      <c r="CC194" s="851">
        <v>0</v>
      </c>
      <c r="CD194" s="807" t="s">
        <v>134</v>
      </c>
      <c r="CE194" s="851">
        <v>0</v>
      </c>
      <c r="CF194" s="851">
        <v>0</v>
      </c>
      <c r="CG194" s="807" t="s">
        <v>134</v>
      </c>
      <c r="CH194" s="851">
        <v>1</v>
      </c>
      <c r="CI194" s="851">
        <v>1</v>
      </c>
      <c r="CJ194" s="807">
        <v>1</v>
      </c>
      <c r="CK194" s="851">
        <v>5</v>
      </c>
      <c r="CL194" s="851">
        <v>5</v>
      </c>
      <c r="CM194" s="807">
        <v>1</v>
      </c>
      <c r="CN194" s="851">
        <v>4</v>
      </c>
      <c r="CO194" s="851">
        <v>4</v>
      </c>
      <c r="CP194" s="807">
        <v>1</v>
      </c>
      <c r="CQ194" s="851">
        <v>3</v>
      </c>
      <c r="CR194" s="851">
        <v>3</v>
      </c>
      <c r="CS194" s="807">
        <v>1</v>
      </c>
      <c r="CT194" s="851">
        <v>1</v>
      </c>
      <c r="CU194" s="851">
        <v>1</v>
      </c>
      <c r="CV194" s="807">
        <v>1</v>
      </c>
    </row>
    <row r="195" spans="1:101" ht="15" customHeight="1" x14ac:dyDescent="0.25">
      <c r="A195" s="845">
        <v>31</v>
      </c>
      <c r="B195" s="846" t="s">
        <v>124</v>
      </c>
      <c r="C195" s="846"/>
      <c r="D195" s="800">
        <f t="shared" si="16"/>
        <v>39</v>
      </c>
      <c r="E195" s="800">
        <f t="shared" si="16"/>
        <v>39</v>
      </c>
      <c r="F195" s="806">
        <f t="shared" si="15"/>
        <v>1</v>
      </c>
      <c r="G195" s="807" t="str">
        <f t="shared" si="14"/>
        <v>Đạt</v>
      </c>
      <c r="H195" s="851">
        <v>5</v>
      </c>
      <c r="I195" s="851">
        <v>5</v>
      </c>
      <c r="J195" s="807">
        <v>1</v>
      </c>
      <c r="K195" s="851">
        <v>0</v>
      </c>
      <c r="L195" s="851">
        <v>0</v>
      </c>
      <c r="M195" s="807" t="s">
        <v>134</v>
      </c>
      <c r="N195" s="851">
        <v>0</v>
      </c>
      <c r="O195" s="851">
        <v>0</v>
      </c>
      <c r="P195" s="807" t="s">
        <v>134</v>
      </c>
      <c r="Q195" s="851">
        <v>2</v>
      </c>
      <c r="R195" s="851">
        <v>2</v>
      </c>
      <c r="S195" s="807">
        <v>1</v>
      </c>
      <c r="T195" s="851">
        <v>0</v>
      </c>
      <c r="U195" s="851">
        <v>0</v>
      </c>
      <c r="V195" s="807" t="s">
        <v>134</v>
      </c>
      <c r="W195" s="851">
        <v>0</v>
      </c>
      <c r="X195" s="851">
        <v>0</v>
      </c>
      <c r="Y195" s="807" t="s">
        <v>134</v>
      </c>
      <c r="Z195" s="851">
        <v>0</v>
      </c>
      <c r="AA195" s="851">
        <v>0</v>
      </c>
      <c r="AB195" s="807" t="s">
        <v>134</v>
      </c>
      <c r="AC195" s="851">
        <v>0</v>
      </c>
      <c r="AD195" s="851">
        <v>0</v>
      </c>
      <c r="AE195" s="807" t="s">
        <v>134</v>
      </c>
      <c r="AF195" s="851">
        <v>0</v>
      </c>
      <c r="AG195" s="851">
        <v>0</v>
      </c>
      <c r="AH195" s="807" t="s">
        <v>134</v>
      </c>
      <c r="AI195" s="851">
        <v>1</v>
      </c>
      <c r="AJ195" s="851">
        <v>1</v>
      </c>
      <c r="AK195" s="807">
        <v>1</v>
      </c>
      <c r="AL195" s="851">
        <v>1</v>
      </c>
      <c r="AM195" s="851">
        <v>1</v>
      </c>
      <c r="AN195" s="807">
        <v>1</v>
      </c>
      <c r="AO195" s="851">
        <v>0</v>
      </c>
      <c r="AP195" s="851">
        <v>0</v>
      </c>
      <c r="AQ195" s="807" t="s">
        <v>134</v>
      </c>
      <c r="AR195" s="851">
        <v>1</v>
      </c>
      <c r="AS195" s="851">
        <v>1</v>
      </c>
      <c r="AT195" s="807">
        <v>1</v>
      </c>
      <c r="AU195" s="851">
        <v>5</v>
      </c>
      <c r="AV195" s="851">
        <v>5</v>
      </c>
      <c r="AW195" s="807">
        <v>1</v>
      </c>
      <c r="AX195" s="851">
        <v>1</v>
      </c>
      <c r="AY195" s="851">
        <v>1</v>
      </c>
      <c r="AZ195" s="807">
        <v>1</v>
      </c>
      <c r="BA195" s="851">
        <v>0</v>
      </c>
      <c r="BB195" s="851">
        <v>0</v>
      </c>
      <c r="BC195" s="807" t="s">
        <v>134</v>
      </c>
      <c r="BD195" s="851">
        <v>2</v>
      </c>
      <c r="BE195" s="851">
        <v>2</v>
      </c>
      <c r="BF195" s="807">
        <v>1</v>
      </c>
      <c r="BG195" s="851">
        <v>1</v>
      </c>
      <c r="BH195" s="851">
        <v>1</v>
      </c>
      <c r="BI195" s="807">
        <v>1</v>
      </c>
      <c r="BJ195" s="851">
        <v>1</v>
      </c>
      <c r="BK195" s="851">
        <v>1</v>
      </c>
      <c r="BL195" s="807">
        <v>1</v>
      </c>
      <c r="BM195" s="851">
        <v>2</v>
      </c>
      <c r="BN195" s="851">
        <v>2</v>
      </c>
      <c r="BO195" s="807">
        <v>1</v>
      </c>
      <c r="BP195" s="851">
        <v>4</v>
      </c>
      <c r="BQ195" s="851">
        <v>4</v>
      </c>
      <c r="BR195" s="807">
        <v>1</v>
      </c>
      <c r="BS195" s="851">
        <v>4</v>
      </c>
      <c r="BT195" s="851">
        <v>4</v>
      </c>
      <c r="BU195" s="807">
        <v>1</v>
      </c>
      <c r="BV195" s="851">
        <v>2</v>
      </c>
      <c r="BW195" s="851">
        <v>2</v>
      </c>
      <c r="BX195" s="807">
        <v>1</v>
      </c>
      <c r="BY195" s="851">
        <v>2</v>
      </c>
      <c r="BZ195" s="851">
        <v>2</v>
      </c>
      <c r="CA195" s="807">
        <v>1</v>
      </c>
      <c r="CB195" s="851">
        <v>1</v>
      </c>
      <c r="CC195" s="851">
        <v>1</v>
      </c>
      <c r="CD195" s="807">
        <v>1</v>
      </c>
      <c r="CE195" s="851">
        <v>0</v>
      </c>
      <c r="CF195" s="851">
        <v>0</v>
      </c>
      <c r="CG195" s="807" t="s">
        <v>134</v>
      </c>
      <c r="CH195" s="851">
        <v>0</v>
      </c>
      <c r="CI195" s="851">
        <v>0</v>
      </c>
      <c r="CJ195" s="807" t="s">
        <v>134</v>
      </c>
      <c r="CK195" s="851">
        <v>0</v>
      </c>
      <c r="CL195" s="851">
        <v>0</v>
      </c>
      <c r="CM195" s="807" t="s">
        <v>134</v>
      </c>
      <c r="CN195" s="851">
        <v>2</v>
      </c>
      <c r="CO195" s="851">
        <v>2</v>
      </c>
      <c r="CP195" s="807">
        <v>1</v>
      </c>
      <c r="CQ195" s="851">
        <v>2</v>
      </c>
      <c r="CR195" s="851">
        <v>2</v>
      </c>
      <c r="CS195" s="807">
        <v>1</v>
      </c>
      <c r="CT195" s="851">
        <v>1</v>
      </c>
      <c r="CU195" s="851">
        <v>1</v>
      </c>
      <c r="CV195" s="807">
        <v>1</v>
      </c>
    </row>
    <row r="196" spans="1:101" ht="15" customHeight="1" x14ac:dyDescent="0.25">
      <c r="A196" s="845">
        <v>32</v>
      </c>
      <c r="B196" s="846" t="s">
        <v>125</v>
      </c>
      <c r="C196" s="846"/>
      <c r="D196" s="800">
        <f t="shared" si="16"/>
        <v>36</v>
      </c>
      <c r="E196" s="800">
        <f t="shared" si="16"/>
        <v>36</v>
      </c>
      <c r="F196" s="806">
        <f t="shared" si="15"/>
        <v>1</v>
      </c>
      <c r="G196" s="807" t="str">
        <f t="shared" si="14"/>
        <v>Đạt</v>
      </c>
      <c r="H196" s="851">
        <v>1</v>
      </c>
      <c r="I196" s="851">
        <v>1</v>
      </c>
      <c r="J196" s="807">
        <v>1</v>
      </c>
      <c r="K196" s="851">
        <v>0</v>
      </c>
      <c r="L196" s="851">
        <v>0</v>
      </c>
      <c r="M196" s="807" t="s">
        <v>134</v>
      </c>
      <c r="N196" s="851">
        <v>0</v>
      </c>
      <c r="O196" s="851">
        <v>0</v>
      </c>
      <c r="P196" s="807" t="s">
        <v>134</v>
      </c>
      <c r="Q196" s="851">
        <v>0</v>
      </c>
      <c r="R196" s="851">
        <v>0</v>
      </c>
      <c r="S196" s="807" t="s">
        <v>134</v>
      </c>
      <c r="T196" s="851">
        <v>0</v>
      </c>
      <c r="U196" s="851">
        <v>0</v>
      </c>
      <c r="V196" s="807" t="s">
        <v>134</v>
      </c>
      <c r="W196" s="851">
        <v>0</v>
      </c>
      <c r="X196" s="851">
        <v>0</v>
      </c>
      <c r="Y196" s="807" t="s">
        <v>134</v>
      </c>
      <c r="Z196" s="851">
        <v>0</v>
      </c>
      <c r="AA196" s="851">
        <v>0</v>
      </c>
      <c r="AB196" s="807" t="s">
        <v>134</v>
      </c>
      <c r="AC196" s="851">
        <v>1</v>
      </c>
      <c r="AD196" s="851">
        <v>1</v>
      </c>
      <c r="AE196" s="807">
        <v>1</v>
      </c>
      <c r="AF196" s="851">
        <v>0</v>
      </c>
      <c r="AG196" s="851">
        <v>0</v>
      </c>
      <c r="AH196" s="807" t="s">
        <v>134</v>
      </c>
      <c r="AI196" s="851">
        <v>2</v>
      </c>
      <c r="AJ196" s="851">
        <v>2</v>
      </c>
      <c r="AK196" s="807">
        <v>1</v>
      </c>
      <c r="AL196" s="851">
        <v>2</v>
      </c>
      <c r="AM196" s="851">
        <v>2</v>
      </c>
      <c r="AN196" s="807">
        <v>1</v>
      </c>
      <c r="AO196" s="851">
        <v>0</v>
      </c>
      <c r="AP196" s="851">
        <v>0</v>
      </c>
      <c r="AQ196" s="807" t="s">
        <v>134</v>
      </c>
      <c r="AR196" s="851">
        <v>0</v>
      </c>
      <c r="AS196" s="851">
        <v>0</v>
      </c>
      <c r="AT196" s="807" t="s">
        <v>134</v>
      </c>
      <c r="AU196" s="851">
        <v>2</v>
      </c>
      <c r="AV196" s="851">
        <v>2</v>
      </c>
      <c r="AW196" s="807">
        <v>1</v>
      </c>
      <c r="AX196" s="851">
        <v>2</v>
      </c>
      <c r="AY196" s="851">
        <v>2</v>
      </c>
      <c r="AZ196" s="807">
        <v>1</v>
      </c>
      <c r="BA196" s="851">
        <v>0</v>
      </c>
      <c r="BB196" s="851">
        <v>0</v>
      </c>
      <c r="BC196" s="807" t="s">
        <v>134</v>
      </c>
      <c r="BD196" s="851">
        <v>0</v>
      </c>
      <c r="BE196" s="851">
        <v>0</v>
      </c>
      <c r="BF196" s="807" t="s">
        <v>134</v>
      </c>
      <c r="BG196" s="851">
        <v>1</v>
      </c>
      <c r="BH196" s="851">
        <v>1</v>
      </c>
      <c r="BI196" s="807">
        <v>1</v>
      </c>
      <c r="BJ196" s="851">
        <v>0</v>
      </c>
      <c r="BK196" s="851">
        <v>0</v>
      </c>
      <c r="BL196" s="807" t="s">
        <v>134</v>
      </c>
      <c r="BM196" s="851">
        <v>5</v>
      </c>
      <c r="BN196" s="851">
        <v>5</v>
      </c>
      <c r="BO196" s="807">
        <v>1</v>
      </c>
      <c r="BP196" s="851">
        <v>6</v>
      </c>
      <c r="BQ196" s="851">
        <v>6</v>
      </c>
      <c r="BR196" s="807">
        <v>1</v>
      </c>
      <c r="BS196" s="851">
        <v>2</v>
      </c>
      <c r="BT196" s="851">
        <v>2</v>
      </c>
      <c r="BU196" s="807">
        <v>1</v>
      </c>
      <c r="BV196" s="851">
        <v>3</v>
      </c>
      <c r="BW196" s="851">
        <v>3</v>
      </c>
      <c r="BX196" s="807">
        <v>1</v>
      </c>
      <c r="BY196" s="851">
        <v>1</v>
      </c>
      <c r="BZ196" s="851">
        <v>1</v>
      </c>
      <c r="CA196" s="807">
        <v>1</v>
      </c>
      <c r="CB196" s="851">
        <v>1</v>
      </c>
      <c r="CC196" s="851">
        <v>1</v>
      </c>
      <c r="CD196" s="807">
        <v>1</v>
      </c>
      <c r="CE196" s="851">
        <v>0</v>
      </c>
      <c r="CF196" s="851">
        <v>0</v>
      </c>
      <c r="CG196" s="807" t="s">
        <v>134</v>
      </c>
      <c r="CH196" s="851">
        <v>1</v>
      </c>
      <c r="CI196" s="851">
        <v>1</v>
      </c>
      <c r="CJ196" s="807">
        <v>1</v>
      </c>
      <c r="CK196" s="851">
        <v>2</v>
      </c>
      <c r="CL196" s="851">
        <v>2</v>
      </c>
      <c r="CM196" s="807">
        <v>1</v>
      </c>
      <c r="CN196" s="851">
        <v>2</v>
      </c>
      <c r="CO196" s="851">
        <v>2</v>
      </c>
      <c r="CP196" s="807">
        <v>1</v>
      </c>
      <c r="CQ196" s="851">
        <v>2</v>
      </c>
      <c r="CR196" s="851">
        <v>2</v>
      </c>
      <c r="CS196" s="807">
        <v>1</v>
      </c>
      <c r="CT196" s="851">
        <v>1</v>
      </c>
      <c r="CU196" s="851">
        <v>1</v>
      </c>
      <c r="CV196" s="807">
        <v>1</v>
      </c>
    </row>
    <row r="197" spans="1:101" ht="15" customHeight="1" x14ac:dyDescent="0.25">
      <c r="A197" s="845">
        <v>33</v>
      </c>
      <c r="B197" s="846" t="s">
        <v>126</v>
      </c>
      <c r="C197" s="846"/>
      <c r="D197" s="800">
        <f t="shared" si="16"/>
        <v>17</v>
      </c>
      <c r="E197" s="800">
        <f t="shared" si="16"/>
        <v>17</v>
      </c>
      <c r="F197" s="806">
        <f t="shared" si="15"/>
        <v>1</v>
      </c>
      <c r="G197" s="807" t="str">
        <f t="shared" si="14"/>
        <v>Đạt</v>
      </c>
      <c r="H197" s="851">
        <v>0</v>
      </c>
      <c r="I197" s="851">
        <v>0</v>
      </c>
      <c r="J197" s="807" t="s">
        <v>134</v>
      </c>
      <c r="K197" s="851">
        <v>1</v>
      </c>
      <c r="L197" s="851">
        <v>1</v>
      </c>
      <c r="M197" s="807">
        <v>1</v>
      </c>
      <c r="N197" s="851">
        <v>1</v>
      </c>
      <c r="O197" s="851">
        <v>1</v>
      </c>
      <c r="P197" s="807">
        <v>1</v>
      </c>
      <c r="Q197" s="851">
        <v>0</v>
      </c>
      <c r="R197" s="851">
        <v>0</v>
      </c>
      <c r="S197" s="807" t="s">
        <v>134</v>
      </c>
      <c r="T197" s="851">
        <v>0</v>
      </c>
      <c r="U197" s="851">
        <v>0</v>
      </c>
      <c r="V197" s="807" t="s">
        <v>134</v>
      </c>
      <c r="W197" s="851">
        <v>0</v>
      </c>
      <c r="X197" s="851">
        <v>0</v>
      </c>
      <c r="Y197" s="807" t="s">
        <v>134</v>
      </c>
      <c r="Z197" s="851">
        <v>1</v>
      </c>
      <c r="AA197" s="851">
        <v>1</v>
      </c>
      <c r="AB197" s="807">
        <v>1</v>
      </c>
      <c r="AC197" s="851">
        <v>0</v>
      </c>
      <c r="AD197" s="851">
        <v>0</v>
      </c>
      <c r="AE197" s="807" t="s">
        <v>134</v>
      </c>
      <c r="AF197" s="851">
        <v>0</v>
      </c>
      <c r="AG197" s="851">
        <v>0</v>
      </c>
      <c r="AH197" s="807" t="s">
        <v>134</v>
      </c>
      <c r="AI197" s="851">
        <v>1</v>
      </c>
      <c r="AJ197" s="851">
        <v>1</v>
      </c>
      <c r="AK197" s="807">
        <v>1</v>
      </c>
      <c r="AL197" s="851">
        <v>1</v>
      </c>
      <c r="AM197" s="851">
        <v>1</v>
      </c>
      <c r="AN197" s="807">
        <v>1</v>
      </c>
      <c r="AO197" s="851">
        <v>0</v>
      </c>
      <c r="AP197" s="851">
        <v>0</v>
      </c>
      <c r="AQ197" s="807" t="s">
        <v>134</v>
      </c>
      <c r="AR197" s="851">
        <v>0</v>
      </c>
      <c r="AS197" s="851">
        <v>0</v>
      </c>
      <c r="AT197" s="807" t="s">
        <v>134</v>
      </c>
      <c r="AU197" s="851">
        <v>0</v>
      </c>
      <c r="AV197" s="851">
        <v>0</v>
      </c>
      <c r="AW197" s="807" t="s">
        <v>134</v>
      </c>
      <c r="AX197" s="851">
        <v>2</v>
      </c>
      <c r="AY197" s="851">
        <v>2</v>
      </c>
      <c r="AZ197" s="807">
        <v>1</v>
      </c>
      <c r="BA197" s="851">
        <v>0</v>
      </c>
      <c r="BB197" s="851">
        <v>0</v>
      </c>
      <c r="BC197" s="807" t="s">
        <v>134</v>
      </c>
      <c r="BD197" s="851">
        <v>0</v>
      </c>
      <c r="BE197" s="851">
        <v>0</v>
      </c>
      <c r="BF197" s="807" t="s">
        <v>134</v>
      </c>
      <c r="BG197" s="851">
        <v>0</v>
      </c>
      <c r="BH197" s="851">
        <v>0</v>
      </c>
      <c r="BI197" s="807" t="s">
        <v>134</v>
      </c>
      <c r="BJ197" s="851">
        <v>0</v>
      </c>
      <c r="BK197" s="851">
        <v>0</v>
      </c>
      <c r="BL197" s="807" t="s">
        <v>134</v>
      </c>
      <c r="BM197" s="851">
        <v>2</v>
      </c>
      <c r="BN197" s="851">
        <v>2</v>
      </c>
      <c r="BO197" s="807">
        <v>1</v>
      </c>
      <c r="BP197" s="851">
        <v>0</v>
      </c>
      <c r="BQ197" s="851">
        <v>0</v>
      </c>
      <c r="BR197" s="807" t="s">
        <v>134</v>
      </c>
      <c r="BS197" s="851">
        <v>0</v>
      </c>
      <c r="BT197" s="851">
        <v>0</v>
      </c>
      <c r="BU197" s="807" t="s">
        <v>134</v>
      </c>
      <c r="BV197" s="851">
        <v>2</v>
      </c>
      <c r="BW197" s="851">
        <v>2</v>
      </c>
      <c r="BX197" s="807">
        <v>1</v>
      </c>
      <c r="BY197" s="851">
        <v>1</v>
      </c>
      <c r="BZ197" s="851">
        <v>1</v>
      </c>
      <c r="CA197" s="807">
        <v>1</v>
      </c>
      <c r="CB197" s="851">
        <v>1</v>
      </c>
      <c r="CC197" s="851">
        <v>1</v>
      </c>
      <c r="CD197" s="807">
        <v>1</v>
      </c>
      <c r="CE197" s="851">
        <v>1</v>
      </c>
      <c r="CF197" s="851">
        <v>1</v>
      </c>
      <c r="CG197" s="807">
        <v>1</v>
      </c>
      <c r="CH197" s="851">
        <v>1</v>
      </c>
      <c r="CI197" s="851">
        <v>1</v>
      </c>
      <c r="CJ197" s="807">
        <v>1</v>
      </c>
      <c r="CK197" s="851">
        <v>1</v>
      </c>
      <c r="CL197" s="851">
        <v>1</v>
      </c>
      <c r="CM197" s="807">
        <v>1</v>
      </c>
      <c r="CN197" s="851">
        <v>1</v>
      </c>
      <c r="CO197" s="851">
        <v>1</v>
      </c>
      <c r="CP197" s="807">
        <v>1</v>
      </c>
      <c r="CQ197" s="851">
        <v>0</v>
      </c>
      <c r="CR197" s="851">
        <v>0</v>
      </c>
      <c r="CS197" s="807" t="s">
        <v>134</v>
      </c>
      <c r="CT197" s="851">
        <v>0</v>
      </c>
      <c r="CU197" s="851">
        <v>0</v>
      </c>
      <c r="CV197" s="807" t="s">
        <v>134</v>
      </c>
    </row>
    <row r="198" spans="1:101" x14ac:dyDescent="0.25">
      <c r="A198" s="845">
        <v>34</v>
      </c>
      <c r="B198" s="846" t="s">
        <v>127</v>
      </c>
      <c r="C198" s="846"/>
      <c r="D198" s="800">
        <f t="shared" si="16"/>
        <v>26</v>
      </c>
      <c r="E198" s="800">
        <f t="shared" si="16"/>
        <v>26</v>
      </c>
      <c r="F198" s="806">
        <f t="shared" si="15"/>
        <v>1</v>
      </c>
      <c r="G198" s="807" t="str">
        <f t="shared" si="14"/>
        <v>Đạt</v>
      </c>
      <c r="H198" s="851">
        <v>1</v>
      </c>
      <c r="I198" s="851">
        <v>1</v>
      </c>
      <c r="J198" s="807">
        <v>1</v>
      </c>
      <c r="K198" s="851">
        <v>0</v>
      </c>
      <c r="L198" s="851">
        <v>0</v>
      </c>
      <c r="M198" s="807" t="s">
        <v>134</v>
      </c>
      <c r="N198" s="851">
        <v>0</v>
      </c>
      <c r="O198" s="851">
        <v>0</v>
      </c>
      <c r="P198" s="807" t="s">
        <v>134</v>
      </c>
      <c r="Q198" s="851">
        <v>1</v>
      </c>
      <c r="R198" s="851">
        <v>1</v>
      </c>
      <c r="S198" s="807">
        <v>1</v>
      </c>
      <c r="T198" s="851">
        <v>0</v>
      </c>
      <c r="U198" s="851">
        <v>0</v>
      </c>
      <c r="V198" s="807" t="s">
        <v>134</v>
      </c>
      <c r="W198" s="851">
        <v>0</v>
      </c>
      <c r="X198" s="851">
        <v>0</v>
      </c>
      <c r="Y198" s="807" t="s">
        <v>134</v>
      </c>
      <c r="Z198" s="851">
        <v>0</v>
      </c>
      <c r="AA198" s="851">
        <v>0</v>
      </c>
      <c r="AB198" s="807" t="s">
        <v>134</v>
      </c>
      <c r="AC198" s="851">
        <v>0</v>
      </c>
      <c r="AD198" s="851">
        <v>0</v>
      </c>
      <c r="AE198" s="807" t="s">
        <v>134</v>
      </c>
      <c r="AF198" s="851">
        <v>2</v>
      </c>
      <c r="AG198" s="851">
        <v>2</v>
      </c>
      <c r="AH198" s="807">
        <v>1</v>
      </c>
      <c r="AI198" s="851">
        <v>1</v>
      </c>
      <c r="AJ198" s="851">
        <v>1</v>
      </c>
      <c r="AK198" s="807">
        <v>1</v>
      </c>
      <c r="AL198" s="851">
        <v>1</v>
      </c>
      <c r="AM198" s="851">
        <v>1</v>
      </c>
      <c r="AN198" s="807">
        <v>1</v>
      </c>
      <c r="AO198" s="851">
        <v>0</v>
      </c>
      <c r="AP198" s="851">
        <v>0</v>
      </c>
      <c r="AQ198" s="807" t="s">
        <v>134</v>
      </c>
      <c r="AR198" s="851">
        <v>0</v>
      </c>
      <c r="AS198" s="851">
        <v>0</v>
      </c>
      <c r="AT198" s="807" t="s">
        <v>134</v>
      </c>
      <c r="AU198" s="851">
        <v>2</v>
      </c>
      <c r="AV198" s="851">
        <v>2</v>
      </c>
      <c r="AW198" s="807">
        <v>1</v>
      </c>
      <c r="AX198" s="851">
        <v>5</v>
      </c>
      <c r="AY198" s="851">
        <v>5</v>
      </c>
      <c r="AZ198" s="807">
        <v>1</v>
      </c>
      <c r="BA198" s="851">
        <v>1</v>
      </c>
      <c r="BB198" s="851">
        <v>1</v>
      </c>
      <c r="BC198" s="807">
        <v>1</v>
      </c>
      <c r="BD198" s="851">
        <v>1</v>
      </c>
      <c r="BE198" s="851">
        <v>1</v>
      </c>
      <c r="BF198" s="807">
        <v>1</v>
      </c>
      <c r="BG198" s="851">
        <v>0</v>
      </c>
      <c r="BH198" s="851">
        <v>0</v>
      </c>
      <c r="BI198" s="807" t="s">
        <v>134</v>
      </c>
      <c r="BJ198" s="851">
        <v>0</v>
      </c>
      <c r="BK198" s="851">
        <v>0</v>
      </c>
      <c r="BL198" s="807" t="s">
        <v>134</v>
      </c>
      <c r="BM198" s="851">
        <v>0</v>
      </c>
      <c r="BN198" s="851">
        <v>0</v>
      </c>
      <c r="BO198" s="807" t="s">
        <v>134</v>
      </c>
      <c r="BP198" s="851">
        <v>4</v>
      </c>
      <c r="BQ198" s="851">
        <v>4</v>
      </c>
      <c r="BR198" s="807">
        <v>1</v>
      </c>
      <c r="BS198" s="851">
        <v>1</v>
      </c>
      <c r="BT198" s="851">
        <v>1</v>
      </c>
      <c r="BU198" s="807">
        <v>1</v>
      </c>
      <c r="BV198" s="851">
        <v>1</v>
      </c>
      <c r="BW198" s="851">
        <v>1</v>
      </c>
      <c r="BX198" s="807">
        <v>1</v>
      </c>
      <c r="BY198" s="851">
        <v>0</v>
      </c>
      <c r="BZ198" s="851">
        <v>0</v>
      </c>
      <c r="CA198" s="807" t="s">
        <v>134</v>
      </c>
      <c r="CB198" s="851">
        <v>0</v>
      </c>
      <c r="CC198" s="851">
        <v>0</v>
      </c>
      <c r="CD198" s="807" t="s">
        <v>134</v>
      </c>
      <c r="CE198" s="851">
        <v>0</v>
      </c>
      <c r="CF198" s="851">
        <v>0</v>
      </c>
      <c r="CG198" s="807" t="s">
        <v>134</v>
      </c>
      <c r="CH198" s="851">
        <v>1</v>
      </c>
      <c r="CI198" s="851">
        <v>1</v>
      </c>
      <c r="CJ198" s="807">
        <v>1</v>
      </c>
      <c r="CK198" s="851">
        <v>0</v>
      </c>
      <c r="CL198" s="851">
        <v>0</v>
      </c>
      <c r="CM198" s="807" t="s">
        <v>134</v>
      </c>
      <c r="CN198" s="851">
        <v>2</v>
      </c>
      <c r="CO198" s="851">
        <v>2</v>
      </c>
      <c r="CP198" s="807">
        <v>1</v>
      </c>
      <c r="CQ198" s="851">
        <v>2</v>
      </c>
      <c r="CR198" s="851">
        <v>2</v>
      </c>
      <c r="CS198" s="807">
        <v>1</v>
      </c>
      <c r="CT198" s="851">
        <v>1</v>
      </c>
      <c r="CU198" s="851">
        <v>1</v>
      </c>
      <c r="CV198" s="807">
        <v>1</v>
      </c>
    </row>
    <row r="199" spans="1:101" x14ac:dyDescent="0.25">
      <c r="E199" s="792"/>
    </row>
    <row r="200" spans="1:101" x14ac:dyDescent="0.25">
      <c r="D200" s="850"/>
      <c r="E200" s="792"/>
    </row>
    <row r="201" spans="1:101" x14ac:dyDescent="0.25">
      <c r="A201" s="824" t="s">
        <v>141</v>
      </c>
      <c r="E201" s="792"/>
    </row>
    <row r="202" spans="1:101" s="843" customFormat="1" ht="15" customHeight="1" x14ac:dyDescent="0.25">
      <c r="A202" s="975" t="s">
        <v>60</v>
      </c>
      <c r="B202" s="975" t="s">
        <v>88</v>
      </c>
      <c r="C202" s="975" t="s">
        <v>89</v>
      </c>
      <c r="D202" s="966" t="str">
        <f>+$D$82</f>
        <v>Luỹ kế T7.2025</v>
      </c>
      <c r="E202" s="967"/>
      <c r="F202" s="968"/>
      <c r="G202" s="973" t="s">
        <v>139</v>
      </c>
      <c r="H202" s="969">
        <v>45839</v>
      </c>
      <c r="I202" s="969"/>
      <c r="J202" s="969"/>
      <c r="K202" s="966">
        <f>+H202+1</f>
        <v>45840</v>
      </c>
      <c r="L202" s="967"/>
      <c r="M202" s="968"/>
      <c r="N202" s="969">
        <f>+K202+1</f>
        <v>45841</v>
      </c>
      <c r="O202" s="969"/>
      <c r="P202" s="969"/>
      <c r="Q202" s="969">
        <f>+N202+1</f>
        <v>45842</v>
      </c>
      <c r="R202" s="969"/>
      <c r="S202" s="969"/>
      <c r="T202" s="969">
        <f>+Q202+1</f>
        <v>45843</v>
      </c>
      <c r="U202" s="969"/>
      <c r="V202" s="969"/>
      <c r="W202" s="966">
        <f>+T202+1</f>
        <v>45844</v>
      </c>
      <c r="X202" s="967"/>
      <c r="Y202" s="968"/>
      <c r="Z202" s="969">
        <f>+W202+1</f>
        <v>45845</v>
      </c>
      <c r="AA202" s="969"/>
      <c r="AB202" s="969"/>
      <c r="AC202" s="969">
        <f>+Z202+1</f>
        <v>45846</v>
      </c>
      <c r="AD202" s="969"/>
      <c r="AE202" s="969"/>
      <c r="AF202" s="966">
        <f>+AC202+1</f>
        <v>45847</v>
      </c>
      <c r="AG202" s="967"/>
      <c r="AH202" s="968"/>
      <c r="AI202" s="966">
        <f>+AF202+1</f>
        <v>45848</v>
      </c>
      <c r="AJ202" s="967"/>
      <c r="AK202" s="968"/>
      <c r="AL202" s="966">
        <f>+AI202+1</f>
        <v>45849</v>
      </c>
      <c r="AM202" s="967"/>
      <c r="AN202" s="968"/>
      <c r="AO202" s="966">
        <f>+AL202+1</f>
        <v>45850</v>
      </c>
      <c r="AP202" s="967"/>
      <c r="AQ202" s="968"/>
      <c r="AR202" s="966">
        <f>+AO202+1</f>
        <v>45851</v>
      </c>
      <c r="AS202" s="967"/>
      <c r="AT202" s="968"/>
      <c r="AU202" s="966">
        <f>+AR202+1</f>
        <v>45852</v>
      </c>
      <c r="AV202" s="967"/>
      <c r="AW202" s="968"/>
      <c r="AX202" s="966">
        <f>+AU202+1</f>
        <v>45853</v>
      </c>
      <c r="AY202" s="967"/>
      <c r="AZ202" s="968"/>
      <c r="BA202" s="966">
        <f>+AX202+1</f>
        <v>45854</v>
      </c>
      <c r="BB202" s="967"/>
      <c r="BC202" s="968"/>
      <c r="BD202" s="966">
        <f>+BA202+1</f>
        <v>45855</v>
      </c>
      <c r="BE202" s="967"/>
      <c r="BF202" s="968"/>
      <c r="BG202" s="966">
        <f>+BD202+1</f>
        <v>45856</v>
      </c>
      <c r="BH202" s="967"/>
      <c r="BI202" s="968"/>
      <c r="BJ202" s="966">
        <f>+BG202+1</f>
        <v>45857</v>
      </c>
      <c r="BK202" s="967"/>
      <c r="BL202" s="968"/>
      <c r="BM202" s="966">
        <f>+BJ202+1</f>
        <v>45858</v>
      </c>
      <c r="BN202" s="967"/>
      <c r="BO202" s="968"/>
      <c r="BP202" s="966">
        <f>+BM202+1</f>
        <v>45859</v>
      </c>
      <c r="BQ202" s="967"/>
      <c r="BR202" s="968"/>
      <c r="BS202" s="966">
        <f>+BP202+1</f>
        <v>45860</v>
      </c>
      <c r="BT202" s="967"/>
      <c r="BU202" s="968"/>
      <c r="BV202" s="966">
        <f>+BS202+1</f>
        <v>45861</v>
      </c>
      <c r="BW202" s="967"/>
      <c r="BX202" s="968"/>
      <c r="BY202" s="966">
        <f>+BV202+1</f>
        <v>45862</v>
      </c>
      <c r="BZ202" s="967"/>
      <c r="CA202" s="968"/>
      <c r="CB202" s="966">
        <f>+BY202+1</f>
        <v>45863</v>
      </c>
      <c r="CC202" s="967"/>
      <c r="CD202" s="968"/>
      <c r="CE202" s="966">
        <f>+CB202+1</f>
        <v>45864</v>
      </c>
      <c r="CF202" s="967"/>
      <c r="CG202" s="968"/>
      <c r="CH202" s="966">
        <f>+CE202+1</f>
        <v>45865</v>
      </c>
      <c r="CI202" s="967"/>
      <c r="CJ202" s="968"/>
      <c r="CK202" s="966">
        <f>+CH202+1</f>
        <v>45866</v>
      </c>
      <c r="CL202" s="967"/>
      <c r="CM202" s="968"/>
      <c r="CN202" s="966">
        <f>+CK202+1</f>
        <v>45867</v>
      </c>
      <c r="CO202" s="967"/>
      <c r="CP202" s="968"/>
      <c r="CQ202" s="966">
        <f>+CN202+1</f>
        <v>45868</v>
      </c>
      <c r="CR202" s="967"/>
      <c r="CS202" s="968"/>
      <c r="CT202" s="966">
        <f>+CQ202+1</f>
        <v>45869</v>
      </c>
      <c r="CU202" s="967"/>
      <c r="CV202" s="968"/>
    </row>
    <row r="203" spans="1:101" s="844" customFormat="1" ht="42.6" customHeight="1" x14ac:dyDescent="0.25">
      <c r="A203" s="976"/>
      <c r="B203" s="976"/>
      <c r="C203" s="976"/>
      <c r="D203" s="795" t="s">
        <v>130</v>
      </c>
      <c r="E203" s="795" t="s">
        <v>133</v>
      </c>
      <c r="F203" s="796" t="s">
        <v>132</v>
      </c>
      <c r="G203" s="974"/>
      <c r="H203" s="795" t="s">
        <v>130</v>
      </c>
      <c r="I203" s="795" t="s">
        <v>133</v>
      </c>
      <c r="J203" s="796" t="s">
        <v>132</v>
      </c>
      <c r="K203" s="795" t="s">
        <v>130</v>
      </c>
      <c r="L203" s="795" t="s">
        <v>133</v>
      </c>
      <c r="M203" s="796" t="s">
        <v>132</v>
      </c>
      <c r="N203" s="795" t="s">
        <v>130</v>
      </c>
      <c r="O203" s="795" t="s">
        <v>133</v>
      </c>
      <c r="P203" s="796" t="s">
        <v>132</v>
      </c>
      <c r="Q203" s="795" t="s">
        <v>130</v>
      </c>
      <c r="R203" s="795" t="s">
        <v>133</v>
      </c>
      <c r="S203" s="796" t="s">
        <v>132</v>
      </c>
      <c r="T203" s="795" t="s">
        <v>130</v>
      </c>
      <c r="U203" s="795" t="s">
        <v>133</v>
      </c>
      <c r="V203" s="796" t="s">
        <v>132</v>
      </c>
      <c r="W203" s="795" t="s">
        <v>130</v>
      </c>
      <c r="X203" s="795" t="s">
        <v>133</v>
      </c>
      <c r="Y203" s="796" t="s">
        <v>132</v>
      </c>
      <c r="Z203" s="795" t="s">
        <v>130</v>
      </c>
      <c r="AA203" s="795" t="s">
        <v>133</v>
      </c>
      <c r="AB203" s="796" t="s">
        <v>132</v>
      </c>
      <c r="AC203" s="795" t="s">
        <v>130</v>
      </c>
      <c r="AD203" s="795" t="s">
        <v>133</v>
      </c>
      <c r="AE203" s="796" t="s">
        <v>132</v>
      </c>
      <c r="AF203" s="795" t="s">
        <v>130</v>
      </c>
      <c r="AG203" s="795" t="s">
        <v>133</v>
      </c>
      <c r="AH203" s="796" t="s">
        <v>132</v>
      </c>
      <c r="AI203" s="795" t="s">
        <v>130</v>
      </c>
      <c r="AJ203" s="795" t="s">
        <v>133</v>
      </c>
      <c r="AK203" s="796" t="s">
        <v>132</v>
      </c>
      <c r="AL203" s="795" t="s">
        <v>130</v>
      </c>
      <c r="AM203" s="795" t="s">
        <v>133</v>
      </c>
      <c r="AN203" s="796" t="s">
        <v>132</v>
      </c>
      <c r="AO203" s="795" t="s">
        <v>130</v>
      </c>
      <c r="AP203" s="795" t="s">
        <v>133</v>
      </c>
      <c r="AQ203" s="796" t="s">
        <v>132</v>
      </c>
      <c r="AR203" s="795" t="s">
        <v>130</v>
      </c>
      <c r="AS203" s="795" t="s">
        <v>133</v>
      </c>
      <c r="AT203" s="796" t="s">
        <v>132</v>
      </c>
      <c r="AU203" s="795" t="s">
        <v>130</v>
      </c>
      <c r="AV203" s="795" t="s">
        <v>133</v>
      </c>
      <c r="AW203" s="796" t="s">
        <v>132</v>
      </c>
      <c r="AX203" s="795" t="s">
        <v>130</v>
      </c>
      <c r="AY203" s="795" t="s">
        <v>133</v>
      </c>
      <c r="AZ203" s="796" t="s">
        <v>132</v>
      </c>
      <c r="BA203" s="795" t="s">
        <v>130</v>
      </c>
      <c r="BB203" s="795" t="s">
        <v>133</v>
      </c>
      <c r="BC203" s="796" t="s">
        <v>132</v>
      </c>
      <c r="BD203" s="795" t="s">
        <v>130</v>
      </c>
      <c r="BE203" s="795" t="s">
        <v>133</v>
      </c>
      <c r="BF203" s="796" t="s">
        <v>132</v>
      </c>
      <c r="BG203" s="795" t="s">
        <v>130</v>
      </c>
      <c r="BH203" s="795" t="s">
        <v>133</v>
      </c>
      <c r="BI203" s="796" t="s">
        <v>132</v>
      </c>
      <c r="BJ203" s="795" t="s">
        <v>130</v>
      </c>
      <c r="BK203" s="795" t="s">
        <v>133</v>
      </c>
      <c r="BL203" s="796" t="s">
        <v>132</v>
      </c>
      <c r="BM203" s="795" t="s">
        <v>130</v>
      </c>
      <c r="BN203" s="795" t="s">
        <v>133</v>
      </c>
      <c r="BO203" s="796" t="s">
        <v>132</v>
      </c>
      <c r="BP203" s="795" t="s">
        <v>130</v>
      </c>
      <c r="BQ203" s="795" t="s">
        <v>133</v>
      </c>
      <c r="BR203" s="796" t="s">
        <v>132</v>
      </c>
      <c r="BS203" s="795" t="s">
        <v>130</v>
      </c>
      <c r="BT203" s="795" t="s">
        <v>133</v>
      </c>
      <c r="BU203" s="796" t="s">
        <v>132</v>
      </c>
      <c r="BV203" s="795" t="s">
        <v>130</v>
      </c>
      <c r="BW203" s="795" t="s">
        <v>133</v>
      </c>
      <c r="BX203" s="796" t="s">
        <v>132</v>
      </c>
      <c r="BY203" s="795" t="s">
        <v>130</v>
      </c>
      <c r="BZ203" s="795" t="s">
        <v>133</v>
      </c>
      <c r="CA203" s="796" t="s">
        <v>132</v>
      </c>
      <c r="CB203" s="795" t="s">
        <v>130</v>
      </c>
      <c r="CC203" s="795" t="s">
        <v>133</v>
      </c>
      <c r="CD203" s="796" t="s">
        <v>132</v>
      </c>
      <c r="CE203" s="795" t="s">
        <v>130</v>
      </c>
      <c r="CF203" s="795" t="s">
        <v>133</v>
      </c>
      <c r="CG203" s="796" t="s">
        <v>132</v>
      </c>
      <c r="CH203" s="795" t="s">
        <v>130</v>
      </c>
      <c r="CI203" s="795" t="s">
        <v>133</v>
      </c>
      <c r="CJ203" s="796" t="s">
        <v>132</v>
      </c>
      <c r="CK203" s="795" t="s">
        <v>130</v>
      </c>
      <c r="CL203" s="795" t="s">
        <v>133</v>
      </c>
      <c r="CM203" s="796" t="s">
        <v>132</v>
      </c>
      <c r="CN203" s="795" t="s">
        <v>130</v>
      </c>
      <c r="CO203" s="795" t="s">
        <v>133</v>
      </c>
      <c r="CP203" s="796" t="s">
        <v>132</v>
      </c>
      <c r="CQ203" s="795" t="s">
        <v>130</v>
      </c>
      <c r="CR203" s="795" t="s">
        <v>133</v>
      </c>
      <c r="CS203" s="796" t="s">
        <v>132</v>
      </c>
      <c r="CT203" s="795" t="s">
        <v>130</v>
      </c>
      <c r="CU203" s="795" t="s">
        <v>133</v>
      </c>
      <c r="CV203" s="796" t="s">
        <v>132</v>
      </c>
      <c r="CW203" s="843"/>
    </row>
    <row r="204" spans="1:101" s="928" customFormat="1" x14ac:dyDescent="0.25">
      <c r="A204" s="923"/>
      <c r="B204" s="924" t="s">
        <v>93</v>
      </c>
      <c r="C204" s="925"/>
      <c r="D204" s="484">
        <f>SUMIFS($H204:$CV204,$H$203:$CV$203,D$203)</f>
        <v>70</v>
      </c>
      <c r="E204" s="484">
        <f>SUMIFS($H204:$CV204,$H$203:$CV$203,E$203)</f>
        <v>74</v>
      </c>
      <c r="F204" s="926">
        <f>+D204/E204</f>
        <v>0.94594594594594594</v>
      </c>
      <c r="G204" s="927" t="str">
        <f>IF(F204&lt;99.9%,"Không đạt","Đạt")</f>
        <v>Không đạt</v>
      </c>
      <c r="H204" s="484">
        <v>2</v>
      </c>
      <c r="I204" s="484">
        <v>3</v>
      </c>
      <c r="J204" s="926">
        <v>0.66666666666666663</v>
      </c>
      <c r="K204" s="484">
        <v>1</v>
      </c>
      <c r="L204" s="484">
        <v>2</v>
      </c>
      <c r="M204" s="926">
        <v>0.5</v>
      </c>
      <c r="N204" s="484">
        <v>1</v>
      </c>
      <c r="O204" s="484">
        <v>1</v>
      </c>
      <c r="P204" s="926">
        <v>1</v>
      </c>
      <c r="Q204" s="484">
        <v>3</v>
      </c>
      <c r="R204" s="484">
        <v>3</v>
      </c>
      <c r="S204" s="926">
        <v>1</v>
      </c>
      <c r="T204" s="484">
        <v>0</v>
      </c>
      <c r="U204" s="484">
        <v>0</v>
      </c>
      <c r="V204" s="927" t="s">
        <v>134</v>
      </c>
      <c r="W204" s="484">
        <v>0</v>
      </c>
      <c r="X204" s="484">
        <v>0</v>
      </c>
      <c r="Y204" s="927" t="s">
        <v>134</v>
      </c>
      <c r="Z204" s="484">
        <v>6</v>
      </c>
      <c r="AA204" s="484">
        <v>6</v>
      </c>
      <c r="AB204" s="927">
        <v>1</v>
      </c>
      <c r="AC204" s="484">
        <v>2</v>
      </c>
      <c r="AD204" s="484">
        <v>2</v>
      </c>
      <c r="AE204" s="927">
        <v>1</v>
      </c>
      <c r="AF204" s="484">
        <v>1</v>
      </c>
      <c r="AG204" s="484">
        <v>1</v>
      </c>
      <c r="AH204" s="927">
        <v>1</v>
      </c>
      <c r="AI204" s="484">
        <v>2</v>
      </c>
      <c r="AJ204" s="484">
        <v>2</v>
      </c>
      <c r="AK204" s="927">
        <v>1</v>
      </c>
      <c r="AL204" s="484">
        <v>0</v>
      </c>
      <c r="AM204" s="484">
        <v>0</v>
      </c>
      <c r="AN204" s="927" t="s">
        <v>134</v>
      </c>
      <c r="AO204" s="484">
        <v>3</v>
      </c>
      <c r="AP204" s="484">
        <v>3</v>
      </c>
      <c r="AQ204" s="927">
        <v>1</v>
      </c>
      <c r="AR204" s="484">
        <v>1</v>
      </c>
      <c r="AS204" s="484">
        <v>1</v>
      </c>
      <c r="AT204" s="927">
        <v>1</v>
      </c>
      <c r="AU204" s="484">
        <v>4</v>
      </c>
      <c r="AV204" s="484">
        <v>4</v>
      </c>
      <c r="AW204" s="927">
        <v>1</v>
      </c>
      <c r="AX204" s="484">
        <v>3</v>
      </c>
      <c r="AY204" s="484">
        <v>3</v>
      </c>
      <c r="AZ204" s="927">
        <v>1</v>
      </c>
      <c r="BA204" s="484">
        <v>6</v>
      </c>
      <c r="BB204" s="484">
        <v>6</v>
      </c>
      <c r="BC204" s="927">
        <v>1</v>
      </c>
      <c r="BD204" s="484">
        <v>3</v>
      </c>
      <c r="BE204" s="484">
        <v>3</v>
      </c>
      <c r="BF204" s="927">
        <v>1</v>
      </c>
      <c r="BG204" s="484">
        <v>3</v>
      </c>
      <c r="BH204" s="484">
        <v>3</v>
      </c>
      <c r="BI204" s="927">
        <v>1</v>
      </c>
      <c r="BJ204" s="484">
        <v>2</v>
      </c>
      <c r="BK204" s="484">
        <v>3</v>
      </c>
      <c r="BL204" s="927">
        <v>0.66666666666666663</v>
      </c>
      <c r="BM204" s="484">
        <v>2</v>
      </c>
      <c r="BN204" s="484">
        <v>2</v>
      </c>
      <c r="BO204" s="927">
        <v>1</v>
      </c>
      <c r="BP204" s="484">
        <v>3</v>
      </c>
      <c r="BQ204" s="484">
        <v>3</v>
      </c>
      <c r="BR204" s="927">
        <v>1</v>
      </c>
      <c r="BS204" s="484">
        <v>6</v>
      </c>
      <c r="BT204" s="484">
        <v>6</v>
      </c>
      <c r="BU204" s="927">
        <v>1</v>
      </c>
      <c r="BV204" s="484">
        <v>3</v>
      </c>
      <c r="BW204" s="484">
        <v>3</v>
      </c>
      <c r="BX204" s="927">
        <v>1</v>
      </c>
      <c r="BY204" s="484">
        <v>0</v>
      </c>
      <c r="BZ204" s="484">
        <v>0</v>
      </c>
      <c r="CA204" s="927" t="s">
        <v>134</v>
      </c>
      <c r="CB204" s="484">
        <v>1</v>
      </c>
      <c r="CC204" s="484">
        <v>1</v>
      </c>
      <c r="CD204" s="927">
        <v>1</v>
      </c>
      <c r="CE204" s="484">
        <v>2</v>
      </c>
      <c r="CF204" s="484">
        <v>2</v>
      </c>
      <c r="CG204" s="927">
        <v>1</v>
      </c>
      <c r="CH204" s="484">
        <v>0</v>
      </c>
      <c r="CI204" s="484">
        <v>0</v>
      </c>
      <c r="CJ204" s="927" t="s">
        <v>134</v>
      </c>
      <c r="CK204" s="484">
        <v>5</v>
      </c>
      <c r="CL204" s="484">
        <v>5</v>
      </c>
      <c r="CM204" s="927">
        <v>1</v>
      </c>
      <c r="CN204" s="484">
        <v>1</v>
      </c>
      <c r="CO204" s="484">
        <v>2</v>
      </c>
      <c r="CP204" s="927">
        <v>0.5</v>
      </c>
      <c r="CQ204" s="484">
        <v>3</v>
      </c>
      <c r="CR204" s="484">
        <v>3</v>
      </c>
      <c r="CS204" s="927">
        <v>1</v>
      </c>
      <c r="CT204" s="484">
        <v>1</v>
      </c>
      <c r="CU204" s="484">
        <v>1</v>
      </c>
      <c r="CV204" s="927">
        <v>1</v>
      </c>
      <c r="CW204" s="929"/>
    </row>
    <row r="205" spans="1:101" ht="15" customHeight="1" x14ac:dyDescent="0.25">
      <c r="A205" s="845">
        <v>1</v>
      </c>
      <c r="B205" s="846" t="s">
        <v>94</v>
      </c>
      <c r="C205" s="846"/>
      <c r="D205" s="800">
        <f t="shared" ref="D205:E223" si="17">SUMIFS($H205:$CS205,$H$203:$CS$203,D$203)</f>
        <v>1</v>
      </c>
      <c r="E205" s="800">
        <f t="shared" si="17"/>
        <v>1</v>
      </c>
      <c r="F205" s="806">
        <f>IF(E205&gt;0,D205/E205,"-")</f>
        <v>1</v>
      </c>
      <c r="G205" s="807" t="str">
        <f t="shared" ref="G205:G238" si="18">IF(F205&lt;99.9%,"Không đạt","Đạt")</f>
        <v>Đạt</v>
      </c>
      <c r="H205" s="851">
        <v>0</v>
      </c>
      <c r="I205" s="851">
        <v>0</v>
      </c>
      <c r="J205" s="807" t="s">
        <v>134</v>
      </c>
      <c r="K205" s="851">
        <v>1</v>
      </c>
      <c r="L205" s="851">
        <v>1</v>
      </c>
      <c r="M205" s="807">
        <v>1</v>
      </c>
      <c r="N205" s="851">
        <v>0</v>
      </c>
      <c r="O205" s="851">
        <v>0</v>
      </c>
      <c r="P205" s="807" t="s">
        <v>134</v>
      </c>
      <c r="Q205" s="851">
        <v>0</v>
      </c>
      <c r="R205" s="851">
        <v>0</v>
      </c>
      <c r="S205" s="807" t="s">
        <v>134</v>
      </c>
      <c r="T205" s="851">
        <v>0</v>
      </c>
      <c r="U205" s="851">
        <v>0</v>
      </c>
      <c r="V205" s="807" t="s">
        <v>134</v>
      </c>
      <c r="W205" s="851">
        <v>0</v>
      </c>
      <c r="X205" s="851">
        <v>0</v>
      </c>
      <c r="Y205" s="807" t="s">
        <v>134</v>
      </c>
      <c r="Z205" s="851">
        <v>0</v>
      </c>
      <c r="AA205" s="851">
        <v>0</v>
      </c>
      <c r="AB205" s="807" t="s">
        <v>134</v>
      </c>
      <c r="AC205" s="851">
        <v>0</v>
      </c>
      <c r="AD205" s="851">
        <v>0</v>
      </c>
      <c r="AE205" s="807" t="s">
        <v>134</v>
      </c>
      <c r="AF205" s="851">
        <v>0</v>
      </c>
      <c r="AG205" s="851">
        <v>0</v>
      </c>
      <c r="AH205" s="807" t="s">
        <v>134</v>
      </c>
      <c r="AI205" s="851">
        <v>0</v>
      </c>
      <c r="AJ205" s="851">
        <v>0</v>
      </c>
      <c r="AK205" s="807" t="s">
        <v>134</v>
      </c>
      <c r="AL205" s="851">
        <v>0</v>
      </c>
      <c r="AM205" s="851">
        <v>0</v>
      </c>
      <c r="AN205" s="807" t="s">
        <v>134</v>
      </c>
      <c r="AO205" s="851">
        <v>0</v>
      </c>
      <c r="AP205" s="851">
        <v>0</v>
      </c>
      <c r="AQ205" s="807" t="s">
        <v>134</v>
      </c>
      <c r="AR205" s="851">
        <v>0</v>
      </c>
      <c r="AS205" s="851">
        <v>0</v>
      </c>
      <c r="AT205" s="807" t="s">
        <v>134</v>
      </c>
      <c r="AU205" s="851">
        <v>0</v>
      </c>
      <c r="AV205" s="851">
        <v>0</v>
      </c>
      <c r="AW205" s="807" t="s">
        <v>134</v>
      </c>
      <c r="AX205" s="851">
        <v>0</v>
      </c>
      <c r="AY205" s="851">
        <v>0</v>
      </c>
      <c r="AZ205" s="807" t="s">
        <v>134</v>
      </c>
      <c r="BA205" s="851">
        <v>0</v>
      </c>
      <c r="BB205" s="851">
        <v>0</v>
      </c>
      <c r="BC205" s="807" t="s">
        <v>134</v>
      </c>
      <c r="BD205" s="851">
        <v>0</v>
      </c>
      <c r="BE205" s="851">
        <v>0</v>
      </c>
      <c r="BF205" s="807" t="s">
        <v>134</v>
      </c>
      <c r="BG205" s="851">
        <v>0</v>
      </c>
      <c r="BH205" s="851">
        <v>0</v>
      </c>
      <c r="BI205" s="807" t="s">
        <v>134</v>
      </c>
      <c r="BJ205" s="851">
        <v>0</v>
      </c>
      <c r="BK205" s="851">
        <v>0</v>
      </c>
      <c r="BL205" s="807" t="s">
        <v>134</v>
      </c>
      <c r="BM205" s="851">
        <v>0</v>
      </c>
      <c r="BN205" s="851">
        <v>0</v>
      </c>
      <c r="BO205" s="807" t="s">
        <v>134</v>
      </c>
      <c r="BP205" s="851">
        <v>0</v>
      </c>
      <c r="BQ205" s="851">
        <v>0</v>
      </c>
      <c r="BR205" s="807" t="s">
        <v>134</v>
      </c>
      <c r="BS205" s="851">
        <v>0</v>
      </c>
      <c r="BT205" s="851">
        <v>0</v>
      </c>
      <c r="BU205" s="807" t="s">
        <v>134</v>
      </c>
      <c r="BV205" s="851">
        <v>0</v>
      </c>
      <c r="BW205" s="851">
        <v>0</v>
      </c>
      <c r="BX205" s="807" t="s">
        <v>134</v>
      </c>
      <c r="BY205" s="851">
        <v>0</v>
      </c>
      <c r="BZ205" s="851">
        <v>0</v>
      </c>
      <c r="CA205" s="807" t="s">
        <v>134</v>
      </c>
      <c r="CB205" s="851">
        <v>0</v>
      </c>
      <c r="CC205" s="851">
        <v>0</v>
      </c>
      <c r="CD205" s="807" t="s">
        <v>134</v>
      </c>
      <c r="CE205" s="851">
        <v>0</v>
      </c>
      <c r="CF205" s="851">
        <v>0</v>
      </c>
      <c r="CG205" s="807" t="s">
        <v>134</v>
      </c>
      <c r="CH205" s="851">
        <v>0</v>
      </c>
      <c r="CI205" s="851">
        <v>0</v>
      </c>
      <c r="CJ205" s="807" t="s">
        <v>134</v>
      </c>
      <c r="CK205" s="851">
        <v>0</v>
      </c>
      <c r="CL205" s="851">
        <v>0</v>
      </c>
      <c r="CM205" s="807" t="s">
        <v>134</v>
      </c>
      <c r="CN205" s="851">
        <v>0</v>
      </c>
      <c r="CO205" s="851">
        <v>0</v>
      </c>
      <c r="CP205" s="807" t="s">
        <v>134</v>
      </c>
      <c r="CQ205" s="851">
        <v>0</v>
      </c>
      <c r="CR205" s="851">
        <v>0</v>
      </c>
      <c r="CS205" s="807" t="s">
        <v>134</v>
      </c>
      <c r="CT205" s="851">
        <v>0</v>
      </c>
      <c r="CU205" s="851">
        <v>0</v>
      </c>
      <c r="CV205" s="807" t="s">
        <v>134</v>
      </c>
      <c r="CW205" s="843"/>
    </row>
    <row r="206" spans="1:101" ht="15" customHeight="1" x14ac:dyDescent="0.25">
      <c r="A206" s="845">
        <v>2</v>
      </c>
      <c r="B206" s="846" t="s">
        <v>95</v>
      </c>
      <c r="C206" s="846"/>
      <c r="D206" s="800">
        <f t="shared" si="17"/>
        <v>8</v>
      </c>
      <c r="E206" s="800">
        <f t="shared" si="17"/>
        <v>8</v>
      </c>
      <c r="F206" s="806">
        <f t="shared" ref="F206:F238" si="19">IF(E206&gt;0,D206/E206,"-")</f>
        <v>1</v>
      </c>
      <c r="G206" s="807" t="str">
        <f t="shared" si="18"/>
        <v>Đạt</v>
      </c>
      <c r="H206" s="851">
        <v>0</v>
      </c>
      <c r="I206" s="851">
        <v>0</v>
      </c>
      <c r="J206" s="807" t="s">
        <v>134</v>
      </c>
      <c r="K206" s="851">
        <v>0</v>
      </c>
      <c r="L206" s="851">
        <v>0</v>
      </c>
      <c r="M206" s="807" t="s">
        <v>134</v>
      </c>
      <c r="N206" s="851">
        <v>0</v>
      </c>
      <c r="O206" s="851">
        <v>0</v>
      </c>
      <c r="P206" s="807" t="s">
        <v>134</v>
      </c>
      <c r="Q206" s="851">
        <v>1</v>
      </c>
      <c r="R206" s="851">
        <v>1</v>
      </c>
      <c r="S206" s="807">
        <v>1</v>
      </c>
      <c r="T206" s="851">
        <v>0</v>
      </c>
      <c r="U206" s="851">
        <v>0</v>
      </c>
      <c r="V206" s="807" t="s">
        <v>134</v>
      </c>
      <c r="W206" s="851">
        <v>0</v>
      </c>
      <c r="X206" s="851">
        <v>0</v>
      </c>
      <c r="Y206" s="807" t="s">
        <v>134</v>
      </c>
      <c r="Z206" s="851">
        <v>3</v>
      </c>
      <c r="AA206" s="851">
        <v>3</v>
      </c>
      <c r="AB206" s="807">
        <v>1</v>
      </c>
      <c r="AC206" s="851">
        <v>0</v>
      </c>
      <c r="AD206" s="851">
        <v>0</v>
      </c>
      <c r="AE206" s="807" t="s">
        <v>134</v>
      </c>
      <c r="AF206" s="851">
        <v>0</v>
      </c>
      <c r="AG206" s="851">
        <v>0</v>
      </c>
      <c r="AH206" s="807" t="s">
        <v>134</v>
      </c>
      <c r="AI206" s="851">
        <v>2</v>
      </c>
      <c r="AJ206" s="851">
        <v>2</v>
      </c>
      <c r="AK206" s="807">
        <v>1</v>
      </c>
      <c r="AL206" s="851">
        <v>0</v>
      </c>
      <c r="AM206" s="851">
        <v>0</v>
      </c>
      <c r="AN206" s="807" t="s">
        <v>134</v>
      </c>
      <c r="AO206" s="851">
        <v>0</v>
      </c>
      <c r="AP206" s="851">
        <v>0</v>
      </c>
      <c r="AQ206" s="807" t="s">
        <v>134</v>
      </c>
      <c r="AR206" s="851">
        <v>0</v>
      </c>
      <c r="AS206" s="851">
        <v>0</v>
      </c>
      <c r="AT206" s="807" t="s">
        <v>134</v>
      </c>
      <c r="AU206" s="851">
        <v>1</v>
      </c>
      <c r="AV206" s="851">
        <v>1</v>
      </c>
      <c r="AW206" s="807">
        <v>1</v>
      </c>
      <c r="AX206" s="851">
        <v>0</v>
      </c>
      <c r="AY206" s="851">
        <v>0</v>
      </c>
      <c r="AZ206" s="807" t="s">
        <v>134</v>
      </c>
      <c r="BA206" s="851">
        <v>0</v>
      </c>
      <c r="BB206" s="851">
        <v>0</v>
      </c>
      <c r="BC206" s="807" t="s">
        <v>134</v>
      </c>
      <c r="BD206" s="851">
        <v>1</v>
      </c>
      <c r="BE206" s="851">
        <v>1</v>
      </c>
      <c r="BF206" s="807">
        <v>1</v>
      </c>
      <c r="BG206" s="851">
        <v>0</v>
      </c>
      <c r="BH206" s="851">
        <v>0</v>
      </c>
      <c r="BI206" s="807" t="s">
        <v>134</v>
      </c>
      <c r="BJ206" s="851">
        <v>0</v>
      </c>
      <c r="BK206" s="851">
        <v>0</v>
      </c>
      <c r="BL206" s="807" t="s">
        <v>134</v>
      </c>
      <c r="BM206" s="851">
        <v>0</v>
      </c>
      <c r="BN206" s="851">
        <v>0</v>
      </c>
      <c r="BO206" s="807" t="s">
        <v>134</v>
      </c>
      <c r="BP206" s="851">
        <v>0</v>
      </c>
      <c r="BQ206" s="851">
        <v>0</v>
      </c>
      <c r="BR206" s="807" t="s">
        <v>134</v>
      </c>
      <c r="BS206" s="851">
        <v>0</v>
      </c>
      <c r="BT206" s="851">
        <v>0</v>
      </c>
      <c r="BU206" s="807" t="s">
        <v>134</v>
      </c>
      <c r="BV206" s="851">
        <v>0</v>
      </c>
      <c r="BW206" s="851">
        <v>0</v>
      </c>
      <c r="BX206" s="807" t="s">
        <v>134</v>
      </c>
      <c r="BY206" s="851">
        <v>0</v>
      </c>
      <c r="BZ206" s="851">
        <v>0</v>
      </c>
      <c r="CA206" s="807" t="s">
        <v>134</v>
      </c>
      <c r="CB206" s="851">
        <v>0</v>
      </c>
      <c r="CC206" s="851">
        <v>0</v>
      </c>
      <c r="CD206" s="807" t="s">
        <v>134</v>
      </c>
      <c r="CE206" s="851">
        <v>0</v>
      </c>
      <c r="CF206" s="851">
        <v>0</v>
      </c>
      <c r="CG206" s="807" t="s">
        <v>134</v>
      </c>
      <c r="CH206" s="851">
        <v>0</v>
      </c>
      <c r="CI206" s="851">
        <v>0</v>
      </c>
      <c r="CJ206" s="807" t="s">
        <v>134</v>
      </c>
      <c r="CK206" s="851">
        <v>0</v>
      </c>
      <c r="CL206" s="851">
        <v>0</v>
      </c>
      <c r="CM206" s="807" t="s">
        <v>134</v>
      </c>
      <c r="CN206" s="851">
        <v>0</v>
      </c>
      <c r="CO206" s="851">
        <v>0</v>
      </c>
      <c r="CP206" s="807" t="s">
        <v>134</v>
      </c>
      <c r="CQ206" s="851">
        <v>0</v>
      </c>
      <c r="CR206" s="851">
        <v>0</v>
      </c>
      <c r="CS206" s="807" t="s">
        <v>134</v>
      </c>
      <c r="CT206" s="851">
        <v>0</v>
      </c>
      <c r="CU206" s="851">
        <v>0</v>
      </c>
      <c r="CV206" s="807" t="s">
        <v>134</v>
      </c>
    </row>
    <row r="207" spans="1:101" ht="15" customHeight="1" x14ac:dyDescent="0.25">
      <c r="A207" s="845">
        <v>3</v>
      </c>
      <c r="B207" s="846" t="s">
        <v>96</v>
      </c>
      <c r="C207" s="846"/>
      <c r="D207" s="800">
        <f t="shared" si="17"/>
        <v>11</v>
      </c>
      <c r="E207" s="800">
        <f t="shared" si="17"/>
        <v>13</v>
      </c>
      <c r="F207" s="806">
        <f t="shared" si="19"/>
        <v>0.84615384615384615</v>
      </c>
      <c r="G207" s="807" t="str">
        <f t="shared" si="18"/>
        <v>Không đạt</v>
      </c>
      <c r="H207" s="851">
        <v>1</v>
      </c>
      <c r="I207" s="851">
        <v>2</v>
      </c>
      <c r="J207" s="807">
        <v>0.5</v>
      </c>
      <c r="K207" s="851">
        <v>0</v>
      </c>
      <c r="L207" s="851">
        <v>0</v>
      </c>
      <c r="M207" s="807" t="s">
        <v>134</v>
      </c>
      <c r="N207" s="851">
        <v>1</v>
      </c>
      <c r="O207" s="851">
        <v>1</v>
      </c>
      <c r="P207" s="807">
        <v>1</v>
      </c>
      <c r="Q207" s="851">
        <v>0</v>
      </c>
      <c r="R207" s="851">
        <v>0</v>
      </c>
      <c r="S207" s="807" t="s">
        <v>134</v>
      </c>
      <c r="T207" s="851">
        <v>0</v>
      </c>
      <c r="U207" s="851">
        <v>0</v>
      </c>
      <c r="V207" s="807" t="s">
        <v>134</v>
      </c>
      <c r="W207" s="851">
        <v>0</v>
      </c>
      <c r="X207" s="851">
        <v>0</v>
      </c>
      <c r="Y207" s="807" t="s">
        <v>134</v>
      </c>
      <c r="Z207" s="851">
        <v>1</v>
      </c>
      <c r="AA207" s="851">
        <v>1</v>
      </c>
      <c r="AB207" s="807">
        <v>1</v>
      </c>
      <c r="AC207" s="851">
        <v>2</v>
      </c>
      <c r="AD207" s="851">
        <v>2</v>
      </c>
      <c r="AE207" s="807">
        <v>1</v>
      </c>
      <c r="AF207" s="851">
        <v>1</v>
      </c>
      <c r="AG207" s="851">
        <v>1</v>
      </c>
      <c r="AH207" s="807">
        <v>1</v>
      </c>
      <c r="AI207" s="851">
        <v>0</v>
      </c>
      <c r="AJ207" s="851">
        <v>0</v>
      </c>
      <c r="AK207" s="807" t="s">
        <v>134</v>
      </c>
      <c r="AL207" s="851">
        <v>0</v>
      </c>
      <c r="AM207" s="851">
        <v>0</v>
      </c>
      <c r="AN207" s="807" t="s">
        <v>134</v>
      </c>
      <c r="AO207" s="851">
        <v>0</v>
      </c>
      <c r="AP207" s="851">
        <v>0</v>
      </c>
      <c r="AQ207" s="807" t="s">
        <v>134</v>
      </c>
      <c r="AR207" s="851">
        <v>0</v>
      </c>
      <c r="AS207" s="851">
        <v>0</v>
      </c>
      <c r="AT207" s="807" t="s">
        <v>134</v>
      </c>
      <c r="AU207" s="851">
        <v>0</v>
      </c>
      <c r="AV207" s="851">
        <v>0</v>
      </c>
      <c r="AW207" s="807" t="s">
        <v>134</v>
      </c>
      <c r="AX207" s="851">
        <v>1</v>
      </c>
      <c r="AY207" s="851">
        <v>1</v>
      </c>
      <c r="AZ207" s="807">
        <v>1</v>
      </c>
      <c r="BA207" s="851">
        <v>1</v>
      </c>
      <c r="BB207" s="851">
        <v>1</v>
      </c>
      <c r="BC207" s="807">
        <v>1</v>
      </c>
      <c r="BD207" s="851">
        <v>1</v>
      </c>
      <c r="BE207" s="851">
        <v>1</v>
      </c>
      <c r="BF207" s="807">
        <v>1</v>
      </c>
      <c r="BG207" s="851">
        <v>0</v>
      </c>
      <c r="BH207" s="851">
        <v>0</v>
      </c>
      <c r="BI207" s="807" t="s">
        <v>134</v>
      </c>
      <c r="BJ207" s="851">
        <v>0</v>
      </c>
      <c r="BK207" s="851">
        <v>1</v>
      </c>
      <c r="BL207" s="807">
        <v>0</v>
      </c>
      <c r="BM207" s="851">
        <v>0</v>
      </c>
      <c r="BN207" s="851">
        <v>0</v>
      </c>
      <c r="BO207" s="807" t="s">
        <v>134</v>
      </c>
      <c r="BP207" s="851">
        <v>0</v>
      </c>
      <c r="BQ207" s="851">
        <v>0</v>
      </c>
      <c r="BR207" s="807" t="s">
        <v>134</v>
      </c>
      <c r="BS207" s="851">
        <v>0</v>
      </c>
      <c r="BT207" s="851">
        <v>0</v>
      </c>
      <c r="BU207" s="807" t="s">
        <v>134</v>
      </c>
      <c r="BV207" s="851">
        <v>0</v>
      </c>
      <c r="BW207" s="851">
        <v>0</v>
      </c>
      <c r="BX207" s="807" t="s">
        <v>134</v>
      </c>
      <c r="BY207" s="851">
        <v>0</v>
      </c>
      <c r="BZ207" s="851">
        <v>0</v>
      </c>
      <c r="CA207" s="807" t="s">
        <v>134</v>
      </c>
      <c r="CB207" s="851">
        <v>0</v>
      </c>
      <c r="CC207" s="851">
        <v>0</v>
      </c>
      <c r="CD207" s="807" t="s">
        <v>134</v>
      </c>
      <c r="CE207" s="851">
        <v>0</v>
      </c>
      <c r="CF207" s="851">
        <v>0</v>
      </c>
      <c r="CG207" s="807" t="s">
        <v>134</v>
      </c>
      <c r="CH207" s="851">
        <v>0</v>
      </c>
      <c r="CI207" s="851">
        <v>0</v>
      </c>
      <c r="CJ207" s="807" t="s">
        <v>134</v>
      </c>
      <c r="CK207" s="851">
        <v>0</v>
      </c>
      <c r="CL207" s="851">
        <v>0</v>
      </c>
      <c r="CM207" s="807" t="s">
        <v>134</v>
      </c>
      <c r="CN207" s="851">
        <v>0</v>
      </c>
      <c r="CO207" s="851">
        <v>0</v>
      </c>
      <c r="CP207" s="807" t="s">
        <v>134</v>
      </c>
      <c r="CQ207" s="851">
        <v>2</v>
      </c>
      <c r="CR207" s="851">
        <v>2</v>
      </c>
      <c r="CS207" s="807">
        <v>1</v>
      </c>
      <c r="CT207" s="851">
        <v>1</v>
      </c>
      <c r="CU207" s="851">
        <v>1</v>
      </c>
      <c r="CV207" s="807">
        <v>1</v>
      </c>
    </row>
    <row r="208" spans="1:101" x14ac:dyDescent="0.25">
      <c r="A208" s="845">
        <v>4</v>
      </c>
      <c r="B208" s="846" t="s">
        <v>97</v>
      </c>
      <c r="C208" s="846"/>
      <c r="D208" s="800">
        <f t="shared" si="17"/>
        <v>7</v>
      </c>
      <c r="E208" s="800">
        <f t="shared" si="17"/>
        <v>7</v>
      </c>
      <c r="F208" s="806">
        <f t="shared" si="19"/>
        <v>1</v>
      </c>
      <c r="G208" s="807" t="str">
        <f t="shared" si="18"/>
        <v>Đạt</v>
      </c>
      <c r="H208" s="851">
        <v>0</v>
      </c>
      <c r="I208" s="851">
        <v>0</v>
      </c>
      <c r="J208" s="807" t="s">
        <v>134</v>
      </c>
      <c r="K208" s="851">
        <v>0</v>
      </c>
      <c r="L208" s="851">
        <v>0</v>
      </c>
      <c r="M208" s="807" t="s">
        <v>134</v>
      </c>
      <c r="N208" s="851">
        <v>0</v>
      </c>
      <c r="O208" s="851">
        <v>0</v>
      </c>
      <c r="P208" s="807" t="s">
        <v>134</v>
      </c>
      <c r="Q208" s="851">
        <v>0</v>
      </c>
      <c r="R208" s="851">
        <v>0</v>
      </c>
      <c r="S208" s="807" t="s">
        <v>134</v>
      </c>
      <c r="T208" s="851">
        <v>0</v>
      </c>
      <c r="U208" s="851">
        <v>0</v>
      </c>
      <c r="V208" s="807" t="s">
        <v>134</v>
      </c>
      <c r="W208" s="851">
        <v>0</v>
      </c>
      <c r="X208" s="851">
        <v>0</v>
      </c>
      <c r="Y208" s="807" t="s">
        <v>134</v>
      </c>
      <c r="Z208" s="851">
        <v>0</v>
      </c>
      <c r="AA208" s="851">
        <v>0</v>
      </c>
      <c r="AB208" s="807" t="s">
        <v>134</v>
      </c>
      <c r="AC208" s="851">
        <v>0</v>
      </c>
      <c r="AD208" s="851">
        <v>0</v>
      </c>
      <c r="AE208" s="807" t="s">
        <v>134</v>
      </c>
      <c r="AF208" s="851">
        <v>0</v>
      </c>
      <c r="AG208" s="851">
        <v>0</v>
      </c>
      <c r="AH208" s="807" t="s">
        <v>134</v>
      </c>
      <c r="AI208" s="851">
        <v>0</v>
      </c>
      <c r="AJ208" s="851">
        <v>0</v>
      </c>
      <c r="AK208" s="807" t="s">
        <v>134</v>
      </c>
      <c r="AL208" s="851">
        <v>0</v>
      </c>
      <c r="AM208" s="851">
        <v>0</v>
      </c>
      <c r="AN208" s="807" t="s">
        <v>134</v>
      </c>
      <c r="AO208" s="851">
        <v>0</v>
      </c>
      <c r="AP208" s="851">
        <v>0</v>
      </c>
      <c r="AQ208" s="807" t="s">
        <v>134</v>
      </c>
      <c r="AR208" s="851">
        <v>0</v>
      </c>
      <c r="AS208" s="851">
        <v>0</v>
      </c>
      <c r="AT208" s="807" t="s">
        <v>134</v>
      </c>
      <c r="AU208" s="851">
        <v>2</v>
      </c>
      <c r="AV208" s="851">
        <v>2</v>
      </c>
      <c r="AW208" s="807">
        <v>1</v>
      </c>
      <c r="AX208" s="851">
        <v>0</v>
      </c>
      <c r="AY208" s="851">
        <v>0</v>
      </c>
      <c r="AZ208" s="807" t="s">
        <v>134</v>
      </c>
      <c r="BA208" s="851">
        <v>1</v>
      </c>
      <c r="BB208" s="851">
        <v>1</v>
      </c>
      <c r="BC208" s="807">
        <v>1</v>
      </c>
      <c r="BD208" s="851">
        <v>0</v>
      </c>
      <c r="BE208" s="851">
        <v>0</v>
      </c>
      <c r="BF208" s="807" t="s">
        <v>134</v>
      </c>
      <c r="BG208" s="851">
        <v>1</v>
      </c>
      <c r="BH208" s="851">
        <v>1</v>
      </c>
      <c r="BI208" s="807">
        <v>1</v>
      </c>
      <c r="BJ208" s="851">
        <v>1</v>
      </c>
      <c r="BK208" s="851">
        <v>1</v>
      </c>
      <c r="BL208" s="807">
        <v>1</v>
      </c>
      <c r="BM208" s="851">
        <v>0</v>
      </c>
      <c r="BN208" s="851">
        <v>0</v>
      </c>
      <c r="BO208" s="807" t="s">
        <v>134</v>
      </c>
      <c r="BP208" s="851">
        <v>0</v>
      </c>
      <c r="BQ208" s="851">
        <v>0</v>
      </c>
      <c r="BR208" s="807" t="s">
        <v>134</v>
      </c>
      <c r="BS208" s="851">
        <v>0</v>
      </c>
      <c r="BT208" s="851">
        <v>0</v>
      </c>
      <c r="BU208" s="807" t="s">
        <v>134</v>
      </c>
      <c r="BV208" s="851">
        <v>0</v>
      </c>
      <c r="BW208" s="851">
        <v>0</v>
      </c>
      <c r="BX208" s="807" t="s">
        <v>134</v>
      </c>
      <c r="BY208" s="851">
        <v>0</v>
      </c>
      <c r="BZ208" s="851">
        <v>0</v>
      </c>
      <c r="CA208" s="807" t="s">
        <v>134</v>
      </c>
      <c r="CB208" s="851">
        <v>1</v>
      </c>
      <c r="CC208" s="851">
        <v>1</v>
      </c>
      <c r="CD208" s="807">
        <v>1</v>
      </c>
      <c r="CE208" s="851">
        <v>0</v>
      </c>
      <c r="CF208" s="851">
        <v>0</v>
      </c>
      <c r="CG208" s="807" t="s">
        <v>134</v>
      </c>
      <c r="CH208" s="851">
        <v>0</v>
      </c>
      <c r="CI208" s="851">
        <v>0</v>
      </c>
      <c r="CJ208" s="807" t="s">
        <v>134</v>
      </c>
      <c r="CK208" s="851">
        <v>0</v>
      </c>
      <c r="CL208" s="851">
        <v>0</v>
      </c>
      <c r="CM208" s="807" t="s">
        <v>134</v>
      </c>
      <c r="CN208" s="851">
        <v>1</v>
      </c>
      <c r="CO208" s="851">
        <v>1</v>
      </c>
      <c r="CP208" s="807">
        <v>1</v>
      </c>
      <c r="CQ208" s="851">
        <v>0</v>
      </c>
      <c r="CR208" s="851">
        <v>0</v>
      </c>
      <c r="CS208" s="807" t="s">
        <v>134</v>
      </c>
      <c r="CT208" s="851">
        <v>0</v>
      </c>
      <c r="CU208" s="851">
        <v>0</v>
      </c>
      <c r="CV208" s="807" t="s">
        <v>134</v>
      </c>
    </row>
    <row r="209" spans="1:100" ht="15" customHeight="1" x14ac:dyDescent="0.25">
      <c r="A209" s="845">
        <v>5</v>
      </c>
      <c r="B209" s="846" t="s">
        <v>98</v>
      </c>
      <c r="C209" s="846"/>
      <c r="D209" s="800">
        <f t="shared" si="17"/>
        <v>12</v>
      </c>
      <c r="E209" s="800">
        <f t="shared" si="17"/>
        <v>12</v>
      </c>
      <c r="F209" s="806">
        <f t="shared" si="19"/>
        <v>1</v>
      </c>
      <c r="G209" s="807" t="str">
        <f t="shared" si="18"/>
        <v>Đạt</v>
      </c>
      <c r="H209" s="851">
        <v>0</v>
      </c>
      <c r="I209" s="851">
        <v>0</v>
      </c>
      <c r="J209" s="807" t="s">
        <v>134</v>
      </c>
      <c r="K209" s="851">
        <v>0</v>
      </c>
      <c r="L209" s="851">
        <v>0</v>
      </c>
      <c r="M209" s="807" t="s">
        <v>134</v>
      </c>
      <c r="N209" s="851">
        <v>0</v>
      </c>
      <c r="O209" s="851">
        <v>0</v>
      </c>
      <c r="P209" s="807" t="s">
        <v>134</v>
      </c>
      <c r="Q209" s="851">
        <v>0</v>
      </c>
      <c r="R209" s="851">
        <v>0</v>
      </c>
      <c r="S209" s="807" t="s">
        <v>134</v>
      </c>
      <c r="T209" s="851">
        <v>0</v>
      </c>
      <c r="U209" s="851">
        <v>0</v>
      </c>
      <c r="V209" s="807" t="s">
        <v>134</v>
      </c>
      <c r="W209" s="851">
        <v>0</v>
      </c>
      <c r="X209" s="851">
        <v>0</v>
      </c>
      <c r="Y209" s="807" t="s">
        <v>134</v>
      </c>
      <c r="Z209" s="851">
        <v>0</v>
      </c>
      <c r="AA209" s="851">
        <v>0</v>
      </c>
      <c r="AB209" s="807" t="s">
        <v>134</v>
      </c>
      <c r="AC209" s="851">
        <v>0</v>
      </c>
      <c r="AD209" s="851">
        <v>0</v>
      </c>
      <c r="AE209" s="807" t="s">
        <v>134</v>
      </c>
      <c r="AF209" s="851">
        <v>0</v>
      </c>
      <c r="AG209" s="851">
        <v>0</v>
      </c>
      <c r="AH209" s="807" t="s">
        <v>134</v>
      </c>
      <c r="AI209" s="851">
        <v>0</v>
      </c>
      <c r="AJ209" s="851">
        <v>0</v>
      </c>
      <c r="AK209" s="807" t="s">
        <v>134</v>
      </c>
      <c r="AL209" s="851">
        <v>0</v>
      </c>
      <c r="AM209" s="851">
        <v>0</v>
      </c>
      <c r="AN209" s="807" t="s">
        <v>134</v>
      </c>
      <c r="AO209" s="851">
        <v>2</v>
      </c>
      <c r="AP209" s="851">
        <v>2</v>
      </c>
      <c r="AQ209" s="807">
        <v>1</v>
      </c>
      <c r="AR209" s="851">
        <v>1</v>
      </c>
      <c r="AS209" s="851">
        <v>1</v>
      </c>
      <c r="AT209" s="807">
        <v>1</v>
      </c>
      <c r="AU209" s="851">
        <v>0</v>
      </c>
      <c r="AV209" s="851">
        <v>0</v>
      </c>
      <c r="AW209" s="807" t="s">
        <v>134</v>
      </c>
      <c r="AX209" s="851">
        <v>0</v>
      </c>
      <c r="AY209" s="851">
        <v>0</v>
      </c>
      <c r="AZ209" s="807" t="s">
        <v>134</v>
      </c>
      <c r="BA209" s="851">
        <v>1</v>
      </c>
      <c r="BB209" s="851">
        <v>1</v>
      </c>
      <c r="BC209" s="807">
        <v>1</v>
      </c>
      <c r="BD209" s="851">
        <v>0</v>
      </c>
      <c r="BE209" s="851">
        <v>0</v>
      </c>
      <c r="BF209" s="807" t="s">
        <v>134</v>
      </c>
      <c r="BG209" s="851">
        <v>2</v>
      </c>
      <c r="BH209" s="851">
        <v>2</v>
      </c>
      <c r="BI209" s="807">
        <v>1</v>
      </c>
      <c r="BJ209" s="851">
        <v>1</v>
      </c>
      <c r="BK209" s="851">
        <v>1</v>
      </c>
      <c r="BL209" s="807">
        <v>1</v>
      </c>
      <c r="BM209" s="851">
        <v>0</v>
      </c>
      <c r="BN209" s="851">
        <v>0</v>
      </c>
      <c r="BO209" s="807" t="s">
        <v>134</v>
      </c>
      <c r="BP209" s="851">
        <v>0</v>
      </c>
      <c r="BQ209" s="851">
        <v>0</v>
      </c>
      <c r="BR209" s="807" t="s">
        <v>134</v>
      </c>
      <c r="BS209" s="851">
        <v>0</v>
      </c>
      <c r="BT209" s="851">
        <v>0</v>
      </c>
      <c r="BU209" s="807" t="s">
        <v>134</v>
      </c>
      <c r="BV209" s="851">
        <v>1</v>
      </c>
      <c r="BW209" s="851">
        <v>1</v>
      </c>
      <c r="BX209" s="807">
        <v>1</v>
      </c>
      <c r="BY209" s="851">
        <v>0</v>
      </c>
      <c r="BZ209" s="851">
        <v>0</v>
      </c>
      <c r="CA209" s="807" t="s">
        <v>134</v>
      </c>
      <c r="CB209" s="851">
        <v>0</v>
      </c>
      <c r="CC209" s="851">
        <v>0</v>
      </c>
      <c r="CD209" s="807" t="s">
        <v>134</v>
      </c>
      <c r="CE209" s="851">
        <v>1</v>
      </c>
      <c r="CF209" s="851">
        <v>1</v>
      </c>
      <c r="CG209" s="807">
        <v>1</v>
      </c>
      <c r="CH209" s="851">
        <v>0</v>
      </c>
      <c r="CI209" s="851">
        <v>0</v>
      </c>
      <c r="CJ209" s="807" t="s">
        <v>134</v>
      </c>
      <c r="CK209" s="851">
        <v>2</v>
      </c>
      <c r="CL209" s="851">
        <v>2</v>
      </c>
      <c r="CM209" s="807">
        <v>1</v>
      </c>
      <c r="CN209" s="851">
        <v>0</v>
      </c>
      <c r="CO209" s="851">
        <v>0</v>
      </c>
      <c r="CP209" s="807" t="s">
        <v>134</v>
      </c>
      <c r="CQ209" s="851">
        <v>1</v>
      </c>
      <c r="CR209" s="851">
        <v>1</v>
      </c>
      <c r="CS209" s="807">
        <v>1</v>
      </c>
      <c r="CT209" s="851">
        <v>0</v>
      </c>
      <c r="CU209" s="851">
        <v>0</v>
      </c>
      <c r="CV209" s="807" t="s">
        <v>134</v>
      </c>
    </row>
    <row r="210" spans="1:100" ht="15" customHeight="1" x14ac:dyDescent="0.25">
      <c r="A210" s="845">
        <v>6</v>
      </c>
      <c r="B210" s="846" t="s">
        <v>99</v>
      </c>
      <c r="C210" s="846"/>
      <c r="D210" s="800">
        <f t="shared" si="17"/>
        <v>1</v>
      </c>
      <c r="E210" s="800">
        <f t="shared" si="17"/>
        <v>1</v>
      </c>
      <c r="F210" s="806">
        <f t="shared" si="19"/>
        <v>1</v>
      </c>
      <c r="G210" s="807" t="str">
        <f t="shared" si="18"/>
        <v>Đạt</v>
      </c>
      <c r="H210" s="851">
        <v>0</v>
      </c>
      <c r="I210" s="851">
        <v>0</v>
      </c>
      <c r="J210" s="807" t="s">
        <v>134</v>
      </c>
      <c r="K210" s="851">
        <v>0</v>
      </c>
      <c r="L210" s="851">
        <v>0</v>
      </c>
      <c r="M210" s="807" t="s">
        <v>134</v>
      </c>
      <c r="N210" s="851">
        <v>0</v>
      </c>
      <c r="O210" s="851">
        <v>0</v>
      </c>
      <c r="P210" s="807" t="s">
        <v>134</v>
      </c>
      <c r="Q210" s="851">
        <v>0</v>
      </c>
      <c r="R210" s="851">
        <v>0</v>
      </c>
      <c r="S210" s="807" t="s">
        <v>134</v>
      </c>
      <c r="T210" s="851">
        <v>0</v>
      </c>
      <c r="U210" s="851">
        <v>0</v>
      </c>
      <c r="V210" s="807" t="s">
        <v>134</v>
      </c>
      <c r="W210" s="851">
        <v>0</v>
      </c>
      <c r="X210" s="851">
        <v>0</v>
      </c>
      <c r="Y210" s="807" t="s">
        <v>134</v>
      </c>
      <c r="Z210" s="851">
        <v>0</v>
      </c>
      <c r="AA210" s="851">
        <v>0</v>
      </c>
      <c r="AB210" s="807" t="s">
        <v>134</v>
      </c>
      <c r="AC210" s="851">
        <v>0</v>
      </c>
      <c r="AD210" s="851">
        <v>0</v>
      </c>
      <c r="AE210" s="807" t="s">
        <v>134</v>
      </c>
      <c r="AF210" s="851">
        <v>0</v>
      </c>
      <c r="AG210" s="851">
        <v>0</v>
      </c>
      <c r="AH210" s="807" t="s">
        <v>134</v>
      </c>
      <c r="AI210" s="851">
        <v>0</v>
      </c>
      <c r="AJ210" s="851">
        <v>0</v>
      </c>
      <c r="AK210" s="807" t="s">
        <v>134</v>
      </c>
      <c r="AL210" s="851">
        <v>0</v>
      </c>
      <c r="AM210" s="851">
        <v>0</v>
      </c>
      <c r="AN210" s="807" t="s">
        <v>134</v>
      </c>
      <c r="AO210" s="851">
        <v>0</v>
      </c>
      <c r="AP210" s="851">
        <v>0</v>
      </c>
      <c r="AQ210" s="807" t="s">
        <v>134</v>
      </c>
      <c r="AR210" s="851">
        <v>0</v>
      </c>
      <c r="AS210" s="851">
        <v>0</v>
      </c>
      <c r="AT210" s="807" t="s">
        <v>134</v>
      </c>
      <c r="AU210" s="851">
        <v>0</v>
      </c>
      <c r="AV210" s="851">
        <v>0</v>
      </c>
      <c r="AW210" s="807" t="s">
        <v>134</v>
      </c>
      <c r="AX210" s="851">
        <v>1</v>
      </c>
      <c r="AY210" s="851">
        <v>1</v>
      </c>
      <c r="AZ210" s="807">
        <v>1</v>
      </c>
      <c r="BA210" s="851">
        <v>0</v>
      </c>
      <c r="BB210" s="851">
        <v>0</v>
      </c>
      <c r="BC210" s="807" t="s">
        <v>134</v>
      </c>
      <c r="BD210" s="851">
        <v>0</v>
      </c>
      <c r="BE210" s="851">
        <v>0</v>
      </c>
      <c r="BF210" s="807" t="s">
        <v>134</v>
      </c>
      <c r="BG210" s="851">
        <v>0</v>
      </c>
      <c r="BH210" s="851">
        <v>0</v>
      </c>
      <c r="BI210" s="807" t="s">
        <v>134</v>
      </c>
      <c r="BJ210" s="851">
        <v>0</v>
      </c>
      <c r="BK210" s="851">
        <v>0</v>
      </c>
      <c r="BL210" s="807" t="s">
        <v>134</v>
      </c>
      <c r="BM210" s="851">
        <v>0</v>
      </c>
      <c r="BN210" s="851">
        <v>0</v>
      </c>
      <c r="BO210" s="807" t="s">
        <v>134</v>
      </c>
      <c r="BP210" s="851">
        <v>0</v>
      </c>
      <c r="BQ210" s="851">
        <v>0</v>
      </c>
      <c r="BR210" s="807" t="s">
        <v>134</v>
      </c>
      <c r="BS210" s="851">
        <v>0</v>
      </c>
      <c r="BT210" s="851">
        <v>0</v>
      </c>
      <c r="BU210" s="807" t="s">
        <v>134</v>
      </c>
      <c r="BV210" s="851">
        <v>0</v>
      </c>
      <c r="BW210" s="851">
        <v>0</v>
      </c>
      <c r="BX210" s="807" t="s">
        <v>134</v>
      </c>
      <c r="BY210" s="851">
        <v>0</v>
      </c>
      <c r="BZ210" s="851">
        <v>0</v>
      </c>
      <c r="CA210" s="807" t="s">
        <v>134</v>
      </c>
      <c r="CB210" s="851">
        <v>0</v>
      </c>
      <c r="CC210" s="851">
        <v>0</v>
      </c>
      <c r="CD210" s="807" t="s">
        <v>134</v>
      </c>
      <c r="CE210" s="851">
        <v>0</v>
      </c>
      <c r="CF210" s="851">
        <v>0</v>
      </c>
      <c r="CG210" s="807" t="s">
        <v>134</v>
      </c>
      <c r="CH210" s="851">
        <v>0</v>
      </c>
      <c r="CI210" s="851">
        <v>0</v>
      </c>
      <c r="CJ210" s="807" t="s">
        <v>134</v>
      </c>
      <c r="CK210" s="851">
        <v>0</v>
      </c>
      <c r="CL210" s="851">
        <v>0</v>
      </c>
      <c r="CM210" s="807" t="s">
        <v>134</v>
      </c>
      <c r="CN210" s="851">
        <v>0</v>
      </c>
      <c r="CO210" s="851">
        <v>0</v>
      </c>
      <c r="CP210" s="807" t="s">
        <v>134</v>
      </c>
      <c r="CQ210" s="851">
        <v>0</v>
      </c>
      <c r="CR210" s="851">
        <v>0</v>
      </c>
      <c r="CS210" s="807" t="s">
        <v>134</v>
      </c>
      <c r="CT210" s="851">
        <v>0</v>
      </c>
      <c r="CU210" s="851">
        <v>0</v>
      </c>
      <c r="CV210" s="807" t="s">
        <v>134</v>
      </c>
    </row>
    <row r="211" spans="1:100" ht="15" customHeight="1" x14ac:dyDescent="0.25">
      <c r="A211" s="845">
        <v>7</v>
      </c>
      <c r="B211" s="846" t="s">
        <v>100</v>
      </c>
      <c r="C211" s="846"/>
      <c r="D211" s="800">
        <f t="shared" si="17"/>
        <v>5</v>
      </c>
      <c r="E211" s="800">
        <f t="shared" si="17"/>
        <v>6</v>
      </c>
      <c r="F211" s="806">
        <f t="shared" si="19"/>
        <v>0.83333333333333337</v>
      </c>
      <c r="G211" s="807" t="str">
        <f t="shared" si="18"/>
        <v>Không đạt</v>
      </c>
      <c r="H211" s="851">
        <v>0</v>
      </c>
      <c r="I211" s="851">
        <v>0</v>
      </c>
      <c r="J211" s="807" t="s">
        <v>134</v>
      </c>
      <c r="K211" s="851">
        <v>0</v>
      </c>
      <c r="L211" s="851">
        <v>0</v>
      </c>
      <c r="M211" s="807" t="s">
        <v>134</v>
      </c>
      <c r="N211" s="851">
        <v>0</v>
      </c>
      <c r="O211" s="851">
        <v>0</v>
      </c>
      <c r="P211" s="807" t="s">
        <v>134</v>
      </c>
      <c r="Q211" s="851">
        <v>0</v>
      </c>
      <c r="R211" s="851">
        <v>0</v>
      </c>
      <c r="S211" s="807" t="s">
        <v>134</v>
      </c>
      <c r="T211" s="851">
        <v>0</v>
      </c>
      <c r="U211" s="851">
        <v>0</v>
      </c>
      <c r="V211" s="807" t="s">
        <v>134</v>
      </c>
      <c r="W211" s="851">
        <v>0</v>
      </c>
      <c r="X211" s="851">
        <v>0</v>
      </c>
      <c r="Y211" s="807" t="s">
        <v>134</v>
      </c>
      <c r="Z211" s="851">
        <v>0</v>
      </c>
      <c r="AA211" s="851">
        <v>0</v>
      </c>
      <c r="AB211" s="807" t="s">
        <v>134</v>
      </c>
      <c r="AC211" s="851">
        <v>0</v>
      </c>
      <c r="AD211" s="851">
        <v>0</v>
      </c>
      <c r="AE211" s="807" t="s">
        <v>134</v>
      </c>
      <c r="AF211" s="851">
        <v>0</v>
      </c>
      <c r="AG211" s="851">
        <v>0</v>
      </c>
      <c r="AH211" s="807" t="s">
        <v>134</v>
      </c>
      <c r="AI211" s="851">
        <v>0</v>
      </c>
      <c r="AJ211" s="851">
        <v>0</v>
      </c>
      <c r="AK211" s="807" t="s">
        <v>134</v>
      </c>
      <c r="AL211" s="851">
        <v>0</v>
      </c>
      <c r="AM211" s="851">
        <v>0</v>
      </c>
      <c r="AN211" s="807" t="s">
        <v>134</v>
      </c>
      <c r="AO211" s="851">
        <v>0</v>
      </c>
      <c r="AP211" s="851">
        <v>0</v>
      </c>
      <c r="AQ211" s="807" t="s">
        <v>134</v>
      </c>
      <c r="AR211" s="851">
        <v>0</v>
      </c>
      <c r="AS211" s="851">
        <v>0</v>
      </c>
      <c r="AT211" s="807" t="s">
        <v>134</v>
      </c>
      <c r="AU211" s="851">
        <v>0</v>
      </c>
      <c r="AV211" s="851">
        <v>0</v>
      </c>
      <c r="AW211" s="807" t="s">
        <v>134</v>
      </c>
      <c r="AX211" s="851">
        <v>0</v>
      </c>
      <c r="AY211" s="851">
        <v>0</v>
      </c>
      <c r="AZ211" s="807" t="s">
        <v>134</v>
      </c>
      <c r="BA211" s="851">
        <v>0</v>
      </c>
      <c r="BB211" s="851">
        <v>0</v>
      </c>
      <c r="BC211" s="807" t="s">
        <v>134</v>
      </c>
      <c r="BD211" s="851">
        <v>0</v>
      </c>
      <c r="BE211" s="851">
        <v>0</v>
      </c>
      <c r="BF211" s="807" t="s">
        <v>134</v>
      </c>
      <c r="BG211" s="851">
        <v>0</v>
      </c>
      <c r="BH211" s="851">
        <v>0</v>
      </c>
      <c r="BI211" s="807" t="s">
        <v>134</v>
      </c>
      <c r="BJ211" s="851">
        <v>0</v>
      </c>
      <c r="BK211" s="851">
        <v>0</v>
      </c>
      <c r="BL211" s="807" t="s">
        <v>134</v>
      </c>
      <c r="BM211" s="851">
        <v>0</v>
      </c>
      <c r="BN211" s="851">
        <v>0</v>
      </c>
      <c r="BO211" s="807" t="s">
        <v>134</v>
      </c>
      <c r="BP211" s="851">
        <v>0</v>
      </c>
      <c r="BQ211" s="851">
        <v>0</v>
      </c>
      <c r="BR211" s="807" t="s">
        <v>134</v>
      </c>
      <c r="BS211" s="851">
        <v>3</v>
      </c>
      <c r="BT211" s="851">
        <v>3</v>
      </c>
      <c r="BU211" s="807">
        <v>1</v>
      </c>
      <c r="BV211" s="851">
        <v>0</v>
      </c>
      <c r="BW211" s="851">
        <v>0</v>
      </c>
      <c r="BX211" s="807" t="s">
        <v>134</v>
      </c>
      <c r="BY211" s="851">
        <v>0</v>
      </c>
      <c r="BZ211" s="851">
        <v>0</v>
      </c>
      <c r="CA211" s="807" t="s">
        <v>134</v>
      </c>
      <c r="CB211" s="851">
        <v>0</v>
      </c>
      <c r="CC211" s="851">
        <v>0</v>
      </c>
      <c r="CD211" s="807" t="s">
        <v>134</v>
      </c>
      <c r="CE211" s="851">
        <v>0</v>
      </c>
      <c r="CF211" s="851">
        <v>0</v>
      </c>
      <c r="CG211" s="807" t="s">
        <v>134</v>
      </c>
      <c r="CH211" s="851">
        <v>0</v>
      </c>
      <c r="CI211" s="851">
        <v>0</v>
      </c>
      <c r="CJ211" s="807" t="s">
        <v>134</v>
      </c>
      <c r="CK211" s="851">
        <v>2</v>
      </c>
      <c r="CL211" s="851">
        <v>2</v>
      </c>
      <c r="CM211" s="807">
        <v>1</v>
      </c>
      <c r="CN211" s="851">
        <v>0</v>
      </c>
      <c r="CO211" s="851">
        <v>1</v>
      </c>
      <c r="CP211" s="807">
        <v>0</v>
      </c>
      <c r="CQ211" s="851">
        <v>0</v>
      </c>
      <c r="CR211" s="851">
        <v>0</v>
      </c>
      <c r="CS211" s="807" t="s">
        <v>134</v>
      </c>
      <c r="CT211" s="851">
        <v>0</v>
      </c>
      <c r="CU211" s="851">
        <v>0</v>
      </c>
      <c r="CV211" s="807" t="s">
        <v>134</v>
      </c>
    </row>
    <row r="212" spans="1:100" ht="15" customHeight="1" x14ac:dyDescent="0.25">
      <c r="A212" s="845">
        <v>8</v>
      </c>
      <c r="B212" s="846" t="s">
        <v>101</v>
      </c>
      <c r="C212" s="846"/>
      <c r="D212" s="800">
        <f t="shared" si="17"/>
        <v>1</v>
      </c>
      <c r="E212" s="800">
        <f t="shared" si="17"/>
        <v>1</v>
      </c>
      <c r="F212" s="806">
        <f t="shared" si="19"/>
        <v>1</v>
      </c>
      <c r="G212" s="807" t="str">
        <f t="shared" si="18"/>
        <v>Đạt</v>
      </c>
      <c r="H212" s="851">
        <v>0</v>
      </c>
      <c r="I212" s="851">
        <v>0</v>
      </c>
      <c r="J212" s="807" t="s">
        <v>134</v>
      </c>
      <c r="K212" s="851">
        <v>0</v>
      </c>
      <c r="L212" s="851">
        <v>0</v>
      </c>
      <c r="M212" s="807" t="s">
        <v>134</v>
      </c>
      <c r="N212" s="851">
        <v>0</v>
      </c>
      <c r="O212" s="851">
        <v>0</v>
      </c>
      <c r="P212" s="807" t="s">
        <v>134</v>
      </c>
      <c r="Q212" s="851">
        <v>0</v>
      </c>
      <c r="R212" s="851">
        <v>0</v>
      </c>
      <c r="S212" s="807" t="s">
        <v>134</v>
      </c>
      <c r="T212" s="851">
        <v>0</v>
      </c>
      <c r="U212" s="851">
        <v>0</v>
      </c>
      <c r="V212" s="807" t="s">
        <v>134</v>
      </c>
      <c r="W212" s="851">
        <v>0</v>
      </c>
      <c r="X212" s="851">
        <v>0</v>
      </c>
      <c r="Y212" s="807" t="s">
        <v>134</v>
      </c>
      <c r="Z212" s="851">
        <v>0</v>
      </c>
      <c r="AA212" s="851">
        <v>0</v>
      </c>
      <c r="AB212" s="807" t="s">
        <v>134</v>
      </c>
      <c r="AC212" s="851">
        <v>0</v>
      </c>
      <c r="AD212" s="851">
        <v>0</v>
      </c>
      <c r="AE212" s="807" t="s">
        <v>134</v>
      </c>
      <c r="AF212" s="851">
        <v>0</v>
      </c>
      <c r="AG212" s="851">
        <v>0</v>
      </c>
      <c r="AH212" s="807" t="s">
        <v>134</v>
      </c>
      <c r="AI212" s="851">
        <v>0</v>
      </c>
      <c r="AJ212" s="851">
        <v>0</v>
      </c>
      <c r="AK212" s="807" t="s">
        <v>134</v>
      </c>
      <c r="AL212" s="851">
        <v>0</v>
      </c>
      <c r="AM212" s="851">
        <v>0</v>
      </c>
      <c r="AN212" s="807" t="s">
        <v>134</v>
      </c>
      <c r="AO212" s="851">
        <v>0</v>
      </c>
      <c r="AP212" s="851">
        <v>0</v>
      </c>
      <c r="AQ212" s="807" t="s">
        <v>134</v>
      </c>
      <c r="AR212" s="851">
        <v>0</v>
      </c>
      <c r="AS212" s="851">
        <v>0</v>
      </c>
      <c r="AT212" s="807" t="s">
        <v>134</v>
      </c>
      <c r="AU212" s="851">
        <v>0</v>
      </c>
      <c r="AV212" s="851">
        <v>0</v>
      </c>
      <c r="AW212" s="807" t="s">
        <v>134</v>
      </c>
      <c r="AX212" s="851">
        <v>0</v>
      </c>
      <c r="AY212" s="851">
        <v>0</v>
      </c>
      <c r="AZ212" s="807" t="s">
        <v>134</v>
      </c>
      <c r="BA212" s="851">
        <v>1</v>
      </c>
      <c r="BB212" s="851">
        <v>1</v>
      </c>
      <c r="BC212" s="807">
        <v>1</v>
      </c>
      <c r="BD212" s="851">
        <v>0</v>
      </c>
      <c r="BE212" s="851">
        <v>0</v>
      </c>
      <c r="BF212" s="807" t="s">
        <v>134</v>
      </c>
      <c r="BG212" s="851">
        <v>0</v>
      </c>
      <c r="BH212" s="851">
        <v>0</v>
      </c>
      <c r="BI212" s="807" t="s">
        <v>134</v>
      </c>
      <c r="BJ212" s="851">
        <v>0</v>
      </c>
      <c r="BK212" s="851">
        <v>0</v>
      </c>
      <c r="BL212" s="807" t="s">
        <v>134</v>
      </c>
      <c r="BM212" s="851">
        <v>0</v>
      </c>
      <c r="BN212" s="851">
        <v>0</v>
      </c>
      <c r="BO212" s="807" t="s">
        <v>134</v>
      </c>
      <c r="BP212" s="851">
        <v>0</v>
      </c>
      <c r="BQ212" s="851">
        <v>0</v>
      </c>
      <c r="BR212" s="807" t="s">
        <v>134</v>
      </c>
      <c r="BS212" s="851">
        <v>0</v>
      </c>
      <c r="BT212" s="851">
        <v>0</v>
      </c>
      <c r="BU212" s="807" t="s">
        <v>134</v>
      </c>
      <c r="BV212" s="851">
        <v>0</v>
      </c>
      <c r="BW212" s="851">
        <v>0</v>
      </c>
      <c r="BX212" s="807" t="s">
        <v>134</v>
      </c>
      <c r="BY212" s="851">
        <v>0</v>
      </c>
      <c r="BZ212" s="851">
        <v>0</v>
      </c>
      <c r="CA212" s="807" t="s">
        <v>134</v>
      </c>
      <c r="CB212" s="851">
        <v>0</v>
      </c>
      <c r="CC212" s="851">
        <v>0</v>
      </c>
      <c r="CD212" s="807" t="s">
        <v>134</v>
      </c>
      <c r="CE212" s="851">
        <v>0</v>
      </c>
      <c r="CF212" s="851">
        <v>0</v>
      </c>
      <c r="CG212" s="807" t="s">
        <v>134</v>
      </c>
      <c r="CH212" s="851">
        <v>0</v>
      </c>
      <c r="CI212" s="851">
        <v>0</v>
      </c>
      <c r="CJ212" s="807" t="s">
        <v>134</v>
      </c>
      <c r="CK212" s="851">
        <v>0</v>
      </c>
      <c r="CL212" s="851">
        <v>0</v>
      </c>
      <c r="CM212" s="807" t="s">
        <v>134</v>
      </c>
      <c r="CN212" s="851">
        <v>0</v>
      </c>
      <c r="CO212" s="851">
        <v>0</v>
      </c>
      <c r="CP212" s="807" t="s">
        <v>134</v>
      </c>
      <c r="CQ212" s="851">
        <v>0</v>
      </c>
      <c r="CR212" s="851">
        <v>0</v>
      </c>
      <c r="CS212" s="807" t="s">
        <v>134</v>
      </c>
      <c r="CT212" s="851">
        <v>0</v>
      </c>
      <c r="CU212" s="851">
        <v>0</v>
      </c>
      <c r="CV212" s="807" t="s">
        <v>134</v>
      </c>
    </row>
    <row r="213" spans="1:100" ht="15" customHeight="1" x14ac:dyDescent="0.25">
      <c r="A213" s="845">
        <v>9</v>
      </c>
      <c r="B213" s="846" t="s">
        <v>102</v>
      </c>
      <c r="C213" s="846"/>
      <c r="D213" s="800">
        <f t="shared" si="17"/>
        <v>1</v>
      </c>
      <c r="E213" s="800">
        <f t="shared" si="17"/>
        <v>1</v>
      </c>
      <c r="F213" s="806">
        <f t="shared" si="19"/>
        <v>1</v>
      </c>
      <c r="G213" s="807" t="str">
        <f t="shared" si="18"/>
        <v>Đạt</v>
      </c>
      <c r="H213" s="851">
        <v>0</v>
      </c>
      <c r="I213" s="851">
        <v>0</v>
      </c>
      <c r="J213" s="807" t="s">
        <v>134</v>
      </c>
      <c r="K213" s="851">
        <v>0</v>
      </c>
      <c r="L213" s="851">
        <v>0</v>
      </c>
      <c r="M213" s="807" t="s">
        <v>134</v>
      </c>
      <c r="N213" s="851">
        <v>0</v>
      </c>
      <c r="O213" s="851">
        <v>0</v>
      </c>
      <c r="P213" s="807" t="s">
        <v>134</v>
      </c>
      <c r="Q213" s="851">
        <v>0</v>
      </c>
      <c r="R213" s="851">
        <v>0</v>
      </c>
      <c r="S213" s="807" t="s">
        <v>134</v>
      </c>
      <c r="T213" s="851">
        <v>0</v>
      </c>
      <c r="U213" s="851">
        <v>0</v>
      </c>
      <c r="V213" s="807" t="s">
        <v>134</v>
      </c>
      <c r="W213" s="851">
        <v>0</v>
      </c>
      <c r="X213" s="851">
        <v>0</v>
      </c>
      <c r="Y213" s="807" t="s">
        <v>134</v>
      </c>
      <c r="Z213" s="851">
        <v>0</v>
      </c>
      <c r="AA213" s="851">
        <v>0</v>
      </c>
      <c r="AB213" s="807" t="s">
        <v>134</v>
      </c>
      <c r="AC213" s="851">
        <v>0</v>
      </c>
      <c r="AD213" s="851">
        <v>0</v>
      </c>
      <c r="AE213" s="807" t="s">
        <v>134</v>
      </c>
      <c r="AF213" s="851">
        <v>0</v>
      </c>
      <c r="AG213" s="851">
        <v>0</v>
      </c>
      <c r="AH213" s="807" t="s">
        <v>134</v>
      </c>
      <c r="AI213" s="851">
        <v>0</v>
      </c>
      <c r="AJ213" s="851">
        <v>0</v>
      </c>
      <c r="AK213" s="807" t="s">
        <v>134</v>
      </c>
      <c r="AL213" s="851">
        <v>0</v>
      </c>
      <c r="AM213" s="851">
        <v>0</v>
      </c>
      <c r="AN213" s="807" t="s">
        <v>134</v>
      </c>
      <c r="AO213" s="851">
        <v>0</v>
      </c>
      <c r="AP213" s="851">
        <v>0</v>
      </c>
      <c r="AQ213" s="807" t="s">
        <v>134</v>
      </c>
      <c r="AR213" s="851">
        <v>0</v>
      </c>
      <c r="AS213" s="851">
        <v>0</v>
      </c>
      <c r="AT213" s="807" t="s">
        <v>134</v>
      </c>
      <c r="AU213" s="851">
        <v>0</v>
      </c>
      <c r="AV213" s="851">
        <v>0</v>
      </c>
      <c r="AW213" s="807" t="s">
        <v>134</v>
      </c>
      <c r="AX213" s="851">
        <v>0</v>
      </c>
      <c r="AY213" s="851">
        <v>0</v>
      </c>
      <c r="AZ213" s="807" t="s">
        <v>134</v>
      </c>
      <c r="BA213" s="851">
        <v>0</v>
      </c>
      <c r="BB213" s="851">
        <v>0</v>
      </c>
      <c r="BC213" s="807" t="s">
        <v>134</v>
      </c>
      <c r="BD213" s="851">
        <v>0</v>
      </c>
      <c r="BE213" s="851">
        <v>0</v>
      </c>
      <c r="BF213" s="807" t="s">
        <v>134</v>
      </c>
      <c r="BG213" s="851">
        <v>0</v>
      </c>
      <c r="BH213" s="851">
        <v>0</v>
      </c>
      <c r="BI213" s="807" t="s">
        <v>134</v>
      </c>
      <c r="BJ213" s="851">
        <v>0</v>
      </c>
      <c r="BK213" s="851">
        <v>0</v>
      </c>
      <c r="BL213" s="807" t="s">
        <v>134</v>
      </c>
      <c r="BM213" s="851">
        <v>0</v>
      </c>
      <c r="BN213" s="851">
        <v>0</v>
      </c>
      <c r="BO213" s="807" t="s">
        <v>134</v>
      </c>
      <c r="BP213" s="851">
        <v>0</v>
      </c>
      <c r="BQ213" s="851">
        <v>0</v>
      </c>
      <c r="BR213" s="807" t="s">
        <v>134</v>
      </c>
      <c r="BS213" s="851">
        <v>0</v>
      </c>
      <c r="BT213" s="851">
        <v>0</v>
      </c>
      <c r="BU213" s="807" t="s">
        <v>134</v>
      </c>
      <c r="BV213" s="851">
        <v>0</v>
      </c>
      <c r="BW213" s="851">
        <v>0</v>
      </c>
      <c r="BX213" s="807" t="s">
        <v>134</v>
      </c>
      <c r="BY213" s="851">
        <v>0</v>
      </c>
      <c r="BZ213" s="851">
        <v>0</v>
      </c>
      <c r="CA213" s="807" t="s">
        <v>134</v>
      </c>
      <c r="CB213" s="851">
        <v>0</v>
      </c>
      <c r="CC213" s="851">
        <v>0</v>
      </c>
      <c r="CD213" s="807" t="s">
        <v>134</v>
      </c>
      <c r="CE213" s="851">
        <v>0</v>
      </c>
      <c r="CF213" s="851">
        <v>0</v>
      </c>
      <c r="CG213" s="807" t="s">
        <v>134</v>
      </c>
      <c r="CH213" s="851">
        <v>0</v>
      </c>
      <c r="CI213" s="851">
        <v>0</v>
      </c>
      <c r="CJ213" s="807" t="s">
        <v>134</v>
      </c>
      <c r="CK213" s="851">
        <v>1</v>
      </c>
      <c r="CL213" s="851">
        <v>1</v>
      </c>
      <c r="CM213" s="807">
        <v>1</v>
      </c>
      <c r="CN213" s="851">
        <v>0</v>
      </c>
      <c r="CO213" s="851">
        <v>0</v>
      </c>
      <c r="CP213" s="807" t="s">
        <v>134</v>
      </c>
      <c r="CQ213" s="851">
        <v>0</v>
      </c>
      <c r="CR213" s="851">
        <v>0</v>
      </c>
      <c r="CS213" s="807" t="s">
        <v>134</v>
      </c>
      <c r="CT213" s="851">
        <v>0</v>
      </c>
      <c r="CU213" s="851">
        <v>0</v>
      </c>
      <c r="CV213" s="807" t="s">
        <v>134</v>
      </c>
    </row>
    <row r="214" spans="1:100" ht="15" customHeight="1" x14ac:dyDescent="0.25">
      <c r="A214" s="845">
        <v>10</v>
      </c>
      <c r="B214" s="846" t="s">
        <v>103</v>
      </c>
      <c r="C214" s="846"/>
      <c r="D214" s="800">
        <f t="shared" si="17"/>
        <v>0</v>
      </c>
      <c r="E214" s="800">
        <f t="shared" si="17"/>
        <v>0</v>
      </c>
      <c r="F214" s="806" t="str">
        <f t="shared" si="19"/>
        <v>-</v>
      </c>
      <c r="G214" s="807" t="str">
        <f t="shared" si="18"/>
        <v>Đạt</v>
      </c>
      <c r="H214" s="851">
        <v>0</v>
      </c>
      <c r="I214" s="851">
        <v>0</v>
      </c>
      <c r="J214" s="807" t="s">
        <v>134</v>
      </c>
      <c r="K214" s="851">
        <v>0</v>
      </c>
      <c r="L214" s="851">
        <v>0</v>
      </c>
      <c r="M214" s="807" t="s">
        <v>134</v>
      </c>
      <c r="N214" s="851">
        <v>0</v>
      </c>
      <c r="O214" s="851">
        <v>0</v>
      </c>
      <c r="P214" s="807" t="s">
        <v>134</v>
      </c>
      <c r="Q214" s="851">
        <v>0</v>
      </c>
      <c r="R214" s="851">
        <v>0</v>
      </c>
      <c r="S214" s="807" t="s">
        <v>134</v>
      </c>
      <c r="T214" s="851">
        <v>0</v>
      </c>
      <c r="U214" s="851">
        <v>0</v>
      </c>
      <c r="V214" s="807" t="s">
        <v>134</v>
      </c>
      <c r="W214" s="851">
        <v>0</v>
      </c>
      <c r="X214" s="851">
        <v>0</v>
      </c>
      <c r="Y214" s="807" t="s">
        <v>134</v>
      </c>
      <c r="Z214" s="851">
        <v>0</v>
      </c>
      <c r="AA214" s="851">
        <v>0</v>
      </c>
      <c r="AB214" s="807" t="s">
        <v>134</v>
      </c>
      <c r="AC214" s="851">
        <v>0</v>
      </c>
      <c r="AD214" s="851">
        <v>0</v>
      </c>
      <c r="AE214" s="807" t="s">
        <v>134</v>
      </c>
      <c r="AF214" s="851">
        <v>0</v>
      </c>
      <c r="AG214" s="851">
        <v>0</v>
      </c>
      <c r="AH214" s="807" t="s">
        <v>134</v>
      </c>
      <c r="AI214" s="851">
        <v>0</v>
      </c>
      <c r="AJ214" s="851">
        <v>0</v>
      </c>
      <c r="AK214" s="807" t="s">
        <v>134</v>
      </c>
      <c r="AL214" s="851">
        <v>0</v>
      </c>
      <c r="AM214" s="851">
        <v>0</v>
      </c>
      <c r="AN214" s="807" t="s">
        <v>134</v>
      </c>
      <c r="AO214" s="851">
        <v>0</v>
      </c>
      <c r="AP214" s="851">
        <v>0</v>
      </c>
      <c r="AQ214" s="807" t="s">
        <v>134</v>
      </c>
      <c r="AR214" s="851">
        <v>0</v>
      </c>
      <c r="AS214" s="851">
        <v>0</v>
      </c>
      <c r="AT214" s="807" t="s">
        <v>134</v>
      </c>
      <c r="AU214" s="851">
        <v>0</v>
      </c>
      <c r="AV214" s="851">
        <v>0</v>
      </c>
      <c r="AW214" s="807" t="s">
        <v>134</v>
      </c>
      <c r="AX214" s="851">
        <v>0</v>
      </c>
      <c r="AY214" s="851">
        <v>0</v>
      </c>
      <c r="AZ214" s="807" t="s">
        <v>134</v>
      </c>
      <c r="BA214" s="851">
        <v>0</v>
      </c>
      <c r="BB214" s="851">
        <v>0</v>
      </c>
      <c r="BC214" s="807" t="s">
        <v>134</v>
      </c>
      <c r="BD214" s="851">
        <v>0</v>
      </c>
      <c r="BE214" s="851">
        <v>0</v>
      </c>
      <c r="BF214" s="807" t="s">
        <v>134</v>
      </c>
      <c r="BG214" s="851">
        <v>0</v>
      </c>
      <c r="BH214" s="851">
        <v>0</v>
      </c>
      <c r="BI214" s="807" t="s">
        <v>134</v>
      </c>
      <c r="BJ214" s="851">
        <v>0</v>
      </c>
      <c r="BK214" s="851">
        <v>0</v>
      </c>
      <c r="BL214" s="807" t="s">
        <v>134</v>
      </c>
      <c r="BM214" s="851">
        <v>0</v>
      </c>
      <c r="BN214" s="851">
        <v>0</v>
      </c>
      <c r="BO214" s="807" t="s">
        <v>134</v>
      </c>
      <c r="BP214" s="851">
        <v>0</v>
      </c>
      <c r="BQ214" s="851">
        <v>0</v>
      </c>
      <c r="BR214" s="807" t="s">
        <v>134</v>
      </c>
      <c r="BS214" s="851">
        <v>0</v>
      </c>
      <c r="BT214" s="851">
        <v>0</v>
      </c>
      <c r="BU214" s="807" t="s">
        <v>134</v>
      </c>
      <c r="BV214" s="851">
        <v>0</v>
      </c>
      <c r="BW214" s="851">
        <v>0</v>
      </c>
      <c r="BX214" s="807" t="s">
        <v>134</v>
      </c>
      <c r="BY214" s="851">
        <v>0</v>
      </c>
      <c r="BZ214" s="851">
        <v>0</v>
      </c>
      <c r="CA214" s="807" t="s">
        <v>134</v>
      </c>
      <c r="CB214" s="851">
        <v>0</v>
      </c>
      <c r="CC214" s="851">
        <v>0</v>
      </c>
      <c r="CD214" s="807" t="s">
        <v>134</v>
      </c>
      <c r="CE214" s="851">
        <v>0</v>
      </c>
      <c r="CF214" s="851">
        <v>0</v>
      </c>
      <c r="CG214" s="807" t="s">
        <v>134</v>
      </c>
      <c r="CH214" s="851">
        <v>0</v>
      </c>
      <c r="CI214" s="851">
        <v>0</v>
      </c>
      <c r="CJ214" s="807" t="s">
        <v>134</v>
      </c>
      <c r="CK214" s="851">
        <v>0</v>
      </c>
      <c r="CL214" s="851">
        <v>0</v>
      </c>
      <c r="CM214" s="807" t="s">
        <v>134</v>
      </c>
      <c r="CN214" s="851">
        <v>0</v>
      </c>
      <c r="CO214" s="851">
        <v>0</v>
      </c>
      <c r="CP214" s="807" t="s">
        <v>134</v>
      </c>
      <c r="CQ214" s="851">
        <v>0</v>
      </c>
      <c r="CR214" s="851">
        <v>0</v>
      </c>
      <c r="CS214" s="807" t="s">
        <v>134</v>
      </c>
      <c r="CT214" s="851">
        <v>0</v>
      </c>
      <c r="CU214" s="851">
        <v>0</v>
      </c>
      <c r="CV214" s="807" t="s">
        <v>134</v>
      </c>
    </row>
    <row r="215" spans="1:100" ht="15" customHeight="1" x14ac:dyDescent="0.25">
      <c r="A215" s="845">
        <v>11</v>
      </c>
      <c r="B215" s="846" t="s">
        <v>104</v>
      </c>
      <c r="C215" s="846"/>
      <c r="D215" s="800">
        <f t="shared" si="17"/>
        <v>0</v>
      </c>
      <c r="E215" s="800">
        <f t="shared" si="17"/>
        <v>0</v>
      </c>
      <c r="F215" s="806" t="str">
        <f t="shared" si="19"/>
        <v>-</v>
      </c>
      <c r="G215" s="807" t="str">
        <f t="shared" si="18"/>
        <v>Đạt</v>
      </c>
      <c r="H215" s="851">
        <v>0</v>
      </c>
      <c r="I215" s="851">
        <v>0</v>
      </c>
      <c r="J215" s="807" t="s">
        <v>134</v>
      </c>
      <c r="K215" s="851">
        <v>0</v>
      </c>
      <c r="L215" s="851">
        <v>0</v>
      </c>
      <c r="M215" s="807" t="s">
        <v>134</v>
      </c>
      <c r="N215" s="851">
        <v>0</v>
      </c>
      <c r="O215" s="851">
        <v>0</v>
      </c>
      <c r="P215" s="807" t="s">
        <v>134</v>
      </c>
      <c r="Q215" s="851">
        <v>0</v>
      </c>
      <c r="R215" s="851">
        <v>0</v>
      </c>
      <c r="S215" s="807" t="s">
        <v>134</v>
      </c>
      <c r="T215" s="851">
        <v>0</v>
      </c>
      <c r="U215" s="851">
        <v>0</v>
      </c>
      <c r="V215" s="807" t="s">
        <v>134</v>
      </c>
      <c r="W215" s="851">
        <v>0</v>
      </c>
      <c r="X215" s="851">
        <v>0</v>
      </c>
      <c r="Y215" s="807" t="s">
        <v>134</v>
      </c>
      <c r="Z215" s="851">
        <v>0</v>
      </c>
      <c r="AA215" s="851">
        <v>0</v>
      </c>
      <c r="AB215" s="807" t="s">
        <v>134</v>
      </c>
      <c r="AC215" s="851">
        <v>0</v>
      </c>
      <c r="AD215" s="851">
        <v>0</v>
      </c>
      <c r="AE215" s="807" t="s">
        <v>134</v>
      </c>
      <c r="AF215" s="851">
        <v>0</v>
      </c>
      <c r="AG215" s="851">
        <v>0</v>
      </c>
      <c r="AH215" s="807" t="s">
        <v>134</v>
      </c>
      <c r="AI215" s="851">
        <v>0</v>
      </c>
      <c r="AJ215" s="851">
        <v>0</v>
      </c>
      <c r="AK215" s="807" t="s">
        <v>134</v>
      </c>
      <c r="AL215" s="851">
        <v>0</v>
      </c>
      <c r="AM215" s="851">
        <v>0</v>
      </c>
      <c r="AN215" s="807" t="s">
        <v>134</v>
      </c>
      <c r="AO215" s="851">
        <v>0</v>
      </c>
      <c r="AP215" s="851">
        <v>0</v>
      </c>
      <c r="AQ215" s="807" t="s">
        <v>134</v>
      </c>
      <c r="AR215" s="851">
        <v>0</v>
      </c>
      <c r="AS215" s="851">
        <v>0</v>
      </c>
      <c r="AT215" s="807" t="s">
        <v>134</v>
      </c>
      <c r="AU215" s="851">
        <v>0</v>
      </c>
      <c r="AV215" s="851">
        <v>0</v>
      </c>
      <c r="AW215" s="807" t="s">
        <v>134</v>
      </c>
      <c r="AX215" s="851">
        <v>0</v>
      </c>
      <c r="AY215" s="851">
        <v>0</v>
      </c>
      <c r="AZ215" s="807" t="s">
        <v>134</v>
      </c>
      <c r="BA215" s="851">
        <v>0</v>
      </c>
      <c r="BB215" s="851">
        <v>0</v>
      </c>
      <c r="BC215" s="807" t="s">
        <v>134</v>
      </c>
      <c r="BD215" s="851">
        <v>0</v>
      </c>
      <c r="BE215" s="851">
        <v>0</v>
      </c>
      <c r="BF215" s="807" t="s">
        <v>134</v>
      </c>
      <c r="BG215" s="851">
        <v>0</v>
      </c>
      <c r="BH215" s="851">
        <v>0</v>
      </c>
      <c r="BI215" s="807" t="s">
        <v>134</v>
      </c>
      <c r="BJ215" s="851">
        <v>0</v>
      </c>
      <c r="BK215" s="851">
        <v>0</v>
      </c>
      <c r="BL215" s="807" t="s">
        <v>134</v>
      </c>
      <c r="BM215" s="851">
        <v>0</v>
      </c>
      <c r="BN215" s="851">
        <v>0</v>
      </c>
      <c r="BO215" s="807" t="s">
        <v>134</v>
      </c>
      <c r="BP215" s="851">
        <v>0</v>
      </c>
      <c r="BQ215" s="851">
        <v>0</v>
      </c>
      <c r="BR215" s="807" t="s">
        <v>134</v>
      </c>
      <c r="BS215" s="851">
        <v>0</v>
      </c>
      <c r="BT215" s="851">
        <v>0</v>
      </c>
      <c r="BU215" s="807" t="s">
        <v>134</v>
      </c>
      <c r="BV215" s="851">
        <v>0</v>
      </c>
      <c r="BW215" s="851">
        <v>0</v>
      </c>
      <c r="BX215" s="807" t="s">
        <v>134</v>
      </c>
      <c r="BY215" s="851">
        <v>0</v>
      </c>
      <c r="BZ215" s="851">
        <v>0</v>
      </c>
      <c r="CA215" s="807" t="s">
        <v>134</v>
      </c>
      <c r="CB215" s="851">
        <v>0</v>
      </c>
      <c r="CC215" s="851">
        <v>0</v>
      </c>
      <c r="CD215" s="807" t="s">
        <v>134</v>
      </c>
      <c r="CE215" s="851">
        <v>0</v>
      </c>
      <c r="CF215" s="851">
        <v>0</v>
      </c>
      <c r="CG215" s="807" t="s">
        <v>134</v>
      </c>
      <c r="CH215" s="851">
        <v>0</v>
      </c>
      <c r="CI215" s="851">
        <v>0</v>
      </c>
      <c r="CJ215" s="807" t="s">
        <v>134</v>
      </c>
      <c r="CK215" s="851">
        <v>0</v>
      </c>
      <c r="CL215" s="851">
        <v>0</v>
      </c>
      <c r="CM215" s="807" t="s">
        <v>134</v>
      </c>
      <c r="CN215" s="851">
        <v>0</v>
      </c>
      <c r="CO215" s="851">
        <v>0</v>
      </c>
      <c r="CP215" s="807" t="s">
        <v>134</v>
      </c>
      <c r="CQ215" s="851">
        <v>0</v>
      </c>
      <c r="CR215" s="851">
        <v>0</v>
      </c>
      <c r="CS215" s="807" t="s">
        <v>134</v>
      </c>
      <c r="CT215" s="851">
        <v>0</v>
      </c>
      <c r="CU215" s="851">
        <v>0</v>
      </c>
      <c r="CV215" s="807" t="s">
        <v>134</v>
      </c>
    </row>
    <row r="216" spans="1:100" ht="15" customHeight="1" x14ac:dyDescent="0.25">
      <c r="A216" s="845">
        <v>12</v>
      </c>
      <c r="B216" s="846" t="s">
        <v>105</v>
      </c>
      <c r="C216" s="846"/>
      <c r="D216" s="800">
        <f t="shared" si="17"/>
        <v>0</v>
      </c>
      <c r="E216" s="800">
        <f t="shared" si="17"/>
        <v>0</v>
      </c>
      <c r="F216" s="806" t="str">
        <f t="shared" si="19"/>
        <v>-</v>
      </c>
      <c r="G216" s="807" t="str">
        <f t="shared" si="18"/>
        <v>Đạt</v>
      </c>
      <c r="H216" s="851">
        <v>0</v>
      </c>
      <c r="I216" s="851">
        <v>0</v>
      </c>
      <c r="J216" s="807" t="s">
        <v>134</v>
      </c>
      <c r="K216" s="851">
        <v>0</v>
      </c>
      <c r="L216" s="851">
        <v>0</v>
      </c>
      <c r="M216" s="807" t="s">
        <v>134</v>
      </c>
      <c r="N216" s="851">
        <v>0</v>
      </c>
      <c r="O216" s="851">
        <v>0</v>
      </c>
      <c r="P216" s="807" t="s">
        <v>134</v>
      </c>
      <c r="Q216" s="851">
        <v>0</v>
      </c>
      <c r="R216" s="851">
        <v>0</v>
      </c>
      <c r="S216" s="807" t="s">
        <v>134</v>
      </c>
      <c r="T216" s="851">
        <v>0</v>
      </c>
      <c r="U216" s="851">
        <v>0</v>
      </c>
      <c r="V216" s="807" t="s">
        <v>134</v>
      </c>
      <c r="W216" s="851">
        <v>0</v>
      </c>
      <c r="X216" s="851">
        <v>0</v>
      </c>
      <c r="Y216" s="807" t="s">
        <v>134</v>
      </c>
      <c r="Z216" s="851">
        <v>0</v>
      </c>
      <c r="AA216" s="851">
        <v>0</v>
      </c>
      <c r="AB216" s="807" t="s">
        <v>134</v>
      </c>
      <c r="AC216" s="851">
        <v>0</v>
      </c>
      <c r="AD216" s="851">
        <v>0</v>
      </c>
      <c r="AE216" s="807" t="s">
        <v>134</v>
      </c>
      <c r="AF216" s="851">
        <v>0</v>
      </c>
      <c r="AG216" s="851">
        <v>0</v>
      </c>
      <c r="AH216" s="807" t="s">
        <v>134</v>
      </c>
      <c r="AI216" s="851">
        <v>0</v>
      </c>
      <c r="AJ216" s="851">
        <v>0</v>
      </c>
      <c r="AK216" s="807" t="s">
        <v>134</v>
      </c>
      <c r="AL216" s="851">
        <v>0</v>
      </c>
      <c r="AM216" s="851">
        <v>0</v>
      </c>
      <c r="AN216" s="807" t="s">
        <v>134</v>
      </c>
      <c r="AO216" s="851">
        <v>0</v>
      </c>
      <c r="AP216" s="851">
        <v>0</v>
      </c>
      <c r="AQ216" s="807" t="s">
        <v>134</v>
      </c>
      <c r="AR216" s="851">
        <v>0</v>
      </c>
      <c r="AS216" s="851">
        <v>0</v>
      </c>
      <c r="AT216" s="807" t="s">
        <v>134</v>
      </c>
      <c r="AU216" s="851">
        <v>0</v>
      </c>
      <c r="AV216" s="851">
        <v>0</v>
      </c>
      <c r="AW216" s="807" t="s">
        <v>134</v>
      </c>
      <c r="AX216" s="851">
        <v>0</v>
      </c>
      <c r="AY216" s="851">
        <v>0</v>
      </c>
      <c r="AZ216" s="807" t="s">
        <v>134</v>
      </c>
      <c r="BA216" s="851">
        <v>0</v>
      </c>
      <c r="BB216" s="851">
        <v>0</v>
      </c>
      <c r="BC216" s="807" t="s">
        <v>134</v>
      </c>
      <c r="BD216" s="851">
        <v>0</v>
      </c>
      <c r="BE216" s="851">
        <v>0</v>
      </c>
      <c r="BF216" s="807" t="s">
        <v>134</v>
      </c>
      <c r="BG216" s="851">
        <v>0</v>
      </c>
      <c r="BH216" s="851">
        <v>0</v>
      </c>
      <c r="BI216" s="807" t="s">
        <v>134</v>
      </c>
      <c r="BJ216" s="851">
        <v>0</v>
      </c>
      <c r="BK216" s="851">
        <v>0</v>
      </c>
      <c r="BL216" s="807" t="s">
        <v>134</v>
      </c>
      <c r="BM216" s="851">
        <v>0</v>
      </c>
      <c r="BN216" s="851">
        <v>0</v>
      </c>
      <c r="BO216" s="807" t="s">
        <v>134</v>
      </c>
      <c r="BP216" s="851">
        <v>0</v>
      </c>
      <c r="BQ216" s="851">
        <v>0</v>
      </c>
      <c r="BR216" s="807" t="s">
        <v>134</v>
      </c>
      <c r="BS216" s="851">
        <v>0</v>
      </c>
      <c r="BT216" s="851">
        <v>0</v>
      </c>
      <c r="BU216" s="807" t="s">
        <v>134</v>
      </c>
      <c r="BV216" s="851">
        <v>0</v>
      </c>
      <c r="BW216" s="851">
        <v>0</v>
      </c>
      <c r="BX216" s="807" t="s">
        <v>134</v>
      </c>
      <c r="BY216" s="851">
        <v>0</v>
      </c>
      <c r="BZ216" s="851">
        <v>0</v>
      </c>
      <c r="CA216" s="807" t="s">
        <v>134</v>
      </c>
      <c r="CB216" s="851">
        <v>0</v>
      </c>
      <c r="CC216" s="851">
        <v>0</v>
      </c>
      <c r="CD216" s="807" t="s">
        <v>134</v>
      </c>
      <c r="CE216" s="851">
        <v>0</v>
      </c>
      <c r="CF216" s="851">
        <v>0</v>
      </c>
      <c r="CG216" s="807" t="s">
        <v>134</v>
      </c>
      <c r="CH216" s="851">
        <v>0</v>
      </c>
      <c r="CI216" s="851">
        <v>0</v>
      </c>
      <c r="CJ216" s="807" t="s">
        <v>134</v>
      </c>
      <c r="CK216" s="851">
        <v>0</v>
      </c>
      <c r="CL216" s="851">
        <v>0</v>
      </c>
      <c r="CM216" s="807" t="s">
        <v>134</v>
      </c>
      <c r="CN216" s="851">
        <v>0</v>
      </c>
      <c r="CO216" s="851">
        <v>0</v>
      </c>
      <c r="CP216" s="807" t="s">
        <v>134</v>
      </c>
      <c r="CQ216" s="851">
        <v>0</v>
      </c>
      <c r="CR216" s="851">
        <v>0</v>
      </c>
      <c r="CS216" s="807" t="s">
        <v>134</v>
      </c>
      <c r="CT216" s="851">
        <v>0</v>
      </c>
      <c r="CU216" s="851">
        <v>0</v>
      </c>
      <c r="CV216" s="807" t="s">
        <v>134</v>
      </c>
    </row>
    <row r="217" spans="1:100" ht="15" customHeight="1" x14ac:dyDescent="0.25">
      <c r="A217" s="845">
        <v>13</v>
      </c>
      <c r="B217" s="846" t="s">
        <v>106</v>
      </c>
      <c r="C217" s="846"/>
      <c r="D217" s="800">
        <f t="shared" si="17"/>
        <v>1</v>
      </c>
      <c r="E217" s="800">
        <f t="shared" si="17"/>
        <v>1</v>
      </c>
      <c r="F217" s="806">
        <f t="shared" si="19"/>
        <v>1</v>
      </c>
      <c r="G217" s="807" t="str">
        <f t="shared" si="18"/>
        <v>Đạt</v>
      </c>
      <c r="H217" s="851">
        <v>0</v>
      </c>
      <c r="I217" s="851">
        <v>0</v>
      </c>
      <c r="J217" s="807" t="s">
        <v>134</v>
      </c>
      <c r="K217" s="851">
        <v>0</v>
      </c>
      <c r="L217" s="851">
        <v>0</v>
      </c>
      <c r="M217" s="807" t="s">
        <v>134</v>
      </c>
      <c r="N217" s="851">
        <v>0</v>
      </c>
      <c r="O217" s="851">
        <v>0</v>
      </c>
      <c r="P217" s="807" t="s">
        <v>134</v>
      </c>
      <c r="Q217" s="851">
        <v>0</v>
      </c>
      <c r="R217" s="851">
        <v>0</v>
      </c>
      <c r="S217" s="807" t="s">
        <v>134</v>
      </c>
      <c r="T217" s="851">
        <v>0</v>
      </c>
      <c r="U217" s="851">
        <v>0</v>
      </c>
      <c r="V217" s="807" t="s">
        <v>134</v>
      </c>
      <c r="W217" s="851">
        <v>0</v>
      </c>
      <c r="X217" s="851">
        <v>0</v>
      </c>
      <c r="Y217" s="807" t="s">
        <v>134</v>
      </c>
      <c r="Z217" s="851">
        <v>0</v>
      </c>
      <c r="AA217" s="851">
        <v>0</v>
      </c>
      <c r="AB217" s="807" t="s">
        <v>134</v>
      </c>
      <c r="AC217" s="851">
        <v>0</v>
      </c>
      <c r="AD217" s="851">
        <v>0</v>
      </c>
      <c r="AE217" s="807" t="s">
        <v>134</v>
      </c>
      <c r="AF217" s="851">
        <v>0</v>
      </c>
      <c r="AG217" s="851">
        <v>0</v>
      </c>
      <c r="AH217" s="807" t="s">
        <v>134</v>
      </c>
      <c r="AI217" s="851">
        <v>0</v>
      </c>
      <c r="AJ217" s="851">
        <v>0</v>
      </c>
      <c r="AK217" s="807" t="s">
        <v>134</v>
      </c>
      <c r="AL217" s="851">
        <v>0</v>
      </c>
      <c r="AM217" s="851">
        <v>0</v>
      </c>
      <c r="AN217" s="807" t="s">
        <v>134</v>
      </c>
      <c r="AO217" s="851">
        <v>0</v>
      </c>
      <c r="AP217" s="851">
        <v>0</v>
      </c>
      <c r="AQ217" s="807" t="s">
        <v>134</v>
      </c>
      <c r="AR217" s="851">
        <v>0</v>
      </c>
      <c r="AS217" s="851">
        <v>0</v>
      </c>
      <c r="AT217" s="807" t="s">
        <v>134</v>
      </c>
      <c r="AU217" s="851">
        <v>0</v>
      </c>
      <c r="AV217" s="851">
        <v>0</v>
      </c>
      <c r="AW217" s="807" t="s">
        <v>134</v>
      </c>
      <c r="AX217" s="851">
        <v>1</v>
      </c>
      <c r="AY217" s="851">
        <v>1</v>
      </c>
      <c r="AZ217" s="807">
        <v>1</v>
      </c>
      <c r="BA217" s="851">
        <v>0</v>
      </c>
      <c r="BB217" s="851">
        <v>0</v>
      </c>
      <c r="BC217" s="807" t="s">
        <v>134</v>
      </c>
      <c r="BD217" s="851">
        <v>0</v>
      </c>
      <c r="BE217" s="851">
        <v>0</v>
      </c>
      <c r="BF217" s="807" t="s">
        <v>134</v>
      </c>
      <c r="BG217" s="851">
        <v>0</v>
      </c>
      <c r="BH217" s="851">
        <v>0</v>
      </c>
      <c r="BI217" s="807" t="s">
        <v>134</v>
      </c>
      <c r="BJ217" s="851">
        <v>0</v>
      </c>
      <c r="BK217" s="851">
        <v>0</v>
      </c>
      <c r="BL217" s="807" t="s">
        <v>134</v>
      </c>
      <c r="BM217" s="851">
        <v>0</v>
      </c>
      <c r="BN217" s="851">
        <v>0</v>
      </c>
      <c r="BO217" s="807" t="s">
        <v>134</v>
      </c>
      <c r="BP217" s="851">
        <v>0</v>
      </c>
      <c r="BQ217" s="851">
        <v>0</v>
      </c>
      <c r="BR217" s="807" t="s">
        <v>134</v>
      </c>
      <c r="BS217" s="851">
        <v>0</v>
      </c>
      <c r="BT217" s="851">
        <v>0</v>
      </c>
      <c r="BU217" s="807" t="s">
        <v>134</v>
      </c>
      <c r="BV217" s="851">
        <v>0</v>
      </c>
      <c r="BW217" s="851">
        <v>0</v>
      </c>
      <c r="BX217" s="807" t="s">
        <v>134</v>
      </c>
      <c r="BY217" s="851">
        <v>0</v>
      </c>
      <c r="BZ217" s="851">
        <v>0</v>
      </c>
      <c r="CA217" s="807" t="s">
        <v>134</v>
      </c>
      <c r="CB217" s="851">
        <v>0</v>
      </c>
      <c r="CC217" s="851">
        <v>0</v>
      </c>
      <c r="CD217" s="807" t="s">
        <v>134</v>
      </c>
      <c r="CE217" s="851">
        <v>0</v>
      </c>
      <c r="CF217" s="851">
        <v>0</v>
      </c>
      <c r="CG217" s="807" t="s">
        <v>134</v>
      </c>
      <c r="CH217" s="851">
        <v>0</v>
      </c>
      <c r="CI217" s="851">
        <v>0</v>
      </c>
      <c r="CJ217" s="807" t="s">
        <v>134</v>
      </c>
      <c r="CK217" s="851">
        <v>0</v>
      </c>
      <c r="CL217" s="851">
        <v>0</v>
      </c>
      <c r="CM217" s="807" t="s">
        <v>134</v>
      </c>
      <c r="CN217" s="851">
        <v>0</v>
      </c>
      <c r="CO217" s="851">
        <v>0</v>
      </c>
      <c r="CP217" s="807" t="s">
        <v>134</v>
      </c>
      <c r="CQ217" s="851">
        <v>0</v>
      </c>
      <c r="CR217" s="851">
        <v>0</v>
      </c>
      <c r="CS217" s="807" t="s">
        <v>134</v>
      </c>
      <c r="CT217" s="851">
        <v>0</v>
      </c>
      <c r="CU217" s="851">
        <v>0</v>
      </c>
      <c r="CV217" s="807" t="s">
        <v>134</v>
      </c>
    </row>
    <row r="218" spans="1:100" ht="15" customHeight="1" x14ac:dyDescent="0.25">
      <c r="A218" s="845">
        <v>14</v>
      </c>
      <c r="B218" s="846" t="s">
        <v>107</v>
      </c>
      <c r="C218" s="846"/>
      <c r="D218" s="800">
        <f t="shared" si="17"/>
        <v>0</v>
      </c>
      <c r="E218" s="800">
        <f t="shared" si="17"/>
        <v>0</v>
      </c>
      <c r="F218" s="806" t="str">
        <f t="shared" si="19"/>
        <v>-</v>
      </c>
      <c r="G218" s="807" t="str">
        <f t="shared" si="18"/>
        <v>Đạt</v>
      </c>
      <c r="H218" s="851">
        <v>0</v>
      </c>
      <c r="I218" s="851">
        <v>0</v>
      </c>
      <c r="J218" s="807" t="s">
        <v>134</v>
      </c>
      <c r="K218" s="851">
        <v>0</v>
      </c>
      <c r="L218" s="851">
        <v>0</v>
      </c>
      <c r="M218" s="807" t="s">
        <v>134</v>
      </c>
      <c r="N218" s="851">
        <v>0</v>
      </c>
      <c r="O218" s="851">
        <v>0</v>
      </c>
      <c r="P218" s="807" t="s">
        <v>134</v>
      </c>
      <c r="Q218" s="851">
        <v>0</v>
      </c>
      <c r="R218" s="851">
        <v>0</v>
      </c>
      <c r="S218" s="807" t="s">
        <v>134</v>
      </c>
      <c r="T218" s="851">
        <v>0</v>
      </c>
      <c r="U218" s="851">
        <v>0</v>
      </c>
      <c r="V218" s="807" t="s">
        <v>134</v>
      </c>
      <c r="W218" s="851">
        <v>0</v>
      </c>
      <c r="X218" s="851">
        <v>0</v>
      </c>
      <c r="Y218" s="807" t="s">
        <v>134</v>
      </c>
      <c r="Z218" s="851">
        <v>0</v>
      </c>
      <c r="AA218" s="851">
        <v>0</v>
      </c>
      <c r="AB218" s="807" t="s">
        <v>134</v>
      </c>
      <c r="AC218" s="851">
        <v>0</v>
      </c>
      <c r="AD218" s="851">
        <v>0</v>
      </c>
      <c r="AE218" s="807" t="s">
        <v>134</v>
      </c>
      <c r="AF218" s="851">
        <v>0</v>
      </c>
      <c r="AG218" s="851">
        <v>0</v>
      </c>
      <c r="AH218" s="807" t="s">
        <v>134</v>
      </c>
      <c r="AI218" s="851">
        <v>0</v>
      </c>
      <c r="AJ218" s="851">
        <v>0</v>
      </c>
      <c r="AK218" s="807" t="s">
        <v>134</v>
      </c>
      <c r="AL218" s="851">
        <v>0</v>
      </c>
      <c r="AM218" s="851">
        <v>0</v>
      </c>
      <c r="AN218" s="807" t="s">
        <v>134</v>
      </c>
      <c r="AO218" s="851">
        <v>0</v>
      </c>
      <c r="AP218" s="851">
        <v>0</v>
      </c>
      <c r="AQ218" s="807" t="s">
        <v>134</v>
      </c>
      <c r="AR218" s="851">
        <v>0</v>
      </c>
      <c r="AS218" s="851">
        <v>0</v>
      </c>
      <c r="AT218" s="807" t="s">
        <v>134</v>
      </c>
      <c r="AU218" s="851">
        <v>0</v>
      </c>
      <c r="AV218" s="851">
        <v>0</v>
      </c>
      <c r="AW218" s="807" t="s">
        <v>134</v>
      </c>
      <c r="AX218" s="851">
        <v>0</v>
      </c>
      <c r="AY218" s="851">
        <v>0</v>
      </c>
      <c r="AZ218" s="807" t="s">
        <v>134</v>
      </c>
      <c r="BA218" s="851">
        <v>0</v>
      </c>
      <c r="BB218" s="851">
        <v>0</v>
      </c>
      <c r="BC218" s="807" t="s">
        <v>134</v>
      </c>
      <c r="BD218" s="851">
        <v>0</v>
      </c>
      <c r="BE218" s="851">
        <v>0</v>
      </c>
      <c r="BF218" s="807" t="s">
        <v>134</v>
      </c>
      <c r="BG218" s="851">
        <v>0</v>
      </c>
      <c r="BH218" s="851">
        <v>0</v>
      </c>
      <c r="BI218" s="807" t="s">
        <v>134</v>
      </c>
      <c r="BJ218" s="851">
        <v>0</v>
      </c>
      <c r="BK218" s="851">
        <v>0</v>
      </c>
      <c r="BL218" s="807" t="s">
        <v>134</v>
      </c>
      <c r="BM218" s="851">
        <v>0</v>
      </c>
      <c r="BN218" s="851">
        <v>0</v>
      </c>
      <c r="BO218" s="807" t="s">
        <v>134</v>
      </c>
      <c r="BP218" s="851">
        <v>0</v>
      </c>
      <c r="BQ218" s="851">
        <v>0</v>
      </c>
      <c r="BR218" s="807" t="s">
        <v>134</v>
      </c>
      <c r="BS218" s="851">
        <v>0</v>
      </c>
      <c r="BT218" s="851">
        <v>0</v>
      </c>
      <c r="BU218" s="807" t="s">
        <v>134</v>
      </c>
      <c r="BV218" s="851">
        <v>0</v>
      </c>
      <c r="BW218" s="851">
        <v>0</v>
      </c>
      <c r="BX218" s="807" t="s">
        <v>134</v>
      </c>
      <c r="BY218" s="851">
        <v>0</v>
      </c>
      <c r="BZ218" s="851">
        <v>0</v>
      </c>
      <c r="CA218" s="807" t="s">
        <v>134</v>
      </c>
      <c r="CB218" s="851">
        <v>0</v>
      </c>
      <c r="CC218" s="851">
        <v>0</v>
      </c>
      <c r="CD218" s="807" t="s">
        <v>134</v>
      </c>
      <c r="CE218" s="851">
        <v>0</v>
      </c>
      <c r="CF218" s="851">
        <v>0</v>
      </c>
      <c r="CG218" s="807" t="s">
        <v>134</v>
      </c>
      <c r="CH218" s="851">
        <v>0</v>
      </c>
      <c r="CI218" s="851">
        <v>0</v>
      </c>
      <c r="CJ218" s="807" t="s">
        <v>134</v>
      </c>
      <c r="CK218" s="851">
        <v>0</v>
      </c>
      <c r="CL218" s="851">
        <v>0</v>
      </c>
      <c r="CM218" s="807" t="s">
        <v>134</v>
      </c>
      <c r="CN218" s="851">
        <v>0</v>
      </c>
      <c r="CO218" s="851">
        <v>0</v>
      </c>
      <c r="CP218" s="807" t="s">
        <v>134</v>
      </c>
      <c r="CQ218" s="851">
        <v>0</v>
      </c>
      <c r="CR218" s="851">
        <v>0</v>
      </c>
      <c r="CS218" s="807" t="s">
        <v>134</v>
      </c>
      <c r="CT218" s="851">
        <v>0</v>
      </c>
      <c r="CU218" s="851">
        <v>0</v>
      </c>
      <c r="CV218" s="807" t="s">
        <v>134</v>
      </c>
    </row>
    <row r="219" spans="1:100" ht="15" customHeight="1" x14ac:dyDescent="0.25">
      <c r="A219" s="845">
        <v>15</v>
      </c>
      <c r="B219" s="846" t="s">
        <v>108</v>
      </c>
      <c r="C219" s="846"/>
      <c r="D219" s="800">
        <f t="shared" si="17"/>
        <v>2</v>
      </c>
      <c r="E219" s="800">
        <f t="shared" si="17"/>
        <v>2</v>
      </c>
      <c r="F219" s="806">
        <f t="shared" si="19"/>
        <v>1</v>
      </c>
      <c r="G219" s="807" t="str">
        <f t="shared" si="18"/>
        <v>Đạt</v>
      </c>
      <c r="H219" s="851">
        <v>0</v>
      </c>
      <c r="I219" s="851">
        <v>0</v>
      </c>
      <c r="J219" s="807" t="s">
        <v>134</v>
      </c>
      <c r="K219" s="851">
        <v>0</v>
      </c>
      <c r="L219" s="851">
        <v>0</v>
      </c>
      <c r="M219" s="807" t="s">
        <v>134</v>
      </c>
      <c r="N219" s="851">
        <v>0</v>
      </c>
      <c r="O219" s="851">
        <v>0</v>
      </c>
      <c r="P219" s="807" t="s">
        <v>134</v>
      </c>
      <c r="Q219" s="851">
        <v>0</v>
      </c>
      <c r="R219" s="851">
        <v>0</v>
      </c>
      <c r="S219" s="807" t="s">
        <v>134</v>
      </c>
      <c r="T219" s="851">
        <v>0</v>
      </c>
      <c r="U219" s="851">
        <v>0</v>
      </c>
      <c r="V219" s="807" t="s">
        <v>134</v>
      </c>
      <c r="W219" s="851">
        <v>0</v>
      </c>
      <c r="X219" s="851">
        <v>0</v>
      </c>
      <c r="Y219" s="807" t="s">
        <v>134</v>
      </c>
      <c r="Z219" s="851">
        <v>1</v>
      </c>
      <c r="AA219" s="851">
        <v>1</v>
      </c>
      <c r="AB219" s="807">
        <v>1</v>
      </c>
      <c r="AC219" s="851">
        <v>0</v>
      </c>
      <c r="AD219" s="851">
        <v>0</v>
      </c>
      <c r="AE219" s="807" t="s">
        <v>134</v>
      </c>
      <c r="AF219" s="851">
        <v>0</v>
      </c>
      <c r="AG219" s="851">
        <v>0</v>
      </c>
      <c r="AH219" s="807" t="s">
        <v>134</v>
      </c>
      <c r="AI219" s="851">
        <v>0</v>
      </c>
      <c r="AJ219" s="851">
        <v>0</v>
      </c>
      <c r="AK219" s="807" t="s">
        <v>134</v>
      </c>
      <c r="AL219" s="851">
        <v>0</v>
      </c>
      <c r="AM219" s="851">
        <v>0</v>
      </c>
      <c r="AN219" s="807" t="s">
        <v>134</v>
      </c>
      <c r="AO219" s="851">
        <v>0</v>
      </c>
      <c r="AP219" s="851">
        <v>0</v>
      </c>
      <c r="AQ219" s="807" t="s">
        <v>134</v>
      </c>
      <c r="AR219" s="851">
        <v>0</v>
      </c>
      <c r="AS219" s="851">
        <v>0</v>
      </c>
      <c r="AT219" s="807" t="s">
        <v>134</v>
      </c>
      <c r="AU219" s="851">
        <v>0</v>
      </c>
      <c r="AV219" s="851">
        <v>0</v>
      </c>
      <c r="AW219" s="807" t="s">
        <v>134</v>
      </c>
      <c r="AX219" s="851">
        <v>0</v>
      </c>
      <c r="AY219" s="851">
        <v>0</v>
      </c>
      <c r="AZ219" s="807" t="s">
        <v>134</v>
      </c>
      <c r="BA219" s="851">
        <v>0</v>
      </c>
      <c r="BB219" s="851">
        <v>0</v>
      </c>
      <c r="BC219" s="807" t="s">
        <v>134</v>
      </c>
      <c r="BD219" s="851">
        <v>0</v>
      </c>
      <c r="BE219" s="851">
        <v>0</v>
      </c>
      <c r="BF219" s="807" t="s">
        <v>134</v>
      </c>
      <c r="BG219" s="851">
        <v>0</v>
      </c>
      <c r="BH219" s="851">
        <v>0</v>
      </c>
      <c r="BI219" s="807" t="s">
        <v>134</v>
      </c>
      <c r="BJ219" s="851">
        <v>0</v>
      </c>
      <c r="BK219" s="851">
        <v>0</v>
      </c>
      <c r="BL219" s="807" t="s">
        <v>134</v>
      </c>
      <c r="BM219" s="851">
        <v>0</v>
      </c>
      <c r="BN219" s="851">
        <v>0</v>
      </c>
      <c r="BO219" s="807" t="s">
        <v>134</v>
      </c>
      <c r="BP219" s="851">
        <v>1</v>
      </c>
      <c r="BQ219" s="851">
        <v>1</v>
      </c>
      <c r="BR219" s="807">
        <v>1</v>
      </c>
      <c r="BS219" s="851">
        <v>0</v>
      </c>
      <c r="BT219" s="851">
        <v>0</v>
      </c>
      <c r="BU219" s="807" t="s">
        <v>134</v>
      </c>
      <c r="BV219" s="851">
        <v>0</v>
      </c>
      <c r="BW219" s="851">
        <v>0</v>
      </c>
      <c r="BX219" s="807" t="s">
        <v>134</v>
      </c>
      <c r="BY219" s="851">
        <v>0</v>
      </c>
      <c r="BZ219" s="851">
        <v>0</v>
      </c>
      <c r="CA219" s="807" t="s">
        <v>134</v>
      </c>
      <c r="CB219" s="851">
        <v>0</v>
      </c>
      <c r="CC219" s="851">
        <v>0</v>
      </c>
      <c r="CD219" s="807" t="s">
        <v>134</v>
      </c>
      <c r="CE219" s="851">
        <v>0</v>
      </c>
      <c r="CF219" s="851">
        <v>0</v>
      </c>
      <c r="CG219" s="807" t="s">
        <v>134</v>
      </c>
      <c r="CH219" s="851">
        <v>0</v>
      </c>
      <c r="CI219" s="851">
        <v>0</v>
      </c>
      <c r="CJ219" s="807" t="s">
        <v>134</v>
      </c>
      <c r="CK219" s="851">
        <v>0</v>
      </c>
      <c r="CL219" s="851">
        <v>0</v>
      </c>
      <c r="CM219" s="807" t="s">
        <v>134</v>
      </c>
      <c r="CN219" s="851">
        <v>0</v>
      </c>
      <c r="CO219" s="851">
        <v>0</v>
      </c>
      <c r="CP219" s="807" t="s">
        <v>134</v>
      </c>
      <c r="CQ219" s="851">
        <v>0</v>
      </c>
      <c r="CR219" s="851">
        <v>0</v>
      </c>
      <c r="CS219" s="807" t="s">
        <v>134</v>
      </c>
      <c r="CT219" s="851">
        <v>0</v>
      </c>
      <c r="CU219" s="851">
        <v>0</v>
      </c>
      <c r="CV219" s="807" t="s">
        <v>134</v>
      </c>
    </row>
    <row r="220" spans="1:100" x14ac:dyDescent="0.25">
      <c r="A220" s="845">
        <v>16</v>
      </c>
      <c r="B220" s="846" t="s">
        <v>109</v>
      </c>
      <c r="C220" s="846"/>
      <c r="D220" s="800">
        <f t="shared" si="17"/>
        <v>0</v>
      </c>
      <c r="E220" s="800">
        <f t="shared" si="17"/>
        <v>0</v>
      </c>
      <c r="F220" s="806" t="str">
        <f t="shared" si="19"/>
        <v>-</v>
      </c>
      <c r="G220" s="807" t="str">
        <f t="shared" si="18"/>
        <v>Đạt</v>
      </c>
      <c r="H220" s="851">
        <v>0</v>
      </c>
      <c r="I220" s="851">
        <v>0</v>
      </c>
      <c r="J220" s="807" t="s">
        <v>134</v>
      </c>
      <c r="K220" s="851">
        <v>0</v>
      </c>
      <c r="L220" s="851">
        <v>0</v>
      </c>
      <c r="M220" s="807" t="s">
        <v>134</v>
      </c>
      <c r="N220" s="851">
        <v>0</v>
      </c>
      <c r="O220" s="851">
        <v>0</v>
      </c>
      <c r="P220" s="807" t="s">
        <v>134</v>
      </c>
      <c r="Q220" s="851">
        <v>0</v>
      </c>
      <c r="R220" s="851">
        <v>0</v>
      </c>
      <c r="S220" s="807" t="s">
        <v>134</v>
      </c>
      <c r="T220" s="851">
        <v>0</v>
      </c>
      <c r="U220" s="851">
        <v>0</v>
      </c>
      <c r="V220" s="807" t="s">
        <v>134</v>
      </c>
      <c r="W220" s="851">
        <v>0</v>
      </c>
      <c r="X220" s="851">
        <v>0</v>
      </c>
      <c r="Y220" s="807" t="s">
        <v>134</v>
      </c>
      <c r="Z220" s="851">
        <v>0</v>
      </c>
      <c r="AA220" s="851">
        <v>0</v>
      </c>
      <c r="AB220" s="807" t="s">
        <v>134</v>
      </c>
      <c r="AC220" s="851">
        <v>0</v>
      </c>
      <c r="AD220" s="851">
        <v>0</v>
      </c>
      <c r="AE220" s="807" t="s">
        <v>134</v>
      </c>
      <c r="AF220" s="851">
        <v>0</v>
      </c>
      <c r="AG220" s="851">
        <v>0</v>
      </c>
      <c r="AH220" s="807" t="s">
        <v>134</v>
      </c>
      <c r="AI220" s="851">
        <v>0</v>
      </c>
      <c r="AJ220" s="851">
        <v>0</v>
      </c>
      <c r="AK220" s="807" t="s">
        <v>134</v>
      </c>
      <c r="AL220" s="851">
        <v>0</v>
      </c>
      <c r="AM220" s="851">
        <v>0</v>
      </c>
      <c r="AN220" s="807" t="s">
        <v>134</v>
      </c>
      <c r="AO220" s="851">
        <v>0</v>
      </c>
      <c r="AP220" s="851">
        <v>0</v>
      </c>
      <c r="AQ220" s="807" t="s">
        <v>134</v>
      </c>
      <c r="AR220" s="851">
        <v>0</v>
      </c>
      <c r="AS220" s="851">
        <v>0</v>
      </c>
      <c r="AT220" s="807" t="s">
        <v>134</v>
      </c>
      <c r="AU220" s="851">
        <v>0</v>
      </c>
      <c r="AV220" s="851">
        <v>0</v>
      </c>
      <c r="AW220" s="807" t="s">
        <v>134</v>
      </c>
      <c r="AX220" s="851">
        <v>0</v>
      </c>
      <c r="AY220" s="851">
        <v>0</v>
      </c>
      <c r="AZ220" s="807" t="s">
        <v>134</v>
      </c>
      <c r="BA220" s="851">
        <v>0</v>
      </c>
      <c r="BB220" s="851">
        <v>0</v>
      </c>
      <c r="BC220" s="807" t="s">
        <v>134</v>
      </c>
      <c r="BD220" s="851">
        <v>0</v>
      </c>
      <c r="BE220" s="851">
        <v>0</v>
      </c>
      <c r="BF220" s="807" t="s">
        <v>134</v>
      </c>
      <c r="BG220" s="851">
        <v>0</v>
      </c>
      <c r="BH220" s="851">
        <v>0</v>
      </c>
      <c r="BI220" s="807" t="s">
        <v>134</v>
      </c>
      <c r="BJ220" s="851">
        <v>0</v>
      </c>
      <c r="BK220" s="851">
        <v>0</v>
      </c>
      <c r="BL220" s="807" t="s">
        <v>134</v>
      </c>
      <c r="BM220" s="851">
        <v>0</v>
      </c>
      <c r="BN220" s="851">
        <v>0</v>
      </c>
      <c r="BO220" s="807" t="s">
        <v>134</v>
      </c>
      <c r="BP220" s="851">
        <v>0</v>
      </c>
      <c r="BQ220" s="851">
        <v>0</v>
      </c>
      <c r="BR220" s="807" t="s">
        <v>134</v>
      </c>
      <c r="BS220" s="851">
        <v>0</v>
      </c>
      <c r="BT220" s="851">
        <v>0</v>
      </c>
      <c r="BU220" s="807" t="s">
        <v>134</v>
      </c>
      <c r="BV220" s="851">
        <v>0</v>
      </c>
      <c r="BW220" s="851">
        <v>0</v>
      </c>
      <c r="BX220" s="807" t="s">
        <v>134</v>
      </c>
      <c r="BY220" s="851">
        <v>0</v>
      </c>
      <c r="BZ220" s="851">
        <v>0</v>
      </c>
      <c r="CA220" s="807" t="s">
        <v>134</v>
      </c>
      <c r="CB220" s="851">
        <v>0</v>
      </c>
      <c r="CC220" s="851">
        <v>0</v>
      </c>
      <c r="CD220" s="807" t="s">
        <v>134</v>
      </c>
      <c r="CE220" s="851">
        <v>0</v>
      </c>
      <c r="CF220" s="851">
        <v>0</v>
      </c>
      <c r="CG220" s="807" t="s">
        <v>134</v>
      </c>
      <c r="CH220" s="851">
        <v>0</v>
      </c>
      <c r="CI220" s="851">
        <v>0</v>
      </c>
      <c r="CJ220" s="807" t="s">
        <v>134</v>
      </c>
      <c r="CK220" s="851">
        <v>0</v>
      </c>
      <c r="CL220" s="851">
        <v>0</v>
      </c>
      <c r="CM220" s="807" t="s">
        <v>134</v>
      </c>
      <c r="CN220" s="851">
        <v>0</v>
      </c>
      <c r="CO220" s="851">
        <v>0</v>
      </c>
      <c r="CP220" s="807" t="s">
        <v>134</v>
      </c>
      <c r="CQ220" s="851">
        <v>0</v>
      </c>
      <c r="CR220" s="851">
        <v>0</v>
      </c>
      <c r="CS220" s="807" t="s">
        <v>134</v>
      </c>
      <c r="CT220" s="851">
        <v>0</v>
      </c>
      <c r="CU220" s="851">
        <v>0</v>
      </c>
      <c r="CV220" s="807" t="s">
        <v>134</v>
      </c>
    </row>
    <row r="221" spans="1:100" x14ac:dyDescent="0.25">
      <c r="A221" s="845">
        <v>17</v>
      </c>
      <c r="B221" s="846" t="s">
        <v>110</v>
      </c>
      <c r="C221" s="846"/>
      <c r="D221" s="800">
        <f t="shared" si="17"/>
        <v>0</v>
      </c>
      <c r="E221" s="800">
        <f t="shared" si="17"/>
        <v>0</v>
      </c>
      <c r="F221" s="806" t="str">
        <f t="shared" si="19"/>
        <v>-</v>
      </c>
      <c r="G221" s="807" t="str">
        <f t="shared" si="18"/>
        <v>Đạt</v>
      </c>
      <c r="H221" s="851">
        <v>0</v>
      </c>
      <c r="I221" s="851">
        <v>0</v>
      </c>
      <c r="J221" s="807" t="s">
        <v>134</v>
      </c>
      <c r="K221" s="851">
        <v>0</v>
      </c>
      <c r="L221" s="851">
        <v>0</v>
      </c>
      <c r="M221" s="807" t="s">
        <v>134</v>
      </c>
      <c r="N221" s="851">
        <v>0</v>
      </c>
      <c r="O221" s="851">
        <v>0</v>
      </c>
      <c r="P221" s="807" t="s">
        <v>134</v>
      </c>
      <c r="Q221" s="851">
        <v>0</v>
      </c>
      <c r="R221" s="851">
        <v>0</v>
      </c>
      <c r="S221" s="807" t="s">
        <v>134</v>
      </c>
      <c r="T221" s="851">
        <v>0</v>
      </c>
      <c r="U221" s="851">
        <v>0</v>
      </c>
      <c r="V221" s="807" t="s">
        <v>134</v>
      </c>
      <c r="W221" s="851">
        <v>0</v>
      </c>
      <c r="X221" s="851">
        <v>0</v>
      </c>
      <c r="Y221" s="807" t="s">
        <v>134</v>
      </c>
      <c r="Z221" s="851">
        <v>0</v>
      </c>
      <c r="AA221" s="851">
        <v>0</v>
      </c>
      <c r="AB221" s="807" t="s">
        <v>134</v>
      </c>
      <c r="AC221" s="851">
        <v>0</v>
      </c>
      <c r="AD221" s="851">
        <v>0</v>
      </c>
      <c r="AE221" s="807" t="s">
        <v>134</v>
      </c>
      <c r="AF221" s="851">
        <v>0</v>
      </c>
      <c r="AG221" s="851">
        <v>0</v>
      </c>
      <c r="AH221" s="807" t="s">
        <v>134</v>
      </c>
      <c r="AI221" s="851">
        <v>0</v>
      </c>
      <c r="AJ221" s="851">
        <v>0</v>
      </c>
      <c r="AK221" s="807" t="s">
        <v>134</v>
      </c>
      <c r="AL221" s="851">
        <v>0</v>
      </c>
      <c r="AM221" s="851">
        <v>0</v>
      </c>
      <c r="AN221" s="807" t="s">
        <v>134</v>
      </c>
      <c r="AO221" s="851">
        <v>0</v>
      </c>
      <c r="AP221" s="851">
        <v>0</v>
      </c>
      <c r="AQ221" s="807" t="s">
        <v>134</v>
      </c>
      <c r="AR221" s="851">
        <v>0</v>
      </c>
      <c r="AS221" s="851">
        <v>0</v>
      </c>
      <c r="AT221" s="807" t="s">
        <v>134</v>
      </c>
      <c r="AU221" s="851">
        <v>0</v>
      </c>
      <c r="AV221" s="851">
        <v>0</v>
      </c>
      <c r="AW221" s="807" t="s">
        <v>134</v>
      </c>
      <c r="AX221" s="851">
        <v>0</v>
      </c>
      <c r="AY221" s="851">
        <v>0</v>
      </c>
      <c r="AZ221" s="807" t="s">
        <v>134</v>
      </c>
      <c r="BA221" s="851">
        <v>0</v>
      </c>
      <c r="BB221" s="851">
        <v>0</v>
      </c>
      <c r="BC221" s="807" t="s">
        <v>134</v>
      </c>
      <c r="BD221" s="851">
        <v>0</v>
      </c>
      <c r="BE221" s="851">
        <v>0</v>
      </c>
      <c r="BF221" s="807" t="s">
        <v>134</v>
      </c>
      <c r="BG221" s="851">
        <v>0</v>
      </c>
      <c r="BH221" s="851">
        <v>0</v>
      </c>
      <c r="BI221" s="807" t="s">
        <v>134</v>
      </c>
      <c r="BJ221" s="851">
        <v>0</v>
      </c>
      <c r="BK221" s="851">
        <v>0</v>
      </c>
      <c r="BL221" s="807" t="s">
        <v>134</v>
      </c>
      <c r="BM221" s="851">
        <v>0</v>
      </c>
      <c r="BN221" s="851">
        <v>0</v>
      </c>
      <c r="BO221" s="807" t="s">
        <v>134</v>
      </c>
      <c r="BP221" s="851">
        <v>0</v>
      </c>
      <c r="BQ221" s="851">
        <v>0</v>
      </c>
      <c r="BR221" s="807" t="s">
        <v>134</v>
      </c>
      <c r="BS221" s="851">
        <v>0</v>
      </c>
      <c r="BT221" s="851">
        <v>0</v>
      </c>
      <c r="BU221" s="807" t="s">
        <v>134</v>
      </c>
      <c r="BV221" s="851">
        <v>0</v>
      </c>
      <c r="BW221" s="851">
        <v>0</v>
      </c>
      <c r="BX221" s="807" t="s">
        <v>134</v>
      </c>
      <c r="BY221" s="851">
        <v>0</v>
      </c>
      <c r="BZ221" s="851">
        <v>0</v>
      </c>
      <c r="CA221" s="807" t="s">
        <v>134</v>
      </c>
      <c r="CB221" s="851">
        <v>0</v>
      </c>
      <c r="CC221" s="851">
        <v>0</v>
      </c>
      <c r="CD221" s="807" t="s">
        <v>134</v>
      </c>
      <c r="CE221" s="851">
        <v>0</v>
      </c>
      <c r="CF221" s="851">
        <v>0</v>
      </c>
      <c r="CG221" s="807" t="s">
        <v>134</v>
      </c>
      <c r="CH221" s="851">
        <v>0</v>
      </c>
      <c r="CI221" s="851">
        <v>0</v>
      </c>
      <c r="CJ221" s="807" t="s">
        <v>134</v>
      </c>
      <c r="CK221" s="851">
        <v>0</v>
      </c>
      <c r="CL221" s="851">
        <v>0</v>
      </c>
      <c r="CM221" s="807" t="s">
        <v>134</v>
      </c>
      <c r="CN221" s="851">
        <v>0</v>
      </c>
      <c r="CO221" s="851">
        <v>0</v>
      </c>
      <c r="CP221" s="807" t="s">
        <v>134</v>
      </c>
      <c r="CQ221" s="851">
        <v>0</v>
      </c>
      <c r="CR221" s="851">
        <v>0</v>
      </c>
      <c r="CS221" s="807" t="s">
        <v>134</v>
      </c>
      <c r="CT221" s="851">
        <v>0</v>
      </c>
      <c r="CU221" s="851">
        <v>0</v>
      </c>
      <c r="CV221" s="807" t="s">
        <v>134</v>
      </c>
    </row>
    <row r="222" spans="1:100" ht="15" customHeight="1" x14ac:dyDescent="0.25">
      <c r="A222" s="845">
        <v>18</v>
      </c>
      <c r="B222" s="846" t="s">
        <v>111</v>
      </c>
      <c r="C222" s="846"/>
      <c r="D222" s="800">
        <f t="shared" si="17"/>
        <v>1</v>
      </c>
      <c r="E222" s="800">
        <f t="shared" si="17"/>
        <v>2</v>
      </c>
      <c r="F222" s="806">
        <f t="shared" si="19"/>
        <v>0.5</v>
      </c>
      <c r="G222" s="807" t="str">
        <f t="shared" si="18"/>
        <v>Không đạt</v>
      </c>
      <c r="H222" s="851">
        <v>0</v>
      </c>
      <c r="I222" s="851">
        <v>0</v>
      </c>
      <c r="J222" s="807" t="s">
        <v>134</v>
      </c>
      <c r="K222" s="851">
        <v>0</v>
      </c>
      <c r="L222" s="851">
        <v>1</v>
      </c>
      <c r="M222" s="807">
        <v>0</v>
      </c>
      <c r="N222" s="851">
        <v>0</v>
      </c>
      <c r="O222" s="851">
        <v>0</v>
      </c>
      <c r="P222" s="807" t="s">
        <v>134</v>
      </c>
      <c r="Q222" s="851">
        <v>0</v>
      </c>
      <c r="R222" s="851">
        <v>0</v>
      </c>
      <c r="S222" s="807" t="s">
        <v>134</v>
      </c>
      <c r="T222" s="851">
        <v>0</v>
      </c>
      <c r="U222" s="851">
        <v>0</v>
      </c>
      <c r="V222" s="807" t="s">
        <v>134</v>
      </c>
      <c r="W222" s="851">
        <v>0</v>
      </c>
      <c r="X222" s="851">
        <v>0</v>
      </c>
      <c r="Y222" s="807" t="s">
        <v>134</v>
      </c>
      <c r="Z222" s="851">
        <v>0</v>
      </c>
      <c r="AA222" s="851">
        <v>0</v>
      </c>
      <c r="AB222" s="807" t="s">
        <v>134</v>
      </c>
      <c r="AC222" s="851">
        <v>0</v>
      </c>
      <c r="AD222" s="851">
        <v>0</v>
      </c>
      <c r="AE222" s="807" t="s">
        <v>134</v>
      </c>
      <c r="AF222" s="851">
        <v>0</v>
      </c>
      <c r="AG222" s="851">
        <v>0</v>
      </c>
      <c r="AH222" s="807" t="s">
        <v>134</v>
      </c>
      <c r="AI222" s="851">
        <v>0</v>
      </c>
      <c r="AJ222" s="851">
        <v>0</v>
      </c>
      <c r="AK222" s="807" t="s">
        <v>134</v>
      </c>
      <c r="AL222" s="851">
        <v>0</v>
      </c>
      <c r="AM222" s="851">
        <v>0</v>
      </c>
      <c r="AN222" s="807" t="s">
        <v>134</v>
      </c>
      <c r="AO222" s="851">
        <v>1</v>
      </c>
      <c r="AP222" s="851">
        <v>1</v>
      </c>
      <c r="AQ222" s="807">
        <v>1</v>
      </c>
      <c r="AR222" s="851">
        <v>0</v>
      </c>
      <c r="AS222" s="851">
        <v>0</v>
      </c>
      <c r="AT222" s="807" t="s">
        <v>134</v>
      </c>
      <c r="AU222" s="851">
        <v>0</v>
      </c>
      <c r="AV222" s="851">
        <v>0</v>
      </c>
      <c r="AW222" s="807" t="s">
        <v>134</v>
      </c>
      <c r="AX222" s="851">
        <v>0</v>
      </c>
      <c r="AY222" s="851">
        <v>0</v>
      </c>
      <c r="AZ222" s="807" t="s">
        <v>134</v>
      </c>
      <c r="BA222" s="851">
        <v>0</v>
      </c>
      <c r="BB222" s="851">
        <v>0</v>
      </c>
      <c r="BC222" s="807" t="s">
        <v>134</v>
      </c>
      <c r="BD222" s="851">
        <v>0</v>
      </c>
      <c r="BE222" s="851">
        <v>0</v>
      </c>
      <c r="BF222" s="807" t="s">
        <v>134</v>
      </c>
      <c r="BG222" s="851">
        <v>0</v>
      </c>
      <c r="BH222" s="851">
        <v>0</v>
      </c>
      <c r="BI222" s="807" t="s">
        <v>134</v>
      </c>
      <c r="BJ222" s="851">
        <v>0</v>
      </c>
      <c r="BK222" s="851">
        <v>0</v>
      </c>
      <c r="BL222" s="807" t="s">
        <v>134</v>
      </c>
      <c r="BM222" s="851">
        <v>0</v>
      </c>
      <c r="BN222" s="851">
        <v>0</v>
      </c>
      <c r="BO222" s="807" t="s">
        <v>134</v>
      </c>
      <c r="BP222" s="851">
        <v>0</v>
      </c>
      <c r="BQ222" s="851">
        <v>0</v>
      </c>
      <c r="BR222" s="807" t="s">
        <v>134</v>
      </c>
      <c r="BS222" s="851">
        <v>0</v>
      </c>
      <c r="BT222" s="851">
        <v>0</v>
      </c>
      <c r="BU222" s="807" t="s">
        <v>134</v>
      </c>
      <c r="BV222" s="851">
        <v>0</v>
      </c>
      <c r="BW222" s="851">
        <v>0</v>
      </c>
      <c r="BX222" s="807" t="s">
        <v>134</v>
      </c>
      <c r="BY222" s="851">
        <v>0</v>
      </c>
      <c r="BZ222" s="851">
        <v>0</v>
      </c>
      <c r="CA222" s="807" t="s">
        <v>134</v>
      </c>
      <c r="CB222" s="851">
        <v>0</v>
      </c>
      <c r="CC222" s="851">
        <v>0</v>
      </c>
      <c r="CD222" s="807" t="s">
        <v>134</v>
      </c>
      <c r="CE222" s="851">
        <v>0</v>
      </c>
      <c r="CF222" s="851">
        <v>0</v>
      </c>
      <c r="CG222" s="807" t="s">
        <v>134</v>
      </c>
      <c r="CH222" s="851">
        <v>0</v>
      </c>
      <c r="CI222" s="851">
        <v>0</v>
      </c>
      <c r="CJ222" s="807" t="s">
        <v>134</v>
      </c>
      <c r="CK222" s="851">
        <v>0</v>
      </c>
      <c r="CL222" s="851">
        <v>0</v>
      </c>
      <c r="CM222" s="807" t="s">
        <v>134</v>
      </c>
      <c r="CN222" s="851">
        <v>0</v>
      </c>
      <c r="CO222" s="851">
        <v>0</v>
      </c>
      <c r="CP222" s="807" t="s">
        <v>134</v>
      </c>
      <c r="CQ222" s="851">
        <v>0</v>
      </c>
      <c r="CR222" s="851">
        <v>0</v>
      </c>
      <c r="CS222" s="807" t="s">
        <v>134</v>
      </c>
      <c r="CT222" s="851">
        <v>0</v>
      </c>
      <c r="CU222" s="851">
        <v>0</v>
      </c>
      <c r="CV222" s="807" t="s">
        <v>134</v>
      </c>
    </row>
    <row r="223" spans="1:100" ht="15" customHeight="1" x14ac:dyDescent="0.25">
      <c r="A223" s="845">
        <v>19</v>
      </c>
      <c r="B223" s="846" t="s">
        <v>112</v>
      </c>
      <c r="C223" s="846"/>
      <c r="D223" s="800">
        <f t="shared" si="17"/>
        <v>2</v>
      </c>
      <c r="E223" s="800">
        <f t="shared" si="17"/>
        <v>2</v>
      </c>
      <c r="F223" s="806">
        <f t="shared" si="19"/>
        <v>1</v>
      </c>
      <c r="G223" s="807" t="str">
        <f t="shared" si="18"/>
        <v>Đạt</v>
      </c>
      <c r="H223" s="851">
        <v>0</v>
      </c>
      <c r="I223" s="851">
        <v>0</v>
      </c>
      <c r="J223" s="807" t="s">
        <v>134</v>
      </c>
      <c r="K223" s="851">
        <v>0</v>
      </c>
      <c r="L223" s="851">
        <v>0</v>
      </c>
      <c r="M223" s="807" t="s">
        <v>134</v>
      </c>
      <c r="N223" s="851">
        <v>0</v>
      </c>
      <c r="O223" s="851">
        <v>0</v>
      </c>
      <c r="P223" s="807" t="s">
        <v>134</v>
      </c>
      <c r="Q223" s="851">
        <v>0</v>
      </c>
      <c r="R223" s="851">
        <v>0</v>
      </c>
      <c r="S223" s="807" t="s">
        <v>134</v>
      </c>
      <c r="T223" s="851">
        <v>0</v>
      </c>
      <c r="U223" s="851">
        <v>0</v>
      </c>
      <c r="V223" s="807" t="s">
        <v>134</v>
      </c>
      <c r="W223" s="851">
        <v>0</v>
      </c>
      <c r="X223" s="851">
        <v>0</v>
      </c>
      <c r="Y223" s="807" t="s">
        <v>134</v>
      </c>
      <c r="Z223" s="851">
        <v>0</v>
      </c>
      <c r="AA223" s="851">
        <v>0</v>
      </c>
      <c r="AB223" s="807" t="s">
        <v>134</v>
      </c>
      <c r="AC223" s="851">
        <v>0</v>
      </c>
      <c r="AD223" s="851">
        <v>0</v>
      </c>
      <c r="AE223" s="807" t="s">
        <v>134</v>
      </c>
      <c r="AF223" s="851">
        <v>0</v>
      </c>
      <c r="AG223" s="851">
        <v>0</v>
      </c>
      <c r="AH223" s="807" t="s">
        <v>134</v>
      </c>
      <c r="AI223" s="851">
        <v>0</v>
      </c>
      <c r="AJ223" s="851">
        <v>0</v>
      </c>
      <c r="AK223" s="807" t="s">
        <v>134</v>
      </c>
      <c r="AL223" s="851">
        <v>0</v>
      </c>
      <c r="AM223" s="851">
        <v>0</v>
      </c>
      <c r="AN223" s="807" t="s">
        <v>134</v>
      </c>
      <c r="AO223" s="851">
        <v>0</v>
      </c>
      <c r="AP223" s="851">
        <v>0</v>
      </c>
      <c r="AQ223" s="807" t="s">
        <v>134</v>
      </c>
      <c r="AR223" s="851">
        <v>0</v>
      </c>
      <c r="AS223" s="851">
        <v>0</v>
      </c>
      <c r="AT223" s="807" t="s">
        <v>134</v>
      </c>
      <c r="AU223" s="851">
        <v>0</v>
      </c>
      <c r="AV223" s="851">
        <v>0</v>
      </c>
      <c r="AW223" s="807" t="s">
        <v>134</v>
      </c>
      <c r="AX223" s="851">
        <v>0</v>
      </c>
      <c r="AY223" s="851">
        <v>0</v>
      </c>
      <c r="AZ223" s="807" t="s">
        <v>134</v>
      </c>
      <c r="BA223" s="851">
        <v>0</v>
      </c>
      <c r="BB223" s="851">
        <v>0</v>
      </c>
      <c r="BC223" s="807" t="s">
        <v>134</v>
      </c>
      <c r="BD223" s="851">
        <v>0</v>
      </c>
      <c r="BE223" s="851">
        <v>0</v>
      </c>
      <c r="BF223" s="807" t="s">
        <v>134</v>
      </c>
      <c r="BG223" s="851">
        <v>0</v>
      </c>
      <c r="BH223" s="851">
        <v>0</v>
      </c>
      <c r="BI223" s="807" t="s">
        <v>134</v>
      </c>
      <c r="BJ223" s="851">
        <v>0</v>
      </c>
      <c r="BK223" s="851">
        <v>0</v>
      </c>
      <c r="BL223" s="807" t="s">
        <v>134</v>
      </c>
      <c r="BM223" s="851">
        <v>2</v>
      </c>
      <c r="BN223" s="851">
        <v>2</v>
      </c>
      <c r="BO223" s="807">
        <v>1</v>
      </c>
      <c r="BP223" s="851">
        <v>0</v>
      </c>
      <c r="BQ223" s="851">
        <v>0</v>
      </c>
      <c r="BR223" s="807" t="s">
        <v>134</v>
      </c>
      <c r="BS223" s="851">
        <v>0</v>
      </c>
      <c r="BT223" s="851">
        <v>0</v>
      </c>
      <c r="BU223" s="807" t="s">
        <v>134</v>
      </c>
      <c r="BV223" s="851">
        <v>0</v>
      </c>
      <c r="BW223" s="851">
        <v>0</v>
      </c>
      <c r="BX223" s="807" t="s">
        <v>134</v>
      </c>
      <c r="BY223" s="851">
        <v>0</v>
      </c>
      <c r="BZ223" s="851">
        <v>0</v>
      </c>
      <c r="CA223" s="807" t="s">
        <v>134</v>
      </c>
      <c r="CB223" s="851">
        <v>0</v>
      </c>
      <c r="CC223" s="851">
        <v>0</v>
      </c>
      <c r="CD223" s="807" t="s">
        <v>134</v>
      </c>
      <c r="CE223" s="851">
        <v>0</v>
      </c>
      <c r="CF223" s="851">
        <v>0</v>
      </c>
      <c r="CG223" s="807" t="s">
        <v>134</v>
      </c>
      <c r="CH223" s="851">
        <v>0</v>
      </c>
      <c r="CI223" s="851">
        <v>0</v>
      </c>
      <c r="CJ223" s="807" t="s">
        <v>134</v>
      </c>
      <c r="CK223" s="851">
        <v>0</v>
      </c>
      <c r="CL223" s="851">
        <v>0</v>
      </c>
      <c r="CM223" s="807" t="s">
        <v>134</v>
      </c>
      <c r="CN223" s="851">
        <v>0</v>
      </c>
      <c r="CO223" s="851">
        <v>0</v>
      </c>
      <c r="CP223" s="807" t="s">
        <v>134</v>
      </c>
      <c r="CQ223" s="851">
        <v>0</v>
      </c>
      <c r="CR223" s="851">
        <v>0</v>
      </c>
      <c r="CS223" s="807" t="s">
        <v>134</v>
      </c>
      <c r="CT223" s="851">
        <v>0</v>
      </c>
      <c r="CU223" s="851">
        <v>0</v>
      </c>
      <c r="CV223" s="807" t="s">
        <v>134</v>
      </c>
    </row>
    <row r="224" spans="1:100" ht="15" customHeight="1" x14ac:dyDescent="0.25">
      <c r="A224" s="845">
        <v>20</v>
      </c>
      <c r="B224" s="846" t="s">
        <v>113</v>
      </c>
      <c r="C224" s="846"/>
      <c r="D224" s="800">
        <f t="shared" ref="D224:E238" si="20">SUMIFS($H224:$CS224,$H$203:$CS$203,D$203)</f>
        <v>0</v>
      </c>
      <c r="E224" s="800">
        <f t="shared" si="20"/>
        <v>0</v>
      </c>
      <c r="F224" s="806" t="str">
        <f t="shared" si="19"/>
        <v>-</v>
      </c>
      <c r="G224" s="807" t="str">
        <f t="shared" si="18"/>
        <v>Đạt</v>
      </c>
      <c r="H224" s="851">
        <v>0</v>
      </c>
      <c r="I224" s="851">
        <v>0</v>
      </c>
      <c r="J224" s="807" t="s">
        <v>134</v>
      </c>
      <c r="K224" s="851">
        <v>0</v>
      </c>
      <c r="L224" s="851">
        <v>0</v>
      </c>
      <c r="M224" s="807" t="s">
        <v>134</v>
      </c>
      <c r="N224" s="851">
        <v>0</v>
      </c>
      <c r="O224" s="851">
        <v>0</v>
      </c>
      <c r="P224" s="807" t="s">
        <v>134</v>
      </c>
      <c r="Q224" s="851">
        <v>0</v>
      </c>
      <c r="R224" s="851">
        <v>0</v>
      </c>
      <c r="S224" s="807" t="s">
        <v>134</v>
      </c>
      <c r="T224" s="851">
        <v>0</v>
      </c>
      <c r="U224" s="851">
        <v>0</v>
      </c>
      <c r="V224" s="807" t="s">
        <v>134</v>
      </c>
      <c r="W224" s="851">
        <v>0</v>
      </c>
      <c r="X224" s="851">
        <v>0</v>
      </c>
      <c r="Y224" s="807" t="s">
        <v>134</v>
      </c>
      <c r="Z224" s="851">
        <v>0</v>
      </c>
      <c r="AA224" s="851">
        <v>0</v>
      </c>
      <c r="AB224" s="807" t="s">
        <v>134</v>
      </c>
      <c r="AC224" s="851">
        <v>0</v>
      </c>
      <c r="AD224" s="851">
        <v>0</v>
      </c>
      <c r="AE224" s="807" t="s">
        <v>134</v>
      </c>
      <c r="AF224" s="851">
        <v>0</v>
      </c>
      <c r="AG224" s="851">
        <v>0</v>
      </c>
      <c r="AH224" s="807" t="s">
        <v>134</v>
      </c>
      <c r="AI224" s="851">
        <v>0</v>
      </c>
      <c r="AJ224" s="851">
        <v>0</v>
      </c>
      <c r="AK224" s="807" t="s">
        <v>134</v>
      </c>
      <c r="AL224" s="851">
        <v>0</v>
      </c>
      <c r="AM224" s="851">
        <v>0</v>
      </c>
      <c r="AN224" s="807" t="s">
        <v>134</v>
      </c>
      <c r="AO224" s="851">
        <v>0</v>
      </c>
      <c r="AP224" s="851">
        <v>0</v>
      </c>
      <c r="AQ224" s="807" t="s">
        <v>134</v>
      </c>
      <c r="AR224" s="851">
        <v>0</v>
      </c>
      <c r="AS224" s="851">
        <v>0</v>
      </c>
      <c r="AT224" s="807" t="s">
        <v>134</v>
      </c>
      <c r="AU224" s="851">
        <v>0</v>
      </c>
      <c r="AV224" s="851">
        <v>0</v>
      </c>
      <c r="AW224" s="807" t="s">
        <v>134</v>
      </c>
      <c r="AX224" s="851">
        <v>0</v>
      </c>
      <c r="AY224" s="851">
        <v>0</v>
      </c>
      <c r="AZ224" s="807" t="s">
        <v>134</v>
      </c>
      <c r="BA224" s="851">
        <v>0</v>
      </c>
      <c r="BB224" s="851">
        <v>0</v>
      </c>
      <c r="BC224" s="807" t="s">
        <v>134</v>
      </c>
      <c r="BD224" s="851">
        <v>0</v>
      </c>
      <c r="BE224" s="851">
        <v>0</v>
      </c>
      <c r="BF224" s="807" t="s">
        <v>134</v>
      </c>
      <c r="BG224" s="851">
        <v>0</v>
      </c>
      <c r="BH224" s="851">
        <v>0</v>
      </c>
      <c r="BI224" s="807" t="s">
        <v>134</v>
      </c>
      <c r="BJ224" s="851">
        <v>0</v>
      </c>
      <c r="BK224" s="851">
        <v>0</v>
      </c>
      <c r="BL224" s="807" t="s">
        <v>134</v>
      </c>
      <c r="BM224" s="851">
        <v>0</v>
      </c>
      <c r="BN224" s="851">
        <v>0</v>
      </c>
      <c r="BO224" s="807" t="s">
        <v>134</v>
      </c>
      <c r="BP224" s="851">
        <v>0</v>
      </c>
      <c r="BQ224" s="851">
        <v>0</v>
      </c>
      <c r="BR224" s="807" t="s">
        <v>134</v>
      </c>
      <c r="BS224" s="851">
        <v>0</v>
      </c>
      <c r="BT224" s="851">
        <v>0</v>
      </c>
      <c r="BU224" s="807" t="s">
        <v>134</v>
      </c>
      <c r="BV224" s="851">
        <v>0</v>
      </c>
      <c r="BW224" s="851">
        <v>0</v>
      </c>
      <c r="BX224" s="807" t="s">
        <v>134</v>
      </c>
      <c r="BY224" s="851">
        <v>0</v>
      </c>
      <c r="BZ224" s="851">
        <v>0</v>
      </c>
      <c r="CA224" s="807" t="s">
        <v>134</v>
      </c>
      <c r="CB224" s="851">
        <v>0</v>
      </c>
      <c r="CC224" s="851">
        <v>0</v>
      </c>
      <c r="CD224" s="807" t="s">
        <v>134</v>
      </c>
      <c r="CE224" s="851">
        <v>0</v>
      </c>
      <c r="CF224" s="851">
        <v>0</v>
      </c>
      <c r="CG224" s="807" t="s">
        <v>134</v>
      </c>
      <c r="CH224" s="851">
        <v>0</v>
      </c>
      <c r="CI224" s="851">
        <v>0</v>
      </c>
      <c r="CJ224" s="807" t="s">
        <v>134</v>
      </c>
      <c r="CK224" s="851">
        <v>0</v>
      </c>
      <c r="CL224" s="851">
        <v>0</v>
      </c>
      <c r="CM224" s="807" t="s">
        <v>134</v>
      </c>
      <c r="CN224" s="851">
        <v>0</v>
      </c>
      <c r="CO224" s="851">
        <v>0</v>
      </c>
      <c r="CP224" s="807" t="s">
        <v>134</v>
      </c>
      <c r="CQ224" s="851">
        <v>0</v>
      </c>
      <c r="CR224" s="851">
        <v>0</v>
      </c>
      <c r="CS224" s="807" t="s">
        <v>134</v>
      </c>
      <c r="CT224" s="851">
        <v>0</v>
      </c>
      <c r="CU224" s="851">
        <v>0</v>
      </c>
      <c r="CV224" s="807" t="s">
        <v>134</v>
      </c>
    </row>
    <row r="225" spans="1:100" ht="15" customHeight="1" x14ac:dyDescent="0.25">
      <c r="A225" s="845">
        <v>21</v>
      </c>
      <c r="B225" s="846" t="s">
        <v>114</v>
      </c>
      <c r="C225" s="846"/>
      <c r="D225" s="800">
        <f t="shared" si="20"/>
        <v>1</v>
      </c>
      <c r="E225" s="800">
        <f t="shared" si="20"/>
        <v>1</v>
      </c>
      <c r="F225" s="806">
        <f t="shared" si="19"/>
        <v>1</v>
      </c>
      <c r="G225" s="807" t="str">
        <f t="shared" si="18"/>
        <v>Đạt</v>
      </c>
      <c r="H225" s="851">
        <v>0</v>
      </c>
      <c r="I225" s="851">
        <v>0</v>
      </c>
      <c r="J225" s="807" t="s">
        <v>134</v>
      </c>
      <c r="K225" s="851">
        <v>0</v>
      </c>
      <c r="L225" s="851">
        <v>0</v>
      </c>
      <c r="M225" s="807" t="s">
        <v>134</v>
      </c>
      <c r="N225" s="851">
        <v>0</v>
      </c>
      <c r="O225" s="851">
        <v>0</v>
      </c>
      <c r="P225" s="807" t="s">
        <v>134</v>
      </c>
      <c r="Q225" s="851">
        <v>0</v>
      </c>
      <c r="R225" s="851">
        <v>0</v>
      </c>
      <c r="S225" s="807" t="s">
        <v>134</v>
      </c>
      <c r="T225" s="851">
        <v>0</v>
      </c>
      <c r="U225" s="851">
        <v>0</v>
      </c>
      <c r="V225" s="807" t="s">
        <v>134</v>
      </c>
      <c r="W225" s="851">
        <v>0</v>
      </c>
      <c r="X225" s="851">
        <v>0</v>
      </c>
      <c r="Y225" s="807" t="s">
        <v>134</v>
      </c>
      <c r="Z225" s="851">
        <v>1</v>
      </c>
      <c r="AA225" s="851">
        <v>1</v>
      </c>
      <c r="AB225" s="807">
        <v>1</v>
      </c>
      <c r="AC225" s="851">
        <v>0</v>
      </c>
      <c r="AD225" s="851">
        <v>0</v>
      </c>
      <c r="AE225" s="807" t="s">
        <v>134</v>
      </c>
      <c r="AF225" s="851">
        <v>0</v>
      </c>
      <c r="AG225" s="851">
        <v>0</v>
      </c>
      <c r="AH225" s="807" t="s">
        <v>134</v>
      </c>
      <c r="AI225" s="851">
        <v>0</v>
      </c>
      <c r="AJ225" s="851">
        <v>0</v>
      </c>
      <c r="AK225" s="807" t="s">
        <v>134</v>
      </c>
      <c r="AL225" s="851">
        <v>0</v>
      </c>
      <c r="AM225" s="851">
        <v>0</v>
      </c>
      <c r="AN225" s="807" t="s">
        <v>134</v>
      </c>
      <c r="AO225" s="851">
        <v>0</v>
      </c>
      <c r="AP225" s="851">
        <v>0</v>
      </c>
      <c r="AQ225" s="807" t="s">
        <v>134</v>
      </c>
      <c r="AR225" s="851">
        <v>0</v>
      </c>
      <c r="AS225" s="851">
        <v>0</v>
      </c>
      <c r="AT225" s="807" t="s">
        <v>134</v>
      </c>
      <c r="AU225" s="851">
        <v>0</v>
      </c>
      <c r="AV225" s="851">
        <v>0</v>
      </c>
      <c r="AW225" s="807" t="s">
        <v>134</v>
      </c>
      <c r="AX225" s="851">
        <v>0</v>
      </c>
      <c r="AY225" s="851">
        <v>0</v>
      </c>
      <c r="AZ225" s="807" t="s">
        <v>134</v>
      </c>
      <c r="BA225" s="851">
        <v>0</v>
      </c>
      <c r="BB225" s="851">
        <v>0</v>
      </c>
      <c r="BC225" s="807" t="s">
        <v>134</v>
      </c>
      <c r="BD225" s="851">
        <v>0</v>
      </c>
      <c r="BE225" s="851">
        <v>0</v>
      </c>
      <c r="BF225" s="807" t="s">
        <v>134</v>
      </c>
      <c r="BG225" s="851">
        <v>0</v>
      </c>
      <c r="BH225" s="851">
        <v>0</v>
      </c>
      <c r="BI225" s="807" t="s">
        <v>134</v>
      </c>
      <c r="BJ225" s="851">
        <v>0</v>
      </c>
      <c r="BK225" s="851">
        <v>0</v>
      </c>
      <c r="BL225" s="807" t="s">
        <v>134</v>
      </c>
      <c r="BM225" s="851">
        <v>0</v>
      </c>
      <c r="BN225" s="851">
        <v>0</v>
      </c>
      <c r="BO225" s="807" t="s">
        <v>134</v>
      </c>
      <c r="BP225" s="851">
        <v>0</v>
      </c>
      <c r="BQ225" s="851">
        <v>0</v>
      </c>
      <c r="BR225" s="807" t="s">
        <v>134</v>
      </c>
      <c r="BS225" s="851">
        <v>0</v>
      </c>
      <c r="BT225" s="851">
        <v>0</v>
      </c>
      <c r="BU225" s="807" t="s">
        <v>134</v>
      </c>
      <c r="BV225" s="851">
        <v>0</v>
      </c>
      <c r="BW225" s="851">
        <v>0</v>
      </c>
      <c r="BX225" s="807" t="s">
        <v>134</v>
      </c>
      <c r="BY225" s="851">
        <v>0</v>
      </c>
      <c r="BZ225" s="851">
        <v>0</v>
      </c>
      <c r="CA225" s="807" t="s">
        <v>134</v>
      </c>
      <c r="CB225" s="851">
        <v>0</v>
      </c>
      <c r="CC225" s="851">
        <v>0</v>
      </c>
      <c r="CD225" s="807" t="s">
        <v>134</v>
      </c>
      <c r="CE225" s="851">
        <v>0</v>
      </c>
      <c r="CF225" s="851">
        <v>0</v>
      </c>
      <c r="CG225" s="807" t="s">
        <v>134</v>
      </c>
      <c r="CH225" s="851">
        <v>0</v>
      </c>
      <c r="CI225" s="851">
        <v>0</v>
      </c>
      <c r="CJ225" s="807" t="s">
        <v>134</v>
      </c>
      <c r="CK225" s="851">
        <v>0</v>
      </c>
      <c r="CL225" s="851">
        <v>0</v>
      </c>
      <c r="CM225" s="807" t="s">
        <v>134</v>
      </c>
      <c r="CN225" s="851">
        <v>0</v>
      </c>
      <c r="CO225" s="851">
        <v>0</v>
      </c>
      <c r="CP225" s="807" t="s">
        <v>134</v>
      </c>
      <c r="CQ225" s="851">
        <v>0</v>
      </c>
      <c r="CR225" s="851">
        <v>0</v>
      </c>
      <c r="CS225" s="807" t="s">
        <v>134</v>
      </c>
      <c r="CT225" s="851">
        <v>0</v>
      </c>
      <c r="CU225" s="851">
        <v>0</v>
      </c>
      <c r="CV225" s="807" t="s">
        <v>134</v>
      </c>
    </row>
    <row r="226" spans="1:100" ht="15" customHeight="1" x14ac:dyDescent="0.25">
      <c r="A226" s="845">
        <v>22</v>
      </c>
      <c r="B226" s="846" t="s">
        <v>115</v>
      </c>
      <c r="C226" s="846"/>
      <c r="D226" s="800">
        <f t="shared" si="20"/>
        <v>0</v>
      </c>
      <c r="E226" s="800">
        <f t="shared" si="20"/>
        <v>0</v>
      </c>
      <c r="F226" s="806" t="str">
        <f t="shared" si="19"/>
        <v>-</v>
      </c>
      <c r="G226" s="807" t="str">
        <f t="shared" si="18"/>
        <v>Đạt</v>
      </c>
      <c r="H226" s="851">
        <v>0</v>
      </c>
      <c r="I226" s="851">
        <v>0</v>
      </c>
      <c r="J226" s="807" t="s">
        <v>134</v>
      </c>
      <c r="K226" s="851">
        <v>0</v>
      </c>
      <c r="L226" s="851">
        <v>0</v>
      </c>
      <c r="M226" s="807" t="s">
        <v>134</v>
      </c>
      <c r="N226" s="851">
        <v>0</v>
      </c>
      <c r="O226" s="851">
        <v>0</v>
      </c>
      <c r="P226" s="807" t="s">
        <v>134</v>
      </c>
      <c r="Q226" s="851">
        <v>0</v>
      </c>
      <c r="R226" s="851">
        <v>0</v>
      </c>
      <c r="S226" s="807" t="s">
        <v>134</v>
      </c>
      <c r="T226" s="851">
        <v>0</v>
      </c>
      <c r="U226" s="851">
        <v>0</v>
      </c>
      <c r="V226" s="807" t="s">
        <v>134</v>
      </c>
      <c r="W226" s="851">
        <v>0</v>
      </c>
      <c r="X226" s="851">
        <v>0</v>
      </c>
      <c r="Y226" s="807" t="s">
        <v>134</v>
      </c>
      <c r="Z226" s="851">
        <v>0</v>
      </c>
      <c r="AA226" s="851">
        <v>0</v>
      </c>
      <c r="AB226" s="807" t="s">
        <v>134</v>
      </c>
      <c r="AC226" s="851">
        <v>0</v>
      </c>
      <c r="AD226" s="851">
        <v>0</v>
      </c>
      <c r="AE226" s="807" t="s">
        <v>134</v>
      </c>
      <c r="AF226" s="851">
        <v>0</v>
      </c>
      <c r="AG226" s="851">
        <v>0</v>
      </c>
      <c r="AH226" s="807" t="s">
        <v>134</v>
      </c>
      <c r="AI226" s="851">
        <v>0</v>
      </c>
      <c r="AJ226" s="851">
        <v>0</v>
      </c>
      <c r="AK226" s="807" t="s">
        <v>134</v>
      </c>
      <c r="AL226" s="851">
        <v>0</v>
      </c>
      <c r="AM226" s="851">
        <v>0</v>
      </c>
      <c r="AN226" s="807" t="s">
        <v>134</v>
      </c>
      <c r="AO226" s="851">
        <v>0</v>
      </c>
      <c r="AP226" s="851">
        <v>0</v>
      </c>
      <c r="AQ226" s="807" t="s">
        <v>134</v>
      </c>
      <c r="AR226" s="851">
        <v>0</v>
      </c>
      <c r="AS226" s="851">
        <v>0</v>
      </c>
      <c r="AT226" s="807" t="s">
        <v>134</v>
      </c>
      <c r="AU226" s="851">
        <v>0</v>
      </c>
      <c r="AV226" s="851">
        <v>0</v>
      </c>
      <c r="AW226" s="807" t="s">
        <v>134</v>
      </c>
      <c r="AX226" s="851">
        <v>0</v>
      </c>
      <c r="AY226" s="851">
        <v>0</v>
      </c>
      <c r="AZ226" s="807" t="s">
        <v>134</v>
      </c>
      <c r="BA226" s="851">
        <v>0</v>
      </c>
      <c r="BB226" s="851">
        <v>0</v>
      </c>
      <c r="BC226" s="807" t="s">
        <v>134</v>
      </c>
      <c r="BD226" s="851">
        <v>0</v>
      </c>
      <c r="BE226" s="851">
        <v>0</v>
      </c>
      <c r="BF226" s="807" t="s">
        <v>134</v>
      </c>
      <c r="BG226" s="851">
        <v>0</v>
      </c>
      <c r="BH226" s="851">
        <v>0</v>
      </c>
      <c r="BI226" s="807" t="s">
        <v>134</v>
      </c>
      <c r="BJ226" s="851">
        <v>0</v>
      </c>
      <c r="BK226" s="851">
        <v>0</v>
      </c>
      <c r="BL226" s="807" t="s">
        <v>134</v>
      </c>
      <c r="BM226" s="851">
        <v>0</v>
      </c>
      <c r="BN226" s="851">
        <v>0</v>
      </c>
      <c r="BO226" s="807" t="s">
        <v>134</v>
      </c>
      <c r="BP226" s="851">
        <v>0</v>
      </c>
      <c r="BQ226" s="851">
        <v>0</v>
      </c>
      <c r="BR226" s="807" t="s">
        <v>134</v>
      </c>
      <c r="BS226" s="851">
        <v>0</v>
      </c>
      <c r="BT226" s="851">
        <v>0</v>
      </c>
      <c r="BU226" s="807" t="s">
        <v>134</v>
      </c>
      <c r="BV226" s="851">
        <v>0</v>
      </c>
      <c r="BW226" s="851">
        <v>0</v>
      </c>
      <c r="BX226" s="807" t="s">
        <v>134</v>
      </c>
      <c r="BY226" s="851">
        <v>0</v>
      </c>
      <c r="BZ226" s="851">
        <v>0</v>
      </c>
      <c r="CA226" s="807" t="s">
        <v>134</v>
      </c>
      <c r="CB226" s="851">
        <v>0</v>
      </c>
      <c r="CC226" s="851">
        <v>0</v>
      </c>
      <c r="CD226" s="807" t="s">
        <v>134</v>
      </c>
      <c r="CE226" s="851">
        <v>0</v>
      </c>
      <c r="CF226" s="851">
        <v>0</v>
      </c>
      <c r="CG226" s="807" t="s">
        <v>134</v>
      </c>
      <c r="CH226" s="851">
        <v>0</v>
      </c>
      <c r="CI226" s="851">
        <v>0</v>
      </c>
      <c r="CJ226" s="807" t="s">
        <v>134</v>
      </c>
      <c r="CK226" s="851">
        <v>0</v>
      </c>
      <c r="CL226" s="851">
        <v>0</v>
      </c>
      <c r="CM226" s="807" t="s">
        <v>134</v>
      </c>
      <c r="CN226" s="851">
        <v>0</v>
      </c>
      <c r="CO226" s="851">
        <v>0</v>
      </c>
      <c r="CP226" s="807" t="s">
        <v>134</v>
      </c>
      <c r="CQ226" s="851">
        <v>0</v>
      </c>
      <c r="CR226" s="851">
        <v>0</v>
      </c>
      <c r="CS226" s="807" t="s">
        <v>134</v>
      </c>
      <c r="CT226" s="851">
        <v>0</v>
      </c>
      <c r="CU226" s="851">
        <v>0</v>
      </c>
      <c r="CV226" s="807" t="s">
        <v>134</v>
      </c>
    </row>
    <row r="227" spans="1:100" ht="15" customHeight="1" x14ac:dyDescent="0.25">
      <c r="A227" s="845">
        <v>23</v>
      </c>
      <c r="B227" s="846" t="s">
        <v>116</v>
      </c>
      <c r="C227" s="846"/>
      <c r="D227" s="800">
        <f t="shared" si="20"/>
        <v>1</v>
      </c>
      <c r="E227" s="800">
        <f t="shared" si="20"/>
        <v>1</v>
      </c>
      <c r="F227" s="806">
        <f t="shared" si="19"/>
        <v>1</v>
      </c>
      <c r="G227" s="807" t="str">
        <f t="shared" si="18"/>
        <v>Đạt</v>
      </c>
      <c r="H227" s="851">
        <v>0</v>
      </c>
      <c r="I227" s="851">
        <v>0</v>
      </c>
      <c r="J227" s="807" t="s">
        <v>134</v>
      </c>
      <c r="K227" s="851">
        <v>0</v>
      </c>
      <c r="L227" s="851">
        <v>0</v>
      </c>
      <c r="M227" s="807" t="s">
        <v>134</v>
      </c>
      <c r="N227" s="851">
        <v>0</v>
      </c>
      <c r="O227" s="851">
        <v>0</v>
      </c>
      <c r="P227" s="807" t="s">
        <v>134</v>
      </c>
      <c r="Q227" s="851">
        <v>1</v>
      </c>
      <c r="R227" s="851">
        <v>1</v>
      </c>
      <c r="S227" s="807">
        <v>1</v>
      </c>
      <c r="T227" s="851">
        <v>0</v>
      </c>
      <c r="U227" s="851">
        <v>0</v>
      </c>
      <c r="V227" s="807" t="s">
        <v>134</v>
      </c>
      <c r="W227" s="851">
        <v>0</v>
      </c>
      <c r="X227" s="851">
        <v>0</v>
      </c>
      <c r="Y227" s="807" t="s">
        <v>134</v>
      </c>
      <c r="Z227" s="851">
        <v>0</v>
      </c>
      <c r="AA227" s="851">
        <v>0</v>
      </c>
      <c r="AB227" s="807" t="s">
        <v>134</v>
      </c>
      <c r="AC227" s="851">
        <v>0</v>
      </c>
      <c r="AD227" s="851">
        <v>0</v>
      </c>
      <c r="AE227" s="807" t="s">
        <v>134</v>
      </c>
      <c r="AF227" s="851">
        <v>0</v>
      </c>
      <c r="AG227" s="851">
        <v>0</v>
      </c>
      <c r="AH227" s="807" t="s">
        <v>134</v>
      </c>
      <c r="AI227" s="851">
        <v>0</v>
      </c>
      <c r="AJ227" s="851">
        <v>0</v>
      </c>
      <c r="AK227" s="807" t="s">
        <v>134</v>
      </c>
      <c r="AL227" s="851">
        <v>0</v>
      </c>
      <c r="AM227" s="851">
        <v>0</v>
      </c>
      <c r="AN227" s="807" t="s">
        <v>134</v>
      </c>
      <c r="AO227" s="851">
        <v>0</v>
      </c>
      <c r="AP227" s="851">
        <v>0</v>
      </c>
      <c r="AQ227" s="807" t="s">
        <v>134</v>
      </c>
      <c r="AR227" s="851">
        <v>0</v>
      </c>
      <c r="AS227" s="851">
        <v>0</v>
      </c>
      <c r="AT227" s="807" t="s">
        <v>134</v>
      </c>
      <c r="AU227" s="851">
        <v>0</v>
      </c>
      <c r="AV227" s="851">
        <v>0</v>
      </c>
      <c r="AW227" s="807" t="s">
        <v>134</v>
      </c>
      <c r="AX227" s="851">
        <v>0</v>
      </c>
      <c r="AY227" s="851">
        <v>0</v>
      </c>
      <c r="AZ227" s="807" t="s">
        <v>134</v>
      </c>
      <c r="BA227" s="851">
        <v>0</v>
      </c>
      <c r="BB227" s="851">
        <v>0</v>
      </c>
      <c r="BC227" s="807" t="s">
        <v>134</v>
      </c>
      <c r="BD227" s="851">
        <v>0</v>
      </c>
      <c r="BE227" s="851">
        <v>0</v>
      </c>
      <c r="BF227" s="807" t="s">
        <v>134</v>
      </c>
      <c r="BG227" s="851">
        <v>0</v>
      </c>
      <c r="BH227" s="851">
        <v>0</v>
      </c>
      <c r="BI227" s="807" t="s">
        <v>134</v>
      </c>
      <c r="BJ227" s="851">
        <v>0</v>
      </c>
      <c r="BK227" s="851">
        <v>0</v>
      </c>
      <c r="BL227" s="807" t="s">
        <v>134</v>
      </c>
      <c r="BM227" s="851">
        <v>0</v>
      </c>
      <c r="BN227" s="851">
        <v>0</v>
      </c>
      <c r="BO227" s="807" t="s">
        <v>134</v>
      </c>
      <c r="BP227" s="851">
        <v>0</v>
      </c>
      <c r="BQ227" s="851">
        <v>0</v>
      </c>
      <c r="BR227" s="807" t="s">
        <v>134</v>
      </c>
      <c r="BS227" s="851">
        <v>0</v>
      </c>
      <c r="BT227" s="851">
        <v>0</v>
      </c>
      <c r="BU227" s="807" t="s">
        <v>134</v>
      </c>
      <c r="BV227" s="851">
        <v>0</v>
      </c>
      <c r="BW227" s="851">
        <v>0</v>
      </c>
      <c r="BX227" s="807" t="s">
        <v>134</v>
      </c>
      <c r="BY227" s="851">
        <v>0</v>
      </c>
      <c r="BZ227" s="851">
        <v>0</v>
      </c>
      <c r="CA227" s="807" t="s">
        <v>134</v>
      </c>
      <c r="CB227" s="851">
        <v>0</v>
      </c>
      <c r="CC227" s="851">
        <v>0</v>
      </c>
      <c r="CD227" s="807" t="s">
        <v>134</v>
      </c>
      <c r="CE227" s="851">
        <v>0</v>
      </c>
      <c r="CF227" s="851">
        <v>0</v>
      </c>
      <c r="CG227" s="807" t="s">
        <v>134</v>
      </c>
      <c r="CH227" s="851">
        <v>0</v>
      </c>
      <c r="CI227" s="851">
        <v>0</v>
      </c>
      <c r="CJ227" s="807" t="s">
        <v>134</v>
      </c>
      <c r="CK227" s="851">
        <v>0</v>
      </c>
      <c r="CL227" s="851">
        <v>0</v>
      </c>
      <c r="CM227" s="807" t="s">
        <v>134</v>
      </c>
      <c r="CN227" s="851">
        <v>0</v>
      </c>
      <c r="CO227" s="851">
        <v>0</v>
      </c>
      <c r="CP227" s="807" t="s">
        <v>134</v>
      </c>
      <c r="CQ227" s="851">
        <v>0</v>
      </c>
      <c r="CR227" s="851">
        <v>0</v>
      </c>
      <c r="CS227" s="807" t="s">
        <v>134</v>
      </c>
      <c r="CT227" s="851">
        <v>0</v>
      </c>
      <c r="CU227" s="851">
        <v>0</v>
      </c>
      <c r="CV227" s="807" t="s">
        <v>134</v>
      </c>
    </row>
    <row r="228" spans="1:100" ht="15" customHeight="1" x14ac:dyDescent="0.25">
      <c r="A228" s="845">
        <v>24</v>
      </c>
      <c r="B228" s="846" t="s">
        <v>117</v>
      </c>
      <c r="C228" s="846"/>
      <c r="D228" s="800">
        <f t="shared" si="20"/>
        <v>1</v>
      </c>
      <c r="E228" s="800">
        <f t="shared" si="20"/>
        <v>1</v>
      </c>
      <c r="F228" s="806">
        <f t="shared" si="19"/>
        <v>1</v>
      </c>
      <c r="G228" s="807" t="str">
        <f t="shared" si="18"/>
        <v>Đạt</v>
      </c>
      <c r="H228" s="851">
        <v>0</v>
      </c>
      <c r="I228" s="851">
        <v>0</v>
      </c>
      <c r="J228" s="807" t="s">
        <v>134</v>
      </c>
      <c r="K228" s="851">
        <v>0</v>
      </c>
      <c r="L228" s="851">
        <v>0</v>
      </c>
      <c r="M228" s="807" t="s">
        <v>134</v>
      </c>
      <c r="N228" s="851">
        <v>0</v>
      </c>
      <c r="O228" s="851">
        <v>0</v>
      </c>
      <c r="P228" s="807" t="s">
        <v>134</v>
      </c>
      <c r="Q228" s="851">
        <v>0</v>
      </c>
      <c r="R228" s="851">
        <v>0</v>
      </c>
      <c r="S228" s="807" t="s">
        <v>134</v>
      </c>
      <c r="T228" s="851">
        <v>0</v>
      </c>
      <c r="U228" s="851">
        <v>0</v>
      </c>
      <c r="V228" s="807" t="s">
        <v>134</v>
      </c>
      <c r="W228" s="851">
        <v>0</v>
      </c>
      <c r="X228" s="851">
        <v>0</v>
      </c>
      <c r="Y228" s="807" t="s">
        <v>134</v>
      </c>
      <c r="Z228" s="851">
        <v>0</v>
      </c>
      <c r="AA228" s="851">
        <v>0</v>
      </c>
      <c r="AB228" s="807" t="s">
        <v>134</v>
      </c>
      <c r="AC228" s="851">
        <v>0</v>
      </c>
      <c r="AD228" s="851">
        <v>0</v>
      </c>
      <c r="AE228" s="807" t="s">
        <v>134</v>
      </c>
      <c r="AF228" s="851">
        <v>0</v>
      </c>
      <c r="AG228" s="851">
        <v>0</v>
      </c>
      <c r="AH228" s="807" t="s">
        <v>134</v>
      </c>
      <c r="AI228" s="851">
        <v>0</v>
      </c>
      <c r="AJ228" s="851">
        <v>0</v>
      </c>
      <c r="AK228" s="807" t="s">
        <v>134</v>
      </c>
      <c r="AL228" s="851">
        <v>0</v>
      </c>
      <c r="AM228" s="851">
        <v>0</v>
      </c>
      <c r="AN228" s="807" t="s">
        <v>134</v>
      </c>
      <c r="AO228" s="851">
        <v>0</v>
      </c>
      <c r="AP228" s="851">
        <v>0</v>
      </c>
      <c r="AQ228" s="807" t="s">
        <v>134</v>
      </c>
      <c r="AR228" s="851">
        <v>0</v>
      </c>
      <c r="AS228" s="851">
        <v>0</v>
      </c>
      <c r="AT228" s="807" t="s">
        <v>134</v>
      </c>
      <c r="AU228" s="851">
        <v>0</v>
      </c>
      <c r="AV228" s="851">
        <v>0</v>
      </c>
      <c r="AW228" s="807" t="s">
        <v>134</v>
      </c>
      <c r="AX228" s="851">
        <v>0</v>
      </c>
      <c r="AY228" s="851">
        <v>0</v>
      </c>
      <c r="AZ228" s="807" t="s">
        <v>134</v>
      </c>
      <c r="BA228" s="851">
        <v>0</v>
      </c>
      <c r="BB228" s="851">
        <v>0</v>
      </c>
      <c r="BC228" s="807" t="s">
        <v>134</v>
      </c>
      <c r="BD228" s="851">
        <v>0</v>
      </c>
      <c r="BE228" s="851">
        <v>0</v>
      </c>
      <c r="BF228" s="807" t="s">
        <v>134</v>
      </c>
      <c r="BG228" s="851">
        <v>0</v>
      </c>
      <c r="BH228" s="851">
        <v>0</v>
      </c>
      <c r="BI228" s="807" t="s">
        <v>134</v>
      </c>
      <c r="BJ228" s="851">
        <v>0</v>
      </c>
      <c r="BK228" s="851">
        <v>0</v>
      </c>
      <c r="BL228" s="807" t="s">
        <v>134</v>
      </c>
      <c r="BM228" s="851">
        <v>0</v>
      </c>
      <c r="BN228" s="851">
        <v>0</v>
      </c>
      <c r="BO228" s="807" t="s">
        <v>134</v>
      </c>
      <c r="BP228" s="851">
        <v>0</v>
      </c>
      <c r="BQ228" s="851">
        <v>0</v>
      </c>
      <c r="BR228" s="807" t="s">
        <v>134</v>
      </c>
      <c r="BS228" s="851">
        <v>0</v>
      </c>
      <c r="BT228" s="851">
        <v>0</v>
      </c>
      <c r="BU228" s="807" t="s">
        <v>134</v>
      </c>
      <c r="BV228" s="851">
        <v>0</v>
      </c>
      <c r="BW228" s="851">
        <v>0</v>
      </c>
      <c r="BX228" s="807" t="s">
        <v>134</v>
      </c>
      <c r="BY228" s="851">
        <v>0</v>
      </c>
      <c r="BZ228" s="851">
        <v>0</v>
      </c>
      <c r="CA228" s="807" t="s">
        <v>134</v>
      </c>
      <c r="CB228" s="851">
        <v>0</v>
      </c>
      <c r="CC228" s="851">
        <v>0</v>
      </c>
      <c r="CD228" s="807" t="s">
        <v>134</v>
      </c>
      <c r="CE228" s="851">
        <v>1</v>
      </c>
      <c r="CF228" s="851">
        <v>1</v>
      </c>
      <c r="CG228" s="807">
        <v>1</v>
      </c>
      <c r="CH228" s="851">
        <v>0</v>
      </c>
      <c r="CI228" s="851">
        <v>0</v>
      </c>
      <c r="CJ228" s="807" t="s">
        <v>134</v>
      </c>
      <c r="CK228" s="851">
        <v>0</v>
      </c>
      <c r="CL228" s="851">
        <v>0</v>
      </c>
      <c r="CM228" s="807" t="s">
        <v>134</v>
      </c>
      <c r="CN228" s="851">
        <v>0</v>
      </c>
      <c r="CO228" s="851">
        <v>0</v>
      </c>
      <c r="CP228" s="807" t="s">
        <v>134</v>
      </c>
      <c r="CQ228" s="851">
        <v>0</v>
      </c>
      <c r="CR228" s="851">
        <v>0</v>
      </c>
      <c r="CS228" s="807" t="s">
        <v>134</v>
      </c>
      <c r="CT228" s="851">
        <v>0</v>
      </c>
      <c r="CU228" s="851">
        <v>0</v>
      </c>
      <c r="CV228" s="807" t="s">
        <v>134</v>
      </c>
    </row>
    <row r="229" spans="1:100" ht="15" customHeight="1" x14ac:dyDescent="0.25">
      <c r="A229" s="845">
        <v>25</v>
      </c>
      <c r="B229" s="846" t="s">
        <v>118</v>
      </c>
      <c r="C229" s="846"/>
      <c r="D229" s="800">
        <f t="shared" si="20"/>
        <v>1</v>
      </c>
      <c r="E229" s="800">
        <f t="shared" si="20"/>
        <v>1</v>
      </c>
      <c r="F229" s="806">
        <f t="shared" si="19"/>
        <v>1</v>
      </c>
      <c r="G229" s="807" t="str">
        <f t="shared" si="18"/>
        <v>Đạt</v>
      </c>
      <c r="H229" s="851">
        <v>0</v>
      </c>
      <c r="I229" s="851">
        <v>0</v>
      </c>
      <c r="J229" s="807" t="s">
        <v>134</v>
      </c>
      <c r="K229" s="851">
        <v>0</v>
      </c>
      <c r="L229" s="851">
        <v>0</v>
      </c>
      <c r="M229" s="807" t="s">
        <v>134</v>
      </c>
      <c r="N229" s="851">
        <v>0</v>
      </c>
      <c r="O229" s="851">
        <v>0</v>
      </c>
      <c r="P229" s="807" t="s">
        <v>134</v>
      </c>
      <c r="Q229" s="851">
        <v>0</v>
      </c>
      <c r="R229" s="851">
        <v>0</v>
      </c>
      <c r="S229" s="807" t="s">
        <v>134</v>
      </c>
      <c r="T229" s="851">
        <v>0</v>
      </c>
      <c r="U229" s="851">
        <v>0</v>
      </c>
      <c r="V229" s="807" t="s">
        <v>134</v>
      </c>
      <c r="W229" s="851">
        <v>0</v>
      </c>
      <c r="X229" s="851">
        <v>0</v>
      </c>
      <c r="Y229" s="807" t="s">
        <v>134</v>
      </c>
      <c r="Z229" s="851">
        <v>0</v>
      </c>
      <c r="AA229" s="851">
        <v>0</v>
      </c>
      <c r="AB229" s="807" t="s">
        <v>134</v>
      </c>
      <c r="AC229" s="851">
        <v>0</v>
      </c>
      <c r="AD229" s="851">
        <v>0</v>
      </c>
      <c r="AE229" s="807" t="s">
        <v>134</v>
      </c>
      <c r="AF229" s="851">
        <v>0</v>
      </c>
      <c r="AG229" s="851">
        <v>0</v>
      </c>
      <c r="AH229" s="807" t="s">
        <v>134</v>
      </c>
      <c r="AI229" s="851">
        <v>0</v>
      </c>
      <c r="AJ229" s="851">
        <v>0</v>
      </c>
      <c r="AK229" s="807" t="s">
        <v>134</v>
      </c>
      <c r="AL229" s="851">
        <v>0</v>
      </c>
      <c r="AM229" s="851">
        <v>0</v>
      </c>
      <c r="AN229" s="807" t="s">
        <v>134</v>
      </c>
      <c r="AO229" s="851">
        <v>0</v>
      </c>
      <c r="AP229" s="851">
        <v>0</v>
      </c>
      <c r="AQ229" s="807" t="s">
        <v>134</v>
      </c>
      <c r="AR229" s="851">
        <v>0</v>
      </c>
      <c r="AS229" s="851">
        <v>0</v>
      </c>
      <c r="AT229" s="807" t="s">
        <v>134</v>
      </c>
      <c r="AU229" s="851">
        <v>0</v>
      </c>
      <c r="AV229" s="851">
        <v>0</v>
      </c>
      <c r="AW229" s="807" t="s">
        <v>134</v>
      </c>
      <c r="AX229" s="851">
        <v>0</v>
      </c>
      <c r="AY229" s="851">
        <v>0</v>
      </c>
      <c r="AZ229" s="807" t="s">
        <v>134</v>
      </c>
      <c r="BA229" s="851">
        <v>1</v>
      </c>
      <c r="BB229" s="851">
        <v>1</v>
      </c>
      <c r="BC229" s="807">
        <v>1</v>
      </c>
      <c r="BD229" s="851">
        <v>0</v>
      </c>
      <c r="BE229" s="851">
        <v>0</v>
      </c>
      <c r="BF229" s="807" t="s">
        <v>134</v>
      </c>
      <c r="BG229" s="851">
        <v>0</v>
      </c>
      <c r="BH229" s="851">
        <v>0</v>
      </c>
      <c r="BI229" s="807" t="s">
        <v>134</v>
      </c>
      <c r="BJ229" s="851">
        <v>0</v>
      </c>
      <c r="BK229" s="851">
        <v>0</v>
      </c>
      <c r="BL229" s="807" t="s">
        <v>134</v>
      </c>
      <c r="BM229" s="851">
        <v>0</v>
      </c>
      <c r="BN229" s="851">
        <v>0</v>
      </c>
      <c r="BO229" s="807" t="s">
        <v>134</v>
      </c>
      <c r="BP229" s="851">
        <v>0</v>
      </c>
      <c r="BQ229" s="851">
        <v>0</v>
      </c>
      <c r="BR229" s="807" t="s">
        <v>134</v>
      </c>
      <c r="BS229" s="851">
        <v>0</v>
      </c>
      <c r="BT229" s="851">
        <v>0</v>
      </c>
      <c r="BU229" s="807" t="s">
        <v>134</v>
      </c>
      <c r="BV229" s="851">
        <v>0</v>
      </c>
      <c r="BW229" s="851">
        <v>0</v>
      </c>
      <c r="BX229" s="807" t="s">
        <v>134</v>
      </c>
      <c r="BY229" s="851">
        <v>0</v>
      </c>
      <c r="BZ229" s="851">
        <v>0</v>
      </c>
      <c r="CA229" s="807" t="s">
        <v>134</v>
      </c>
      <c r="CB229" s="851">
        <v>0</v>
      </c>
      <c r="CC229" s="851">
        <v>0</v>
      </c>
      <c r="CD229" s="807" t="s">
        <v>134</v>
      </c>
      <c r="CE229" s="851">
        <v>0</v>
      </c>
      <c r="CF229" s="851">
        <v>0</v>
      </c>
      <c r="CG229" s="807" t="s">
        <v>134</v>
      </c>
      <c r="CH229" s="851">
        <v>0</v>
      </c>
      <c r="CI229" s="851">
        <v>0</v>
      </c>
      <c r="CJ229" s="807" t="s">
        <v>134</v>
      </c>
      <c r="CK229" s="851">
        <v>0</v>
      </c>
      <c r="CL229" s="851">
        <v>0</v>
      </c>
      <c r="CM229" s="807" t="s">
        <v>134</v>
      </c>
      <c r="CN229" s="851">
        <v>0</v>
      </c>
      <c r="CO229" s="851">
        <v>0</v>
      </c>
      <c r="CP229" s="807" t="s">
        <v>134</v>
      </c>
      <c r="CQ229" s="851">
        <v>0</v>
      </c>
      <c r="CR229" s="851">
        <v>0</v>
      </c>
      <c r="CS229" s="807" t="s">
        <v>134</v>
      </c>
      <c r="CT229" s="851">
        <v>0</v>
      </c>
      <c r="CU229" s="851">
        <v>0</v>
      </c>
      <c r="CV229" s="807" t="s">
        <v>134</v>
      </c>
    </row>
    <row r="230" spans="1:100" ht="15" customHeight="1" x14ac:dyDescent="0.25">
      <c r="A230" s="845">
        <v>26</v>
      </c>
      <c r="B230" s="846" t="s">
        <v>119</v>
      </c>
      <c r="C230" s="846"/>
      <c r="D230" s="800">
        <f t="shared" si="20"/>
        <v>1</v>
      </c>
      <c r="E230" s="800">
        <f t="shared" si="20"/>
        <v>1</v>
      </c>
      <c r="F230" s="806">
        <f t="shared" si="19"/>
        <v>1</v>
      </c>
      <c r="G230" s="807" t="str">
        <f t="shared" si="18"/>
        <v>Đạt</v>
      </c>
      <c r="H230" s="851">
        <v>0</v>
      </c>
      <c r="I230" s="851">
        <v>0</v>
      </c>
      <c r="J230" s="807" t="s">
        <v>134</v>
      </c>
      <c r="K230" s="851">
        <v>0</v>
      </c>
      <c r="L230" s="851">
        <v>0</v>
      </c>
      <c r="M230" s="807" t="s">
        <v>134</v>
      </c>
      <c r="N230" s="851">
        <v>0</v>
      </c>
      <c r="O230" s="851">
        <v>0</v>
      </c>
      <c r="P230" s="807" t="s">
        <v>134</v>
      </c>
      <c r="Q230" s="851">
        <v>1</v>
      </c>
      <c r="R230" s="851">
        <v>1</v>
      </c>
      <c r="S230" s="807">
        <v>1</v>
      </c>
      <c r="T230" s="851">
        <v>0</v>
      </c>
      <c r="U230" s="851">
        <v>0</v>
      </c>
      <c r="V230" s="807" t="s">
        <v>134</v>
      </c>
      <c r="W230" s="851">
        <v>0</v>
      </c>
      <c r="X230" s="851">
        <v>0</v>
      </c>
      <c r="Y230" s="807" t="s">
        <v>134</v>
      </c>
      <c r="Z230" s="851">
        <v>0</v>
      </c>
      <c r="AA230" s="851">
        <v>0</v>
      </c>
      <c r="AB230" s="807" t="s">
        <v>134</v>
      </c>
      <c r="AC230" s="851">
        <v>0</v>
      </c>
      <c r="AD230" s="851">
        <v>0</v>
      </c>
      <c r="AE230" s="807" t="s">
        <v>134</v>
      </c>
      <c r="AF230" s="851">
        <v>0</v>
      </c>
      <c r="AG230" s="851">
        <v>0</v>
      </c>
      <c r="AH230" s="807" t="s">
        <v>134</v>
      </c>
      <c r="AI230" s="851">
        <v>0</v>
      </c>
      <c r="AJ230" s="851">
        <v>0</v>
      </c>
      <c r="AK230" s="807" t="s">
        <v>134</v>
      </c>
      <c r="AL230" s="851">
        <v>0</v>
      </c>
      <c r="AM230" s="851">
        <v>0</v>
      </c>
      <c r="AN230" s="807" t="s">
        <v>134</v>
      </c>
      <c r="AO230" s="851">
        <v>0</v>
      </c>
      <c r="AP230" s="851">
        <v>0</v>
      </c>
      <c r="AQ230" s="807" t="s">
        <v>134</v>
      </c>
      <c r="AR230" s="851">
        <v>0</v>
      </c>
      <c r="AS230" s="851">
        <v>0</v>
      </c>
      <c r="AT230" s="807" t="s">
        <v>134</v>
      </c>
      <c r="AU230" s="851">
        <v>0</v>
      </c>
      <c r="AV230" s="851">
        <v>0</v>
      </c>
      <c r="AW230" s="807" t="s">
        <v>134</v>
      </c>
      <c r="AX230" s="851">
        <v>0</v>
      </c>
      <c r="AY230" s="851">
        <v>0</v>
      </c>
      <c r="AZ230" s="807" t="s">
        <v>134</v>
      </c>
      <c r="BA230" s="851">
        <v>0</v>
      </c>
      <c r="BB230" s="851">
        <v>0</v>
      </c>
      <c r="BC230" s="807" t="s">
        <v>134</v>
      </c>
      <c r="BD230" s="851">
        <v>0</v>
      </c>
      <c r="BE230" s="851">
        <v>0</v>
      </c>
      <c r="BF230" s="807" t="s">
        <v>134</v>
      </c>
      <c r="BG230" s="851">
        <v>0</v>
      </c>
      <c r="BH230" s="851">
        <v>0</v>
      </c>
      <c r="BI230" s="807" t="s">
        <v>134</v>
      </c>
      <c r="BJ230" s="851">
        <v>0</v>
      </c>
      <c r="BK230" s="851">
        <v>0</v>
      </c>
      <c r="BL230" s="807" t="s">
        <v>134</v>
      </c>
      <c r="BM230" s="851">
        <v>0</v>
      </c>
      <c r="BN230" s="851">
        <v>0</v>
      </c>
      <c r="BO230" s="807" t="s">
        <v>134</v>
      </c>
      <c r="BP230" s="851">
        <v>0</v>
      </c>
      <c r="BQ230" s="851">
        <v>0</v>
      </c>
      <c r="BR230" s="807" t="s">
        <v>134</v>
      </c>
      <c r="BS230" s="851">
        <v>0</v>
      </c>
      <c r="BT230" s="851">
        <v>0</v>
      </c>
      <c r="BU230" s="807" t="s">
        <v>134</v>
      </c>
      <c r="BV230" s="851">
        <v>0</v>
      </c>
      <c r="BW230" s="851">
        <v>0</v>
      </c>
      <c r="BX230" s="807" t="s">
        <v>134</v>
      </c>
      <c r="BY230" s="851">
        <v>0</v>
      </c>
      <c r="BZ230" s="851">
        <v>0</v>
      </c>
      <c r="CA230" s="807" t="s">
        <v>134</v>
      </c>
      <c r="CB230" s="851">
        <v>0</v>
      </c>
      <c r="CC230" s="851">
        <v>0</v>
      </c>
      <c r="CD230" s="807" t="s">
        <v>134</v>
      </c>
      <c r="CE230" s="851">
        <v>0</v>
      </c>
      <c r="CF230" s="851">
        <v>0</v>
      </c>
      <c r="CG230" s="807" t="s">
        <v>134</v>
      </c>
      <c r="CH230" s="851">
        <v>0</v>
      </c>
      <c r="CI230" s="851">
        <v>0</v>
      </c>
      <c r="CJ230" s="807" t="s">
        <v>134</v>
      </c>
      <c r="CK230" s="851">
        <v>0</v>
      </c>
      <c r="CL230" s="851">
        <v>0</v>
      </c>
      <c r="CM230" s="807" t="s">
        <v>134</v>
      </c>
      <c r="CN230" s="851">
        <v>0</v>
      </c>
      <c r="CO230" s="851">
        <v>0</v>
      </c>
      <c r="CP230" s="807" t="s">
        <v>134</v>
      </c>
      <c r="CQ230" s="851">
        <v>0</v>
      </c>
      <c r="CR230" s="851">
        <v>0</v>
      </c>
      <c r="CS230" s="807" t="s">
        <v>134</v>
      </c>
      <c r="CT230" s="851">
        <v>0</v>
      </c>
      <c r="CU230" s="851">
        <v>0</v>
      </c>
      <c r="CV230" s="807" t="s">
        <v>134</v>
      </c>
    </row>
    <row r="231" spans="1:100" ht="15" customHeight="1" x14ac:dyDescent="0.25">
      <c r="A231" s="845">
        <v>27</v>
      </c>
      <c r="B231" s="846" t="s">
        <v>120</v>
      </c>
      <c r="C231" s="846"/>
      <c r="D231" s="800">
        <f t="shared" si="20"/>
        <v>1</v>
      </c>
      <c r="E231" s="800">
        <f t="shared" si="20"/>
        <v>1</v>
      </c>
      <c r="F231" s="806">
        <f t="shared" si="19"/>
        <v>1</v>
      </c>
      <c r="G231" s="807" t="str">
        <f t="shared" si="18"/>
        <v>Đạt</v>
      </c>
      <c r="H231" s="851">
        <v>1</v>
      </c>
      <c r="I231" s="851">
        <v>1</v>
      </c>
      <c r="J231" s="807">
        <v>1</v>
      </c>
      <c r="K231" s="851">
        <v>0</v>
      </c>
      <c r="L231" s="851">
        <v>0</v>
      </c>
      <c r="M231" s="807" t="s">
        <v>134</v>
      </c>
      <c r="N231" s="851">
        <v>0</v>
      </c>
      <c r="O231" s="851">
        <v>0</v>
      </c>
      <c r="P231" s="807" t="s">
        <v>134</v>
      </c>
      <c r="Q231" s="851">
        <v>0</v>
      </c>
      <c r="R231" s="851">
        <v>0</v>
      </c>
      <c r="S231" s="807" t="s">
        <v>134</v>
      </c>
      <c r="T231" s="851">
        <v>0</v>
      </c>
      <c r="U231" s="851">
        <v>0</v>
      </c>
      <c r="V231" s="807" t="s">
        <v>134</v>
      </c>
      <c r="W231" s="851">
        <v>0</v>
      </c>
      <c r="X231" s="851">
        <v>0</v>
      </c>
      <c r="Y231" s="807" t="s">
        <v>134</v>
      </c>
      <c r="Z231" s="851">
        <v>0</v>
      </c>
      <c r="AA231" s="851">
        <v>0</v>
      </c>
      <c r="AB231" s="807" t="s">
        <v>134</v>
      </c>
      <c r="AC231" s="851">
        <v>0</v>
      </c>
      <c r="AD231" s="851">
        <v>0</v>
      </c>
      <c r="AE231" s="807" t="s">
        <v>134</v>
      </c>
      <c r="AF231" s="851">
        <v>0</v>
      </c>
      <c r="AG231" s="851">
        <v>0</v>
      </c>
      <c r="AH231" s="807" t="s">
        <v>134</v>
      </c>
      <c r="AI231" s="851">
        <v>0</v>
      </c>
      <c r="AJ231" s="851">
        <v>0</v>
      </c>
      <c r="AK231" s="807" t="s">
        <v>134</v>
      </c>
      <c r="AL231" s="851">
        <v>0</v>
      </c>
      <c r="AM231" s="851">
        <v>0</v>
      </c>
      <c r="AN231" s="807" t="s">
        <v>134</v>
      </c>
      <c r="AO231" s="851">
        <v>0</v>
      </c>
      <c r="AP231" s="851">
        <v>0</v>
      </c>
      <c r="AQ231" s="807" t="s">
        <v>134</v>
      </c>
      <c r="AR231" s="851">
        <v>0</v>
      </c>
      <c r="AS231" s="851">
        <v>0</v>
      </c>
      <c r="AT231" s="807" t="s">
        <v>134</v>
      </c>
      <c r="AU231" s="851">
        <v>0</v>
      </c>
      <c r="AV231" s="851">
        <v>0</v>
      </c>
      <c r="AW231" s="807" t="s">
        <v>134</v>
      </c>
      <c r="AX231" s="851">
        <v>0</v>
      </c>
      <c r="AY231" s="851">
        <v>0</v>
      </c>
      <c r="AZ231" s="807" t="s">
        <v>134</v>
      </c>
      <c r="BA231" s="851">
        <v>0</v>
      </c>
      <c r="BB231" s="851">
        <v>0</v>
      </c>
      <c r="BC231" s="807" t="s">
        <v>134</v>
      </c>
      <c r="BD231" s="851">
        <v>0</v>
      </c>
      <c r="BE231" s="851">
        <v>0</v>
      </c>
      <c r="BF231" s="807" t="s">
        <v>134</v>
      </c>
      <c r="BG231" s="851">
        <v>0</v>
      </c>
      <c r="BH231" s="851">
        <v>0</v>
      </c>
      <c r="BI231" s="807" t="s">
        <v>134</v>
      </c>
      <c r="BJ231" s="851">
        <v>0</v>
      </c>
      <c r="BK231" s="851">
        <v>0</v>
      </c>
      <c r="BL231" s="807" t="s">
        <v>134</v>
      </c>
      <c r="BM231" s="851">
        <v>0</v>
      </c>
      <c r="BN231" s="851">
        <v>0</v>
      </c>
      <c r="BO231" s="807" t="s">
        <v>134</v>
      </c>
      <c r="BP231" s="851">
        <v>0</v>
      </c>
      <c r="BQ231" s="851">
        <v>0</v>
      </c>
      <c r="BR231" s="807" t="s">
        <v>134</v>
      </c>
      <c r="BS231" s="851">
        <v>0</v>
      </c>
      <c r="BT231" s="851">
        <v>0</v>
      </c>
      <c r="BU231" s="807" t="s">
        <v>134</v>
      </c>
      <c r="BV231" s="851">
        <v>0</v>
      </c>
      <c r="BW231" s="851">
        <v>0</v>
      </c>
      <c r="BX231" s="807" t="s">
        <v>134</v>
      </c>
      <c r="BY231" s="851">
        <v>0</v>
      </c>
      <c r="BZ231" s="851">
        <v>0</v>
      </c>
      <c r="CA231" s="807" t="s">
        <v>134</v>
      </c>
      <c r="CB231" s="851">
        <v>0</v>
      </c>
      <c r="CC231" s="851">
        <v>0</v>
      </c>
      <c r="CD231" s="807" t="s">
        <v>134</v>
      </c>
      <c r="CE231" s="851">
        <v>0</v>
      </c>
      <c r="CF231" s="851">
        <v>0</v>
      </c>
      <c r="CG231" s="807" t="s">
        <v>134</v>
      </c>
      <c r="CH231" s="851">
        <v>0</v>
      </c>
      <c r="CI231" s="851">
        <v>0</v>
      </c>
      <c r="CJ231" s="807" t="s">
        <v>134</v>
      </c>
      <c r="CK231" s="851">
        <v>0</v>
      </c>
      <c r="CL231" s="851">
        <v>0</v>
      </c>
      <c r="CM231" s="807" t="s">
        <v>134</v>
      </c>
      <c r="CN231" s="851">
        <v>0</v>
      </c>
      <c r="CO231" s="851">
        <v>0</v>
      </c>
      <c r="CP231" s="807" t="s">
        <v>134</v>
      </c>
      <c r="CQ231" s="851">
        <v>0</v>
      </c>
      <c r="CR231" s="851">
        <v>0</v>
      </c>
      <c r="CS231" s="807" t="s">
        <v>134</v>
      </c>
      <c r="CT231" s="851">
        <v>0</v>
      </c>
      <c r="CU231" s="851">
        <v>0</v>
      </c>
      <c r="CV231" s="807" t="s">
        <v>134</v>
      </c>
    </row>
    <row r="232" spans="1:100" ht="15" customHeight="1" x14ac:dyDescent="0.25">
      <c r="A232" s="845">
        <v>28</v>
      </c>
      <c r="B232" s="846" t="s">
        <v>121</v>
      </c>
      <c r="C232" s="846"/>
      <c r="D232" s="800">
        <f t="shared" si="20"/>
        <v>3</v>
      </c>
      <c r="E232" s="800">
        <f t="shared" si="20"/>
        <v>3</v>
      </c>
      <c r="F232" s="806">
        <f t="shared" si="19"/>
        <v>1</v>
      </c>
      <c r="G232" s="807" t="str">
        <f t="shared" si="18"/>
        <v>Đạt</v>
      </c>
      <c r="H232" s="851">
        <v>0</v>
      </c>
      <c r="I232" s="851">
        <v>0</v>
      </c>
      <c r="J232" s="807" t="s">
        <v>134</v>
      </c>
      <c r="K232" s="851">
        <v>0</v>
      </c>
      <c r="L232" s="851">
        <v>0</v>
      </c>
      <c r="M232" s="807" t="s">
        <v>134</v>
      </c>
      <c r="N232" s="851">
        <v>0</v>
      </c>
      <c r="O232" s="851">
        <v>0</v>
      </c>
      <c r="P232" s="807" t="s">
        <v>134</v>
      </c>
      <c r="Q232" s="851">
        <v>0</v>
      </c>
      <c r="R232" s="851">
        <v>0</v>
      </c>
      <c r="S232" s="807" t="s">
        <v>134</v>
      </c>
      <c r="T232" s="851">
        <v>0</v>
      </c>
      <c r="U232" s="851">
        <v>0</v>
      </c>
      <c r="V232" s="807" t="s">
        <v>134</v>
      </c>
      <c r="W232" s="851">
        <v>0</v>
      </c>
      <c r="X232" s="851">
        <v>0</v>
      </c>
      <c r="Y232" s="807" t="s">
        <v>134</v>
      </c>
      <c r="Z232" s="851">
        <v>0</v>
      </c>
      <c r="AA232" s="851">
        <v>0</v>
      </c>
      <c r="AB232" s="807" t="s">
        <v>134</v>
      </c>
      <c r="AC232" s="851">
        <v>0</v>
      </c>
      <c r="AD232" s="851">
        <v>0</v>
      </c>
      <c r="AE232" s="807" t="s">
        <v>134</v>
      </c>
      <c r="AF232" s="851">
        <v>0</v>
      </c>
      <c r="AG232" s="851">
        <v>0</v>
      </c>
      <c r="AH232" s="807" t="s">
        <v>134</v>
      </c>
      <c r="AI232" s="851">
        <v>0</v>
      </c>
      <c r="AJ232" s="851">
        <v>0</v>
      </c>
      <c r="AK232" s="807" t="s">
        <v>134</v>
      </c>
      <c r="AL232" s="851">
        <v>0</v>
      </c>
      <c r="AM232" s="851">
        <v>0</v>
      </c>
      <c r="AN232" s="807" t="s">
        <v>134</v>
      </c>
      <c r="AO232" s="851">
        <v>0</v>
      </c>
      <c r="AP232" s="851">
        <v>0</v>
      </c>
      <c r="AQ232" s="807" t="s">
        <v>134</v>
      </c>
      <c r="AR232" s="851">
        <v>0</v>
      </c>
      <c r="AS232" s="851">
        <v>0</v>
      </c>
      <c r="AT232" s="807" t="s">
        <v>134</v>
      </c>
      <c r="AU232" s="851">
        <v>1</v>
      </c>
      <c r="AV232" s="851">
        <v>1</v>
      </c>
      <c r="AW232" s="807">
        <v>1</v>
      </c>
      <c r="AX232" s="851">
        <v>0</v>
      </c>
      <c r="AY232" s="851">
        <v>0</v>
      </c>
      <c r="AZ232" s="807" t="s">
        <v>134</v>
      </c>
      <c r="BA232" s="851">
        <v>0</v>
      </c>
      <c r="BB232" s="851">
        <v>0</v>
      </c>
      <c r="BC232" s="807" t="s">
        <v>134</v>
      </c>
      <c r="BD232" s="851">
        <v>0</v>
      </c>
      <c r="BE232" s="851">
        <v>0</v>
      </c>
      <c r="BF232" s="807" t="s">
        <v>134</v>
      </c>
      <c r="BG232" s="851">
        <v>0</v>
      </c>
      <c r="BH232" s="851">
        <v>0</v>
      </c>
      <c r="BI232" s="807" t="s">
        <v>134</v>
      </c>
      <c r="BJ232" s="851">
        <v>0</v>
      </c>
      <c r="BK232" s="851">
        <v>0</v>
      </c>
      <c r="BL232" s="807" t="s">
        <v>134</v>
      </c>
      <c r="BM232" s="851">
        <v>0</v>
      </c>
      <c r="BN232" s="851">
        <v>0</v>
      </c>
      <c r="BO232" s="807" t="s">
        <v>134</v>
      </c>
      <c r="BP232" s="851">
        <v>0</v>
      </c>
      <c r="BQ232" s="851">
        <v>0</v>
      </c>
      <c r="BR232" s="807" t="s">
        <v>134</v>
      </c>
      <c r="BS232" s="851">
        <v>1</v>
      </c>
      <c r="BT232" s="851">
        <v>1</v>
      </c>
      <c r="BU232" s="807">
        <v>1</v>
      </c>
      <c r="BV232" s="851">
        <v>1</v>
      </c>
      <c r="BW232" s="851">
        <v>1</v>
      </c>
      <c r="BX232" s="807">
        <v>1</v>
      </c>
      <c r="BY232" s="851">
        <v>0</v>
      </c>
      <c r="BZ232" s="851">
        <v>0</v>
      </c>
      <c r="CA232" s="807" t="s">
        <v>134</v>
      </c>
      <c r="CB232" s="851">
        <v>0</v>
      </c>
      <c r="CC232" s="851">
        <v>0</v>
      </c>
      <c r="CD232" s="807" t="s">
        <v>134</v>
      </c>
      <c r="CE232" s="851">
        <v>0</v>
      </c>
      <c r="CF232" s="851">
        <v>0</v>
      </c>
      <c r="CG232" s="807" t="s">
        <v>134</v>
      </c>
      <c r="CH232" s="851">
        <v>0</v>
      </c>
      <c r="CI232" s="851">
        <v>0</v>
      </c>
      <c r="CJ232" s="807" t="s">
        <v>134</v>
      </c>
      <c r="CK232" s="851">
        <v>0</v>
      </c>
      <c r="CL232" s="851">
        <v>0</v>
      </c>
      <c r="CM232" s="807" t="s">
        <v>134</v>
      </c>
      <c r="CN232" s="851">
        <v>0</v>
      </c>
      <c r="CO232" s="851">
        <v>0</v>
      </c>
      <c r="CP232" s="807" t="s">
        <v>134</v>
      </c>
      <c r="CQ232" s="851">
        <v>0</v>
      </c>
      <c r="CR232" s="851">
        <v>0</v>
      </c>
      <c r="CS232" s="807" t="s">
        <v>134</v>
      </c>
      <c r="CT232" s="851">
        <v>0</v>
      </c>
      <c r="CU232" s="851">
        <v>0</v>
      </c>
      <c r="CV232" s="807" t="s">
        <v>134</v>
      </c>
    </row>
    <row r="233" spans="1:100" ht="15" customHeight="1" x14ac:dyDescent="0.25">
      <c r="A233" s="845">
        <v>29</v>
      </c>
      <c r="B233" s="846" t="s">
        <v>122</v>
      </c>
      <c r="C233" s="846"/>
      <c r="D233" s="800">
        <f t="shared" si="20"/>
        <v>0</v>
      </c>
      <c r="E233" s="800">
        <f t="shared" si="20"/>
        <v>0</v>
      </c>
      <c r="F233" s="806" t="str">
        <f t="shared" si="19"/>
        <v>-</v>
      </c>
      <c r="G233" s="807" t="str">
        <f t="shared" si="18"/>
        <v>Đạt</v>
      </c>
      <c r="H233" s="851">
        <v>0</v>
      </c>
      <c r="I233" s="851">
        <v>0</v>
      </c>
      <c r="J233" s="807" t="s">
        <v>134</v>
      </c>
      <c r="K233" s="851">
        <v>0</v>
      </c>
      <c r="L233" s="851">
        <v>0</v>
      </c>
      <c r="M233" s="807" t="s">
        <v>134</v>
      </c>
      <c r="N233" s="851">
        <v>0</v>
      </c>
      <c r="O233" s="851">
        <v>0</v>
      </c>
      <c r="P233" s="807" t="s">
        <v>134</v>
      </c>
      <c r="Q233" s="851">
        <v>0</v>
      </c>
      <c r="R233" s="851">
        <v>0</v>
      </c>
      <c r="S233" s="807" t="s">
        <v>134</v>
      </c>
      <c r="T233" s="851">
        <v>0</v>
      </c>
      <c r="U233" s="851">
        <v>0</v>
      </c>
      <c r="V233" s="807" t="s">
        <v>134</v>
      </c>
      <c r="W233" s="851">
        <v>0</v>
      </c>
      <c r="X233" s="851">
        <v>0</v>
      </c>
      <c r="Y233" s="807" t="s">
        <v>134</v>
      </c>
      <c r="Z233" s="851">
        <v>0</v>
      </c>
      <c r="AA233" s="851">
        <v>0</v>
      </c>
      <c r="AB233" s="807" t="s">
        <v>134</v>
      </c>
      <c r="AC233" s="851">
        <v>0</v>
      </c>
      <c r="AD233" s="851">
        <v>0</v>
      </c>
      <c r="AE233" s="807" t="s">
        <v>134</v>
      </c>
      <c r="AF233" s="851">
        <v>0</v>
      </c>
      <c r="AG233" s="851">
        <v>0</v>
      </c>
      <c r="AH233" s="807" t="s">
        <v>134</v>
      </c>
      <c r="AI233" s="851">
        <v>0</v>
      </c>
      <c r="AJ233" s="851">
        <v>0</v>
      </c>
      <c r="AK233" s="807" t="s">
        <v>134</v>
      </c>
      <c r="AL233" s="851">
        <v>0</v>
      </c>
      <c r="AM233" s="851">
        <v>0</v>
      </c>
      <c r="AN233" s="807" t="s">
        <v>134</v>
      </c>
      <c r="AO233" s="851">
        <v>0</v>
      </c>
      <c r="AP233" s="851">
        <v>0</v>
      </c>
      <c r="AQ233" s="807" t="s">
        <v>134</v>
      </c>
      <c r="AR233" s="851">
        <v>0</v>
      </c>
      <c r="AS233" s="851">
        <v>0</v>
      </c>
      <c r="AT233" s="807" t="s">
        <v>134</v>
      </c>
      <c r="AU233" s="851">
        <v>0</v>
      </c>
      <c r="AV233" s="851">
        <v>0</v>
      </c>
      <c r="AW233" s="807" t="s">
        <v>134</v>
      </c>
      <c r="AX233" s="851">
        <v>0</v>
      </c>
      <c r="AY233" s="851">
        <v>0</v>
      </c>
      <c r="AZ233" s="807" t="s">
        <v>134</v>
      </c>
      <c r="BA233" s="851">
        <v>0</v>
      </c>
      <c r="BB233" s="851">
        <v>0</v>
      </c>
      <c r="BC233" s="807" t="s">
        <v>134</v>
      </c>
      <c r="BD233" s="851">
        <v>0</v>
      </c>
      <c r="BE233" s="851">
        <v>0</v>
      </c>
      <c r="BF233" s="807" t="s">
        <v>134</v>
      </c>
      <c r="BG233" s="851">
        <v>0</v>
      </c>
      <c r="BH233" s="851">
        <v>0</v>
      </c>
      <c r="BI233" s="807" t="s">
        <v>134</v>
      </c>
      <c r="BJ233" s="851">
        <v>0</v>
      </c>
      <c r="BK233" s="851">
        <v>0</v>
      </c>
      <c r="BL233" s="807" t="s">
        <v>134</v>
      </c>
      <c r="BM233" s="851">
        <v>0</v>
      </c>
      <c r="BN233" s="851">
        <v>0</v>
      </c>
      <c r="BO233" s="807" t="s">
        <v>134</v>
      </c>
      <c r="BP233" s="851">
        <v>0</v>
      </c>
      <c r="BQ233" s="851">
        <v>0</v>
      </c>
      <c r="BR233" s="807" t="s">
        <v>134</v>
      </c>
      <c r="BS233" s="851">
        <v>0</v>
      </c>
      <c r="BT233" s="851">
        <v>0</v>
      </c>
      <c r="BU233" s="807" t="s">
        <v>134</v>
      </c>
      <c r="BV233" s="851">
        <v>0</v>
      </c>
      <c r="BW233" s="851">
        <v>0</v>
      </c>
      <c r="BX233" s="807" t="s">
        <v>134</v>
      </c>
      <c r="BY233" s="851">
        <v>0</v>
      </c>
      <c r="BZ233" s="851">
        <v>0</v>
      </c>
      <c r="CA233" s="807" t="s">
        <v>134</v>
      </c>
      <c r="CB233" s="851">
        <v>0</v>
      </c>
      <c r="CC233" s="851">
        <v>0</v>
      </c>
      <c r="CD233" s="807" t="s">
        <v>134</v>
      </c>
      <c r="CE233" s="851">
        <v>0</v>
      </c>
      <c r="CF233" s="851">
        <v>0</v>
      </c>
      <c r="CG233" s="807" t="s">
        <v>134</v>
      </c>
      <c r="CH233" s="851">
        <v>0</v>
      </c>
      <c r="CI233" s="851">
        <v>0</v>
      </c>
      <c r="CJ233" s="807" t="s">
        <v>134</v>
      </c>
      <c r="CK233" s="851">
        <v>0</v>
      </c>
      <c r="CL233" s="851">
        <v>0</v>
      </c>
      <c r="CM233" s="807" t="s">
        <v>134</v>
      </c>
      <c r="CN233" s="851">
        <v>0</v>
      </c>
      <c r="CO233" s="851">
        <v>0</v>
      </c>
      <c r="CP233" s="807" t="s">
        <v>134</v>
      </c>
      <c r="CQ233" s="851">
        <v>0</v>
      </c>
      <c r="CR233" s="851">
        <v>0</v>
      </c>
      <c r="CS233" s="807" t="s">
        <v>134</v>
      </c>
      <c r="CT233" s="851">
        <v>0</v>
      </c>
      <c r="CU233" s="851">
        <v>0</v>
      </c>
      <c r="CV233" s="807" t="s">
        <v>134</v>
      </c>
    </row>
    <row r="234" spans="1:100" ht="15" customHeight="1" x14ac:dyDescent="0.25">
      <c r="A234" s="845">
        <v>30</v>
      </c>
      <c r="B234" s="846" t="s">
        <v>123</v>
      </c>
      <c r="C234" s="846"/>
      <c r="D234" s="800">
        <f t="shared" si="20"/>
        <v>1</v>
      </c>
      <c r="E234" s="800">
        <f t="shared" si="20"/>
        <v>1</v>
      </c>
      <c r="F234" s="806">
        <f t="shared" si="19"/>
        <v>1</v>
      </c>
      <c r="G234" s="807" t="str">
        <f t="shared" si="18"/>
        <v>Đạt</v>
      </c>
      <c r="H234" s="851">
        <v>0</v>
      </c>
      <c r="I234" s="851">
        <v>0</v>
      </c>
      <c r="J234" s="807" t="s">
        <v>134</v>
      </c>
      <c r="K234" s="851">
        <v>0</v>
      </c>
      <c r="L234" s="851">
        <v>0</v>
      </c>
      <c r="M234" s="807" t="s">
        <v>134</v>
      </c>
      <c r="N234" s="851">
        <v>0</v>
      </c>
      <c r="O234" s="851">
        <v>0</v>
      </c>
      <c r="P234" s="807" t="s">
        <v>134</v>
      </c>
      <c r="Q234" s="851">
        <v>0</v>
      </c>
      <c r="R234" s="851">
        <v>0</v>
      </c>
      <c r="S234" s="807" t="s">
        <v>134</v>
      </c>
      <c r="T234" s="851">
        <v>0</v>
      </c>
      <c r="U234" s="851">
        <v>0</v>
      </c>
      <c r="V234" s="807" t="s">
        <v>134</v>
      </c>
      <c r="W234" s="851">
        <v>0</v>
      </c>
      <c r="X234" s="851">
        <v>0</v>
      </c>
      <c r="Y234" s="807" t="s">
        <v>134</v>
      </c>
      <c r="Z234" s="851">
        <v>0</v>
      </c>
      <c r="AA234" s="851">
        <v>0</v>
      </c>
      <c r="AB234" s="807" t="s">
        <v>134</v>
      </c>
      <c r="AC234" s="851">
        <v>0</v>
      </c>
      <c r="AD234" s="851">
        <v>0</v>
      </c>
      <c r="AE234" s="807" t="s">
        <v>134</v>
      </c>
      <c r="AF234" s="851">
        <v>0</v>
      </c>
      <c r="AG234" s="851">
        <v>0</v>
      </c>
      <c r="AH234" s="807" t="s">
        <v>134</v>
      </c>
      <c r="AI234" s="851">
        <v>0</v>
      </c>
      <c r="AJ234" s="851">
        <v>0</v>
      </c>
      <c r="AK234" s="807" t="s">
        <v>134</v>
      </c>
      <c r="AL234" s="851">
        <v>0</v>
      </c>
      <c r="AM234" s="851">
        <v>0</v>
      </c>
      <c r="AN234" s="807" t="s">
        <v>134</v>
      </c>
      <c r="AO234" s="851">
        <v>0</v>
      </c>
      <c r="AP234" s="851">
        <v>0</v>
      </c>
      <c r="AQ234" s="807" t="s">
        <v>134</v>
      </c>
      <c r="AR234" s="851">
        <v>0</v>
      </c>
      <c r="AS234" s="851">
        <v>0</v>
      </c>
      <c r="AT234" s="807" t="s">
        <v>134</v>
      </c>
      <c r="AU234" s="851">
        <v>0</v>
      </c>
      <c r="AV234" s="851">
        <v>0</v>
      </c>
      <c r="AW234" s="807" t="s">
        <v>134</v>
      </c>
      <c r="AX234" s="851">
        <v>0</v>
      </c>
      <c r="AY234" s="851">
        <v>0</v>
      </c>
      <c r="AZ234" s="807" t="s">
        <v>134</v>
      </c>
      <c r="BA234" s="851">
        <v>0</v>
      </c>
      <c r="BB234" s="851">
        <v>0</v>
      </c>
      <c r="BC234" s="807" t="s">
        <v>134</v>
      </c>
      <c r="BD234" s="851">
        <v>0</v>
      </c>
      <c r="BE234" s="851">
        <v>0</v>
      </c>
      <c r="BF234" s="807" t="s">
        <v>134</v>
      </c>
      <c r="BG234" s="851">
        <v>0</v>
      </c>
      <c r="BH234" s="851">
        <v>0</v>
      </c>
      <c r="BI234" s="807" t="s">
        <v>134</v>
      </c>
      <c r="BJ234" s="851">
        <v>0</v>
      </c>
      <c r="BK234" s="851">
        <v>0</v>
      </c>
      <c r="BL234" s="807" t="s">
        <v>134</v>
      </c>
      <c r="BM234" s="851">
        <v>0</v>
      </c>
      <c r="BN234" s="851">
        <v>0</v>
      </c>
      <c r="BO234" s="807" t="s">
        <v>134</v>
      </c>
      <c r="BP234" s="851">
        <v>1</v>
      </c>
      <c r="BQ234" s="851">
        <v>1</v>
      </c>
      <c r="BR234" s="807">
        <v>1</v>
      </c>
      <c r="BS234" s="851">
        <v>0</v>
      </c>
      <c r="BT234" s="851">
        <v>0</v>
      </c>
      <c r="BU234" s="807" t="s">
        <v>134</v>
      </c>
      <c r="BV234" s="851">
        <v>0</v>
      </c>
      <c r="BW234" s="851">
        <v>0</v>
      </c>
      <c r="BX234" s="807" t="s">
        <v>134</v>
      </c>
      <c r="BY234" s="851">
        <v>0</v>
      </c>
      <c r="BZ234" s="851">
        <v>0</v>
      </c>
      <c r="CA234" s="807" t="s">
        <v>134</v>
      </c>
      <c r="CB234" s="851">
        <v>0</v>
      </c>
      <c r="CC234" s="851">
        <v>0</v>
      </c>
      <c r="CD234" s="807" t="s">
        <v>134</v>
      </c>
      <c r="CE234" s="851">
        <v>0</v>
      </c>
      <c r="CF234" s="851">
        <v>0</v>
      </c>
      <c r="CG234" s="807" t="s">
        <v>134</v>
      </c>
      <c r="CH234" s="851">
        <v>0</v>
      </c>
      <c r="CI234" s="851">
        <v>0</v>
      </c>
      <c r="CJ234" s="807" t="s">
        <v>134</v>
      </c>
      <c r="CK234" s="851">
        <v>0</v>
      </c>
      <c r="CL234" s="851">
        <v>0</v>
      </c>
      <c r="CM234" s="807" t="s">
        <v>134</v>
      </c>
      <c r="CN234" s="851">
        <v>0</v>
      </c>
      <c r="CO234" s="851">
        <v>0</v>
      </c>
      <c r="CP234" s="807" t="s">
        <v>134</v>
      </c>
      <c r="CQ234" s="851">
        <v>0</v>
      </c>
      <c r="CR234" s="851">
        <v>0</v>
      </c>
      <c r="CS234" s="807" t="s">
        <v>134</v>
      </c>
      <c r="CT234" s="851">
        <v>0</v>
      </c>
      <c r="CU234" s="851">
        <v>0</v>
      </c>
      <c r="CV234" s="807" t="s">
        <v>134</v>
      </c>
    </row>
    <row r="235" spans="1:100" ht="15" customHeight="1" x14ac:dyDescent="0.25">
      <c r="A235" s="845">
        <v>31</v>
      </c>
      <c r="B235" s="846" t="s">
        <v>124</v>
      </c>
      <c r="C235" s="846"/>
      <c r="D235" s="800">
        <f t="shared" si="20"/>
        <v>4</v>
      </c>
      <c r="E235" s="800">
        <f t="shared" si="20"/>
        <v>4</v>
      </c>
      <c r="F235" s="806">
        <f t="shared" si="19"/>
        <v>1</v>
      </c>
      <c r="G235" s="807" t="str">
        <f t="shared" si="18"/>
        <v>Đạt</v>
      </c>
      <c r="H235" s="851">
        <v>0</v>
      </c>
      <c r="I235" s="851">
        <v>0</v>
      </c>
      <c r="J235" s="807" t="s">
        <v>134</v>
      </c>
      <c r="K235" s="851">
        <v>0</v>
      </c>
      <c r="L235" s="851">
        <v>0</v>
      </c>
      <c r="M235" s="807" t="s">
        <v>134</v>
      </c>
      <c r="N235" s="851">
        <v>0</v>
      </c>
      <c r="O235" s="851">
        <v>0</v>
      </c>
      <c r="P235" s="807" t="s">
        <v>134</v>
      </c>
      <c r="Q235" s="851">
        <v>0</v>
      </c>
      <c r="R235" s="851">
        <v>0</v>
      </c>
      <c r="S235" s="807" t="s">
        <v>134</v>
      </c>
      <c r="T235" s="851">
        <v>0</v>
      </c>
      <c r="U235" s="851">
        <v>0</v>
      </c>
      <c r="V235" s="807" t="s">
        <v>134</v>
      </c>
      <c r="W235" s="851">
        <v>0</v>
      </c>
      <c r="X235" s="851">
        <v>0</v>
      </c>
      <c r="Y235" s="807" t="s">
        <v>134</v>
      </c>
      <c r="Z235" s="851">
        <v>0</v>
      </c>
      <c r="AA235" s="851">
        <v>0</v>
      </c>
      <c r="AB235" s="807" t="s">
        <v>134</v>
      </c>
      <c r="AC235" s="851">
        <v>0</v>
      </c>
      <c r="AD235" s="851">
        <v>0</v>
      </c>
      <c r="AE235" s="807" t="s">
        <v>134</v>
      </c>
      <c r="AF235" s="851">
        <v>0</v>
      </c>
      <c r="AG235" s="851">
        <v>0</v>
      </c>
      <c r="AH235" s="807" t="s">
        <v>134</v>
      </c>
      <c r="AI235" s="851">
        <v>0</v>
      </c>
      <c r="AJ235" s="851">
        <v>0</v>
      </c>
      <c r="AK235" s="807" t="s">
        <v>134</v>
      </c>
      <c r="AL235" s="851">
        <v>0</v>
      </c>
      <c r="AM235" s="851">
        <v>0</v>
      </c>
      <c r="AN235" s="807" t="s">
        <v>134</v>
      </c>
      <c r="AO235" s="851">
        <v>0</v>
      </c>
      <c r="AP235" s="851">
        <v>0</v>
      </c>
      <c r="AQ235" s="807" t="s">
        <v>134</v>
      </c>
      <c r="AR235" s="851">
        <v>0</v>
      </c>
      <c r="AS235" s="851">
        <v>0</v>
      </c>
      <c r="AT235" s="807" t="s">
        <v>134</v>
      </c>
      <c r="AU235" s="851">
        <v>0</v>
      </c>
      <c r="AV235" s="851">
        <v>0</v>
      </c>
      <c r="AW235" s="807" t="s">
        <v>134</v>
      </c>
      <c r="AX235" s="851">
        <v>0</v>
      </c>
      <c r="AY235" s="851">
        <v>0</v>
      </c>
      <c r="AZ235" s="807" t="s">
        <v>134</v>
      </c>
      <c r="BA235" s="851">
        <v>0</v>
      </c>
      <c r="BB235" s="851">
        <v>0</v>
      </c>
      <c r="BC235" s="807" t="s">
        <v>134</v>
      </c>
      <c r="BD235" s="851">
        <v>0</v>
      </c>
      <c r="BE235" s="851">
        <v>0</v>
      </c>
      <c r="BF235" s="807" t="s">
        <v>134</v>
      </c>
      <c r="BG235" s="851">
        <v>0</v>
      </c>
      <c r="BH235" s="851">
        <v>0</v>
      </c>
      <c r="BI235" s="807" t="s">
        <v>134</v>
      </c>
      <c r="BJ235" s="851">
        <v>0</v>
      </c>
      <c r="BK235" s="851">
        <v>0</v>
      </c>
      <c r="BL235" s="807" t="s">
        <v>134</v>
      </c>
      <c r="BM235" s="851">
        <v>0</v>
      </c>
      <c r="BN235" s="851">
        <v>0</v>
      </c>
      <c r="BO235" s="807" t="s">
        <v>134</v>
      </c>
      <c r="BP235" s="851">
        <v>1</v>
      </c>
      <c r="BQ235" s="851">
        <v>1</v>
      </c>
      <c r="BR235" s="807">
        <v>1</v>
      </c>
      <c r="BS235" s="851">
        <v>2</v>
      </c>
      <c r="BT235" s="851">
        <v>2</v>
      </c>
      <c r="BU235" s="807">
        <v>1</v>
      </c>
      <c r="BV235" s="851">
        <v>1</v>
      </c>
      <c r="BW235" s="851">
        <v>1</v>
      </c>
      <c r="BX235" s="807">
        <v>1</v>
      </c>
      <c r="BY235" s="851">
        <v>0</v>
      </c>
      <c r="BZ235" s="851">
        <v>0</v>
      </c>
      <c r="CA235" s="807" t="s">
        <v>134</v>
      </c>
      <c r="CB235" s="851">
        <v>0</v>
      </c>
      <c r="CC235" s="851">
        <v>0</v>
      </c>
      <c r="CD235" s="807" t="s">
        <v>134</v>
      </c>
      <c r="CE235" s="851">
        <v>0</v>
      </c>
      <c r="CF235" s="851">
        <v>0</v>
      </c>
      <c r="CG235" s="807" t="s">
        <v>134</v>
      </c>
      <c r="CH235" s="851">
        <v>0</v>
      </c>
      <c r="CI235" s="851">
        <v>0</v>
      </c>
      <c r="CJ235" s="807" t="s">
        <v>134</v>
      </c>
      <c r="CK235" s="851">
        <v>0</v>
      </c>
      <c r="CL235" s="851">
        <v>0</v>
      </c>
      <c r="CM235" s="807" t="s">
        <v>134</v>
      </c>
      <c r="CN235" s="851">
        <v>0</v>
      </c>
      <c r="CO235" s="851">
        <v>0</v>
      </c>
      <c r="CP235" s="807" t="s">
        <v>134</v>
      </c>
      <c r="CQ235" s="851">
        <v>0</v>
      </c>
      <c r="CR235" s="851">
        <v>0</v>
      </c>
      <c r="CS235" s="807" t="s">
        <v>134</v>
      </c>
      <c r="CT235" s="851">
        <v>0</v>
      </c>
      <c r="CU235" s="851">
        <v>0</v>
      </c>
      <c r="CV235" s="807" t="s">
        <v>134</v>
      </c>
    </row>
    <row r="236" spans="1:100" ht="15" customHeight="1" x14ac:dyDescent="0.25">
      <c r="A236" s="845">
        <v>32</v>
      </c>
      <c r="B236" s="846" t="s">
        <v>125</v>
      </c>
      <c r="C236" s="846"/>
      <c r="D236" s="800">
        <f t="shared" si="20"/>
        <v>0</v>
      </c>
      <c r="E236" s="800">
        <f t="shared" si="20"/>
        <v>0</v>
      </c>
      <c r="F236" s="806" t="str">
        <f t="shared" si="19"/>
        <v>-</v>
      </c>
      <c r="G236" s="807" t="str">
        <f t="shared" si="18"/>
        <v>Đạt</v>
      </c>
      <c r="H236" s="851">
        <v>0</v>
      </c>
      <c r="I236" s="851">
        <v>0</v>
      </c>
      <c r="J236" s="807" t="s">
        <v>134</v>
      </c>
      <c r="K236" s="851">
        <v>0</v>
      </c>
      <c r="L236" s="851">
        <v>0</v>
      </c>
      <c r="M236" s="807" t="s">
        <v>134</v>
      </c>
      <c r="N236" s="851">
        <v>0</v>
      </c>
      <c r="O236" s="851">
        <v>0</v>
      </c>
      <c r="P236" s="807" t="s">
        <v>134</v>
      </c>
      <c r="Q236" s="851">
        <v>0</v>
      </c>
      <c r="R236" s="851">
        <v>0</v>
      </c>
      <c r="S236" s="807" t="s">
        <v>134</v>
      </c>
      <c r="T236" s="851">
        <v>0</v>
      </c>
      <c r="U236" s="851">
        <v>0</v>
      </c>
      <c r="V236" s="807" t="s">
        <v>134</v>
      </c>
      <c r="W236" s="851">
        <v>0</v>
      </c>
      <c r="X236" s="851">
        <v>0</v>
      </c>
      <c r="Y236" s="807" t="s">
        <v>134</v>
      </c>
      <c r="Z236" s="851">
        <v>0</v>
      </c>
      <c r="AA236" s="851">
        <v>0</v>
      </c>
      <c r="AB236" s="807" t="s">
        <v>134</v>
      </c>
      <c r="AC236" s="851">
        <v>0</v>
      </c>
      <c r="AD236" s="851">
        <v>0</v>
      </c>
      <c r="AE236" s="807" t="s">
        <v>134</v>
      </c>
      <c r="AF236" s="851">
        <v>0</v>
      </c>
      <c r="AG236" s="851">
        <v>0</v>
      </c>
      <c r="AH236" s="807" t="s">
        <v>134</v>
      </c>
      <c r="AI236" s="851">
        <v>0</v>
      </c>
      <c r="AJ236" s="851">
        <v>0</v>
      </c>
      <c r="AK236" s="807" t="s">
        <v>134</v>
      </c>
      <c r="AL236" s="851">
        <v>0</v>
      </c>
      <c r="AM236" s="851">
        <v>0</v>
      </c>
      <c r="AN236" s="807" t="s">
        <v>134</v>
      </c>
      <c r="AO236" s="851">
        <v>0</v>
      </c>
      <c r="AP236" s="851">
        <v>0</v>
      </c>
      <c r="AQ236" s="807" t="s">
        <v>134</v>
      </c>
      <c r="AR236" s="851">
        <v>0</v>
      </c>
      <c r="AS236" s="851">
        <v>0</v>
      </c>
      <c r="AT236" s="807" t="s">
        <v>134</v>
      </c>
      <c r="AU236" s="851">
        <v>0</v>
      </c>
      <c r="AV236" s="851">
        <v>0</v>
      </c>
      <c r="AW236" s="807" t="s">
        <v>134</v>
      </c>
      <c r="AX236" s="851">
        <v>0</v>
      </c>
      <c r="AY236" s="851">
        <v>0</v>
      </c>
      <c r="AZ236" s="807" t="s">
        <v>134</v>
      </c>
      <c r="BA236" s="851">
        <v>0</v>
      </c>
      <c r="BB236" s="851">
        <v>0</v>
      </c>
      <c r="BC236" s="807" t="s">
        <v>134</v>
      </c>
      <c r="BD236" s="851">
        <v>0</v>
      </c>
      <c r="BE236" s="851">
        <v>0</v>
      </c>
      <c r="BF236" s="807" t="s">
        <v>134</v>
      </c>
      <c r="BG236" s="851">
        <v>0</v>
      </c>
      <c r="BH236" s="851">
        <v>0</v>
      </c>
      <c r="BI236" s="807" t="s">
        <v>134</v>
      </c>
      <c r="BJ236" s="851">
        <v>0</v>
      </c>
      <c r="BK236" s="851">
        <v>0</v>
      </c>
      <c r="BL236" s="807" t="s">
        <v>134</v>
      </c>
      <c r="BM236" s="851">
        <v>0</v>
      </c>
      <c r="BN236" s="851">
        <v>0</v>
      </c>
      <c r="BO236" s="807" t="s">
        <v>134</v>
      </c>
      <c r="BP236" s="851">
        <v>0</v>
      </c>
      <c r="BQ236" s="851">
        <v>0</v>
      </c>
      <c r="BR236" s="807" t="s">
        <v>134</v>
      </c>
      <c r="BS236" s="851">
        <v>0</v>
      </c>
      <c r="BT236" s="851">
        <v>0</v>
      </c>
      <c r="BU236" s="807" t="s">
        <v>134</v>
      </c>
      <c r="BV236" s="851">
        <v>0</v>
      </c>
      <c r="BW236" s="851">
        <v>0</v>
      </c>
      <c r="BX236" s="807" t="s">
        <v>134</v>
      </c>
      <c r="BY236" s="851">
        <v>0</v>
      </c>
      <c r="BZ236" s="851">
        <v>0</v>
      </c>
      <c r="CA236" s="807" t="s">
        <v>134</v>
      </c>
      <c r="CB236" s="851">
        <v>0</v>
      </c>
      <c r="CC236" s="851">
        <v>0</v>
      </c>
      <c r="CD236" s="807" t="s">
        <v>134</v>
      </c>
      <c r="CE236" s="851">
        <v>0</v>
      </c>
      <c r="CF236" s="851">
        <v>0</v>
      </c>
      <c r="CG236" s="807" t="s">
        <v>134</v>
      </c>
      <c r="CH236" s="851">
        <v>0</v>
      </c>
      <c r="CI236" s="851">
        <v>0</v>
      </c>
      <c r="CJ236" s="807" t="s">
        <v>134</v>
      </c>
      <c r="CK236" s="851">
        <v>0</v>
      </c>
      <c r="CL236" s="851">
        <v>0</v>
      </c>
      <c r="CM236" s="807" t="s">
        <v>134</v>
      </c>
      <c r="CN236" s="851">
        <v>0</v>
      </c>
      <c r="CO236" s="851">
        <v>0</v>
      </c>
      <c r="CP236" s="807" t="s">
        <v>134</v>
      </c>
      <c r="CQ236" s="851">
        <v>0</v>
      </c>
      <c r="CR236" s="851">
        <v>0</v>
      </c>
      <c r="CS236" s="807" t="s">
        <v>134</v>
      </c>
      <c r="CT236" s="851">
        <v>0</v>
      </c>
      <c r="CU236" s="851">
        <v>0</v>
      </c>
      <c r="CV236" s="807" t="s">
        <v>134</v>
      </c>
    </row>
    <row r="237" spans="1:100" ht="15" customHeight="1" x14ac:dyDescent="0.25">
      <c r="A237" s="845">
        <v>33</v>
      </c>
      <c r="B237" s="846" t="s">
        <v>126</v>
      </c>
      <c r="C237" s="846"/>
      <c r="D237" s="800">
        <f t="shared" si="20"/>
        <v>0</v>
      </c>
      <c r="E237" s="800">
        <f t="shared" si="20"/>
        <v>0</v>
      </c>
      <c r="F237" s="806" t="str">
        <f t="shared" si="19"/>
        <v>-</v>
      </c>
      <c r="G237" s="807" t="str">
        <f t="shared" si="18"/>
        <v>Đạt</v>
      </c>
      <c r="H237" s="851">
        <v>0</v>
      </c>
      <c r="I237" s="851">
        <v>0</v>
      </c>
      <c r="J237" s="807" t="s">
        <v>134</v>
      </c>
      <c r="K237" s="851">
        <v>0</v>
      </c>
      <c r="L237" s="851">
        <v>0</v>
      </c>
      <c r="M237" s="807" t="s">
        <v>134</v>
      </c>
      <c r="N237" s="851">
        <v>0</v>
      </c>
      <c r="O237" s="851">
        <v>0</v>
      </c>
      <c r="P237" s="807" t="s">
        <v>134</v>
      </c>
      <c r="Q237" s="851">
        <v>0</v>
      </c>
      <c r="R237" s="851">
        <v>0</v>
      </c>
      <c r="S237" s="807" t="s">
        <v>134</v>
      </c>
      <c r="T237" s="851">
        <v>0</v>
      </c>
      <c r="U237" s="851">
        <v>0</v>
      </c>
      <c r="V237" s="807" t="s">
        <v>134</v>
      </c>
      <c r="W237" s="851">
        <v>0</v>
      </c>
      <c r="X237" s="851">
        <v>0</v>
      </c>
      <c r="Y237" s="807" t="s">
        <v>134</v>
      </c>
      <c r="Z237" s="851">
        <v>0</v>
      </c>
      <c r="AA237" s="851">
        <v>0</v>
      </c>
      <c r="AB237" s="807" t="s">
        <v>134</v>
      </c>
      <c r="AC237" s="851">
        <v>0</v>
      </c>
      <c r="AD237" s="851">
        <v>0</v>
      </c>
      <c r="AE237" s="807" t="s">
        <v>134</v>
      </c>
      <c r="AF237" s="851">
        <v>0</v>
      </c>
      <c r="AG237" s="851">
        <v>0</v>
      </c>
      <c r="AH237" s="807" t="s">
        <v>134</v>
      </c>
      <c r="AI237" s="851">
        <v>0</v>
      </c>
      <c r="AJ237" s="851">
        <v>0</v>
      </c>
      <c r="AK237" s="807" t="s">
        <v>134</v>
      </c>
      <c r="AL237" s="851">
        <v>0</v>
      </c>
      <c r="AM237" s="851">
        <v>0</v>
      </c>
      <c r="AN237" s="807" t="s">
        <v>134</v>
      </c>
      <c r="AO237" s="851">
        <v>0</v>
      </c>
      <c r="AP237" s="851">
        <v>0</v>
      </c>
      <c r="AQ237" s="807" t="s">
        <v>134</v>
      </c>
      <c r="AR237" s="851">
        <v>0</v>
      </c>
      <c r="AS237" s="851">
        <v>0</v>
      </c>
      <c r="AT237" s="807" t="s">
        <v>134</v>
      </c>
      <c r="AU237" s="851">
        <v>0</v>
      </c>
      <c r="AV237" s="851">
        <v>0</v>
      </c>
      <c r="AW237" s="807" t="s">
        <v>134</v>
      </c>
      <c r="AX237" s="851">
        <v>0</v>
      </c>
      <c r="AY237" s="851">
        <v>0</v>
      </c>
      <c r="AZ237" s="807" t="s">
        <v>134</v>
      </c>
      <c r="BA237" s="851">
        <v>0</v>
      </c>
      <c r="BB237" s="851">
        <v>0</v>
      </c>
      <c r="BC237" s="807" t="s">
        <v>134</v>
      </c>
      <c r="BD237" s="851">
        <v>0</v>
      </c>
      <c r="BE237" s="851">
        <v>0</v>
      </c>
      <c r="BF237" s="807" t="s">
        <v>134</v>
      </c>
      <c r="BG237" s="851">
        <v>0</v>
      </c>
      <c r="BH237" s="851">
        <v>0</v>
      </c>
      <c r="BI237" s="807" t="s">
        <v>134</v>
      </c>
      <c r="BJ237" s="851">
        <v>0</v>
      </c>
      <c r="BK237" s="851">
        <v>0</v>
      </c>
      <c r="BL237" s="807" t="s">
        <v>134</v>
      </c>
      <c r="BM237" s="851">
        <v>0</v>
      </c>
      <c r="BN237" s="851">
        <v>0</v>
      </c>
      <c r="BO237" s="807" t="s">
        <v>134</v>
      </c>
      <c r="BP237" s="851">
        <v>0</v>
      </c>
      <c r="BQ237" s="851">
        <v>0</v>
      </c>
      <c r="BR237" s="807" t="s">
        <v>134</v>
      </c>
      <c r="BS237" s="851">
        <v>0</v>
      </c>
      <c r="BT237" s="851">
        <v>0</v>
      </c>
      <c r="BU237" s="807" t="s">
        <v>134</v>
      </c>
      <c r="BV237" s="851">
        <v>0</v>
      </c>
      <c r="BW237" s="851">
        <v>0</v>
      </c>
      <c r="BX237" s="807" t="s">
        <v>134</v>
      </c>
      <c r="BY237" s="851">
        <v>0</v>
      </c>
      <c r="BZ237" s="851">
        <v>0</v>
      </c>
      <c r="CA237" s="807" t="s">
        <v>134</v>
      </c>
      <c r="CB237" s="851">
        <v>0</v>
      </c>
      <c r="CC237" s="851">
        <v>0</v>
      </c>
      <c r="CD237" s="807" t="s">
        <v>134</v>
      </c>
      <c r="CE237" s="851">
        <v>0</v>
      </c>
      <c r="CF237" s="851">
        <v>0</v>
      </c>
      <c r="CG237" s="807" t="s">
        <v>134</v>
      </c>
      <c r="CH237" s="851">
        <v>0</v>
      </c>
      <c r="CI237" s="851">
        <v>0</v>
      </c>
      <c r="CJ237" s="807" t="s">
        <v>134</v>
      </c>
      <c r="CK237" s="851">
        <v>0</v>
      </c>
      <c r="CL237" s="851">
        <v>0</v>
      </c>
      <c r="CM237" s="807" t="s">
        <v>134</v>
      </c>
      <c r="CN237" s="851">
        <v>0</v>
      </c>
      <c r="CO237" s="851">
        <v>0</v>
      </c>
      <c r="CP237" s="807" t="s">
        <v>134</v>
      </c>
      <c r="CQ237" s="851">
        <v>0</v>
      </c>
      <c r="CR237" s="851">
        <v>0</v>
      </c>
      <c r="CS237" s="807" t="s">
        <v>134</v>
      </c>
      <c r="CT237" s="851">
        <v>0</v>
      </c>
      <c r="CU237" s="851">
        <v>0</v>
      </c>
      <c r="CV237" s="807" t="s">
        <v>134</v>
      </c>
    </row>
    <row r="238" spans="1:100" x14ac:dyDescent="0.25">
      <c r="A238" s="845">
        <v>34</v>
      </c>
      <c r="B238" s="846" t="s">
        <v>127</v>
      </c>
      <c r="C238" s="846"/>
      <c r="D238" s="800">
        <f t="shared" si="20"/>
        <v>2</v>
      </c>
      <c r="E238" s="800">
        <f t="shared" si="20"/>
        <v>2</v>
      </c>
      <c r="F238" s="806">
        <f t="shared" si="19"/>
        <v>1</v>
      </c>
      <c r="G238" s="807" t="str">
        <f t="shared" si="18"/>
        <v>Đạt</v>
      </c>
      <c r="H238" s="851">
        <v>0</v>
      </c>
      <c r="I238" s="851">
        <v>0</v>
      </c>
      <c r="J238" s="807" t="s">
        <v>134</v>
      </c>
      <c r="K238" s="851">
        <v>0</v>
      </c>
      <c r="L238" s="851">
        <v>0</v>
      </c>
      <c r="M238" s="807" t="s">
        <v>134</v>
      </c>
      <c r="N238" s="851">
        <v>0</v>
      </c>
      <c r="O238" s="851">
        <v>0</v>
      </c>
      <c r="P238" s="807" t="s">
        <v>134</v>
      </c>
      <c r="Q238" s="851">
        <v>0</v>
      </c>
      <c r="R238" s="851">
        <v>0</v>
      </c>
      <c r="S238" s="807" t="s">
        <v>134</v>
      </c>
      <c r="T238" s="851">
        <v>0</v>
      </c>
      <c r="U238" s="851">
        <v>0</v>
      </c>
      <c r="V238" s="807" t="s">
        <v>134</v>
      </c>
      <c r="W238" s="851">
        <v>0</v>
      </c>
      <c r="X238" s="851">
        <v>0</v>
      </c>
      <c r="Y238" s="807" t="s">
        <v>134</v>
      </c>
      <c r="Z238" s="851">
        <v>0</v>
      </c>
      <c r="AA238" s="851">
        <v>0</v>
      </c>
      <c r="AB238" s="807" t="s">
        <v>134</v>
      </c>
      <c r="AC238" s="851">
        <v>0</v>
      </c>
      <c r="AD238" s="851">
        <v>0</v>
      </c>
      <c r="AE238" s="807" t="s">
        <v>134</v>
      </c>
      <c r="AF238" s="851">
        <v>0</v>
      </c>
      <c r="AG238" s="851">
        <v>0</v>
      </c>
      <c r="AH238" s="807" t="s">
        <v>134</v>
      </c>
      <c r="AI238" s="851">
        <v>0</v>
      </c>
      <c r="AJ238" s="851">
        <v>0</v>
      </c>
      <c r="AK238" s="807" t="s">
        <v>134</v>
      </c>
      <c r="AL238" s="851">
        <v>0</v>
      </c>
      <c r="AM238" s="851">
        <v>0</v>
      </c>
      <c r="AN238" s="807" t="s">
        <v>134</v>
      </c>
      <c r="AO238" s="851">
        <v>0</v>
      </c>
      <c r="AP238" s="851">
        <v>0</v>
      </c>
      <c r="AQ238" s="807" t="s">
        <v>134</v>
      </c>
      <c r="AR238" s="851">
        <v>0</v>
      </c>
      <c r="AS238" s="851">
        <v>0</v>
      </c>
      <c r="AT238" s="807" t="s">
        <v>134</v>
      </c>
      <c r="AU238" s="851">
        <v>0</v>
      </c>
      <c r="AV238" s="851">
        <v>0</v>
      </c>
      <c r="AW238" s="807" t="s">
        <v>134</v>
      </c>
      <c r="AX238" s="851">
        <v>0</v>
      </c>
      <c r="AY238" s="851">
        <v>0</v>
      </c>
      <c r="AZ238" s="807" t="s">
        <v>134</v>
      </c>
      <c r="BA238" s="851">
        <v>1</v>
      </c>
      <c r="BB238" s="851">
        <v>1</v>
      </c>
      <c r="BC238" s="807">
        <v>1</v>
      </c>
      <c r="BD238" s="851">
        <v>1</v>
      </c>
      <c r="BE238" s="851">
        <v>1</v>
      </c>
      <c r="BF238" s="807">
        <v>1</v>
      </c>
      <c r="BG238" s="851">
        <v>0</v>
      </c>
      <c r="BH238" s="851">
        <v>0</v>
      </c>
      <c r="BI238" s="807" t="s">
        <v>134</v>
      </c>
      <c r="BJ238" s="851">
        <v>0</v>
      </c>
      <c r="BK238" s="851">
        <v>0</v>
      </c>
      <c r="BL238" s="807" t="s">
        <v>134</v>
      </c>
      <c r="BM238" s="851">
        <v>0</v>
      </c>
      <c r="BN238" s="851">
        <v>0</v>
      </c>
      <c r="BO238" s="807" t="s">
        <v>134</v>
      </c>
      <c r="BP238" s="851">
        <v>0</v>
      </c>
      <c r="BQ238" s="851">
        <v>0</v>
      </c>
      <c r="BR238" s="807" t="s">
        <v>134</v>
      </c>
      <c r="BS238" s="851">
        <v>0</v>
      </c>
      <c r="BT238" s="851">
        <v>0</v>
      </c>
      <c r="BU238" s="807" t="s">
        <v>134</v>
      </c>
      <c r="BV238" s="851">
        <v>0</v>
      </c>
      <c r="BW238" s="851">
        <v>0</v>
      </c>
      <c r="BX238" s="807" t="s">
        <v>134</v>
      </c>
      <c r="BY238" s="851">
        <v>0</v>
      </c>
      <c r="BZ238" s="851">
        <v>0</v>
      </c>
      <c r="CA238" s="807" t="s">
        <v>134</v>
      </c>
      <c r="CB238" s="851">
        <v>0</v>
      </c>
      <c r="CC238" s="851">
        <v>0</v>
      </c>
      <c r="CD238" s="807" t="s">
        <v>134</v>
      </c>
      <c r="CE238" s="851">
        <v>0</v>
      </c>
      <c r="CF238" s="851">
        <v>0</v>
      </c>
      <c r="CG238" s="807" t="s">
        <v>134</v>
      </c>
      <c r="CH238" s="851">
        <v>0</v>
      </c>
      <c r="CI238" s="851">
        <v>0</v>
      </c>
      <c r="CJ238" s="807" t="s">
        <v>134</v>
      </c>
      <c r="CK238" s="851">
        <v>0</v>
      </c>
      <c r="CL238" s="851">
        <v>0</v>
      </c>
      <c r="CM238" s="807" t="s">
        <v>134</v>
      </c>
      <c r="CN238" s="851">
        <v>0</v>
      </c>
      <c r="CO238" s="851">
        <v>0</v>
      </c>
      <c r="CP238" s="807" t="s">
        <v>134</v>
      </c>
      <c r="CQ238" s="851">
        <v>0</v>
      </c>
      <c r="CR238" s="851">
        <v>0</v>
      </c>
      <c r="CS238" s="807" t="s">
        <v>134</v>
      </c>
      <c r="CT238" s="851">
        <v>0</v>
      </c>
      <c r="CU238" s="851">
        <v>0</v>
      </c>
      <c r="CV238" s="807" t="s">
        <v>134</v>
      </c>
    </row>
    <row r="239" spans="1:100" x14ac:dyDescent="0.25">
      <c r="E239" s="792"/>
    </row>
    <row r="240" spans="1:100" x14ac:dyDescent="0.25">
      <c r="E240" s="792"/>
    </row>
    <row r="241" spans="5:5" x14ac:dyDescent="0.25">
      <c r="E241" s="792"/>
    </row>
    <row r="242" spans="5:5" x14ac:dyDescent="0.25">
      <c r="E242" s="792"/>
    </row>
    <row r="243" spans="5:5" x14ac:dyDescent="0.25">
      <c r="E243" s="792"/>
    </row>
    <row r="244" spans="5:5" x14ac:dyDescent="0.25">
      <c r="E244" s="792"/>
    </row>
    <row r="245" spans="5:5" x14ac:dyDescent="0.25">
      <c r="E245" s="792"/>
    </row>
    <row r="246" spans="5:5" x14ac:dyDescent="0.25">
      <c r="E246" s="792"/>
    </row>
    <row r="247" spans="5:5" x14ac:dyDescent="0.25">
      <c r="E247" s="792"/>
    </row>
    <row r="248" spans="5:5" x14ac:dyDescent="0.25">
      <c r="E248" s="792"/>
    </row>
    <row r="249" spans="5:5" x14ac:dyDescent="0.25">
      <c r="E249" s="792"/>
    </row>
    <row r="250" spans="5:5" x14ac:dyDescent="0.25">
      <c r="E250" s="792"/>
    </row>
    <row r="251" spans="5:5" x14ac:dyDescent="0.25">
      <c r="E251" s="792"/>
    </row>
    <row r="252" spans="5:5" x14ac:dyDescent="0.25">
      <c r="E252" s="792"/>
    </row>
    <row r="253" spans="5:5" x14ac:dyDescent="0.25">
      <c r="E253" s="792"/>
    </row>
    <row r="254" spans="5:5" x14ac:dyDescent="0.25">
      <c r="E254" s="792"/>
    </row>
    <row r="255" spans="5:5" x14ac:dyDescent="0.25">
      <c r="E255" s="792"/>
    </row>
    <row r="256" spans="5:5" x14ac:dyDescent="0.25">
      <c r="E256" s="792"/>
    </row>
    <row r="257" spans="5:5" x14ac:dyDescent="0.25">
      <c r="E257" s="792"/>
    </row>
    <row r="258" spans="5:5" x14ac:dyDescent="0.25">
      <c r="E258" s="792"/>
    </row>
    <row r="259" spans="5:5" x14ac:dyDescent="0.25">
      <c r="E259" s="792"/>
    </row>
    <row r="260" spans="5:5" x14ac:dyDescent="0.25">
      <c r="E260" s="792"/>
    </row>
    <row r="261" spans="5:5" x14ac:dyDescent="0.25">
      <c r="E261" s="792"/>
    </row>
    <row r="262" spans="5:5" x14ac:dyDescent="0.25">
      <c r="E262" s="792"/>
    </row>
    <row r="263" spans="5:5" x14ac:dyDescent="0.25">
      <c r="E263" s="792"/>
    </row>
    <row r="264" spans="5:5" x14ac:dyDescent="0.25">
      <c r="E264" s="792"/>
    </row>
    <row r="265" spans="5:5" x14ac:dyDescent="0.25">
      <c r="E265" s="792"/>
    </row>
    <row r="266" spans="5:5" x14ac:dyDescent="0.25">
      <c r="E266" s="792"/>
    </row>
    <row r="267" spans="5:5" x14ac:dyDescent="0.25">
      <c r="E267" s="792"/>
    </row>
    <row r="268" spans="5:5" x14ac:dyDescent="0.25">
      <c r="E268" s="792"/>
    </row>
    <row r="269" spans="5:5" x14ac:dyDescent="0.25">
      <c r="E269" s="792"/>
    </row>
    <row r="270" spans="5:5" x14ac:dyDescent="0.25">
      <c r="E270" s="792"/>
    </row>
    <row r="271" spans="5:5" x14ac:dyDescent="0.25">
      <c r="E271" s="792"/>
    </row>
    <row r="272" spans="5:5" x14ac:dyDescent="0.25">
      <c r="E272" s="792"/>
    </row>
    <row r="273" spans="5:5" x14ac:dyDescent="0.25">
      <c r="E273" s="792"/>
    </row>
    <row r="274" spans="5:5" x14ac:dyDescent="0.25">
      <c r="E274" s="792"/>
    </row>
    <row r="275" spans="5:5" x14ac:dyDescent="0.25">
      <c r="E275" s="792"/>
    </row>
    <row r="276" spans="5:5" x14ac:dyDescent="0.25">
      <c r="E276" s="792"/>
    </row>
    <row r="277" spans="5:5" x14ac:dyDescent="0.25">
      <c r="E277" s="792"/>
    </row>
    <row r="278" spans="5:5" x14ac:dyDescent="0.25">
      <c r="E278" s="792"/>
    </row>
    <row r="279" spans="5:5" x14ac:dyDescent="0.25">
      <c r="E279" s="792"/>
    </row>
    <row r="280" spans="5:5" x14ac:dyDescent="0.25">
      <c r="E280" s="792"/>
    </row>
    <row r="281" spans="5:5" x14ac:dyDescent="0.25">
      <c r="E281" s="792"/>
    </row>
    <row r="282" spans="5:5" x14ac:dyDescent="0.25">
      <c r="E282" s="792"/>
    </row>
    <row r="283" spans="5:5" x14ac:dyDescent="0.25">
      <c r="E283" s="792"/>
    </row>
    <row r="284" spans="5:5" x14ac:dyDescent="0.25">
      <c r="E284" s="792"/>
    </row>
    <row r="285" spans="5:5" x14ac:dyDescent="0.25">
      <c r="E285" s="792"/>
    </row>
    <row r="286" spans="5:5" x14ac:dyDescent="0.25">
      <c r="E286" s="792"/>
    </row>
    <row r="287" spans="5:5" x14ac:dyDescent="0.25">
      <c r="E287" s="792"/>
    </row>
    <row r="288" spans="5:5" x14ac:dyDescent="0.25">
      <c r="E288" s="792"/>
    </row>
    <row r="289" spans="5:5" x14ac:dyDescent="0.25">
      <c r="E289" s="792"/>
    </row>
    <row r="290" spans="5:5" x14ac:dyDescent="0.25">
      <c r="E290" s="792"/>
    </row>
    <row r="291" spans="5:5" x14ac:dyDescent="0.25">
      <c r="E291" s="792"/>
    </row>
    <row r="292" spans="5:5" x14ac:dyDescent="0.25">
      <c r="E292" s="792"/>
    </row>
    <row r="293" spans="5:5" x14ac:dyDescent="0.25">
      <c r="E293" s="792"/>
    </row>
    <row r="294" spans="5:5" x14ac:dyDescent="0.25">
      <c r="E294" s="792"/>
    </row>
    <row r="295" spans="5:5" x14ac:dyDescent="0.25">
      <c r="E295" s="792"/>
    </row>
    <row r="296" spans="5:5" x14ac:dyDescent="0.25">
      <c r="E296" s="792"/>
    </row>
    <row r="297" spans="5:5" x14ac:dyDescent="0.25">
      <c r="E297" s="792"/>
    </row>
    <row r="298" spans="5:5" x14ac:dyDescent="0.25">
      <c r="E298" s="792"/>
    </row>
    <row r="299" spans="5:5" x14ac:dyDescent="0.25">
      <c r="E299" s="792"/>
    </row>
    <row r="300" spans="5:5" x14ac:dyDescent="0.25">
      <c r="E300" s="792"/>
    </row>
    <row r="301" spans="5:5" x14ac:dyDescent="0.25">
      <c r="E301" s="792"/>
    </row>
    <row r="302" spans="5:5" x14ac:dyDescent="0.25">
      <c r="E302" s="792"/>
    </row>
    <row r="303" spans="5:5" x14ac:dyDescent="0.25">
      <c r="E303" s="792"/>
    </row>
    <row r="304" spans="5:5" x14ac:dyDescent="0.25">
      <c r="E304" s="792"/>
    </row>
    <row r="305" spans="5:5" x14ac:dyDescent="0.25">
      <c r="E305" s="792"/>
    </row>
    <row r="306" spans="5:5" x14ac:dyDescent="0.25">
      <c r="E306" s="792"/>
    </row>
    <row r="307" spans="5:5" x14ac:dyDescent="0.25">
      <c r="E307" s="792"/>
    </row>
    <row r="308" spans="5:5" x14ac:dyDescent="0.25">
      <c r="E308" s="792"/>
    </row>
    <row r="309" spans="5:5" x14ac:dyDescent="0.25">
      <c r="E309" s="792"/>
    </row>
    <row r="310" spans="5:5" x14ac:dyDescent="0.25">
      <c r="E310" s="792"/>
    </row>
    <row r="311" spans="5:5" x14ac:dyDescent="0.25">
      <c r="E311" s="792"/>
    </row>
    <row r="312" spans="5:5" x14ac:dyDescent="0.25">
      <c r="E312" s="792"/>
    </row>
    <row r="313" spans="5:5" x14ac:dyDescent="0.25">
      <c r="E313" s="792"/>
    </row>
    <row r="314" spans="5:5" x14ac:dyDescent="0.25">
      <c r="E314" s="792"/>
    </row>
    <row r="315" spans="5:5" x14ac:dyDescent="0.25">
      <c r="E315" s="792"/>
    </row>
    <row r="316" spans="5:5" x14ac:dyDescent="0.25">
      <c r="E316" s="792"/>
    </row>
    <row r="317" spans="5:5" x14ac:dyDescent="0.25">
      <c r="E317" s="792"/>
    </row>
    <row r="318" spans="5:5" x14ac:dyDescent="0.25">
      <c r="E318" s="792"/>
    </row>
    <row r="319" spans="5:5" x14ac:dyDescent="0.25">
      <c r="E319" s="792"/>
    </row>
    <row r="320" spans="5:5" x14ac:dyDescent="0.25">
      <c r="E320" s="792"/>
    </row>
    <row r="321" spans="5:5" x14ac:dyDescent="0.25">
      <c r="E321" s="792"/>
    </row>
    <row r="322" spans="5:5" x14ac:dyDescent="0.25">
      <c r="E322" s="792"/>
    </row>
    <row r="323" spans="5:5" x14ac:dyDescent="0.25">
      <c r="E323" s="792"/>
    </row>
    <row r="324" spans="5:5" x14ac:dyDescent="0.25">
      <c r="E324" s="792"/>
    </row>
    <row r="325" spans="5:5" x14ac:dyDescent="0.25">
      <c r="E325" s="792"/>
    </row>
    <row r="326" spans="5:5" x14ac:dyDescent="0.25">
      <c r="E326" s="792"/>
    </row>
    <row r="327" spans="5:5" x14ac:dyDescent="0.25">
      <c r="E327" s="792"/>
    </row>
    <row r="328" spans="5:5" x14ac:dyDescent="0.25">
      <c r="E328" s="792"/>
    </row>
    <row r="329" spans="5:5" x14ac:dyDescent="0.25">
      <c r="E329" s="792"/>
    </row>
    <row r="330" spans="5:5" x14ac:dyDescent="0.25">
      <c r="E330" s="792"/>
    </row>
    <row r="331" spans="5:5" x14ac:dyDescent="0.25">
      <c r="E331" s="792"/>
    </row>
    <row r="332" spans="5:5" x14ac:dyDescent="0.25">
      <c r="E332" s="792"/>
    </row>
    <row r="333" spans="5:5" x14ac:dyDescent="0.25">
      <c r="E333" s="792"/>
    </row>
    <row r="334" spans="5:5" x14ac:dyDescent="0.25">
      <c r="E334" s="792"/>
    </row>
    <row r="335" spans="5:5" x14ac:dyDescent="0.25">
      <c r="E335" s="792"/>
    </row>
    <row r="336" spans="5:5" x14ac:dyDescent="0.25">
      <c r="E336" s="792"/>
    </row>
    <row r="337" spans="5:5" x14ac:dyDescent="0.25">
      <c r="E337" s="792"/>
    </row>
    <row r="338" spans="5:5" x14ac:dyDescent="0.25">
      <c r="E338" s="792"/>
    </row>
    <row r="339" spans="5:5" x14ac:dyDescent="0.25">
      <c r="E339" s="792"/>
    </row>
    <row r="340" spans="5:5" x14ac:dyDescent="0.25">
      <c r="E340" s="792"/>
    </row>
    <row r="341" spans="5:5" x14ac:dyDescent="0.25">
      <c r="E341" s="792"/>
    </row>
    <row r="342" spans="5:5" x14ac:dyDescent="0.25">
      <c r="E342" s="792"/>
    </row>
    <row r="343" spans="5:5" x14ac:dyDescent="0.25">
      <c r="E343" s="792"/>
    </row>
    <row r="344" spans="5:5" x14ac:dyDescent="0.25">
      <c r="E344" s="792"/>
    </row>
    <row r="345" spans="5:5" x14ac:dyDescent="0.25">
      <c r="E345" s="792"/>
    </row>
    <row r="346" spans="5:5" x14ac:dyDescent="0.25">
      <c r="E346" s="792"/>
    </row>
    <row r="347" spans="5:5" x14ac:dyDescent="0.25">
      <c r="E347" s="792"/>
    </row>
    <row r="348" spans="5:5" x14ac:dyDescent="0.25">
      <c r="E348" s="792"/>
    </row>
    <row r="349" spans="5:5" x14ac:dyDescent="0.25">
      <c r="E349" s="792"/>
    </row>
    <row r="350" spans="5:5" x14ac:dyDescent="0.25">
      <c r="E350" s="792"/>
    </row>
    <row r="351" spans="5:5" x14ac:dyDescent="0.25">
      <c r="E351" s="792"/>
    </row>
    <row r="352" spans="5:5" x14ac:dyDescent="0.25">
      <c r="E352" s="792"/>
    </row>
    <row r="353" spans="5:5" x14ac:dyDescent="0.25">
      <c r="E353" s="792"/>
    </row>
    <row r="354" spans="5:5" x14ac:dyDescent="0.25">
      <c r="E354" s="792"/>
    </row>
    <row r="355" spans="5:5" x14ac:dyDescent="0.25">
      <c r="E355" s="792"/>
    </row>
    <row r="356" spans="5:5" x14ac:dyDescent="0.25">
      <c r="E356" s="792"/>
    </row>
    <row r="357" spans="5:5" x14ac:dyDescent="0.25">
      <c r="E357" s="792"/>
    </row>
    <row r="358" spans="5:5" x14ac:dyDescent="0.25">
      <c r="E358" s="792"/>
    </row>
    <row r="359" spans="5:5" x14ac:dyDescent="0.25">
      <c r="E359" s="792"/>
    </row>
    <row r="360" spans="5:5" x14ac:dyDescent="0.25">
      <c r="E360" s="792"/>
    </row>
    <row r="361" spans="5:5" x14ac:dyDescent="0.25">
      <c r="E361" s="792"/>
    </row>
    <row r="362" spans="5:5" x14ac:dyDescent="0.25">
      <c r="E362" s="792"/>
    </row>
    <row r="363" spans="5:5" x14ac:dyDescent="0.25">
      <c r="E363" s="792"/>
    </row>
    <row r="364" spans="5:5" x14ac:dyDescent="0.25">
      <c r="E364" s="792"/>
    </row>
    <row r="365" spans="5:5" x14ac:dyDescent="0.25">
      <c r="E365" s="792"/>
    </row>
    <row r="366" spans="5:5" x14ac:dyDescent="0.25">
      <c r="E366" s="792"/>
    </row>
    <row r="367" spans="5:5" x14ac:dyDescent="0.25">
      <c r="E367" s="792"/>
    </row>
    <row r="368" spans="5:5" x14ac:dyDescent="0.25">
      <c r="E368" s="792"/>
    </row>
    <row r="369" spans="5:5" x14ac:dyDescent="0.25">
      <c r="E369" s="792"/>
    </row>
    <row r="370" spans="5:5" x14ac:dyDescent="0.25">
      <c r="E370" s="792"/>
    </row>
    <row r="371" spans="5:5" x14ac:dyDescent="0.25">
      <c r="E371" s="792"/>
    </row>
    <row r="372" spans="5:5" x14ac:dyDescent="0.25">
      <c r="E372" s="792"/>
    </row>
    <row r="373" spans="5:5" x14ac:dyDescent="0.25">
      <c r="E373" s="792"/>
    </row>
    <row r="374" spans="5:5" x14ac:dyDescent="0.25">
      <c r="E374" s="792"/>
    </row>
    <row r="375" spans="5:5" x14ac:dyDescent="0.25">
      <c r="E375" s="792"/>
    </row>
    <row r="376" spans="5:5" x14ac:dyDescent="0.25">
      <c r="E376" s="792"/>
    </row>
    <row r="377" spans="5:5" x14ac:dyDescent="0.25">
      <c r="E377" s="792"/>
    </row>
    <row r="378" spans="5:5" x14ac:dyDescent="0.25">
      <c r="E378" s="792"/>
    </row>
    <row r="379" spans="5:5" x14ac:dyDescent="0.25">
      <c r="E379" s="792"/>
    </row>
    <row r="380" spans="5:5" x14ac:dyDescent="0.25">
      <c r="E380" s="792"/>
    </row>
    <row r="381" spans="5:5" x14ac:dyDescent="0.25">
      <c r="E381" s="792"/>
    </row>
    <row r="382" spans="5:5" x14ac:dyDescent="0.25">
      <c r="E382" s="792"/>
    </row>
    <row r="383" spans="5:5" x14ac:dyDescent="0.25">
      <c r="E383" s="792"/>
    </row>
    <row r="384" spans="5:5" x14ac:dyDescent="0.25">
      <c r="E384" s="792"/>
    </row>
    <row r="385" spans="5:5" x14ac:dyDescent="0.25">
      <c r="E385" s="792"/>
    </row>
    <row r="386" spans="5:5" x14ac:dyDescent="0.25">
      <c r="E386" s="792"/>
    </row>
    <row r="387" spans="5:5" x14ac:dyDescent="0.25">
      <c r="E387" s="792"/>
    </row>
    <row r="388" spans="5:5" x14ac:dyDescent="0.25">
      <c r="E388" s="792"/>
    </row>
    <row r="389" spans="5:5" x14ac:dyDescent="0.25">
      <c r="E389" s="792"/>
    </row>
    <row r="390" spans="5:5" x14ac:dyDescent="0.25">
      <c r="E390" s="792"/>
    </row>
    <row r="391" spans="5:5" x14ac:dyDescent="0.25">
      <c r="E391" s="792"/>
    </row>
    <row r="392" spans="5:5" x14ac:dyDescent="0.25">
      <c r="E392" s="792"/>
    </row>
    <row r="393" spans="5:5" x14ac:dyDescent="0.25">
      <c r="E393" s="792"/>
    </row>
    <row r="394" spans="5:5" x14ac:dyDescent="0.25">
      <c r="E394" s="792"/>
    </row>
    <row r="395" spans="5:5" x14ac:dyDescent="0.25">
      <c r="E395" s="792"/>
    </row>
    <row r="396" spans="5:5" x14ac:dyDescent="0.25">
      <c r="E396" s="792"/>
    </row>
    <row r="397" spans="5:5" x14ac:dyDescent="0.25">
      <c r="E397" s="792"/>
    </row>
    <row r="398" spans="5:5" x14ac:dyDescent="0.25">
      <c r="E398" s="792"/>
    </row>
    <row r="399" spans="5:5" x14ac:dyDescent="0.25">
      <c r="E399" s="792"/>
    </row>
    <row r="400" spans="5:5" x14ac:dyDescent="0.25">
      <c r="E400" s="792"/>
    </row>
    <row r="401" spans="5:5" x14ac:dyDescent="0.25">
      <c r="E401" s="792"/>
    </row>
    <row r="402" spans="5:5" x14ac:dyDescent="0.25">
      <c r="E402" s="792"/>
    </row>
    <row r="403" spans="5:5" x14ac:dyDescent="0.25">
      <c r="E403" s="792"/>
    </row>
    <row r="404" spans="5:5" x14ac:dyDescent="0.25">
      <c r="E404" s="792"/>
    </row>
    <row r="405" spans="5:5" x14ac:dyDescent="0.25">
      <c r="E405" s="792"/>
    </row>
    <row r="406" spans="5:5" x14ac:dyDescent="0.25">
      <c r="E406" s="792"/>
    </row>
    <row r="407" spans="5:5" x14ac:dyDescent="0.25">
      <c r="E407" s="792"/>
    </row>
    <row r="408" spans="5:5" x14ac:dyDescent="0.25">
      <c r="E408" s="792"/>
    </row>
    <row r="409" spans="5:5" x14ac:dyDescent="0.25">
      <c r="E409" s="792"/>
    </row>
    <row r="410" spans="5:5" x14ac:dyDescent="0.25">
      <c r="E410" s="792"/>
    </row>
    <row r="411" spans="5:5" x14ac:dyDescent="0.25">
      <c r="E411" s="792"/>
    </row>
    <row r="412" spans="5:5" x14ac:dyDescent="0.25">
      <c r="E412" s="792"/>
    </row>
    <row r="413" spans="5:5" x14ac:dyDescent="0.25">
      <c r="E413" s="792"/>
    </row>
    <row r="414" spans="5:5" x14ac:dyDescent="0.25">
      <c r="E414" s="792"/>
    </row>
    <row r="415" spans="5:5" x14ac:dyDescent="0.25">
      <c r="E415" s="792"/>
    </row>
    <row r="416" spans="5:5" x14ac:dyDescent="0.25">
      <c r="E416" s="792"/>
    </row>
    <row r="417" spans="5:5" x14ac:dyDescent="0.25">
      <c r="E417" s="792"/>
    </row>
    <row r="418" spans="5:5" x14ac:dyDescent="0.25">
      <c r="E418" s="792"/>
    </row>
    <row r="419" spans="5:5" x14ac:dyDescent="0.25">
      <c r="E419" s="792"/>
    </row>
    <row r="420" spans="5:5" x14ac:dyDescent="0.25">
      <c r="E420" s="792"/>
    </row>
    <row r="421" spans="5:5" x14ac:dyDescent="0.25">
      <c r="E421" s="792"/>
    </row>
    <row r="422" spans="5:5" x14ac:dyDescent="0.25">
      <c r="E422" s="792"/>
    </row>
    <row r="423" spans="5:5" x14ac:dyDescent="0.25">
      <c r="E423" s="792"/>
    </row>
    <row r="424" spans="5:5" x14ac:dyDescent="0.25">
      <c r="E424" s="792"/>
    </row>
    <row r="425" spans="5:5" x14ac:dyDescent="0.25">
      <c r="E425" s="792"/>
    </row>
    <row r="426" spans="5:5" x14ac:dyDescent="0.25">
      <c r="E426" s="792"/>
    </row>
    <row r="427" spans="5:5" x14ac:dyDescent="0.25">
      <c r="E427" s="792"/>
    </row>
    <row r="428" spans="5:5" x14ac:dyDescent="0.25">
      <c r="E428" s="792"/>
    </row>
    <row r="429" spans="5:5" x14ac:dyDescent="0.25">
      <c r="E429" s="792"/>
    </row>
    <row r="430" spans="5:5" x14ac:dyDescent="0.25">
      <c r="E430" s="792"/>
    </row>
    <row r="431" spans="5:5" x14ac:dyDescent="0.25">
      <c r="E431" s="792"/>
    </row>
    <row r="432" spans="5:5" x14ac:dyDescent="0.25">
      <c r="E432" s="792"/>
    </row>
    <row r="433" spans="5:5" x14ac:dyDescent="0.25">
      <c r="E433" s="792"/>
    </row>
    <row r="434" spans="5:5" x14ac:dyDescent="0.25">
      <c r="E434" s="792"/>
    </row>
    <row r="435" spans="5:5" x14ac:dyDescent="0.25">
      <c r="E435" s="792"/>
    </row>
    <row r="436" spans="5:5" x14ac:dyDescent="0.25">
      <c r="E436" s="792"/>
    </row>
    <row r="437" spans="5:5" x14ac:dyDescent="0.25">
      <c r="E437" s="792"/>
    </row>
    <row r="438" spans="5:5" x14ac:dyDescent="0.25">
      <c r="E438" s="792"/>
    </row>
    <row r="439" spans="5:5" x14ac:dyDescent="0.25">
      <c r="E439" s="792"/>
    </row>
    <row r="440" spans="5:5" x14ac:dyDescent="0.25">
      <c r="E440" s="792"/>
    </row>
    <row r="441" spans="5:5" x14ac:dyDescent="0.25">
      <c r="E441" s="792"/>
    </row>
    <row r="442" spans="5:5" x14ac:dyDescent="0.25">
      <c r="E442" s="792"/>
    </row>
    <row r="443" spans="5:5" x14ac:dyDescent="0.25">
      <c r="E443" s="792"/>
    </row>
    <row r="444" spans="5:5" x14ac:dyDescent="0.25">
      <c r="E444" s="792"/>
    </row>
    <row r="445" spans="5:5" x14ac:dyDescent="0.25">
      <c r="E445" s="792"/>
    </row>
    <row r="446" spans="5:5" x14ac:dyDescent="0.25">
      <c r="E446" s="792"/>
    </row>
    <row r="447" spans="5:5" x14ac:dyDescent="0.25">
      <c r="E447" s="792"/>
    </row>
    <row r="448" spans="5:5" x14ac:dyDescent="0.25">
      <c r="E448" s="792"/>
    </row>
    <row r="449" spans="5:5" x14ac:dyDescent="0.25">
      <c r="E449" s="792"/>
    </row>
    <row r="450" spans="5:5" x14ac:dyDescent="0.25">
      <c r="E450" s="792"/>
    </row>
    <row r="451" spans="5:5" x14ac:dyDescent="0.25">
      <c r="E451" s="792"/>
    </row>
    <row r="452" spans="5:5" x14ac:dyDescent="0.25">
      <c r="E452" s="792"/>
    </row>
    <row r="453" spans="5:5" x14ac:dyDescent="0.25">
      <c r="E453" s="792"/>
    </row>
    <row r="454" spans="5:5" x14ac:dyDescent="0.25">
      <c r="E454" s="792"/>
    </row>
    <row r="455" spans="5:5" x14ac:dyDescent="0.25">
      <c r="E455" s="792"/>
    </row>
    <row r="456" spans="5:5" x14ac:dyDescent="0.25">
      <c r="E456" s="792"/>
    </row>
    <row r="457" spans="5:5" x14ac:dyDescent="0.25">
      <c r="E457" s="792"/>
    </row>
    <row r="458" spans="5:5" x14ac:dyDescent="0.25">
      <c r="E458" s="792"/>
    </row>
    <row r="459" spans="5:5" x14ac:dyDescent="0.25">
      <c r="E459" s="792"/>
    </row>
    <row r="460" spans="5:5" x14ac:dyDescent="0.25">
      <c r="E460" s="792"/>
    </row>
    <row r="461" spans="5:5" x14ac:dyDescent="0.25">
      <c r="E461" s="792"/>
    </row>
    <row r="462" spans="5:5" x14ac:dyDescent="0.25">
      <c r="E462" s="792"/>
    </row>
    <row r="463" spans="5:5" x14ac:dyDescent="0.25">
      <c r="E463" s="792"/>
    </row>
    <row r="464" spans="5:5" x14ac:dyDescent="0.25">
      <c r="E464" s="792"/>
    </row>
    <row r="465" spans="5:5" x14ac:dyDescent="0.25">
      <c r="E465" s="792"/>
    </row>
    <row r="466" spans="5:5" x14ac:dyDescent="0.25">
      <c r="E466" s="792"/>
    </row>
    <row r="467" spans="5:5" x14ac:dyDescent="0.25">
      <c r="E467" s="792"/>
    </row>
    <row r="468" spans="5:5" x14ac:dyDescent="0.25">
      <c r="E468" s="792"/>
    </row>
    <row r="469" spans="5:5" x14ac:dyDescent="0.25">
      <c r="E469" s="792"/>
    </row>
    <row r="470" spans="5:5" x14ac:dyDescent="0.25">
      <c r="E470" s="792"/>
    </row>
    <row r="471" spans="5:5" x14ac:dyDescent="0.25">
      <c r="E471" s="792"/>
    </row>
    <row r="472" spans="5:5" x14ac:dyDescent="0.25">
      <c r="E472" s="792"/>
    </row>
    <row r="473" spans="5:5" x14ac:dyDescent="0.25">
      <c r="E473" s="792"/>
    </row>
    <row r="474" spans="5:5" x14ac:dyDescent="0.25">
      <c r="E474" s="792"/>
    </row>
    <row r="475" spans="5:5" x14ac:dyDescent="0.25">
      <c r="E475" s="792"/>
    </row>
    <row r="476" spans="5:5" x14ac:dyDescent="0.25">
      <c r="E476" s="792"/>
    </row>
    <row r="477" spans="5:5" x14ac:dyDescent="0.25">
      <c r="E477" s="792"/>
    </row>
    <row r="478" spans="5:5" x14ac:dyDescent="0.25">
      <c r="E478" s="792"/>
    </row>
    <row r="479" spans="5:5" x14ac:dyDescent="0.25">
      <c r="E479" s="792"/>
    </row>
    <row r="480" spans="5:5" x14ac:dyDescent="0.25">
      <c r="E480" s="792"/>
    </row>
    <row r="481" spans="5:5" x14ac:dyDescent="0.25">
      <c r="E481" s="792"/>
    </row>
    <row r="482" spans="5:5" x14ac:dyDescent="0.25">
      <c r="E482" s="792"/>
    </row>
    <row r="483" spans="5:5" x14ac:dyDescent="0.25">
      <c r="E483" s="792"/>
    </row>
    <row r="484" spans="5:5" x14ac:dyDescent="0.25">
      <c r="E484" s="792"/>
    </row>
    <row r="485" spans="5:5" x14ac:dyDescent="0.25">
      <c r="E485" s="792"/>
    </row>
    <row r="486" spans="5:5" x14ac:dyDescent="0.25">
      <c r="E486" s="792"/>
    </row>
    <row r="487" spans="5:5" x14ac:dyDescent="0.25">
      <c r="E487" s="792"/>
    </row>
    <row r="488" spans="5:5" x14ac:dyDescent="0.25">
      <c r="E488" s="792"/>
    </row>
    <row r="489" spans="5:5" x14ac:dyDescent="0.25">
      <c r="E489" s="792"/>
    </row>
    <row r="490" spans="5:5" x14ac:dyDescent="0.25">
      <c r="E490" s="792"/>
    </row>
    <row r="491" spans="5:5" x14ac:dyDescent="0.25">
      <c r="E491" s="792"/>
    </row>
    <row r="492" spans="5:5" x14ac:dyDescent="0.25">
      <c r="E492" s="792"/>
    </row>
    <row r="493" spans="5:5" x14ac:dyDescent="0.25">
      <c r="E493" s="792"/>
    </row>
    <row r="494" spans="5:5" x14ac:dyDescent="0.25">
      <c r="E494" s="792"/>
    </row>
    <row r="495" spans="5:5" x14ac:dyDescent="0.25">
      <c r="E495" s="792"/>
    </row>
    <row r="496" spans="5:5" x14ac:dyDescent="0.25">
      <c r="E496" s="792"/>
    </row>
    <row r="497" spans="5:5" x14ac:dyDescent="0.25">
      <c r="E497" s="792"/>
    </row>
    <row r="498" spans="5:5" x14ac:dyDescent="0.25">
      <c r="E498" s="792"/>
    </row>
    <row r="499" spans="5:5" x14ac:dyDescent="0.25">
      <c r="E499" s="792"/>
    </row>
    <row r="500" spans="5:5" x14ac:dyDescent="0.25">
      <c r="E500" s="792"/>
    </row>
    <row r="501" spans="5:5" x14ac:dyDescent="0.25">
      <c r="E501" s="792"/>
    </row>
    <row r="502" spans="5:5" x14ac:dyDescent="0.25">
      <c r="E502" s="792"/>
    </row>
    <row r="503" spans="5:5" x14ac:dyDescent="0.25">
      <c r="E503" s="792"/>
    </row>
    <row r="504" spans="5:5" x14ac:dyDescent="0.25">
      <c r="E504" s="792"/>
    </row>
    <row r="505" spans="5:5" x14ac:dyDescent="0.25">
      <c r="E505" s="792"/>
    </row>
    <row r="506" spans="5:5" x14ac:dyDescent="0.25">
      <c r="E506" s="792"/>
    </row>
    <row r="507" spans="5:5" x14ac:dyDescent="0.25">
      <c r="E507" s="792"/>
    </row>
    <row r="508" spans="5:5" x14ac:dyDescent="0.25">
      <c r="E508" s="792"/>
    </row>
    <row r="509" spans="5:5" x14ac:dyDescent="0.25">
      <c r="E509" s="792"/>
    </row>
    <row r="510" spans="5:5" x14ac:dyDescent="0.25">
      <c r="E510" s="792"/>
    </row>
    <row r="511" spans="5:5" x14ac:dyDescent="0.25">
      <c r="E511" s="792"/>
    </row>
    <row r="512" spans="5:5" x14ac:dyDescent="0.25">
      <c r="E512" s="792"/>
    </row>
    <row r="513" spans="5:5" x14ac:dyDescent="0.25">
      <c r="E513" s="792"/>
    </row>
    <row r="514" spans="5:5" x14ac:dyDescent="0.25">
      <c r="E514" s="792"/>
    </row>
    <row r="515" spans="5:5" x14ac:dyDescent="0.25">
      <c r="E515" s="792"/>
    </row>
    <row r="516" spans="5:5" x14ac:dyDescent="0.25">
      <c r="E516" s="792"/>
    </row>
    <row r="517" spans="5:5" x14ac:dyDescent="0.25">
      <c r="E517" s="792"/>
    </row>
    <row r="518" spans="5:5" x14ac:dyDescent="0.25">
      <c r="E518" s="792"/>
    </row>
    <row r="519" spans="5:5" x14ac:dyDescent="0.25">
      <c r="E519" s="792"/>
    </row>
    <row r="520" spans="5:5" x14ac:dyDescent="0.25">
      <c r="E520" s="792"/>
    </row>
    <row r="521" spans="5:5" x14ac:dyDescent="0.25">
      <c r="E521" s="792"/>
    </row>
    <row r="522" spans="5:5" x14ac:dyDescent="0.25">
      <c r="E522" s="792"/>
    </row>
    <row r="523" spans="5:5" x14ac:dyDescent="0.25">
      <c r="E523" s="792"/>
    </row>
    <row r="524" spans="5:5" x14ac:dyDescent="0.25">
      <c r="E524" s="792"/>
    </row>
    <row r="525" spans="5:5" x14ac:dyDescent="0.25">
      <c r="E525" s="792"/>
    </row>
    <row r="526" spans="5:5" x14ac:dyDescent="0.25">
      <c r="E526" s="792"/>
    </row>
    <row r="527" spans="5:5" x14ac:dyDescent="0.25">
      <c r="E527" s="792"/>
    </row>
    <row r="528" spans="5:5" x14ac:dyDescent="0.25">
      <c r="E528" s="792"/>
    </row>
    <row r="529" spans="5:5" x14ac:dyDescent="0.25">
      <c r="E529" s="792"/>
    </row>
    <row r="530" spans="5:5" x14ac:dyDescent="0.25">
      <c r="E530" s="792"/>
    </row>
    <row r="531" spans="5:5" x14ac:dyDescent="0.25">
      <c r="E531" s="792"/>
    </row>
    <row r="532" spans="5:5" x14ac:dyDescent="0.25">
      <c r="E532" s="792"/>
    </row>
    <row r="533" spans="5:5" x14ac:dyDescent="0.25">
      <c r="E533" s="792"/>
    </row>
    <row r="534" spans="5:5" x14ac:dyDescent="0.25">
      <c r="E534" s="792"/>
    </row>
    <row r="535" spans="5:5" x14ac:dyDescent="0.25">
      <c r="E535" s="792"/>
    </row>
    <row r="536" spans="5:5" x14ac:dyDescent="0.25">
      <c r="E536" s="792"/>
    </row>
    <row r="537" spans="5:5" x14ac:dyDescent="0.25">
      <c r="E537" s="792"/>
    </row>
    <row r="538" spans="5:5" x14ac:dyDescent="0.25">
      <c r="E538" s="792"/>
    </row>
    <row r="539" spans="5:5" x14ac:dyDescent="0.25">
      <c r="E539" s="792"/>
    </row>
    <row r="540" spans="5:5" x14ac:dyDescent="0.25">
      <c r="E540" s="792"/>
    </row>
    <row r="541" spans="5:5" x14ac:dyDescent="0.25">
      <c r="E541" s="792"/>
    </row>
    <row r="542" spans="5:5" x14ac:dyDescent="0.25">
      <c r="E542" s="792"/>
    </row>
    <row r="543" spans="5:5" x14ac:dyDescent="0.25">
      <c r="E543" s="792"/>
    </row>
    <row r="544" spans="5:5" x14ac:dyDescent="0.25">
      <c r="E544" s="792"/>
    </row>
    <row r="545" spans="5:5" x14ac:dyDescent="0.25">
      <c r="E545" s="792"/>
    </row>
    <row r="546" spans="5:5" x14ac:dyDescent="0.25">
      <c r="E546" s="792"/>
    </row>
    <row r="547" spans="5:5" x14ac:dyDescent="0.25">
      <c r="E547" s="792"/>
    </row>
    <row r="548" spans="5:5" x14ac:dyDescent="0.25">
      <c r="E548" s="792"/>
    </row>
    <row r="549" spans="5:5" x14ac:dyDescent="0.25">
      <c r="E549" s="792"/>
    </row>
    <row r="550" spans="5:5" x14ac:dyDescent="0.25">
      <c r="E550" s="792"/>
    </row>
    <row r="551" spans="5:5" x14ac:dyDescent="0.25">
      <c r="E551" s="792"/>
    </row>
    <row r="552" spans="5:5" x14ac:dyDescent="0.25">
      <c r="E552" s="792"/>
    </row>
    <row r="553" spans="5:5" x14ac:dyDescent="0.25">
      <c r="E553" s="792"/>
    </row>
    <row r="554" spans="5:5" x14ac:dyDescent="0.25">
      <c r="E554" s="792"/>
    </row>
    <row r="555" spans="5:5" x14ac:dyDescent="0.25">
      <c r="E555" s="792"/>
    </row>
    <row r="556" spans="5:5" x14ac:dyDescent="0.25">
      <c r="E556" s="792"/>
    </row>
    <row r="557" spans="5:5" x14ac:dyDescent="0.25">
      <c r="E557" s="792"/>
    </row>
    <row r="558" spans="5:5" x14ac:dyDescent="0.25">
      <c r="E558" s="792"/>
    </row>
    <row r="559" spans="5:5" x14ac:dyDescent="0.25">
      <c r="E559" s="792"/>
    </row>
    <row r="560" spans="5:5" x14ac:dyDescent="0.25">
      <c r="E560" s="792"/>
    </row>
    <row r="561" spans="5:5" x14ac:dyDescent="0.25">
      <c r="E561" s="792"/>
    </row>
    <row r="562" spans="5:5" x14ac:dyDescent="0.25">
      <c r="E562" s="792"/>
    </row>
    <row r="563" spans="5:5" x14ac:dyDescent="0.25">
      <c r="E563" s="792"/>
    </row>
    <row r="564" spans="5:5" x14ac:dyDescent="0.25">
      <c r="E564" s="792"/>
    </row>
    <row r="565" spans="5:5" x14ac:dyDescent="0.25">
      <c r="E565" s="792"/>
    </row>
    <row r="566" spans="5:5" x14ac:dyDescent="0.25">
      <c r="E566" s="792"/>
    </row>
    <row r="567" spans="5:5" x14ac:dyDescent="0.25">
      <c r="E567" s="792"/>
    </row>
    <row r="568" spans="5:5" x14ac:dyDescent="0.25">
      <c r="E568" s="792"/>
    </row>
    <row r="569" spans="5:5" x14ac:dyDescent="0.25">
      <c r="E569" s="792"/>
    </row>
    <row r="570" spans="5:5" x14ac:dyDescent="0.25">
      <c r="E570" s="792"/>
    </row>
    <row r="571" spans="5:5" x14ac:dyDescent="0.25">
      <c r="E571" s="792"/>
    </row>
    <row r="572" spans="5:5" x14ac:dyDescent="0.25">
      <c r="E572" s="792"/>
    </row>
    <row r="573" spans="5:5" x14ac:dyDescent="0.25">
      <c r="E573" s="792"/>
    </row>
    <row r="574" spans="5:5" x14ac:dyDescent="0.25">
      <c r="E574" s="792"/>
    </row>
    <row r="575" spans="5:5" x14ac:dyDescent="0.25">
      <c r="E575" s="792"/>
    </row>
    <row r="576" spans="5:5" x14ac:dyDescent="0.25">
      <c r="E576" s="792"/>
    </row>
    <row r="577" spans="5:5" x14ac:dyDescent="0.25">
      <c r="E577" s="792"/>
    </row>
    <row r="578" spans="5:5" x14ac:dyDescent="0.25">
      <c r="E578" s="792"/>
    </row>
    <row r="579" spans="5:5" x14ac:dyDescent="0.25">
      <c r="E579" s="792"/>
    </row>
    <row r="580" spans="5:5" x14ac:dyDescent="0.25">
      <c r="E580" s="792"/>
    </row>
    <row r="581" spans="5:5" x14ac:dyDescent="0.25">
      <c r="E581" s="792"/>
    </row>
    <row r="582" spans="5:5" x14ac:dyDescent="0.25">
      <c r="E582" s="792"/>
    </row>
    <row r="583" spans="5:5" x14ac:dyDescent="0.25">
      <c r="E583" s="792"/>
    </row>
    <row r="584" spans="5:5" x14ac:dyDescent="0.25">
      <c r="E584" s="792"/>
    </row>
    <row r="585" spans="5:5" x14ac:dyDescent="0.25">
      <c r="E585" s="792"/>
    </row>
    <row r="586" spans="5:5" x14ac:dyDescent="0.25">
      <c r="E586" s="792"/>
    </row>
    <row r="587" spans="5:5" x14ac:dyDescent="0.25">
      <c r="E587" s="792"/>
    </row>
    <row r="588" spans="5:5" x14ac:dyDescent="0.25">
      <c r="E588" s="792"/>
    </row>
    <row r="589" spans="5:5" x14ac:dyDescent="0.25">
      <c r="E589" s="792"/>
    </row>
    <row r="590" spans="5:5" x14ac:dyDescent="0.25">
      <c r="E590" s="792"/>
    </row>
    <row r="591" spans="5:5" x14ac:dyDescent="0.25">
      <c r="E591" s="792"/>
    </row>
    <row r="592" spans="5:5" x14ac:dyDescent="0.25">
      <c r="E592" s="792"/>
    </row>
    <row r="593" spans="5:5" x14ac:dyDescent="0.25">
      <c r="E593" s="792"/>
    </row>
    <row r="594" spans="5:5" x14ac:dyDescent="0.25">
      <c r="E594" s="792"/>
    </row>
    <row r="595" spans="5:5" x14ac:dyDescent="0.25">
      <c r="E595" s="792"/>
    </row>
    <row r="596" spans="5:5" x14ac:dyDescent="0.25">
      <c r="E596" s="792"/>
    </row>
    <row r="597" spans="5:5" x14ac:dyDescent="0.25">
      <c r="E597" s="792"/>
    </row>
    <row r="598" spans="5:5" x14ac:dyDescent="0.25">
      <c r="E598" s="792"/>
    </row>
    <row r="599" spans="5:5" x14ac:dyDescent="0.25">
      <c r="E599" s="792"/>
    </row>
    <row r="600" spans="5:5" x14ac:dyDescent="0.25">
      <c r="E600" s="792"/>
    </row>
    <row r="601" spans="5:5" x14ac:dyDescent="0.25">
      <c r="E601" s="792"/>
    </row>
    <row r="602" spans="5:5" x14ac:dyDescent="0.25">
      <c r="E602" s="792"/>
    </row>
    <row r="603" spans="5:5" x14ac:dyDescent="0.25">
      <c r="E603" s="792"/>
    </row>
    <row r="604" spans="5:5" x14ac:dyDescent="0.25">
      <c r="E604" s="792"/>
    </row>
    <row r="605" spans="5:5" x14ac:dyDescent="0.25">
      <c r="E605" s="792"/>
    </row>
    <row r="606" spans="5:5" x14ac:dyDescent="0.25">
      <c r="E606" s="792"/>
    </row>
    <row r="607" spans="5:5" x14ac:dyDescent="0.25">
      <c r="E607" s="792"/>
    </row>
    <row r="608" spans="5:5" x14ac:dyDescent="0.25">
      <c r="E608" s="792"/>
    </row>
    <row r="609" spans="5:5" x14ac:dyDescent="0.25">
      <c r="E609" s="792"/>
    </row>
    <row r="610" spans="5:5" x14ac:dyDescent="0.25">
      <c r="E610" s="792"/>
    </row>
    <row r="611" spans="5:5" x14ac:dyDescent="0.25">
      <c r="E611" s="792"/>
    </row>
    <row r="612" spans="5:5" x14ac:dyDescent="0.25">
      <c r="E612" s="792"/>
    </row>
    <row r="613" spans="5:5" x14ac:dyDescent="0.25">
      <c r="E613" s="792"/>
    </row>
    <row r="614" spans="5:5" x14ac:dyDescent="0.25">
      <c r="E614" s="792"/>
    </row>
    <row r="615" spans="5:5" x14ac:dyDescent="0.25">
      <c r="E615" s="792"/>
    </row>
    <row r="616" spans="5:5" x14ac:dyDescent="0.25">
      <c r="E616" s="792"/>
    </row>
    <row r="617" spans="5:5" x14ac:dyDescent="0.25">
      <c r="E617" s="792"/>
    </row>
    <row r="618" spans="5:5" x14ac:dyDescent="0.25">
      <c r="E618" s="792"/>
    </row>
    <row r="619" spans="5:5" x14ac:dyDescent="0.25">
      <c r="E619" s="792"/>
    </row>
    <row r="620" spans="5:5" x14ac:dyDescent="0.25">
      <c r="E620" s="792"/>
    </row>
    <row r="621" spans="5:5" x14ac:dyDescent="0.25">
      <c r="E621" s="792"/>
    </row>
    <row r="622" spans="5:5" x14ac:dyDescent="0.25">
      <c r="E622" s="792"/>
    </row>
    <row r="623" spans="5:5" x14ac:dyDescent="0.25">
      <c r="E623" s="792"/>
    </row>
    <row r="624" spans="5:5" x14ac:dyDescent="0.25">
      <c r="E624" s="792"/>
    </row>
    <row r="625" spans="5:5" x14ac:dyDescent="0.25">
      <c r="E625" s="792"/>
    </row>
    <row r="626" spans="5:5" x14ac:dyDescent="0.25">
      <c r="E626" s="792"/>
    </row>
    <row r="627" spans="5:5" x14ac:dyDescent="0.25">
      <c r="E627" s="792"/>
    </row>
    <row r="628" spans="5:5" x14ac:dyDescent="0.25">
      <c r="E628" s="792"/>
    </row>
    <row r="629" spans="5:5" x14ac:dyDescent="0.25">
      <c r="E629" s="792"/>
    </row>
    <row r="630" spans="5:5" x14ac:dyDescent="0.25">
      <c r="E630" s="792"/>
    </row>
    <row r="631" spans="5:5" x14ac:dyDescent="0.25">
      <c r="E631" s="792"/>
    </row>
    <row r="632" spans="5:5" x14ac:dyDescent="0.25">
      <c r="E632" s="792"/>
    </row>
    <row r="633" spans="5:5" x14ac:dyDescent="0.25">
      <c r="E633" s="792"/>
    </row>
    <row r="634" spans="5:5" x14ac:dyDescent="0.25">
      <c r="E634" s="792"/>
    </row>
    <row r="635" spans="5:5" x14ac:dyDescent="0.25">
      <c r="E635" s="792"/>
    </row>
    <row r="636" spans="5:5" x14ac:dyDescent="0.25">
      <c r="E636" s="792"/>
    </row>
    <row r="637" spans="5:5" x14ac:dyDescent="0.25">
      <c r="E637" s="792"/>
    </row>
    <row r="638" spans="5:5" x14ac:dyDescent="0.25">
      <c r="E638" s="792"/>
    </row>
    <row r="639" spans="5:5" x14ac:dyDescent="0.25">
      <c r="E639" s="792"/>
    </row>
    <row r="640" spans="5:5" x14ac:dyDescent="0.25">
      <c r="E640" s="792"/>
    </row>
    <row r="641" spans="5:5" x14ac:dyDescent="0.25">
      <c r="E641" s="792"/>
    </row>
    <row r="642" spans="5:5" x14ac:dyDescent="0.25">
      <c r="E642" s="792"/>
    </row>
    <row r="643" spans="5:5" x14ac:dyDescent="0.25">
      <c r="E643" s="792"/>
    </row>
    <row r="644" spans="5:5" x14ac:dyDescent="0.25">
      <c r="E644" s="792"/>
    </row>
    <row r="645" spans="5:5" x14ac:dyDescent="0.25">
      <c r="E645" s="792"/>
    </row>
    <row r="646" spans="5:5" x14ac:dyDescent="0.25">
      <c r="E646" s="792"/>
    </row>
    <row r="647" spans="5:5" x14ac:dyDescent="0.25">
      <c r="E647" s="792"/>
    </row>
    <row r="648" spans="5:5" x14ac:dyDescent="0.25">
      <c r="E648" s="792"/>
    </row>
    <row r="649" spans="5:5" x14ac:dyDescent="0.25">
      <c r="E649" s="792"/>
    </row>
    <row r="650" spans="5:5" x14ac:dyDescent="0.25">
      <c r="E650" s="792"/>
    </row>
    <row r="651" spans="5:5" x14ac:dyDescent="0.25">
      <c r="E651" s="792"/>
    </row>
    <row r="652" spans="5:5" x14ac:dyDescent="0.25">
      <c r="E652" s="792"/>
    </row>
    <row r="653" spans="5:5" x14ac:dyDescent="0.25">
      <c r="E653" s="792"/>
    </row>
    <row r="654" spans="5:5" x14ac:dyDescent="0.25">
      <c r="E654" s="792"/>
    </row>
    <row r="655" spans="5:5" x14ac:dyDescent="0.25">
      <c r="E655" s="792"/>
    </row>
    <row r="656" spans="5:5" x14ac:dyDescent="0.25">
      <c r="E656" s="792"/>
    </row>
    <row r="657" spans="5:5" x14ac:dyDescent="0.25">
      <c r="E657" s="792"/>
    </row>
    <row r="658" spans="5:5" x14ac:dyDescent="0.25">
      <c r="E658" s="792"/>
    </row>
    <row r="659" spans="5:5" x14ac:dyDescent="0.25">
      <c r="E659" s="792"/>
    </row>
    <row r="660" spans="5:5" x14ac:dyDescent="0.25">
      <c r="E660" s="792"/>
    </row>
    <row r="661" spans="5:5" x14ac:dyDescent="0.25">
      <c r="E661" s="792"/>
    </row>
    <row r="662" spans="5:5" x14ac:dyDescent="0.25">
      <c r="E662" s="792"/>
    </row>
    <row r="663" spans="5:5" x14ac:dyDescent="0.25">
      <c r="E663" s="792"/>
    </row>
    <row r="664" spans="5:5" x14ac:dyDescent="0.25">
      <c r="E664" s="792"/>
    </row>
    <row r="665" spans="5:5" x14ac:dyDescent="0.25">
      <c r="E665" s="792"/>
    </row>
    <row r="666" spans="5:5" x14ac:dyDescent="0.25">
      <c r="E666" s="792"/>
    </row>
    <row r="667" spans="5:5" x14ac:dyDescent="0.25">
      <c r="E667" s="792"/>
    </row>
    <row r="668" spans="5:5" x14ac:dyDescent="0.25">
      <c r="E668" s="792"/>
    </row>
    <row r="669" spans="5:5" x14ac:dyDescent="0.25">
      <c r="E669" s="792"/>
    </row>
    <row r="670" spans="5:5" x14ac:dyDescent="0.25">
      <c r="E670" s="792"/>
    </row>
    <row r="671" spans="5:5" x14ac:dyDescent="0.25">
      <c r="E671" s="792"/>
    </row>
    <row r="672" spans="5:5" x14ac:dyDescent="0.25">
      <c r="E672" s="792"/>
    </row>
    <row r="673" spans="5:5" x14ac:dyDescent="0.25">
      <c r="E673" s="792"/>
    </row>
    <row r="674" spans="5:5" x14ac:dyDescent="0.25">
      <c r="E674" s="792"/>
    </row>
    <row r="675" spans="5:5" x14ac:dyDescent="0.25">
      <c r="E675" s="792"/>
    </row>
    <row r="676" spans="5:5" x14ac:dyDescent="0.25">
      <c r="E676" s="792"/>
    </row>
    <row r="677" spans="5:5" x14ac:dyDescent="0.25">
      <c r="E677" s="792"/>
    </row>
    <row r="678" spans="5:5" x14ac:dyDescent="0.25">
      <c r="E678" s="792"/>
    </row>
    <row r="679" spans="5:5" x14ac:dyDescent="0.25">
      <c r="E679" s="792"/>
    </row>
    <row r="680" spans="5:5" x14ac:dyDescent="0.25">
      <c r="E680" s="792"/>
    </row>
    <row r="681" spans="5:5" x14ac:dyDescent="0.25">
      <c r="E681" s="792"/>
    </row>
    <row r="682" spans="5:5" x14ac:dyDescent="0.25">
      <c r="E682" s="792"/>
    </row>
    <row r="683" spans="5:5" x14ac:dyDescent="0.25">
      <c r="E683" s="792"/>
    </row>
    <row r="684" spans="5:5" x14ac:dyDescent="0.25">
      <c r="E684" s="792"/>
    </row>
    <row r="685" spans="5:5" x14ac:dyDescent="0.25">
      <c r="E685" s="792"/>
    </row>
    <row r="686" spans="5:5" x14ac:dyDescent="0.25">
      <c r="E686" s="792"/>
    </row>
    <row r="687" spans="5:5" x14ac:dyDescent="0.25">
      <c r="E687" s="792"/>
    </row>
    <row r="688" spans="5:5" x14ac:dyDescent="0.25">
      <c r="E688" s="792"/>
    </row>
    <row r="689" spans="5:5" x14ac:dyDescent="0.25">
      <c r="E689" s="792"/>
    </row>
    <row r="690" spans="5:5" x14ac:dyDescent="0.25">
      <c r="E690" s="792"/>
    </row>
    <row r="691" spans="5:5" x14ac:dyDescent="0.25">
      <c r="E691" s="792"/>
    </row>
    <row r="692" spans="5:5" x14ac:dyDescent="0.25">
      <c r="E692" s="792"/>
    </row>
    <row r="693" spans="5:5" x14ac:dyDescent="0.25">
      <c r="E693" s="792"/>
    </row>
    <row r="694" spans="5:5" x14ac:dyDescent="0.25">
      <c r="E694" s="792"/>
    </row>
    <row r="695" spans="5:5" x14ac:dyDescent="0.25">
      <c r="E695" s="792"/>
    </row>
    <row r="696" spans="5:5" x14ac:dyDescent="0.25">
      <c r="E696" s="792"/>
    </row>
    <row r="697" spans="5:5" x14ac:dyDescent="0.25">
      <c r="E697" s="792"/>
    </row>
    <row r="698" spans="5:5" x14ac:dyDescent="0.25">
      <c r="E698" s="792"/>
    </row>
    <row r="699" spans="5:5" x14ac:dyDescent="0.25">
      <c r="E699" s="792"/>
    </row>
    <row r="700" spans="5:5" x14ac:dyDescent="0.25">
      <c r="E700" s="792"/>
    </row>
    <row r="701" spans="5:5" x14ac:dyDescent="0.25">
      <c r="E701" s="792"/>
    </row>
    <row r="702" spans="5:5" x14ac:dyDescent="0.25">
      <c r="E702" s="792"/>
    </row>
    <row r="703" spans="5:5" x14ac:dyDescent="0.25">
      <c r="E703" s="792"/>
    </row>
    <row r="704" spans="5:5" x14ac:dyDescent="0.25">
      <c r="E704" s="792"/>
    </row>
    <row r="705" spans="5:5" x14ac:dyDescent="0.25">
      <c r="E705" s="792"/>
    </row>
    <row r="706" spans="5:5" x14ac:dyDescent="0.25">
      <c r="E706" s="792"/>
    </row>
    <row r="707" spans="5:5" x14ac:dyDescent="0.25">
      <c r="E707" s="792"/>
    </row>
    <row r="708" spans="5:5" x14ac:dyDescent="0.25">
      <c r="E708" s="792"/>
    </row>
    <row r="709" spans="5:5" x14ac:dyDescent="0.25">
      <c r="E709" s="792"/>
    </row>
    <row r="710" spans="5:5" x14ac:dyDescent="0.25">
      <c r="E710" s="792"/>
    </row>
    <row r="711" spans="5:5" x14ac:dyDescent="0.25">
      <c r="E711" s="792"/>
    </row>
    <row r="712" spans="5:5" x14ac:dyDescent="0.25">
      <c r="E712" s="792"/>
    </row>
    <row r="713" spans="5:5" x14ac:dyDescent="0.25">
      <c r="E713" s="792"/>
    </row>
    <row r="714" spans="5:5" x14ac:dyDescent="0.25">
      <c r="E714" s="792"/>
    </row>
    <row r="715" spans="5:5" x14ac:dyDescent="0.25">
      <c r="E715" s="792"/>
    </row>
    <row r="716" spans="5:5" x14ac:dyDescent="0.25">
      <c r="E716" s="792"/>
    </row>
    <row r="717" spans="5:5" x14ac:dyDescent="0.25">
      <c r="E717" s="792"/>
    </row>
    <row r="718" spans="5:5" x14ac:dyDescent="0.25">
      <c r="E718" s="792"/>
    </row>
    <row r="719" spans="5:5" x14ac:dyDescent="0.25">
      <c r="E719" s="792"/>
    </row>
    <row r="720" spans="5:5" x14ac:dyDescent="0.25">
      <c r="E720" s="792"/>
    </row>
    <row r="721" spans="5:5" x14ac:dyDescent="0.25">
      <c r="E721" s="792"/>
    </row>
    <row r="722" spans="5:5" x14ac:dyDescent="0.25">
      <c r="E722" s="792"/>
    </row>
    <row r="723" spans="5:5" x14ac:dyDescent="0.25">
      <c r="E723" s="792"/>
    </row>
    <row r="724" spans="5:5" x14ac:dyDescent="0.25">
      <c r="E724" s="792"/>
    </row>
    <row r="725" spans="5:5" x14ac:dyDescent="0.25">
      <c r="E725" s="792"/>
    </row>
    <row r="726" spans="5:5" x14ac:dyDescent="0.25">
      <c r="E726" s="792"/>
    </row>
    <row r="727" spans="5:5" x14ac:dyDescent="0.25">
      <c r="E727" s="792"/>
    </row>
    <row r="728" spans="5:5" x14ac:dyDescent="0.25">
      <c r="E728" s="792"/>
    </row>
    <row r="729" spans="5:5" x14ac:dyDescent="0.25">
      <c r="E729" s="792"/>
    </row>
    <row r="730" spans="5:5" x14ac:dyDescent="0.25">
      <c r="E730" s="792"/>
    </row>
    <row r="731" spans="5:5" x14ac:dyDescent="0.25">
      <c r="E731" s="792"/>
    </row>
    <row r="732" spans="5:5" x14ac:dyDescent="0.25">
      <c r="E732" s="792"/>
    </row>
    <row r="733" spans="5:5" x14ac:dyDescent="0.25">
      <c r="E733" s="792"/>
    </row>
    <row r="734" spans="5:5" x14ac:dyDescent="0.25">
      <c r="E734" s="792"/>
    </row>
    <row r="735" spans="5:5" x14ac:dyDescent="0.25">
      <c r="E735" s="792"/>
    </row>
    <row r="736" spans="5:5" x14ac:dyDescent="0.25">
      <c r="E736" s="792"/>
    </row>
    <row r="737" spans="5:5" x14ac:dyDescent="0.25">
      <c r="E737" s="792"/>
    </row>
    <row r="738" spans="5:5" x14ac:dyDescent="0.25">
      <c r="E738" s="792"/>
    </row>
    <row r="739" spans="5:5" x14ac:dyDescent="0.25">
      <c r="E739" s="792"/>
    </row>
    <row r="740" spans="5:5" x14ac:dyDescent="0.25">
      <c r="E740" s="792"/>
    </row>
    <row r="741" spans="5:5" x14ac:dyDescent="0.25">
      <c r="E741" s="792"/>
    </row>
  </sheetData>
  <mergeCells count="197">
    <mergeCell ref="CS42:CU42"/>
    <mergeCell ref="CT82:CV82"/>
    <mergeCell ref="CT122:CV122"/>
    <mergeCell ref="CT162:CV162"/>
    <mergeCell ref="CT202:CV202"/>
    <mergeCell ref="Z202:AB202"/>
    <mergeCell ref="AC202:AE202"/>
    <mergeCell ref="A202:A203"/>
    <mergeCell ref="B202:B203"/>
    <mergeCell ref="C202:C203"/>
    <mergeCell ref="D202:F202"/>
    <mergeCell ref="G202:G203"/>
    <mergeCell ref="H202:J202"/>
    <mergeCell ref="K202:M202"/>
    <mergeCell ref="N202:P202"/>
    <mergeCell ref="A162:A163"/>
    <mergeCell ref="B162:B163"/>
    <mergeCell ref="C162:C163"/>
    <mergeCell ref="D162:F162"/>
    <mergeCell ref="AC122:AE122"/>
    <mergeCell ref="A82:A83"/>
    <mergeCell ref="B82:B83"/>
    <mergeCell ref="C82:C83"/>
    <mergeCell ref="D82:F82"/>
    <mergeCell ref="Q202:S202"/>
    <mergeCell ref="T202:V202"/>
    <mergeCell ref="N9:Q9"/>
    <mergeCell ref="N8:Q8"/>
    <mergeCell ref="N7:Q7"/>
    <mergeCell ref="T162:V162"/>
    <mergeCell ref="W202:Y202"/>
    <mergeCell ref="W122:Y122"/>
    <mergeCell ref="W82:Y82"/>
    <mergeCell ref="S5:V5"/>
    <mergeCell ref="H82:J82"/>
    <mergeCell ref="N82:P82"/>
    <mergeCell ref="Q82:S82"/>
    <mergeCell ref="T82:V82"/>
    <mergeCell ref="W5:X5"/>
    <mergeCell ref="S42:U42"/>
    <mergeCell ref="P42:R42"/>
    <mergeCell ref="K82:M82"/>
    <mergeCell ref="A122:A123"/>
    <mergeCell ref="B122:B123"/>
    <mergeCell ref="C122:C123"/>
    <mergeCell ref="D122:F122"/>
    <mergeCell ref="G122:G123"/>
    <mergeCell ref="H122:J122"/>
    <mergeCell ref="K122:M122"/>
    <mergeCell ref="F1:R1"/>
    <mergeCell ref="A5:A6"/>
    <mergeCell ref="B5:B6"/>
    <mergeCell ref="C5:C6"/>
    <mergeCell ref="D5:H5"/>
    <mergeCell ref="I5:K5"/>
    <mergeCell ref="N5:Q6"/>
    <mergeCell ref="A42:A43"/>
    <mergeCell ref="B42:B43"/>
    <mergeCell ref="C42:C43"/>
    <mergeCell ref="D42:F42"/>
    <mergeCell ref="G42:I42"/>
    <mergeCell ref="J42:L42"/>
    <mergeCell ref="M42:O42"/>
    <mergeCell ref="M5:M6"/>
    <mergeCell ref="R5:R6"/>
    <mergeCell ref="D40:F40"/>
    <mergeCell ref="Z162:AB162"/>
    <mergeCell ref="AC162:AE162"/>
    <mergeCell ref="G162:G163"/>
    <mergeCell ref="H162:J162"/>
    <mergeCell ref="N162:P162"/>
    <mergeCell ref="Q162:S162"/>
    <mergeCell ref="K162:M162"/>
    <mergeCell ref="W162:Y162"/>
    <mergeCell ref="AH40:AJ41"/>
    <mergeCell ref="AH42:AJ42"/>
    <mergeCell ref="AF82:AH82"/>
    <mergeCell ref="AI82:AK82"/>
    <mergeCell ref="AF162:AH162"/>
    <mergeCell ref="Z82:AB82"/>
    <mergeCell ref="AC82:AE82"/>
    <mergeCell ref="N122:P122"/>
    <mergeCell ref="Q122:S122"/>
    <mergeCell ref="T122:V122"/>
    <mergeCell ref="Z122:AB122"/>
    <mergeCell ref="V42:X42"/>
    <mergeCell ref="Y42:AA42"/>
    <mergeCell ref="AB42:AD42"/>
    <mergeCell ref="AE42:AG42"/>
    <mergeCell ref="G82:G83"/>
    <mergeCell ref="AL39:AN41"/>
    <mergeCell ref="CP42:CR42"/>
    <mergeCell ref="BU42:BW42"/>
    <mergeCell ref="BX42:BZ42"/>
    <mergeCell ref="CA42:CC42"/>
    <mergeCell ref="CD42:CF42"/>
    <mergeCell ref="CG42:CI42"/>
    <mergeCell ref="CJ42:CL42"/>
    <mergeCell ref="CM42:CO42"/>
    <mergeCell ref="BN41:BP41"/>
    <mergeCell ref="BC42:BE42"/>
    <mergeCell ref="BF42:BH42"/>
    <mergeCell ref="BI42:BK42"/>
    <mergeCell ref="BL42:BN42"/>
    <mergeCell ref="AK42:AM42"/>
    <mergeCell ref="AN42:AP42"/>
    <mergeCell ref="AQ42:AS42"/>
    <mergeCell ref="AT42:AV42"/>
    <mergeCell ref="AW42:AY42"/>
    <mergeCell ref="AZ42:BB42"/>
    <mergeCell ref="BO42:BQ42"/>
    <mergeCell ref="BR42:BT42"/>
    <mergeCell ref="CN82:CP82"/>
    <mergeCell ref="CQ82:CS82"/>
    <mergeCell ref="CQ122:CS122"/>
    <mergeCell ref="AF122:AH122"/>
    <mergeCell ref="AI122:AK122"/>
    <mergeCell ref="AL122:AN122"/>
    <mergeCell ref="AO122:AQ122"/>
    <mergeCell ref="AR122:AT122"/>
    <mergeCell ref="AU122:AW122"/>
    <mergeCell ref="AX122:AZ122"/>
    <mergeCell ref="BA122:BC122"/>
    <mergeCell ref="BD122:BF122"/>
    <mergeCell ref="BG122:BI122"/>
    <mergeCell ref="BJ122:BL122"/>
    <mergeCell ref="BM122:BO122"/>
    <mergeCell ref="BV82:BX82"/>
    <mergeCell ref="BY82:CA82"/>
    <mergeCell ref="CB82:CD82"/>
    <mergeCell ref="CE82:CG82"/>
    <mergeCell ref="CH82:CJ82"/>
    <mergeCell ref="CK82:CM82"/>
    <mergeCell ref="AL82:AN82"/>
    <mergeCell ref="AO82:AQ82"/>
    <mergeCell ref="AR82:AT82"/>
    <mergeCell ref="AU82:AW82"/>
    <mergeCell ref="AX82:AZ82"/>
    <mergeCell ref="BA82:BC82"/>
    <mergeCell ref="BD82:BF82"/>
    <mergeCell ref="BP122:BR122"/>
    <mergeCell ref="BS122:BU122"/>
    <mergeCell ref="BG82:BI82"/>
    <mergeCell ref="BJ82:BL82"/>
    <mergeCell ref="BM82:BO82"/>
    <mergeCell ref="BP82:BR82"/>
    <mergeCell ref="BS82:BU82"/>
    <mergeCell ref="CB122:CD122"/>
    <mergeCell ref="CE122:CG122"/>
    <mergeCell ref="CH122:CJ122"/>
    <mergeCell ref="CK122:CM122"/>
    <mergeCell ref="CN122:CP122"/>
    <mergeCell ref="AI162:AK162"/>
    <mergeCell ref="AL162:AN162"/>
    <mergeCell ref="AO162:AQ162"/>
    <mergeCell ref="AR162:AT162"/>
    <mergeCell ref="AU162:AW162"/>
    <mergeCell ref="AX162:AZ162"/>
    <mergeCell ref="BA162:BC162"/>
    <mergeCell ref="BD162:BF162"/>
    <mergeCell ref="BG162:BI162"/>
    <mergeCell ref="BJ162:BL162"/>
    <mergeCell ref="BM162:BO162"/>
    <mergeCell ref="BP162:BR162"/>
    <mergeCell ref="BS162:BU162"/>
    <mergeCell ref="BV162:BX162"/>
    <mergeCell ref="BY162:CA162"/>
    <mergeCell ref="CB162:CD162"/>
    <mergeCell ref="CE162:CG162"/>
    <mergeCell ref="BG202:BI202"/>
    <mergeCell ref="BJ202:BL202"/>
    <mergeCell ref="BM202:BO202"/>
    <mergeCell ref="BP202:BR202"/>
    <mergeCell ref="BS202:BU202"/>
    <mergeCell ref="BV202:BX202"/>
    <mergeCell ref="BY202:CA202"/>
    <mergeCell ref="BV122:BX122"/>
    <mergeCell ref="BY122:CA122"/>
    <mergeCell ref="AF202:AH202"/>
    <mergeCell ref="AI202:AK202"/>
    <mergeCell ref="AL202:AN202"/>
    <mergeCell ref="AO202:AQ202"/>
    <mergeCell ref="AR202:AT202"/>
    <mergeCell ref="AU202:AW202"/>
    <mergeCell ref="AX202:AZ202"/>
    <mergeCell ref="BA202:BC202"/>
    <mergeCell ref="BD202:BF202"/>
    <mergeCell ref="CB202:CD202"/>
    <mergeCell ref="CE202:CG202"/>
    <mergeCell ref="CH202:CJ202"/>
    <mergeCell ref="CK202:CM202"/>
    <mergeCell ref="CN202:CP202"/>
    <mergeCell ref="CQ202:CS202"/>
    <mergeCell ref="CH162:CJ162"/>
    <mergeCell ref="CK162:CM162"/>
    <mergeCell ref="CN162:CP162"/>
    <mergeCell ref="CQ162:CS1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DF455"/>
  <sheetViews>
    <sheetView topLeftCell="A25" zoomScaleNormal="100" workbookViewId="0">
      <selection activeCell="A3" sqref="A3:N9"/>
    </sheetView>
  </sheetViews>
  <sheetFormatPr defaultColWidth="7" defaultRowHeight="12" x14ac:dyDescent="0.25"/>
  <cols>
    <col min="1" max="1" customWidth="true" style="668" width="9.33203125"/>
    <col min="2" max="2" bestFit="true" customWidth="true" style="669" width="16.0"/>
    <col min="3" max="3" customWidth="true" style="669" width="7.5546875"/>
    <col min="4" max="4" bestFit="true" customWidth="true" style="668" width="8.6640625"/>
    <col min="5" max="5" bestFit="true" customWidth="true" style="668" width="8.33203125"/>
    <col min="6" max="6" bestFit="true" customWidth="true" style="668" width="6.88671875"/>
    <col min="7" max="7" bestFit="true" customWidth="true" style="668" width="8.6640625"/>
    <col min="8" max="8" bestFit="true" customWidth="true" style="667" width="10.44140625"/>
    <col min="9" max="9" bestFit="true" customWidth="true" style="667" width="7.6640625"/>
    <col min="10" max="10" bestFit="true" customWidth="true" style="666" width="7.0"/>
    <col min="11" max="11" customWidth="true" style="667" width="9.44140625"/>
    <col min="12" max="12" bestFit="true" customWidth="true" style="667" width="8.6640625"/>
    <col min="13" max="13" bestFit="true" customWidth="true" style="666" width="8.6640625"/>
    <col min="14" max="15" bestFit="true" customWidth="true" style="667" width="8.6640625"/>
    <col min="16" max="16" bestFit="true" customWidth="true" style="666" width="8.6640625"/>
    <col min="17" max="17" bestFit="true" customWidth="true" style="667" width="8.6640625"/>
    <col min="18" max="18" bestFit="true" customWidth="true" style="667" width="7.88671875"/>
    <col min="19" max="19" bestFit="true" customWidth="true" style="666" width="7.0"/>
    <col min="20" max="21" bestFit="true" customWidth="true" style="667" width="8.6640625"/>
    <col min="22" max="22" bestFit="true" customWidth="true" style="666" width="8.6640625"/>
    <col min="23" max="24" bestFit="true" customWidth="true" style="667" width="8.6640625"/>
    <col min="25" max="25" bestFit="true" customWidth="true" style="666" width="8.6640625"/>
    <col min="26" max="26" bestFit="true" customWidth="true" style="667" width="8.6640625"/>
    <col min="27" max="27" customWidth="true" style="667" width="10.5546875"/>
    <col min="28" max="28" customWidth="true" style="666" width="10.5546875"/>
    <col min="29" max="30" customWidth="true" style="667" width="10.5546875"/>
    <col min="31" max="31" customWidth="true" style="666" width="5.6640625"/>
    <col min="32" max="32" customWidth="true" style="667" width="7.109375"/>
    <col min="33" max="33" customWidth="true" style="667" width="5.6640625"/>
    <col min="34" max="34" customWidth="true" style="666" width="6.33203125"/>
    <col min="35" max="35" customWidth="true" style="667" width="7.6640625"/>
    <col min="36" max="36" customWidth="true" style="667" width="8.5546875"/>
    <col min="37" max="37" customWidth="true" style="666" width="8.33203125"/>
    <col min="38" max="38" customWidth="true" style="667" width="7.33203125"/>
    <col min="39" max="39" customWidth="true" style="667" width="7.109375"/>
    <col min="40" max="40" customWidth="true" style="666" width="6.88671875"/>
    <col min="41" max="41" customWidth="true" style="667" width="6.5546875"/>
    <col min="42" max="42" customWidth="true" style="667" width="5.6640625"/>
    <col min="43" max="43" customWidth="true" style="666" width="5.6640625"/>
    <col min="44" max="44" customWidth="true" style="667" width="6.88671875"/>
    <col min="45" max="45" customWidth="true" style="667" width="5.6640625"/>
    <col min="46" max="46" customWidth="true" style="666" width="5.6640625"/>
    <col min="47" max="47" customWidth="true" style="667" width="6.44140625"/>
    <col min="48" max="48" customWidth="true" style="667" width="5.6640625"/>
    <col min="49" max="49" customWidth="true" style="666" width="5.6640625"/>
    <col min="50" max="50" customWidth="true" style="667" width="6.6640625"/>
    <col min="51" max="51" customWidth="true" style="667" width="5.6640625"/>
    <col min="52" max="52" customWidth="true" style="666" width="5.6640625"/>
    <col min="53" max="53" customWidth="true" style="667" width="7.0"/>
    <col min="54" max="54" customWidth="true" style="667" width="5.6640625"/>
    <col min="55" max="55" customWidth="true" style="666" width="5.6640625"/>
    <col min="56" max="56" customWidth="true" style="667" width="7.109375"/>
    <col min="57" max="57" customWidth="true" style="667" width="5.6640625"/>
    <col min="58" max="58" customWidth="true" style="666" width="5.6640625"/>
    <col min="59" max="59" customWidth="true" style="667" width="6.6640625"/>
    <col min="60" max="60" customWidth="true" style="667" width="5.6640625"/>
    <col min="61" max="61" customWidth="true" style="666" width="5.6640625"/>
    <col min="62" max="63" customWidth="true" style="667" width="5.6640625"/>
    <col min="64" max="64" customWidth="true" style="666" width="5.6640625"/>
    <col min="65" max="66" customWidth="true" style="667" width="5.6640625"/>
    <col min="67" max="67" customWidth="true" style="666" width="5.6640625"/>
    <col min="68" max="68" customWidth="true" style="668" width="8.5546875"/>
    <col min="69" max="71" customWidth="true" style="668" width="5.6640625"/>
    <col min="72" max="84" customWidth="true" style="669" width="5.6640625"/>
    <col min="85" max="85" customWidth="true" style="665" width="5.6640625"/>
    <col min="86" max="86" customWidth="true" style="665" width="7.5546875"/>
    <col min="87" max="88" customWidth="true" style="665" width="5.6640625"/>
    <col min="89" max="89" customWidth="true" style="665" width="7.0"/>
    <col min="90" max="91" customWidth="true" style="665" width="5.6640625"/>
    <col min="92" max="92" customWidth="true" style="665" width="6.6640625"/>
    <col min="93" max="94" customWidth="true" style="665" width="5.6640625"/>
    <col min="95" max="95" customWidth="true" style="665" width="7.0"/>
    <col min="96" max="97" customWidth="true" style="665" width="5.6640625"/>
    <col min="98" max="98" customWidth="true" style="665" width="7.5546875"/>
    <col min="99" max="99" customWidth="true" style="665" width="8.0"/>
    <col min="100" max="100" customWidth="true" style="665" width="5.6640625"/>
    <col min="101" max="101" customWidth="true" style="665" width="7.88671875"/>
    <col min="102" max="104" customWidth="true" style="665" width="5.6640625"/>
    <col min="105" max="110" style="665" width="7.0"/>
    <col min="111" max="16384" style="669" width="7.0"/>
  </cols>
  <sheetData>
    <row r="2" spans="1:110" ht="27.75" customHeight="1" x14ac:dyDescent="0.2">
      <c r="A2" s="671" t="s">
        <v>142</v>
      </c>
      <c r="B2" s="671"/>
      <c r="F2" s="670"/>
      <c r="I2" s="672"/>
      <c r="J2" s="672"/>
      <c r="K2" s="672"/>
      <c r="L2" s="673"/>
      <c r="M2" s="672"/>
      <c r="N2" s="672"/>
      <c r="CG2" s="669"/>
      <c r="CH2" s="669"/>
      <c r="CI2" s="669"/>
      <c r="CJ2" s="669"/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69"/>
      <c r="CX2" s="669"/>
      <c r="CY2" s="669"/>
      <c r="CZ2" s="669"/>
      <c r="DA2" s="669"/>
      <c r="DB2" s="669"/>
      <c r="DC2" s="669"/>
      <c r="DD2" s="669"/>
      <c r="DE2" s="669"/>
      <c r="DF2" s="669"/>
    </row>
    <row r="3" spans="1:110" ht="24" customHeight="1" x14ac:dyDescent="0.2">
      <c r="A3" s="993" t="s">
        <v>60</v>
      </c>
      <c r="B3" s="993" t="s">
        <v>28</v>
      </c>
      <c r="C3" s="998" t="s">
        <v>61</v>
      </c>
      <c r="D3" s="995">
        <v>45781</v>
      </c>
      <c r="E3" s="998"/>
      <c r="F3" s="998"/>
      <c r="G3" s="998"/>
      <c r="H3" s="998"/>
      <c r="I3" s="999" t="s">
        <v>143</v>
      </c>
      <c r="J3" s="999"/>
      <c r="K3" s="999"/>
      <c r="L3" s="1003" t="s">
        <v>144</v>
      </c>
      <c r="M3" s="1011"/>
      <c r="N3" s="1004"/>
      <c r="O3" s="674"/>
      <c r="P3" s="674"/>
      <c r="Q3" s="674"/>
      <c r="S3" s="999" t="s">
        <v>60</v>
      </c>
      <c r="T3" s="999" t="s">
        <v>63</v>
      </c>
      <c r="U3" s="999" t="s">
        <v>61</v>
      </c>
      <c r="V3" s="1000" t="s">
        <v>145</v>
      </c>
      <c r="W3" s="1001"/>
      <c r="X3" s="1001"/>
      <c r="Y3" s="1002"/>
      <c r="Z3" s="1003" t="s">
        <v>146</v>
      </c>
      <c r="AA3" s="1004"/>
      <c r="AB3" s="999" t="s">
        <v>143</v>
      </c>
      <c r="AC3" s="999"/>
      <c r="AD3" s="674"/>
      <c r="BP3" s="667"/>
      <c r="BQ3" s="667"/>
      <c r="BR3" s="666"/>
      <c r="BS3" s="667"/>
      <c r="BT3" s="667"/>
      <c r="BU3" s="666"/>
      <c r="BV3" s="668"/>
      <c r="BW3" s="668"/>
      <c r="BX3" s="668"/>
      <c r="CG3" s="669"/>
      <c r="CH3" s="669"/>
      <c r="CI3" s="669"/>
      <c r="CJ3" s="669"/>
      <c r="CK3" s="669"/>
      <c r="CL3" s="669"/>
      <c r="CM3" s="669"/>
      <c r="CN3" s="669"/>
      <c r="CO3" s="669"/>
      <c r="CP3" s="669"/>
      <c r="CQ3" s="669"/>
      <c r="CR3" s="669"/>
      <c r="CS3" s="669"/>
      <c r="CT3" s="669"/>
      <c r="CU3" s="669"/>
      <c r="CV3" s="669"/>
      <c r="CW3" s="669"/>
      <c r="CX3" s="669"/>
      <c r="CY3" s="669"/>
      <c r="CZ3" s="669"/>
      <c r="DA3" s="669"/>
      <c r="DB3" s="669"/>
      <c r="DC3" s="669"/>
      <c r="DD3" s="669"/>
      <c r="DE3" s="669"/>
      <c r="DF3" s="669"/>
    </row>
    <row r="4" spans="1:110" ht="24" customHeight="1" x14ac:dyDescent="0.2">
      <c r="A4" s="994"/>
      <c r="B4" s="994"/>
      <c r="C4" s="998"/>
      <c r="D4" s="750" t="s">
        <v>64</v>
      </c>
      <c r="E4" s="750" t="s">
        <v>65</v>
      </c>
      <c r="F4" s="750" t="s">
        <v>66</v>
      </c>
      <c r="G4" s="750" t="s">
        <v>67</v>
      </c>
      <c r="H4" s="750" t="s">
        <v>68</v>
      </c>
      <c r="I4" s="750" t="s">
        <v>65</v>
      </c>
      <c r="J4" s="750" t="s">
        <v>147</v>
      </c>
      <c r="K4" s="750" t="s">
        <v>68</v>
      </c>
      <c r="L4" s="750" t="s">
        <v>65</v>
      </c>
      <c r="M4" s="750" t="s">
        <v>147</v>
      </c>
      <c r="N4" s="750" t="s">
        <v>68</v>
      </c>
      <c r="O4" s="674"/>
      <c r="P4" s="674"/>
      <c r="Q4" s="674"/>
      <c r="S4" s="999"/>
      <c r="T4" s="999"/>
      <c r="U4" s="999"/>
      <c r="V4" s="731" t="s">
        <v>70</v>
      </c>
      <c r="W4" s="749" t="s">
        <v>71</v>
      </c>
      <c r="X4" s="749" t="s">
        <v>72</v>
      </c>
      <c r="Y4" s="749" t="s">
        <v>73</v>
      </c>
      <c r="Z4" s="749" t="s">
        <v>74</v>
      </c>
      <c r="AA4" s="749" t="s">
        <v>68</v>
      </c>
      <c r="AB4" s="749" t="s">
        <v>74</v>
      </c>
      <c r="AC4" s="749" t="s">
        <v>68</v>
      </c>
      <c r="AD4" s="674"/>
      <c r="BP4" s="667"/>
      <c r="BQ4" s="667"/>
      <c r="BR4" s="666"/>
      <c r="BS4" s="667"/>
      <c r="BT4" s="667"/>
      <c r="BU4" s="666"/>
      <c r="BV4" s="668"/>
      <c r="BW4" s="668"/>
      <c r="BX4" s="668"/>
      <c r="CG4" s="669"/>
      <c r="CH4" s="669"/>
      <c r="CI4" s="669"/>
      <c r="CJ4" s="669"/>
      <c r="CK4" s="669"/>
      <c r="CL4" s="669"/>
      <c r="CM4" s="669"/>
      <c r="CN4" s="669"/>
      <c r="CO4" s="669"/>
      <c r="CP4" s="669"/>
      <c r="CQ4" s="669"/>
      <c r="CR4" s="669"/>
      <c r="CS4" s="669"/>
      <c r="CT4" s="669"/>
      <c r="CU4" s="669"/>
      <c r="CV4" s="669"/>
      <c r="CW4" s="669"/>
      <c r="CX4" s="669"/>
      <c r="CY4" s="669"/>
      <c r="CZ4" s="669"/>
      <c r="DA4" s="669"/>
      <c r="DB4" s="669"/>
      <c r="DC4" s="669"/>
      <c r="DD4" s="669"/>
      <c r="DE4" s="669"/>
      <c r="DF4" s="669"/>
    </row>
    <row r="5" spans="1:110" ht="24" customHeight="1" x14ac:dyDescent="0.2">
      <c r="A5" s="750"/>
      <c r="B5" s="750" t="s">
        <v>75</v>
      </c>
      <c r="C5" s="750">
        <v>2.87</v>
      </c>
      <c r="D5" s="750">
        <v>32479</v>
      </c>
      <c r="E5" s="678">
        <v>17</v>
      </c>
      <c r="F5" s="675">
        <v>0.52341512977616311</v>
      </c>
      <c r="G5" s="740">
        <v>-2.346584870223837</v>
      </c>
      <c r="H5" s="676" t="s">
        <v>148</v>
      </c>
      <c r="I5" s="678">
        <v>39.049999999999997</v>
      </c>
      <c r="J5" s="740">
        <v>1.2023153422211272</v>
      </c>
      <c r="K5" s="677" t="s">
        <v>148</v>
      </c>
      <c r="L5" s="678">
        <v>41</v>
      </c>
      <c r="M5" s="675">
        <v>1.2961967689924441</v>
      </c>
      <c r="N5" s="676" t="s">
        <v>148</v>
      </c>
      <c r="O5" s="746"/>
      <c r="P5" s="747"/>
      <c r="Q5" s="748"/>
      <c r="R5" s="745"/>
      <c r="S5" s="725">
        <v>1</v>
      </c>
      <c r="T5" s="732" t="s">
        <v>77</v>
      </c>
      <c r="U5" s="733">
        <v>0.79210000000000003</v>
      </c>
      <c r="V5" s="734">
        <v>0.8</v>
      </c>
      <c r="W5" s="735">
        <v>16</v>
      </c>
      <c r="X5" s="735">
        <v>20</v>
      </c>
      <c r="Y5" s="736" t="s">
        <v>76</v>
      </c>
      <c r="Z5" s="737" t="e">
        <v>#N/A</v>
      </c>
      <c r="AA5" s="736" t="e">
        <v>#N/A</v>
      </c>
      <c r="AB5" s="738">
        <v>0.95874822190611664</v>
      </c>
      <c r="AC5" s="736" t="s">
        <v>149</v>
      </c>
      <c r="AD5" s="674"/>
      <c r="BP5" s="667"/>
      <c r="BQ5" s="667"/>
      <c r="BR5" s="666"/>
      <c r="BS5" s="667"/>
      <c r="BT5" s="667"/>
      <c r="BU5" s="666"/>
      <c r="BV5" s="668"/>
      <c r="BW5" s="668"/>
      <c r="BX5" s="668"/>
      <c r="CG5" s="669"/>
      <c r="CH5" s="669"/>
      <c r="CI5" s="669"/>
      <c r="CJ5" s="669"/>
      <c r="CK5" s="669"/>
      <c r="CL5" s="669"/>
      <c r="CM5" s="669"/>
      <c r="CN5" s="669"/>
      <c r="CO5" s="669"/>
      <c r="CP5" s="669"/>
      <c r="CQ5" s="669"/>
      <c r="CR5" s="669"/>
      <c r="CS5" s="669"/>
      <c r="CT5" s="669"/>
      <c r="CU5" s="669"/>
      <c r="CV5" s="669"/>
      <c r="CW5" s="669"/>
      <c r="CX5" s="669"/>
      <c r="CY5" s="669"/>
      <c r="CZ5" s="669"/>
      <c r="DA5" s="669"/>
      <c r="DB5" s="669"/>
      <c r="DC5" s="669"/>
      <c r="DD5" s="669"/>
      <c r="DE5" s="669"/>
      <c r="DF5" s="669"/>
    </row>
    <row r="6" spans="1:110" ht="24" customHeight="1" x14ac:dyDescent="0.2">
      <c r="A6" s="741">
        <v>1</v>
      </c>
      <c r="B6" s="742" t="s">
        <v>46</v>
      </c>
      <c r="C6" s="743">
        <v>3.88</v>
      </c>
      <c r="D6" s="743">
        <v>24591</v>
      </c>
      <c r="E6" s="739">
        <v>9</v>
      </c>
      <c r="F6" s="680">
        <v>0.36598755642308162</v>
      </c>
      <c r="G6" s="744">
        <v>-3.5140124435769184</v>
      </c>
      <c r="H6" s="679" t="s">
        <v>148</v>
      </c>
      <c r="I6" s="739">
        <v>25.4</v>
      </c>
      <c r="J6" s="680">
        <v>1.0328982147940304</v>
      </c>
      <c r="K6" s="681" t="s">
        <v>148</v>
      </c>
      <c r="L6" s="739">
        <v>37</v>
      </c>
      <c r="M6" s="680">
        <v>1.5622361087654113</v>
      </c>
      <c r="N6" s="679" t="s">
        <v>148</v>
      </c>
      <c r="O6" s="746"/>
      <c r="P6" s="747"/>
      <c r="Q6" s="748"/>
      <c r="R6" s="745"/>
      <c r="S6" s="725">
        <v>2</v>
      </c>
      <c r="T6" s="732" t="s">
        <v>78</v>
      </c>
      <c r="U6" s="733">
        <v>0.98209999999999997</v>
      </c>
      <c r="V6" s="734">
        <v>1</v>
      </c>
      <c r="W6" s="725">
        <v>20</v>
      </c>
      <c r="X6" s="725">
        <v>20</v>
      </c>
      <c r="Y6" s="736" t="s">
        <v>76</v>
      </c>
      <c r="Z6" s="737" t="e">
        <v>#N/A</v>
      </c>
      <c r="AA6" s="736" t="e">
        <v>#N/A</v>
      </c>
      <c r="AB6" s="736">
        <v>1</v>
      </c>
      <c r="AC6" s="736" t="s">
        <v>150</v>
      </c>
      <c r="AD6" s="674"/>
      <c r="BP6" s="667"/>
      <c r="BQ6" s="667"/>
      <c r="BR6" s="666"/>
      <c r="BS6" s="667"/>
      <c r="BT6" s="667"/>
      <c r="BU6" s="666"/>
      <c r="BV6" s="668"/>
      <c r="BW6" s="668"/>
      <c r="BX6" s="668"/>
      <c r="CG6" s="669"/>
      <c r="CH6" s="669"/>
      <c r="CI6" s="669"/>
      <c r="CJ6" s="669"/>
      <c r="CK6" s="669"/>
      <c r="CL6" s="669"/>
      <c r="CM6" s="669"/>
      <c r="CN6" s="669"/>
      <c r="CO6" s="669"/>
      <c r="CP6" s="669"/>
      <c r="CQ6" s="669"/>
      <c r="CR6" s="669"/>
      <c r="CS6" s="669"/>
      <c r="CT6" s="669"/>
      <c r="CU6" s="669"/>
      <c r="CV6" s="669"/>
      <c r="CW6" s="669"/>
      <c r="CX6" s="669"/>
      <c r="CY6" s="669"/>
      <c r="CZ6" s="669"/>
      <c r="DA6" s="669"/>
      <c r="DB6" s="669"/>
      <c r="DC6" s="669"/>
      <c r="DD6" s="669"/>
      <c r="DE6" s="669"/>
      <c r="DF6" s="669"/>
    </row>
    <row r="7" spans="1:110" ht="24" customHeight="1" x14ac:dyDescent="0.2">
      <c r="A7" s="741">
        <v>2</v>
      </c>
      <c r="B7" s="742" t="s">
        <v>43</v>
      </c>
      <c r="C7" s="743">
        <v>4.1900000000000004</v>
      </c>
      <c r="D7" s="743">
        <v>3006</v>
      </c>
      <c r="E7" s="739">
        <v>1</v>
      </c>
      <c r="F7" s="680">
        <v>0.33266799733865604</v>
      </c>
      <c r="G7" s="744">
        <v>-3.8573320026613445</v>
      </c>
      <c r="H7" s="679" t="s">
        <v>148</v>
      </c>
      <c r="I7" s="739">
        <v>4.3</v>
      </c>
      <c r="J7" s="680">
        <v>1.4304723885562212</v>
      </c>
      <c r="K7" s="681" t="s">
        <v>148</v>
      </c>
      <c r="L7" s="739">
        <v>1</v>
      </c>
      <c r="M7" s="680">
        <v>0.26068821689259647</v>
      </c>
      <c r="N7" s="679" t="s">
        <v>148</v>
      </c>
      <c r="O7" s="746"/>
      <c r="P7" s="747"/>
      <c r="Q7" s="748"/>
      <c r="R7" s="745"/>
      <c r="S7" s="725">
        <v>3</v>
      </c>
      <c r="T7" s="732" t="s">
        <v>79</v>
      </c>
      <c r="U7" s="733">
        <v>0.999</v>
      </c>
      <c r="V7" s="734">
        <v>1</v>
      </c>
      <c r="W7" s="725">
        <v>20</v>
      </c>
      <c r="X7" s="725">
        <v>20</v>
      </c>
      <c r="Y7" s="736" t="s">
        <v>76</v>
      </c>
      <c r="Z7" s="737" t="e">
        <v>#N/A</v>
      </c>
      <c r="AA7" s="736" t="e">
        <v>#N/A</v>
      </c>
      <c r="AB7" s="736">
        <v>1</v>
      </c>
      <c r="AC7" s="736" t="s">
        <v>150</v>
      </c>
      <c r="AD7" s="674"/>
      <c r="BP7" s="667"/>
      <c r="BQ7" s="667"/>
      <c r="BR7" s="666"/>
      <c r="BS7" s="667"/>
      <c r="BT7" s="667"/>
      <c r="BU7" s="666"/>
      <c r="BV7" s="668"/>
      <c r="BW7" s="668"/>
      <c r="BX7" s="668"/>
      <c r="CG7" s="669"/>
      <c r="CH7" s="669"/>
      <c r="CI7" s="669"/>
      <c r="CJ7" s="669"/>
      <c r="CK7" s="669"/>
      <c r="CL7" s="669"/>
      <c r="CM7" s="669"/>
      <c r="CN7" s="669"/>
      <c r="CO7" s="669"/>
      <c r="CP7" s="669"/>
      <c r="CQ7" s="669"/>
      <c r="CR7" s="669"/>
      <c r="CS7" s="669"/>
      <c r="CT7" s="669"/>
      <c r="CU7" s="669"/>
      <c r="CV7" s="669"/>
      <c r="CW7" s="669"/>
      <c r="CX7" s="669"/>
      <c r="CY7" s="669"/>
      <c r="CZ7" s="669"/>
      <c r="DA7" s="669"/>
      <c r="DB7" s="669"/>
      <c r="DC7" s="669"/>
      <c r="DD7" s="669"/>
      <c r="DE7" s="669"/>
      <c r="DF7" s="669"/>
    </row>
    <row r="8" spans="1:110" ht="24" customHeight="1" x14ac:dyDescent="0.2">
      <c r="A8" s="741">
        <v>3</v>
      </c>
      <c r="B8" s="742" t="s">
        <v>45</v>
      </c>
      <c r="C8" s="743">
        <v>5.31</v>
      </c>
      <c r="D8" s="743">
        <v>4101</v>
      </c>
      <c r="E8" s="739">
        <v>2</v>
      </c>
      <c r="F8" s="680">
        <v>0.487685930260912</v>
      </c>
      <c r="G8" s="744">
        <v>-4.8223140697390878</v>
      </c>
      <c r="H8" s="679" t="s">
        <v>148</v>
      </c>
      <c r="I8" s="739">
        <v>5.5</v>
      </c>
      <c r="J8" s="680">
        <v>1.3411363082175076</v>
      </c>
      <c r="K8" s="681" t="s">
        <v>148</v>
      </c>
      <c r="L8" s="739">
        <v>2</v>
      </c>
      <c r="M8" s="680">
        <v>0.61406202026404666</v>
      </c>
      <c r="N8" s="679" t="s">
        <v>148</v>
      </c>
      <c r="O8" s="746"/>
      <c r="P8" s="747"/>
      <c r="Q8" s="748"/>
      <c r="R8" s="745"/>
      <c r="S8" s="667"/>
      <c r="V8" s="667"/>
      <c r="Y8" s="667"/>
      <c r="AB8" s="667"/>
      <c r="BP8" s="667"/>
      <c r="BQ8" s="667"/>
      <c r="BR8" s="666"/>
      <c r="BS8" s="667"/>
      <c r="BT8" s="667"/>
      <c r="BU8" s="666"/>
      <c r="BV8" s="668"/>
      <c r="BW8" s="668"/>
      <c r="BX8" s="668"/>
      <c r="CG8" s="669"/>
      <c r="CH8" s="669"/>
      <c r="CI8" s="669"/>
      <c r="CJ8" s="669"/>
      <c r="CK8" s="669"/>
      <c r="CL8" s="669"/>
      <c r="CM8" s="669"/>
      <c r="CN8" s="669"/>
      <c r="CO8" s="669"/>
      <c r="CP8" s="669"/>
      <c r="CQ8" s="669"/>
      <c r="CR8" s="669"/>
      <c r="CS8" s="669"/>
      <c r="CT8" s="669"/>
      <c r="CU8" s="669"/>
      <c r="CV8" s="669"/>
      <c r="CW8" s="669"/>
      <c r="CX8" s="669"/>
      <c r="CY8" s="669"/>
      <c r="CZ8" s="669"/>
      <c r="DA8" s="669"/>
      <c r="DB8" s="669"/>
      <c r="DC8" s="669"/>
      <c r="DD8" s="669"/>
      <c r="DE8" s="669"/>
      <c r="DF8" s="669"/>
    </row>
    <row r="9" spans="1:110" ht="24" customHeight="1" x14ac:dyDescent="0.2">
      <c r="A9" s="741">
        <v>4</v>
      </c>
      <c r="B9" s="742" t="s">
        <v>44</v>
      </c>
      <c r="C9" s="743">
        <v>4.7300000000000004</v>
      </c>
      <c r="D9" s="743">
        <v>785</v>
      </c>
      <c r="E9" s="739">
        <v>5</v>
      </c>
      <c r="F9" s="680">
        <v>6.369426751592357</v>
      </c>
      <c r="G9" s="744">
        <v>1.6394267515923566</v>
      </c>
      <c r="H9" s="679" t="s">
        <v>151</v>
      </c>
      <c r="I9" s="739">
        <v>3.85</v>
      </c>
      <c r="J9" s="680">
        <v>4.9044585987261149</v>
      </c>
      <c r="K9" s="681" t="s">
        <v>151</v>
      </c>
      <c r="L9" s="739">
        <v>1</v>
      </c>
      <c r="M9" s="680">
        <v>1.1709601873536299</v>
      </c>
      <c r="N9" s="679" t="s">
        <v>148</v>
      </c>
      <c r="O9" s="746"/>
      <c r="P9" s="747"/>
      <c r="Q9" s="748"/>
      <c r="R9" s="745"/>
      <c r="S9" s="667"/>
      <c r="V9" s="667"/>
      <c r="Y9" s="667"/>
      <c r="AB9" s="667"/>
      <c r="BP9" s="667"/>
      <c r="BQ9" s="667"/>
      <c r="BR9" s="666"/>
      <c r="BS9" s="667"/>
      <c r="BT9" s="667"/>
      <c r="BU9" s="666"/>
      <c r="BV9" s="668"/>
      <c r="BW9" s="668"/>
      <c r="BX9" s="668"/>
      <c r="CG9" s="669"/>
      <c r="CH9" s="669"/>
      <c r="CI9" s="669"/>
      <c r="CJ9" s="669"/>
      <c r="CK9" s="669"/>
      <c r="CL9" s="669"/>
      <c r="CM9" s="669"/>
      <c r="CN9" s="669"/>
      <c r="CO9" s="669"/>
      <c r="CP9" s="669"/>
      <c r="CQ9" s="669"/>
      <c r="CR9" s="669"/>
      <c r="CS9" s="669"/>
      <c r="CT9" s="669"/>
      <c r="CU9" s="669"/>
      <c r="CV9" s="669"/>
      <c r="CW9" s="669"/>
      <c r="CX9" s="669"/>
      <c r="CY9" s="669"/>
      <c r="CZ9" s="669"/>
      <c r="DA9" s="669"/>
      <c r="DB9" s="669"/>
      <c r="DC9" s="669"/>
      <c r="DD9" s="669"/>
      <c r="DE9" s="669"/>
      <c r="DF9" s="669"/>
    </row>
    <row r="10" spans="1:110" s="684" customFormat="1" ht="27.75" customHeight="1" x14ac:dyDescent="0.2">
      <c r="A10" s="674"/>
      <c r="B10" s="674"/>
      <c r="C10" s="674"/>
      <c r="D10" s="674"/>
      <c r="E10" s="674"/>
      <c r="F10" s="674"/>
      <c r="G10" s="674"/>
      <c r="H10" s="674"/>
      <c r="I10" s="674"/>
      <c r="J10" s="674"/>
      <c r="K10" s="674"/>
      <c r="L10" s="674"/>
      <c r="M10" s="674"/>
      <c r="N10" s="674"/>
      <c r="O10" s="674"/>
      <c r="P10" s="674"/>
      <c r="Q10" s="674"/>
      <c r="R10" s="674"/>
      <c r="S10" s="674"/>
      <c r="T10" s="674"/>
      <c r="U10" s="674"/>
      <c r="V10" s="674"/>
      <c r="W10" s="674"/>
      <c r="X10" s="674"/>
      <c r="Y10" s="682"/>
      <c r="Z10" s="674"/>
      <c r="AA10" s="674"/>
      <c r="AB10" s="682"/>
      <c r="AC10" s="674"/>
      <c r="AD10" s="674"/>
      <c r="AE10" s="682"/>
      <c r="AF10" s="674"/>
      <c r="AG10" s="674"/>
      <c r="AH10" s="682"/>
      <c r="AI10" s="682"/>
      <c r="AJ10" s="682"/>
      <c r="AK10" s="682"/>
      <c r="AL10" s="674"/>
      <c r="AM10" s="674"/>
      <c r="AN10" s="682"/>
      <c r="AO10" s="674"/>
      <c r="AP10" s="674"/>
      <c r="AQ10" s="682"/>
      <c r="AR10" s="674"/>
      <c r="AS10" s="674"/>
      <c r="AT10" s="682"/>
      <c r="AU10" s="674"/>
      <c r="AV10" s="674"/>
      <c r="AW10" s="682"/>
      <c r="AX10" s="674"/>
      <c r="AY10" s="674"/>
      <c r="AZ10" s="682"/>
      <c r="BA10" s="674"/>
      <c r="BB10" s="674"/>
      <c r="BC10" s="682"/>
      <c r="BD10" s="674"/>
      <c r="BE10" s="674"/>
      <c r="BF10" s="682"/>
      <c r="BG10" s="674"/>
      <c r="BH10" s="674"/>
      <c r="BI10" s="682"/>
      <c r="BJ10" s="674"/>
      <c r="BK10" s="674"/>
      <c r="BL10" s="682"/>
      <c r="BM10" s="674"/>
      <c r="BN10" s="674"/>
      <c r="BO10" s="682"/>
      <c r="BP10" s="683"/>
      <c r="BQ10" s="683"/>
      <c r="BR10" s="683"/>
      <c r="BS10" s="683"/>
    </row>
    <row r="11" spans="1:110" s="690" customFormat="1" ht="27.75" customHeight="1" x14ac:dyDescent="0.2">
      <c r="A11" s="685" t="s">
        <v>152</v>
      </c>
      <c r="B11" s="686"/>
      <c r="C11" s="686"/>
      <c r="D11" s="686"/>
      <c r="E11" s="686"/>
      <c r="F11" s="686"/>
      <c r="G11" s="686"/>
      <c r="H11" s="686"/>
      <c r="I11" s="686"/>
      <c r="J11" s="686"/>
      <c r="K11" s="686"/>
      <c r="L11" s="686"/>
      <c r="M11" s="686"/>
      <c r="N11" s="686"/>
      <c r="O11" s="686"/>
      <c r="P11" s="686"/>
      <c r="Q11" s="686"/>
      <c r="R11" s="686"/>
      <c r="S11" s="686"/>
      <c r="T11" s="686"/>
      <c r="U11" s="686"/>
      <c r="V11" s="686"/>
      <c r="W11" s="687"/>
      <c r="X11" s="687"/>
      <c r="Y11" s="688"/>
      <c r="Z11" s="687"/>
      <c r="AA11" s="687"/>
      <c r="AB11" s="688"/>
      <c r="AC11" s="687"/>
      <c r="AD11" s="687"/>
      <c r="AE11" s="688"/>
      <c r="AF11" s="687"/>
      <c r="AG11" s="687"/>
      <c r="AH11" s="688"/>
      <c r="AI11" s="688"/>
      <c r="AJ11" s="688"/>
      <c r="AK11" s="688"/>
      <c r="AL11" s="687"/>
      <c r="AM11" s="687"/>
      <c r="AN11" s="688"/>
      <c r="AO11" s="687"/>
      <c r="AP11" s="687"/>
      <c r="AQ11" s="688"/>
      <c r="AR11" s="687"/>
      <c r="AS11" s="687"/>
      <c r="AT11" s="688"/>
      <c r="AU11" s="687"/>
      <c r="AV11" s="687"/>
      <c r="AW11" s="688"/>
      <c r="AX11" s="687"/>
      <c r="AY11" s="687"/>
      <c r="AZ11" s="688"/>
      <c r="BA11" s="687"/>
      <c r="BB11" s="687"/>
      <c r="BC11" s="688"/>
      <c r="BD11" s="687"/>
      <c r="BE11" s="687"/>
      <c r="BF11" s="688"/>
      <c r="BG11" s="687"/>
      <c r="BH11" s="687"/>
      <c r="BI11" s="688"/>
      <c r="BJ11" s="687"/>
      <c r="BK11" s="687"/>
      <c r="BL11" s="688"/>
      <c r="BM11" s="687"/>
      <c r="BN11" s="687"/>
      <c r="BO11" s="688"/>
      <c r="BP11" s="689"/>
      <c r="BQ11" s="689"/>
      <c r="BR11" s="689"/>
      <c r="BS11" s="689"/>
    </row>
    <row r="12" spans="1:110" s="690" customFormat="1" ht="27.75" customHeight="1" x14ac:dyDescent="0.2">
      <c r="A12" s="993" t="s">
        <v>27</v>
      </c>
      <c r="B12" s="993" t="s">
        <v>28</v>
      </c>
      <c r="C12" s="995" t="s">
        <v>153</v>
      </c>
      <c r="D12" s="995"/>
      <c r="E12" s="995" t="s">
        <v>154</v>
      </c>
      <c r="F12" s="995"/>
      <c r="G12" s="996">
        <v>45781</v>
      </c>
      <c r="H12" s="1005" t="s">
        <v>155</v>
      </c>
      <c r="I12" s="1006"/>
      <c r="J12" s="1006"/>
      <c r="K12" s="1006"/>
      <c r="L12" s="1006"/>
      <c r="M12" s="1006"/>
      <c r="N12" s="1006"/>
      <c r="O12" s="1006"/>
      <c r="P12" s="1006"/>
      <c r="Q12" s="1007"/>
      <c r="R12" s="1008" t="s">
        <v>156</v>
      </c>
      <c r="S12" s="1009"/>
      <c r="T12" s="1009"/>
      <c r="U12" s="1009"/>
      <c r="V12" s="1009"/>
      <c r="W12" s="1009"/>
      <c r="X12" s="1009"/>
      <c r="Y12" s="1009"/>
      <c r="Z12" s="1010"/>
      <c r="AA12" s="686"/>
      <c r="AB12" s="687"/>
      <c r="AC12" s="687"/>
      <c r="AD12" s="688"/>
      <c r="AE12" s="687"/>
      <c r="AF12" s="687"/>
      <c r="AG12" s="688"/>
      <c r="AH12" s="687"/>
      <c r="AI12" s="687"/>
      <c r="AJ12" s="688"/>
      <c r="AK12" s="687"/>
      <c r="AL12" s="687"/>
      <c r="AM12" s="688"/>
      <c r="AN12" s="688"/>
      <c r="AO12" s="688"/>
      <c r="AP12" s="688"/>
      <c r="AQ12" s="687"/>
      <c r="AR12" s="687"/>
      <c r="AS12" s="688"/>
      <c r="AT12" s="687"/>
      <c r="AU12" s="687"/>
      <c r="AV12" s="688"/>
      <c r="AW12" s="687"/>
      <c r="AX12" s="687"/>
      <c r="AY12" s="688"/>
      <c r="AZ12" s="687"/>
      <c r="BA12" s="687"/>
      <c r="BB12" s="688"/>
      <c r="BC12" s="687"/>
      <c r="BD12" s="687"/>
      <c r="BE12" s="688"/>
      <c r="BF12" s="687"/>
      <c r="BG12" s="687"/>
      <c r="BH12" s="688"/>
      <c r="BI12" s="687"/>
      <c r="BJ12" s="687"/>
      <c r="BK12" s="688"/>
      <c r="BL12" s="687"/>
      <c r="BM12" s="687"/>
      <c r="BN12" s="688"/>
      <c r="BO12" s="687"/>
      <c r="BP12" s="687"/>
      <c r="BQ12" s="688"/>
      <c r="BR12" s="687"/>
      <c r="BS12" s="687"/>
      <c r="BT12" s="688"/>
      <c r="BU12" s="689"/>
      <c r="BV12" s="689"/>
      <c r="BW12" s="689"/>
      <c r="BX12" s="689"/>
    </row>
    <row r="13" spans="1:110" s="684" customFormat="1" ht="43.5" customHeight="1" x14ac:dyDescent="0.2">
      <c r="A13" s="994"/>
      <c r="B13" s="994"/>
      <c r="C13" s="750" t="s">
        <v>157</v>
      </c>
      <c r="D13" s="750" t="s">
        <v>158</v>
      </c>
      <c r="E13" s="750" t="s">
        <v>157</v>
      </c>
      <c r="F13" s="750" t="s">
        <v>158</v>
      </c>
      <c r="G13" s="997"/>
      <c r="H13" s="691" t="s">
        <v>159</v>
      </c>
      <c r="I13" s="692" t="s">
        <v>160</v>
      </c>
      <c r="J13" s="692" t="s">
        <v>161</v>
      </c>
      <c r="K13" s="693">
        <v>45775</v>
      </c>
      <c r="L13" s="693">
        <v>45776</v>
      </c>
      <c r="M13" s="693">
        <v>45777</v>
      </c>
      <c r="N13" s="694">
        <v>45778</v>
      </c>
      <c r="O13" s="694">
        <v>45779</v>
      </c>
      <c r="P13" s="694">
        <v>45780</v>
      </c>
      <c r="Q13" s="694">
        <v>45781</v>
      </c>
      <c r="R13" s="695" t="s">
        <v>162</v>
      </c>
      <c r="S13" s="695" t="s">
        <v>161</v>
      </c>
      <c r="T13" s="696">
        <v>45410</v>
      </c>
      <c r="U13" s="696">
        <v>45411</v>
      </c>
      <c r="V13" s="696">
        <v>45412</v>
      </c>
      <c r="W13" s="697">
        <v>45413</v>
      </c>
      <c r="X13" s="697">
        <v>45414</v>
      </c>
      <c r="Y13" s="697">
        <v>45415</v>
      </c>
      <c r="Z13" s="697">
        <v>45416</v>
      </c>
      <c r="AA13" s="698"/>
      <c r="AB13" s="698"/>
      <c r="AC13" s="698"/>
      <c r="AD13" s="698"/>
      <c r="AE13" s="698"/>
      <c r="AF13" s="698"/>
      <c r="AG13" s="698"/>
      <c r="AH13" s="698"/>
      <c r="AI13" s="698"/>
      <c r="AJ13" s="698"/>
      <c r="AK13" s="698"/>
      <c r="AL13" s="698"/>
      <c r="AM13" s="698"/>
      <c r="AN13" s="698"/>
      <c r="AO13" s="698"/>
      <c r="AP13" s="698"/>
      <c r="AQ13" s="698"/>
      <c r="AR13" s="698"/>
      <c r="AS13" s="698"/>
      <c r="AT13" s="698"/>
      <c r="AU13" s="698"/>
      <c r="AV13" s="699"/>
      <c r="AW13" s="699"/>
      <c r="AX13" s="699"/>
      <c r="AY13" s="674"/>
      <c r="AZ13" s="674"/>
      <c r="BA13" s="682"/>
      <c r="BB13" s="674"/>
      <c r="BC13" s="674"/>
      <c r="BD13" s="682"/>
      <c r="BE13" s="674"/>
      <c r="BF13" s="674"/>
      <c r="BG13" s="682"/>
      <c r="BH13" s="674"/>
      <c r="BI13" s="674"/>
      <c r="BJ13" s="682"/>
      <c r="BK13" s="674"/>
      <c r="BL13" s="674"/>
      <c r="BM13" s="682"/>
      <c r="BN13" s="674"/>
      <c r="BO13" s="674"/>
      <c r="BP13" s="682"/>
      <c r="BQ13" s="674"/>
      <c r="BR13" s="674"/>
      <c r="BS13" s="682"/>
      <c r="BT13" s="674"/>
      <c r="BU13" s="674"/>
      <c r="BV13" s="682"/>
      <c r="BW13" s="674"/>
      <c r="BX13" s="674"/>
      <c r="BY13" s="682"/>
      <c r="BZ13" s="674"/>
      <c r="CA13" s="674"/>
      <c r="CB13" s="682"/>
      <c r="CC13" s="683"/>
      <c r="CD13" s="683"/>
      <c r="CE13" s="683"/>
      <c r="CF13" s="683"/>
    </row>
    <row r="14" spans="1:110" s="709" customFormat="1" ht="10.199999999999999" x14ac:dyDescent="0.2">
      <c r="A14" s="700"/>
      <c r="B14" s="701" t="s">
        <v>84</v>
      </c>
      <c r="C14" s="702">
        <v>-25.299999999999997</v>
      </c>
      <c r="D14" s="703">
        <v>-0.41272430668841759</v>
      </c>
      <c r="E14" s="704">
        <v>12</v>
      </c>
      <c r="F14" s="703">
        <v>0.5</v>
      </c>
      <c r="G14" s="751">
        <v>36</v>
      </c>
      <c r="H14" s="705">
        <v>61.3</v>
      </c>
      <c r="I14" s="705">
        <v>332</v>
      </c>
      <c r="J14" s="705">
        <v>47.428571428571431</v>
      </c>
      <c r="K14" s="705">
        <v>106</v>
      </c>
      <c r="L14" s="705">
        <v>77</v>
      </c>
      <c r="M14" s="705">
        <v>24</v>
      </c>
      <c r="N14" s="705">
        <v>24</v>
      </c>
      <c r="O14" s="705">
        <v>37</v>
      </c>
      <c r="P14" s="705">
        <v>36</v>
      </c>
      <c r="Q14" s="705">
        <v>28</v>
      </c>
      <c r="R14" s="706">
        <v>347</v>
      </c>
      <c r="S14" s="706">
        <v>69.400000000000006</v>
      </c>
      <c r="T14" s="706">
        <v>25</v>
      </c>
      <c r="U14" s="706">
        <v>24</v>
      </c>
      <c r="V14" s="706">
        <v>24</v>
      </c>
      <c r="W14" s="706">
        <v>30</v>
      </c>
      <c r="X14" s="706">
        <v>132</v>
      </c>
      <c r="Y14" s="706">
        <v>94</v>
      </c>
      <c r="Z14" s="706">
        <v>67</v>
      </c>
      <c r="AA14" s="707"/>
      <c r="AB14" s="707"/>
      <c r="AC14" s="707"/>
      <c r="AD14" s="707"/>
      <c r="AE14" s="707"/>
      <c r="AF14" s="707"/>
      <c r="AG14" s="707"/>
      <c r="AH14" s="707"/>
      <c r="AI14" s="707"/>
      <c r="AJ14" s="707"/>
      <c r="AK14" s="707"/>
      <c r="AL14" s="707"/>
      <c r="AM14" s="707"/>
      <c r="AN14" s="707"/>
      <c r="AO14" s="707"/>
      <c r="AP14" s="707"/>
      <c r="AQ14" s="707"/>
      <c r="AR14" s="707"/>
      <c r="AS14" s="707"/>
      <c r="AT14" s="707"/>
      <c r="AU14" s="707"/>
      <c r="AV14" s="707"/>
      <c r="AW14" s="707"/>
      <c r="AX14" s="707"/>
      <c r="AY14" s="686"/>
      <c r="AZ14" s="686"/>
      <c r="BA14" s="708"/>
      <c r="BB14" s="686"/>
      <c r="BC14" s="686"/>
      <c r="BD14" s="708"/>
      <c r="BE14" s="686"/>
      <c r="BF14" s="686"/>
      <c r="BG14" s="708"/>
      <c r="BH14" s="686"/>
      <c r="BI14" s="686"/>
      <c r="BJ14" s="708"/>
      <c r="BK14" s="686"/>
      <c r="BL14" s="686"/>
      <c r="BM14" s="708"/>
      <c r="BN14" s="686"/>
      <c r="BO14" s="686"/>
      <c r="BP14" s="708"/>
      <c r="BQ14" s="686"/>
      <c r="BR14" s="686"/>
      <c r="BS14" s="708"/>
      <c r="BT14" s="686"/>
      <c r="BU14" s="686"/>
      <c r="BV14" s="708"/>
      <c r="BW14" s="686"/>
      <c r="BX14" s="686"/>
      <c r="BY14" s="708"/>
      <c r="BZ14" s="686"/>
      <c r="CA14" s="686"/>
      <c r="CB14" s="708"/>
      <c r="CC14" s="686"/>
      <c r="CD14" s="686"/>
      <c r="CE14" s="686"/>
      <c r="CF14" s="686"/>
    </row>
    <row r="15" spans="1:110" s="709" customFormat="1" ht="10.199999999999999" x14ac:dyDescent="0.2">
      <c r="A15" s="700">
        <v>1</v>
      </c>
      <c r="B15" s="701" t="s">
        <v>85</v>
      </c>
      <c r="C15" s="702">
        <v>-22.049999999999997</v>
      </c>
      <c r="D15" s="703">
        <v>-0.56466069142125475</v>
      </c>
      <c r="E15" s="704">
        <v>3</v>
      </c>
      <c r="F15" s="703">
        <v>0.21428571428571427</v>
      </c>
      <c r="G15" s="751">
        <v>17</v>
      </c>
      <c r="H15" s="705">
        <v>39.049999999999997</v>
      </c>
      <c r="I15" s="705">
        <v>221</v>
      </c>
      <c r="J15" s="705">
        <v>31.571428571428573</v>
      </c>
      <c r="K15" s="705">
        <v>89</v>
      </c>
      <c r="L15" s="705">
        <v>46</v>
      </c>
      <c r="M15" s="705">
        <v>16</v>
      </c>
      <c r="N15" s="705">
        <v>15</v>
      </c>
      <c r="O15" s="705">
        <v>16</v>
      </c>
      <c r="P15" s="705">
        <v>17</v>
      </c>
      <c r="Q15" s="705">
        <v>22</v>
      </c>
      <c r="R15" s="706">
        <v>246</v>
      </c>
      <c r="S15" s="706">
        <v>49.2</v>
      </c>
      <c r="T15" s="706">
        <v>13</v>
      </c>
      <c r="U15" s="706">
        <v>14</v>
      </c>
      <c r="V15" s="706">
        <v>14</v>
      </c>
      <c r="W15" s="706">
        <v>23</v>
      </c>
      <c r="X15" s="706">
        <v>100</v>
      </c>
      <c r="Y15" s="706">
        <v>68</v>
      </c>
      <c r="Z15" s="706">
        <v>41</v>
      </c>
      <c r="AA15" s="707"/>
      <c r="AB15" s="707"/>
      <c r="AC15" s="707"/>
      <c r="AD15" s="707"/>
      <c r="AE15" s="707"/>
      <c r="AF15" s="707"/>
      <c r="AG15" s="707"/>
      <c r="AH15" s="707"/>
      <c r="AI15" s="707"/>
      <c r="AJ15" s="707"/>
      <c r="AK15" s="707"/>
      <c r="AL15" s="707"/>
      <c r="AM15" s="707"/>
      <c r="AN15" s="707"/>
      <c r="AO15" s="707"/>
      <c r="AP15" s="707"/>
      <c r="AQ15" s="707"/>
      <c r="AR15" s="707"/>
      <c r="AS15" s="707"/>
      <c r="AT15" s="707"/>
      <c r="AU15" s="707"/>
      <c r="AV15" s="707"/>
      <c r="AW15" s="707"/>
      <c r="AX15" s="707"/>
      <c r="AY15" s="686"/>
      <c r="AZ15" s="686"/>
      <c r="BA15" s="708"/>
      <c r="BB15" s="686"/>
      <c r="BC15" s="686"/>
      <c r="BD15" s="708"/>
      <c r="BE15" s="686"/>
      <c r="BF15" s="686"/>
      <c r="BG15" s="708"/>
      <c r="BH15" s="686"/>
      <c r="BI15" s="686"/>
      <c r="BJ15" s="708"/>
      <c r="BK15" s="686"/>
      <c r="BL15" s="686"/>
      <c r="BM15" s="708"/>
      <c r="BN15" s="686"/>
      <c r="BO15" s="686"/>
      <c r="BP15" s="708"/>
      <c r="BQ15" s="686"/>
      <c r="BR15" s="686"/>
      <c r="BS15" s="708"/>
      <c r="BT15" s="686"/>
      <c r="BU15" s="686"/>
      <c r="BV15" s="708"/>
      <c r="BW15" s="686"/>
      <c r="BX15" s="686"/>
      <c r="BY15" s="708"/>
      <c r="BZ15" s="686"/>
      <c r="CA15" s="686"/>
      <c r="CB15" s="708"/>
      <c r="CC15" s="686"/>
      <c r="CD15" s="686"/>
      <c r="CE15" s="686"/>
      <c r="CF15" s="686"/>
    </row>
    <row r="16" spans="1:110" s="715" customFormat="1" ht="10.199999999999999" x14ac:dyDescent="0.3">
      <c r="A16" s="710">
        <v>1.1000000000000001</v>
      </c>
      <c r="B16" s="710" t="s">
        <v>46</v>
      </c>
      <c r="C16" s="711">
        <v>-16.399999999999999</v>
      </c>
      <c r="D16" s="703">
        <v>-0.64566929133858264</v>
      </c>
      <c r="E16" s="704">
        <v>2</v>
      </c>
      <c r="F16" s="703">
        <v>0.2857142857142857</v>
      </c>
      <c r="G16" s="751">
        <v>9</v>
      </c>
      <c r="H16" s="712">
        <v>25.4</v>
      </c>
      <c r="I16" s="712">
        <v>151</v>
      </c>
      <c r="J16" s="712">
        <v>21.571428571428573</v>
      </c>
      <c r="K16" s="712">
        <v>73</v>
      </c>
      <c r="L16" s="712">
        <v>23</v>
      </c>
      <c r="M16" s="712">
        <v>7</v>
      </c>
      <c r="N16" s="712">
        <v>11</v>
      </c>
      <c r="O16" s="712">
        <v>10</v>
      </c>
      <c r="P16" s="712">
        <v>9</v>
      </c>
      <c r="Q16" s="712">
        <v>18</v>
      </c>
      <c r="R16" s="713">
        <v>189</v>
      </c>
      <c r="S16" s="713">
        <v>37.799999999999997</v>
      </c>
      <c r="T16" s="713">
        <v>10</v>
      </c>
      <c r="U16" s="713">
        <v>7</v>
      </c>
      <c r="V16" s="713">
        <v>12</v>
      </c>
      <c r="W16" s="713">
        <v>18</v>
      </c>
      <c r="X16" s="713">
        <v>74</v>
      </c>
      <c r="Y16" s="713">
        <v>48</v>
      </c>
      <c r="Z16" s="713">
        <v>37</v>
      </c>
      <c r="AA16" s="714"/>
      <c r="AB16" s="714"/>
      <c r="AC16" s="714"/>
      <c r="AD16" s="714"/>
      <c r="AE16" s="714"/>
      <c r="AF16" s="714"/>
      <c r="AG16" s="714"/>
      <c r="AH16" s="714"/>
      <c r="AI16" s="714"/>
      <c r="AJ16" s="714"/>
      <c r="AK16" s="714"/>
      <c r="AL16" s="714"/>
      <c r="AM16" s="714"/>
      <c r="AN16" s="714"/>
      <c r="AO16" s="714"/>
      <c r="AP16" s="714"/>
      <c r="AQ16" s="714"/>
      <c r="AR16" s="714"/>
      <c r="AS16" s="714"/>
      <c r="AT16" s="714"/>
      <c r="AU16" s="714"/>
      <c r="AV16" s="714"/>
      <c r="AX16" s="716"/>
      <c r="BA16" s="716"/>
      <c r="BD16" s="716"/>
      <c r="BG16" s="716"/>
      <c r="BJ16" s="716"/>
      <c r="BM16" s="716"/>
      <c r="BP16" s="716"/>
      <c r="BS16" s="716"/>
      <c r="BV16" s="716"/>
      <c r="BY16" s="716"/>
      <c r="CB16" s="716"/>
    </row>
    <row r="17" spans="1:110" s="715" customFormat="1" ht="10.199999999999999" x14ac:dyDescent="0.3">
      <c r="A17" s="710">
        <v>1.2</v>
      </c>
      <c r="B17" s="710" t="s">
        <v>43</v>
      </c>
      <c r="C17" s="711">
        <v>-3.3</v>
      </c>
      <c r="D17" s="703">
        <v>-0.76744186046511631</v>
      </c>
      <c r="E17" s="704">
        <v>-1</v>
      </c>
      <c r="F17" s="703">
        <v>-0.5</v>
      </c>
      <c r="G17" s="751">
        <v>1</v>
      </c>
      <c r="H17" s="712">
        <v>4.3</v>
      </c>
      <c r="I17" s="712">
        <v>12</v>
      </c>
      <c r="J17" s="712">
        <v>1.7142857142857142</v>
      </c>
      <c r="K17" s="712">
        <v>1</v>
      </c>
      <c r="L17" s="712">
        <v>7</v>
      </c>
      <c r="M17" s="712">
        <v>1</v>
      </c>
      <c r="N17" s="712">
        <v>1</v>
      </c>
      <c r="O17" s="712">
        <v>0</v>
      </c>
      <c r="P17" s="712">
        <v>1</v>
      </c>
      <c r="Q17" s="712">
        <v>1</v>
      </c>
      <c r="R17" s="713">
        <v>16</v>
      </c>
      <c r="S17" s="713">
        <v>4</v>
      </c>
      <c r="T17" s="713">
        <v>1</v>
      </c>
      <c r="U17" s="713">
        <v>2</v>
      </c>
      <c r="V17" s="713">
        <v>0</v>
      </c>
      <c r="W17" s="713">
        <v>1</v>
      </c>
      <c r="X17" s="713">
        <v>5</v>
      </c>
      <c r="Y17" s="713">
        <v>9</v>
      </c>
      <c r="Z17" s="713">
        <v>1</v>
      </c>
      <c r="AA17" s="714"/>
      <c r="AB17" s="714"/>
      <c r="AC17" s="714"/>
      <c r="AD17" s="714"/>
      <c r="AE17" s="714"/>
      <c r="AF17" s="714"/>
      <c r="AG17" s="714"/>
      <c r="AH17" s="714"/>
      <c r="AI17" s="714"/>
      <c r="AJ17" s="714"/>
      <c r="AK17" s="714"/>
      <c r="AL17" s="714"/>
      <c r="AM17" s="714"/>
      <c r="AN17" s="714"/>
      <c r="AO17" s="714"/>
      <c r="AP17" s="714"/>
      <c r="AQ17" s="714"/>
      <c r="AR17" s="714"/>
      <c r="AS17" s="714"/>
      <c r="AT17" s="714"/>
      <c r="AU17" s="714"/>
      <c r="AV17" s="714"/>
      <c r="AX17" s="716"/>
      <c r="BA17" s="716"/>
      <c r="BD17" s="716"/>
      <c r="BG17" s="716"/>
      <c r="BJ17" s="716"/>
      <c r="BM17" s="716"/>
      <c r="BP17" s="716"/>
      <c r="BS17" s="716"/>
      <c r="BV17" s="716"/>
      <c r="BY17" s="716"/>
      <c r="CB17" s="716"/>
    </row>
    <row r="18" spans="1:110" s="715" customFormat="1" ht="10.199999999999999" x14ac:dyDescent="0.3">
      <c r="A18" s="710">
        <v>1.3</v>
      </c>
      <c r="B18" s="710" t="s">
        <v>45</v>
      </c>
      <c r="C18" s="711">
        <v>-3.5</v>
      </c>
      <c r="D18" s="703">
        <v>-0.63636363636363635</v>
      </c>
      <c r="E18" s="704">
        <v>-1</v>
      </c>
      <c r="F18" s="703">
        <v>-0.33333333333333331</v>
      </c>
      <c r="G18" s="751">
        <v>2</v>
      </c>
      <c r="H18" s="712">
        <v>5.5</v>
      </c>
      <c r="I18" s="712">
        <v>31</v>
      </c>
      <c r="J18" s="712">
        <v>4.4285714285714288</v>
      </c>
      <c r="K18" s="712">
        <v>14</v>
      </c>
      <c r="L18" s="712">
        <v>9</v>
      </c>
      <c r="M18" s="712">
        <v>1</v>
      </c>
      <c r="N18" s="712">
        <v>0</v>
      </c>
      <c r="O18" s="712">
        <v>2</v>
      </c>
      <c r="P18" s="712">
        <v>2</v>
      </c>
      <c r="Q18" s="712">
        <v>3</v>
      </c>
      <c r="R18" s="713">
        <v>26</v>
      </c>
      <c r="S18" s="713">
        <v>5.2</v>
      </c>
      <c r="T18" s="713">
        <v>0</v>
      </c>
      <c r="U18" s="713">
        <v>3</v>
      </c>
      <c r="V18" s="713">
        <v>1</v>
      </c>
      <c r="W18" s="713">
        <v>2</v>
      </c>
      <c r="X18" s="713">
        <v>13</v>
      </c>
      <c r="Y18" s="713">
        <v>8</v>
      </c>
      <c r="Z18" s="713">
        <v>2</v>
      </c>
      <c r="AA18" s="714"/>
      <c r="AB18" s="714"/>
      <c r="AC18" s="714"/>
      <c r="AD18" s="714"/>
      <c r="AE18" s="714"/>
      <c r="AF18" s="714"/>
      <c r="AG18" s="714"/>
      <c r="AH18" s="714"/>
      <c r="AI18" s="714"/>
      <c r="AJ18" s="714"/>
      <c r="AK18" s="714"/>
      <c r="AL18" s="714"/>
      <c r="AM18" s="714"/>
      <c r="AN18" s="714"/>
      <c r="AO18" s="714"/>
      <c r="AP18" s="714"/>
      <c r="AQ18" s="714"/>
      <c r="AR18" s="714"/>
      <c r="AS18" s="714"/>
      <c r="AT18" s="714"/>
      <c r="AU18" s="714"/>
      <c r="AV18" s="714"/>
      <c r="AX18" s="716"/>
      <c r="BA18" s="716"/>
      <c r="BD18" s="716"/>
      <c r="BG18" s="716"/>
      <c r="BJ18" s="716"/>
      <c r="BM18" s="716"/>
      <c r="BP18" s="716"/>
      <c r="BS18" s="716"/>
      <c r="BV18" s="716"/>
      <c r="BY18" s="716"/>
      <c r="CB18" s="716"/>
    </row>
    <row r="19" spans="1:110" s="715" customFormat="1" ht="10.199999999999999" x14ac:dyDescent="0.3">
      <c r="A19" s="710">
        <v>1.4</v>
      </c>
      <c r="B19" s="710" t="s">
        <v>44</v>
      </c>
      <c r="C19" s="711">
        <v>1.1499999999999999</v>
      </c>
      <c r="D19" s="703">
        <v>0.29870129870129869</v>
      </c>
      <c r="E19" s="704">
        <v>3</v>
      </c>
      <c r="F19" s="703">
        <v>1.5</v>
      </c>
      <c r="G19" s="751">
        <v>5</v>
      </c>
      <c r="H19" s="712">
        <v>3.85</v>
      </c>
      <c r="I19" s="712">
        <v>27</v>
      </c>
      <c r="J19" s="712">
        <v>3.8571428571428572</v>
      </c>
      <c r="K19" s="712">
        <v>1</v>
      </c>
      <c r="L19" s="712">
        <v>7</v>
      </c>
      <c r="M19" s="712">
        <v>7</v>
      </c>
      <c r="N19" s="712">
        <v>3</v>
      </c>
      <c r="O19" s="712">
        <v>4</v>
      </c>
      <c r="P19" s="712">
        <v>5</v>
      </c>
      <c r="Q19" s="712">
        <v>0</v>
      </c>
      <c r="R19" s="713">
        <v>15</v>
      </c>
      <c r="S19" s="713">
        <v>3</v>
      </c>
      <c r="T19" s="713">
        <v>2</v>
      </c>
      <c r="U19" s="713">
        <v>2</v>
      </c>
      <c r="V19" s="713">
        <v>1</v>
      </c>
      <c r="W19" s="713">
        <v>2</v>
      </c>
      <c r="X19" s="713">
        <v>8</v>
      </c>
      <c r="Y19" s="713">
        <v>3</v>
      </c>
      <c r="Z19" s="713">
        <v>1</v>
      </c>
      <c r="AA19" s="714"/>
      <c r="AB19" s="714"/>
      <c r="AC19" s="714"/>
      <c r="AD19" s="714"/>
      <c r="AE19" s="714"/>
      <c r="AF19" s="714"/>
      <c r="AG19" s="714"/>
      <c r="AH19" s="714"/>
      <c r="AI19" s="714"/>
      <c r="AJ19" s="714"/>
      <c r="AK19" s="714"/>
      <c r="AL19" s="714"/>
      <c r="AM19" s="714"/>
      <c r="AN19" s="714"/>
      <c r="AO19" s="714"/>
      <c r="AP19" s="714"/>
      <c r="AQ19" s="714"/>
      <c r="AR19" s="714"/>
      <c r="AS19" s="714"/>
      <c r="AT19" s="714"/>
      <c r="AU19" s="714"/>
      <c r="AV19" s="714"/>
      <c r="AX19" s="716"/>
      <c r="BA19" s="716"/>
      <c r="BD19" s="716"/>
      <c r="BG19" s="716"/>
      <c r="BJ19" s="716"/>
      <c r="BM19" s="716"/>
      <c r="BP19" s="716"/>
      <c r="BS19" s="716"/>
      <c r="BV19" s="716"/>
      <c r="BY19" s="716"/>
      <c r="CB19" s="716"/>
    </row>
    <row r="20" spans="1:110" s="718" customFormat="1" ht="10.199999999999999" x14ac:dyDescent="0.3">
      <c r="A20" s="700">
        <v>2</v>
      </c>
      <c r="B20" s="701" t="s">
        <v>86</v>
      </c>
      <c r="C20" s="702">
        <v>-3.25</v>
      </c>
      <c r="D20" s="703">
        <v>-0.14606741573033707</v>
      </c>
      <c r="E20" s="704">
        <v>9</v>
      </c>
      <c r="F20" s="703">
        <v>0.9</v>
      </c>
      <c r="G20" s="751">
        <v>19</v>
      </c>
      <c r="H20" s="705">
        <v>22.25</v>
      </c>
      <c r="I20" s="705">
        <v>111</v>
      </c>
      <c r="J20" s="705">
        <v>15.857142857142858</v>
      </c>
      <c r="K20" s="705">
        <v>17</v>
      </c>
      <c r="L20" s="705">
        <v>31</v>
      </c>
      <c r="M20" s="705">
        <v>8</v>
      </c>
      <c r="N20" s="705">
        <v>9</v>
      </c>
      <c r="O20" s="705">
        <v>21</v>
      </c>
      <c r="P20" s="705">
        <v>19</v>
      </c>
      <c r="Q20" s="705">
        <v>6</v>
      </c>
      <c r="R20" s="706">
        <v>101</v>
      </c>
      <c r="S20" s="706">
        <v>20.2</v>
      </c>
      <c r="T20" s="706">
        <v>12</v>
      </c>
      <c r="U20" s="706">
        <v>10</v>
      </c>
      <c r="V20" s="706">
        <v>10</v>
      </c>
      <c r="W20" s="706">
        <v>7</v>
      </c>
      <c r="X20" s="706">
        <v>32</v>
      </c>
      <c r="Y20" s="706">
        <v>26</v>
      </c>
      <c r="Z20" s="706">
        <v>26</v>
      </c>
      <c r="AA20" s="707"/>
      <c r="AB20" s="707"/>
      <c r="AC20" s="707"/>
      <c r="AD20" s="707"/>
      <c r="AE20" s="707"/>
      <c r="AF20" s="707"/>
      <c r="AG20" s="707"/>
      <c r="AH20" s="707"/>
      <c r="AI20" s="707"/>
      <c r="AJ20" s="707"/>
      <c r="AK20" s="707"/>
      <c r="AL20" s="707"/>
      <c r="AM20" s="707"/>
      <c r="AN20" s="707"/>
      <c r="AO20" s="707"/>
      <c r="AP20" s="707"/>
      <c r="AQ20" s="707"/>
      <c r="AR20" s="707"/>
      <c r="AS20" s="707"/>
      <c r="AT20" s="707"/>
      <c r="AU20" s="707"/>
      <c r="AV20" s="707"/>
      <c r="AW20" s="686"/>
      <c r="AX20" s="708"/>
      <c r="AY20" s="686"/>
      <c r="AZ20" s="686"/>
      <c r="BA20" s="708"/>
      <c r="BB20" s="686"/>
      <c r="BC20" s="686"/>
      <c r="BD20" s="708"/>
      <c r="BE20" s="686"/>
      <c r="BF20" s="686"/>
      <c r="BG20" s="708"/>
      <c r="BH20" s="686"/>
      <c r="BI20" s="686"/>
      <c r="BJ20" s="708"/>
      <c r="BK20" s="686"/>
      <c r="BL20" s="686"/>
      <c r="BM20" s="708"/>
      <c r="BN20" s="686"/>
      <c r="BO20" s="717"/>
      <c r="BP20" s="717"/>
      <c r="BQ20" s="717"/>
      <c r="BR20" s="686"/>
      <c r="BS20" s="708"/>
      <c r="BT20" s="686"/>
      <c r="BU20" s="686"/>
      <c r="BV20" s="708"/>
      <c r="BW20" s="686"/>
      <c r="BX20" s="686"/>
      <c r="BY20" s="708"/>
      <c r="BZ20" s="686"/>
      <c r="CA20" s="686"/>
      <c r="CB20" s="708"/>
      <c r="CC20" s="686"/>
      <c r="CD20" s="686"/>
      <c r="CE20" s="686"/>
      <c r="CF20" s="686"/>
    </row>
    <row r="21" spans="1:110" ht="27.75" customHeight="1" x14ac:dyDescent="0.2">
      <c r="A21" s="719"/>
      <c r="B21" s="720"/>
      <c r="C21" s="721"/>
      <c r="D21" s="722"/>
      <c r="E21" s="722"/>
      <c r="F21" s="722"/>
      <c r="G21" s="722"/>
      <c r="H21" s="722"/>
      <c r="I21" s="722"/>
      <c r="J21" s="722"/>
      <c r="K21" s="722"/>
      <c r="L21" s="722"/>
      <c r="M21" s="722"/>
      <c r="N21" s="722"/>
      <c r="O21" s="722"/>
      <c r="P21" s="722"/>
      <c r="Q21" s="722"/>
      <c r="R21" s="722"/>
      <c r="S21" s="722"/>
      <c r="T21" s="722"/>
      <c r="U21" s="722"/>
      <c r="V21" s="722"/>
      <c r="W21" s="722"/>
      <c r="X21" s="722"/>
      <c r="Y21" s="722"/>
      <c r="Z21" s="722"/>
      <c r="AA21" s="722"/>
      <c r="AB21" s="722"/>
      <c r="AC21" s="722"/>
      <c r="AD21" s="722"/>
      <c r="AE21" s="722"/>
      <c r="AF21" s="722"/>
      <c r="AG21" s="722"/>
      <c r="AH21" s="722"/>
      <c r="AI21" s="722"/>
      <c r="AJ21" s="722"/>
      <c r="AK21" s="723"/>
      <c r="AL21" s="723"/>
      <c r="AM21" s="723"/>
      <c r="AN21" s="667"/>
      <c r="AP21" s="666"/>
      <c r="AQ21" s="667"/>
      <c r="AS21" s="666"/>
      <c r="AT21" s="667"/>
      <c r="AV21" s="666"/>
      <c r="AW21" s="667"/>
      <c r="AY21" s="666"/>
      <c r="AZ21" s="667"/>
      <c r="BB21" s="666"/>
      <c r="BC21" s="667"/>
      <c r="BD21" s="724"/>
      <c r="BE21" s="724"/>
      <c r="BF21" s="724"/>
      <c r="BH21" s="666"/>
      <c r="BI21" s="667"/>
      <c r="BK21" s="666"/>
      <c r="BL21" s="667"/>
      <c r="BN21" s="666"/>
      <c r="BO21" s="667"/>
      <c r="BP21" s="667"/>
      <c r="BQ21" s="666"/>
      <c r="BT21" s="668"/>
      <c r="BU21" s="668"/>
      <c r="CG21" s="669"/>
      <c r="CH21" s="669"/>
      <c r="CI21" s="669"/>
      <c r="CJ21" s="669"/>
      <c r="CK21" s="669"/>
      <c r="CL21" s="669"/>
      <c r="CM21" s="669"/>
      <c r="CN21" s="669"/>
      <c r="CO21" s="669"/>
      <c r="CP21" s="669"/>
      <c r="CQ21" s="669"/>
      <c r="CR21" s="669"/>
      <c r="CS21" s="669"/>
      <c r="CT21" s="669"/>
      <c r="CU21" s="669"/>
      <c r="CV21" s="669"/>
      <c r="CW21" s="669"/>
      <c r="CX21" s="669"/>
      <c r="CY21" s="669"/>
      <c r="CZ21" s="669"/>
      <c r="DA21" s="669"/>
      <c r="DB21" s="669"/>
      <c r="DC21" s="669"/>
      <c r="DD21" s="669"/>
      <c r="DE21" s="669"/>
      <c r="DF21" s="669"/>
    </row>
    <row r="22" spans="1:110" ht="30.6" x14ac:dyDescent="0.2">
      <c r="A22" s="725"/>
      <c r="B22" s="725" t="s">
        <v>163</v>
      </c>
      <c r="C22" s="725" t="s">
        <v>164</v>
      </c>
      <c r="D22" s="726" t="s">
        <v>165</v>
      </c>
      <c r="E22" s="726" t="s">
        <v>166</v>
      </c>
      <c r="F22" s="726" t="s">
        <v>167</v>
      </c>
      <c r="G22" s="726" t="s">
        <v>168</v>
      </c>
      <c r="H22" s="726" t="s">
        <v>169</v>
      </c>
      <c r="I22" s="726" t="s">
        <v>170</v>
      </c>
      <c r="J22" s="726" t="s">
        <v>171</v>
      </c>
      <c r="K22" s="726" t="s">
        <v>172</v>
      </c>
      <c r="L22" s="726" t="s">
        <v>173</v>
      </c>
      <c r="M22" s="726" t="s">
        <v>174</v>
      </c>
      <c r="N22" s="726" t="s">
        <v>175</v>
      </c>
      <c r="O22" s="726" t="s">
        <v>176</v>
      </c>
      <c r="P22" s="726" t="s">
        <v>177</v>
      </c>
      <c r="Q22" s="726" t="s">
        <v>178</v>
      </c>
      <c r="R22" s="674"/>
      <c r="S22" s="722"/>
      <c r="T22" s="722"/>
      <c r="U22" s="722"/>
      <c r="V22" s="722"/>
      <c r="W22" s="722"/>
      <c r="X22" s="722"/>
      <c r="Y22" s="722"/>
      <c r="Z22" s="722"/>
      <c r="AA22" s="722"/>
      <c r="AB22" s="722"/>
      <c r="AC22" s="722"/>
      <c r="AD22" s="722"/>
      <c r="AE22" s="722"/>
      <c r="AF22" s="722"/>
      <c r="AG22" s="722"/>
      <c r="AH22" s="722"/>
      <c r="AI22" s="722"/>
      <c r="AJ22" s="722"/>
      <c r="AK22" s="722"/>
      <c r="AL22" s="723"/>
      <c r="AM22" s="723"/>
      <c r="AN22" s="723"/>
      <c r="BE22" s="724"/>
      <c r="BF22" s="724"/>
      <c r="BG22" s="724"/>
      <c r="BP22" s="667"/>
      <c r="BQ22" s="667"/>
      <c r="BR22" s="666"/>
      <c r="BT22" s="668"/>
      <c r="BU22" s="668"/>
      <c r="BV22" s="668"/>
      <c r="CG22" s="669"/>
      <c r="CH22" s="669"/>
      <c r="CI22" s="669"/>
      <c r="CJ22" s="669"/>
      <c r="CK22" s="669"/>
      <c r="CL22" s="669"/>
      <c r="CM22" s="669"/>
      <c r="CN22" s="669"/>
      <c r="CO22" s="669"/>
      <c r="CP22" s="669"/>
      <c r="CQ22" s="669"/>
      <c r="CR22" s="669"/>
      <c r="CS22" s="669"/>
      <c r="CT22" s="669"/>
      <c r="CU22" s="669"/>
      <c r="CV22" s="669"/>
      <c r="CW22" s="669"/>
      <c r="CX22" s="669"/>
      <c r="CY22" s="669"/>
      <c r="CZ22" s="669"/>
      <c r="DA22" s="669"/>
      <c r="DB22" s="669"/>
      <c r="DC22" s="669"/>
      <c r="DD22" s="669"/>
      <c r="DE22" s="669"/>
      <c r="DF22" s="669"/>
    </row>
    <row r="23" spans="1:110" ht="10.199999999999999" x14ac:dyDescent="0.2">
      <c r="A23" s="727" t="s">
        <v>155</v>
      </c>
      <c r="B23" s="728">
        <v>39.049999999999997</v>
      </c>
      <c r="C23" s="728">
        <v>17.2</v>
      </c>
      <c r="D23" s="728">
        <v>62</v>
      </c>
      <c r="E23" s="728">
        <v>60</v>
      </c>
      <c r="F23" s="728">
        <v>73</v>
      </c>
      <c r="G23" s="728">
        <v>97</v>
      </c>
      <c r="H23" s="729">
        <v>54</v>
      </c>
      <c r="I23" s="729">
        <v>51</v>
      </c>
      <c r="J23" s="729">
        <v>29</v>
      </c>
      <c r="K23" s="729">
        <v>89</v>
      </c>
      <c r="L23" s="729">
        <v>46</v>
      </c>
      <c r="M23" s="729">
        <v>16</v>
      </c>
      <c r="N23" s="729">
        <v>15</v>
      </c>
      <c r="O23" s="729">
        <v>16</v>
      </c>
      <c r="P23" s="729">
        <v>17</v>
      </c>
      <c r="Q23" s="729">
        <v>22</v>
      </c>
      <c r="R23" s="674"/>
      <c r="S23" s="667"/>
      <c r="T23" s="666"/>
      <c r="V23" s="667"/>
      <c r="W23" s="666"/>
      <c r="Y23" s="667"/>
      <c r="Z23" s="666"/>
      <c r="AB23" s="667"/>
      <c r="AC23" s="666"/>
      <c r="AE23" s="667"/>
      <c r="AF23" s="666"/>
      <c r="AH23" s="667"/>
      <c r="AI23" s="666"/>
      <c r="AK23" s="667"/>
      <c r="AL23" s="666"/>
      <c r="AN23" s="667"/>
      <c r="AO23" s="666"/>
      <c r="AQ23" s="667"/>
      <c r="AR23" s="666"/>
      <c r="AT23" s="667"/>
      <c r="AU23" s="666"/>
      <c r="AW23" s="667"/>
      <c r="AX23" s="666"/>
      <c r="AZ23" s="667"/>
      <c r="BA23" s="666"/>
      <c r="BC23" s="667"/>
      <c r="BD23" s="666"/>
      <c r="BF23" s="667"/>
      <c r="BG23" s="666"/>
      <c r="BI23" s="667"/>
      <c r="BJ23" s="666"/>
      <c r="BL23" s="667"/>
      <c r="BM23" s="666"/>
      <c r="BO23" s="667"/>
      <c r="BP23" s="666"/>
      <c r="BT23" s="668"/>
      <c r="CG23" s="669"/>
      <c r="CH23" s="669"/>
      <c r="CI23" s="669"/>
      <c r="CJ23" s="669"/>
      <c r="CK23" s="669"/>
      <c r="CL23" s="669"/>
      <c r="CM23" s="669"/>
      <c r="CN23" s="669"/>
      <c r="CO23" s="669"/>
      <c r="CP23" s="669"/>
      <c r="CQ23" s="669"/>
      <c r="CR23" s="669"/>
      <c r="CS23" s="669"/>
      <c r="CT23" s="669"/>
      <c r="CU23" s="669"/>
      <c r="CV23" s="669"/>
      <c r="CW23" s="669"/>
      <c r="CX23" s="669"/>
      <c r="CY23" s="669"/>
      <c r="CZ23" s="669"/>
      <c r="DA23" s="669"/>
      <c r="DB23" s="669"/>
      <c r="DC23" s="669"/>
      <c r="DD23" s="669"/>
      <c r="DE23" s="669"/>
      <c r="DF23" s="669"/>
    </row>
    <row r="24" spans="1:110" ht="10.199999999999999" x14ac:dyDescent="0.2">
      <c r="A24" s="727" t="s">
        <v>156</v>
      </c>
      <c r="B24" s="728">
        <v>42.8</v>
      </c>
      <c r="C24" s="728">
        <v>49.2</v>
      </c>
      <c r="D24" s="728">
        <v>25</v>
      </c>
      <c r="E24" s="728">
        <v>77</v>
      </c>
      <c r="F24" s="728">
        <v>55</v>
      </c>
      <c r="G24" s="728">
        <v>62</v>
      </c>
      <c r="H24" s="728">
        <v>43</v>
      </c>
      <c r="I24" s="728">
        <v>60</v>
      </c>
      <c r="J24" s="728">
        <v>32</v>
      </c>
      <c r="K24" s="728">
        <v>13</v>
      </c>
      <c r="L24" s="728">
        <v>14</v>
      </c>
      <c r="M24" s="728">
        <v>14</v>
      </c>
      <c r="N24" s="728">
        <v>23</v>
      </c>
      <c r="O24" s="728">
        <v>100</v>
      </c>
      <c r="P24" s="728">
        <v>68</v>
      </c>
      <c r="Q24" s="728">
        <v>41</v>
      </c>
      <c r="R24" s="674"/>
      <c r="S24" s="669"/>
      <c r="T24" s="669"/>
      <c r="U24" s="669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  <c r="AH24" s="669"/>
      <c r="AI24" s="669"/>
      <c r="AJ24" s="669"/>
      <c r="AK24" s="669"/>
      <c r="AL24" s="669"/>
      <c r="AM24" s="669"/>
      <c r="AN24" s="669"/>
      <c r="AO24" s="669"/>
      <c r="AP24" s="669"/>
      <c r="AQ24" s="669"/>
      <c r="AR24" s="669"/>
      <c r="AS24" s="669"/>
      <c r="AT24" s="669"/>
      <c r="AU24" s="669"/>
      <c r="AV24" s="669"/>
      <c r="AW24" s="669"/>
      <c r="AX24" s="669"/>
      <c r="AY24" s="669"/>
      <c r="AZ24" s="669"/>
      <c r="BA24" s="669"/>
      <c r="BB24" s="669"/>
      <c r="BC24" s="669"/>
      <c r="BD24" s="669"/>
      <c r="BE24" s="669"/>
      <c r="BF24" s="669"/>
      <c r="BG24" s="669"/>
      <c r="BH24" s="669"/>
      <c r="BI24" s="669"/>
      <c r="BJ24" s="669"/>
      <c r="BK24" s="669"/>
      <c r="BL24" s="669"/>
      <c r="BM24" s="669"/>
      <c r="BN24" s="669"/>
      <c r="BO24" s="669"/>
      <c r="BP24" s="669"/>
      <c r="BQ24" s="669"/>
      <c r="BR24" s="669"/>
      <c r="BS24" s="669"/>
      <c r="CG24" s="669"/>
      <c r="CH24" s="669"/>
      <c r="CI24" s="669"/>
      <c r="CJ24" s="669"/>
      <c r="CK24" s="669"/>
      <c r="CL24" s="669"/>
      <c r="CM24" s="669"/>
      <c r="CN24" s="669"/>
      <c r="CO24" s="669"/>
      <c r="CP24" s="669"/>
      <c r="CQ24" s="669"/>
      <c r="CR24" s="669"/>
      <c r="CS24" s="669"/>
      <c r="CT24" s="669"/>
      <c r="CU24" s="669"/>
      <c r="CV24" s="669"/>
      <c r="CW24" s="669"/>
      <c r="CX24" s="669"/>
      <c r="CY24" s="669"/>
      <c r="CZ24" s="669"/>
      <c r="DA24" s="669"/>
      <c r="DB24" s="669"/>
      <c r="DC24" s="669"/>
      <c r="DD24" s="669"/>
      <c r="DE24" s="669"/>
      <c r="DF24" s="669"/>
    </row>
    <row r="25" spans="1:110" ht="27.75" customHeight="1" x14ac:dyDescent="0.2">
      <c r="E25" s="730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  <c r="AH25" s="669"/>
      <c r="AI25" s="669"/>
      <c r="AJ25" s="669"/>
      <c r="AK25" s="669"/>
      <c r="AL25" s="669"/>
      <c r="AM25" s="669"/>
      <c r="AN25" s="669"/>
      <c r="AO25" s="669"/>
      <c r="AP25" s="669"/>
      <c r="AQ25" s="669"/>
      <c r="AR25" s="669"/>
      <c r="AS25" s="669"/>
      <c r="AT25" s="669"/>
      <c r="AU25" s="669"/>
      <c r="AV25" s="669"/>
      <c r="AW25" s="669"/>
      <c r="AX25" s="669"/>
      <c r="AY25" s="669"/>
      <c r="AZ25" s="669"/>
      <c r="BA25" s="669"/>
      <c r="BB25" s="669"/>
      <c r="BC25" s="669"/>
      <c r="BD25" s="669"/>
      <c r="BE25" s="669"/>
      <c r="BF25" s="669"/>
      <c r="BG25" s="669"/>
      <c r="BH25" s="669"/>
      <c r="BI25" s="669"/>
      <c r="BJ25" s="669"/>
      <c r="BK25" s="669"/>
      <c r="BL25" s="669"/>
      <c r="BM25" s="669"/>
      <c r="BN25" s="669"/>
      <c r="BO25" s="669"/>
      <c r="BP25" s="669"/>
      <c r="BQ25" s="669"/>
      <c r="BR25" s="669"/>
      <c r="BS25" s="669"/>
      <c r="CG25" s="669"/>
      <c r="CH25" s="669"/>
      <c r="CI25" s="669"/>
      <c r="CJ25" s="669"/>
      <c r="CK25" s="669"/>
      <c r="CL25" s="669"/>
      <c r="CM25" s="669"/>
      <c r="CN25" s="669"/>
      <c r="CO25" s="669"/>
      <c r="CP25" s="669"/>
      <c r="CQ25" s="669"/>
      <c r="CR25" s="669"/>
      <c r="CS25" s="669"/>
      <c r="CT25" s="669"/>
      <c r="CU25" s="669"/>
      <c r="CV25" s="669"/>
      <c r="CW25" s="669"/>
      <c r="CX25" s="669"/>
      <c r="CY25" s="669"/>
      <c r="CZ25" s="669"/>
      <c r="DA25" s="669"/>
      <c r="DB25" s="669"/>
      <c r="DC25" s="669"/>
      <c r="DD25" s="669"/>
      <c r="DE25" s="669"/>
      <c r="DF25" s="669"/>
    </row>
    <row r="26" spans="1:110" ht="27.75" customHeight="1" x14ac:dyDescent="0.2">
      <c r="E26" s="730"/>
      <c r="R26" s="669"/>
      <c r="S26" s="669"/>
      <c r="T26" s="669"/>
      <c r="U26" s="669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  <c r="AH26" s="669"/>
      <c r="AI26" s="669"/>
      <c r="AJ26" s="669"/>
      <c r="AK26" s="669"/>
      <c r="AL26" s="669"/>
      <c r="AM26" s="669"/>
      <c r="AN26" s="669"/>
      <c r="AO26" s="669"/>
      <c r="AP26" s="669"/>
      <c r="AQ26" s="669"/>
      <c r="AR26" s="669"/>
      <c r="AS26" s="669"/>
      <c r="AT26" s="669"/>
      <c r="AU26" s="669"/>
      <c r="AV26" s="669"/>
      <c r="AW26" s="669"/>
      <c r="AX26" s="669"/>
      <c r="AY26" s="669"/>
      <c r="AZ26" s="669"/>
      <c r="BA26" s="669"/>
      <c r="BB26" s="669"/>
      <c r="BC26" s="669"/>
      <c r="BD26" s="669"/>
      <c r="BE26" s="669"/>
      <c r="BF26" s="669"/>
      <c r="BG26" s="669"/>
      <c r="BH26" s="669"/>
      <c r="BI26" s="669"/>
      <c r="BJ26" s="669"/>
      <c r="BK26" s="669"/>
      <c r="BL26" s="669"/>
      <c r="BM26" s="669"/>
      <c r="BN26" s="669"/>
      <c r="BO26" s="669"/>
      <c r="BP26" s="669"/>
      <c r="BQ26" s="669"/>
      <c r="BR26" s="669"/>
      <c r="BS26" s="669"/>
      <c r="CG26" s="669"/>
      <c r="CH26" s="669"/>
      <c r="CI26" s="669"/>
      <c r="CJ26" s="669"/>
      <c r="CK26" s="669"/>
      <c r="CL26" s="669"/>
      <c r="CM26" s="669"/>
      <c r="CN26" s="669"/>
      <c r="CO26" s="669"/>
      <c r="CP26" s="669"/>
      <c r="CQ26" s="669"/>
      <c r="CR26" s="669"/>
      <c r="CS26" s="669"/>
      <c r="CT26" s="669"/>
      <c r="CU26" s="669"/>
      <c r="CV26" s="669"/>
      <c r="CW26" s="669"/>
      <c r="CX26" s="669"/>
      <c r="CY26" s="669"/>
      <c r="CZ26" s="669"/>
      <c r="DA26" s="669"/>
      <c r="DB26" s="669"/>
      <c r="DC26" s="669"/>
      <c r="DD26" s="669"/>
      <c r="DE26" s="669"/>
      <c r="DF26" s="669"/>
    </row>
    <row r="27" spans="1:110" ht="27.75" customHeight="1" x14ac:dyDescent="0.2">
      <c r="E27" s="730"/>
      <c r="R27" s="669"/>
      <c r="S27" s="669"/>
      <c r="T27" s="669"/>
      <c r="U27" s="669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  <c r="AH27" s="669"/>
      <c r="AI27" s="669"/>
      <c r="AJ27" s="669"/>
      <c r="AK27" s="669"/>
      <c r="AL27" s="669"/>
      <c r="AM27" s="669"/>
      <c r="AN27" s="669"/>
      <c r="AO27" s="669"/>
      <c r="AP27" s="669"/>
      <c r="AQ27" s="669"/>
      <c r="AR27" s="669"/>
      <c r="AS27" s="669"/>
      <c r="AT27" s="669"/>
      <c r="AU27" s="669"/>
      <c r="AV27" s="669"/>
      <c r="AW27" s="669"/>
      <c r="AX27" s="669"/>
      <c r="AY27" s="669"/>
      <c r="AZ27" s="669"/>
      <c r="BA27" s="669"/>
      <c r="BB27" s="669"/>
      <c r="BC27" s="669"/>
      <c r="BD27" s="669"/>
      <c r="BE27" s="669"/>
      <c r="BF27" s="669"/>
      <c r="BG27" s="669"/>
      <c r="BH27" s="669"/>
      <c r="BI27" s="669"/>
      <c r="BJ27" s="669"/>
      <c r="BK27" s="669"/>
      <c r="BL27" s="669"/>
      <c r="BM27" s="669"/>
      <c r="BN27" s="669"/>
      <c r="BO27" s="669"/>
      <c r="BP27" s="669"/>
      <c r="BQ27" s="669"/>
      <c r="BR27" s="669"/>
      <c r="BS27" s="669"/>
      <c r="CG27" s="669"/>
      <c r="CH27" s="669"/>
      <c r="CI27" s="669"/>
      <c r="CJ27" s="669"/>
      <c r="CK27" s="669"/>
      <c r="CL27" s="669"/>
      <c r="CM27" s="669"/>
      <c r="CN27" s="669"/>
      <c r="CO27" s="669"/>
      <c r="CP27" s="669"/>
      <c r="CQ27" s="669"/>
      <c r="CR27" s="669"/>
      <c r="CS27" s="669"/>
      <c r="CT27" s="669"/>
      <c r="CU27" s="669"/>
      <c r="CV27" s="669"/>
      <c r="CW27" s="669"/>
      <c r="CX27" s="669"/>
      <c r="CY27" s="669"/>
      <c r="CZ27" s="669"/>
      <c r="DA27" s="669"/>
      <c r="DB27" s="669"/>
      <c r="DC27" s="669"/>
      <c r="DD27" s="669"/>
      <c r="DE27" s="669"/>
      <c r="DF27" s="669"/>
    </row>
    <row r="28" spans="1:110" ht="27.75" customHeight="1" x14ac:dyDescent="0.2">
      <c r="E28" s="730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  <c r="AS28" s="669"/>
      <c r="AT28" s="669"/>
      <c r="AU28" s="669"/>
      <c r="AV28" s="669"/>
      <c r="AW28" s="669"/>
      <c r="AX28" s="669"/>
      <c r="AY28" s="669"/>
      <c r="AZ28" s="669"/>
      <c r="BA28" s="669"/>
      <c r="BB28" s="669"/>
      <c r="BC28" s="669"/>
      <c r="BD28" s="669"/>
      <c r="BE28" s="669"/>
      <c r="BF28" s="669"/>
      <c r="BG28" s="669"/>
      <c r="BH28" s="669"/>
      <c r="BI28" s="669"/>
      <c r="BJ28" s="669"/>
      <c r="BK28" s="669"/>
      <c r="BL28" s="669"/>
      <c r="BM28" s="669"/>
      <c r="BN28" s="669"/>
      <c r="BO28" s="669"/>
      <c r="BP28" s="669"/>
      <c r="BQ28" s="669"/>
      <c r="BR28" s="669"/>
      <c r="BS28" s="669"/>
      <c r="CG28" s="669"/>
      <c r="CH28" s="669"/>
      <c r="CI28" s="669"/>
      <c r="CJ28" s="669"/>
      <c r="CK28" s="669"/>
      <c r="CL28" s="669"/>
      <c r="CM28" s="669"/>
      <c r="CN28" s="669"/>
      <c r="CO28" s="669"/>
      <c r="CP28" s="669"/>
      <c r="CQ28" s="669"/>
      <c r="CR28" s="669"/>
      <c r="CS28" s="669"/>
      <c r="CT28" s="669"/>
      <c r="CU28" s="669"/>
      <c r="CV28" s="669"/>
      <c r="CW28" s="669"/>
      <c r="CX28" s="669"/>
      <c r="CY28" s="669"/>
      <c r="CZ28" s="669"/>
      <c r="DA28" s="669"/>
      <c r="DB28" s="669"/>
      <c r="DC28" s="669"/>
      <c r="DD28" s="669"/>
      <c r="DE28" s="669"/>
      <c r="DF28" s="669"/>
    </row>
    <row r="29" spans="1:110" ht="27.75" customHeight="1" x14ac:dyDescent="0.2">
      <c r="E29" s="730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  <c r="AS29" s="669"/>
      <c r="AT29" s="669"/>
      <c r="AU29" s="669"/>
      <c r="AV29" s="669"/>
      <c r="AW29" s="669"/>
      <c r="AX29" s="669"/>
      <c r="AY29" s="669"/>
      <c r="AZ29" s="669"/>
      <c r="BA29" s="669"/>
      <c r="BB29" s="669"/>
      <c r="BC29" s="669"/>
      <c r="BD29" s="669"/>
      <c r="BE29" s="669"/>
      <c r="BF29" s="669"/>
      <c r="BG29" s="669"/>
      <c r="BH29" s="669"/>
      <c r="BI29" s="669"/>
      <c r="BJ29" s="669"/>
      <c r="BK29" s="669"/>
      <c r="BL29" s="669"/>
      <c r="BM29" s="669"/>
      <c r="BN29" s="669"/>
      <c r="BO29" s="669"/>
      <c r="BP29" s="669"/>
      <c r="BQ29" s="669"/>
      <c r="BR29" s="669"/>
      <c r="BS29" s="669"/>
      <c r="CG29" s="669"/>
      <c r="CH29" s="669"/>
      <c r="CI29" s="669"/>
      <c r="CJ29" s="669"/>
      <c r="CK29" s="669"/>
      <c r="CL29" s="669"/>
      <c r="CM29" s="669"/>
      <c r="CN29" s="669"/>
      <c r="CO29" s="669"/>
      <c r="CP29" s="669"/>
      <c r="CQ29" s="669"/>
      <c r="CR29" s="669"/>
      <c r="CS29" s="669"/>
      <c r="CT29" s="669"/>
      <c r="CU29" s="669"/>
      <c r="CV29" s="669"/>
      <c r="CW29" s="669"/>
      <c r="CX29" s="669"/>
      <c r="CY29" s="669"/>
      <c r="CZ29" s="669"/>
      <c r="DA29" s="669"/>
      <c r="DB29" s="669"/>
      <c r="DC29" s="669"/>
      <c r="DD29" s="669"/>
      <c r="DE29" s="669"/>
      <c r="DF29" s="669"/>
    </row>
    <row r="30" spans="1:110" ht="27.75" customHeight="1" x14ac:dyDescent="0.2">
      <c r="E30" s="730"/>
      <c r="R30" s="669"/>
      <c r="S30" s="669"/>
      <c r="T30" s="669"/>
      <c r="U30" s="669"/>
      <c r="V30" s="669"/>
      <c r="W30" s="669"/>
      <c r="X30" s="669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  <c r="AS30" s="669"/>
      <c r="AT30" s="669"/>
      <c r="AU30" s="669"/>
      <c r="AV30" s="669"/>
      <c r="AW30" s="669"/>
      <c r="AX30" s="669"/>
      <c r="AY30" s="669"/>
      <c r="AZ30" s="669"/>
      <c r="BA30" s="669"/>
      <c r="BB30" s="669"/>
      <c r="BC30" s="669"/>
      <c r="BD30" s="669"/>
      <c r="BE30" s="669"/>
      <c r="BF30" s="669"/>
      <c r="BG30" s="669"/>
      <c r="BH30" s="669"/>
      <c r="BI30" s="669"/>
      <c r="BJ30" s="669"/>
      <c r="BK30" s="669"/>
      <c r="BL30" s="669"/>
      <c r="BM30" s="669"/>
      <c r="BN30" s="669"/>
      <c r="BO30" s="669"/>
      <c r="BP30" s="669"/>
      <c r="BQ30" s="669"/>
      <c r="BR30" s="669"/>
      <c r="BS30" s="669"/>
      <c r="CG30" s="669"/>
      <c r="CH30" s="669"/>
      <c r="CI30" s="669"/>
      <c r="CJ30" s="669"/>
      <c r="CK30" s="669"/>
      <c r="CL30" s="669"/>
      <c r="CM30" s="669"/>
      <c r="CN30" s="669"/>
      <c r="CO30" s="669"/>
      <c r="CP30" s="669"/>
      <c r="CQ30" s="669"/>
      <c r="CR30" s="669"/>
      <c r="CS30" s="669"/>
      <c r="CT30" s="669"/>
      <c r="CU30" s="669"/>
      <c r="CV30" s="669"/>
      <c r="CW30" s="669"/>
      <c r="CX30" s="669"/>
      <c r="CY30" s="669"/>
      <c r="CZ30" s="669"/>
      <c r="DA30" s="669"/>
      <c r="DB30" s="669"/>
      <c r="DC30" s="669"/>
      <c r="DD30" s="669"/>
      <c r="DE30" s="669"/>
      <c r="DF30" s="669"/>
    </row>
    <row r="31" spans="1:110" ht="27.75" customHeight="1" x14ac:dyDescent="0.2">
      <c r="E31" s="730"/>
      <c r="R31" s="669"/>
      <c r="S31" s="669"/>
      <c r="T31" s="669"/>
      <c r="U31" s="669"/>
      <c r="V31" s="669"/>
      <c r="W31" s="669"/>
      <c r="X31" s="669"/>
      <c r="Y31" s="669"/>
      <c r="Z31" s="669"/>
      <c r="AA31" s="669"/>
      <c r="AB31" s="669"/>
      <c r="AC31" s="669"/>
      <c r="AD31" s="669"/>
      <c r="AE31" s="669"/>
      <c r="AF31" s="669"/>
      <c r="AG31" s="669"/>
      <c r="AH31" s="669"/>
      <c r="AI31" s="669"/>
      <c r="AJ31" s="669"/>
      <c r="AK31" s="669"/>
      <c r="AL31" s="669"/>
      <c r="AM31" s="669"/>
      <c r="AN31" s="669"/>
      <c r="AO31" s="669"/>
      <c r="AP31" s="669"/>
      <c r="AQ31" s="669"/>
      <c r="AR31" s="669"/>
      <c r="AS31" s="669"/>
      <c r="AT31" s="669"/>
      <c r="AU31" s="669"/>
      <c r="AV31" s="669"/>
      <c r="AW31" s="669"/>
      <c r="AX31" s="669"/>
      <c r="AY31" s="669"/>
      <c r="AZ31" s="669"/>
      <c r="BA31" s="669"/>
      <c r="BB31" s="669"/>
      <c r="BC31" s="669"/>
      <c r="BD31" s="669"/>
      <c r="BE31" s="669"/>
      <c r="BF31" s="669"/>
      <c r="BG31" s="669"/>
      <c r="BH31" s="669"/>
      <c r="BI31" s="669"/>
      <c r="BJ31" s="669"/>
      <c r="BK31" s="669"/>
      <c r="BL31" s="669"/>
      <c r="BM31" s="669"/>
      <c r="BN31" s="669"/>
      <c r="BO31" s="669"/>
      <c r="BP31" s="669"/>
      <c r="BQ31" s="669"/>
      <c r="BR31" s="669"/>
      <c r="BS31" s="669"/>
      <c r="CG31" s="669"/>
      <c r="CH31" s="669"/>
      <c r="CI31" s="669"/>
      <c r="CJ31" s="669"/>
      <c r="CK31" s="669"/>
      <c r="CL31" s="669"/>
      <c r="CM31" s="669"/>
      <c r="CN31" s="669"/>
      <c r="CO31" s="669"/>
      <c r="CP31" s="669"/>
      <c r="CQ31" s="669"/>
      <c r="CR31" s="669"/>
      <c r="CS31" s="669"/>
      <c r="CT31" s="669"/>
      <c r="CU31" s="669"/>
      <c r="CV31" s="669"/>
      <c r="CW31" s="669"/>
      <c r="CX31" s="669"/>
      <c r="CY31" s="669"/>
      <c r="CZ31" s="669"/>
      <c r="DA31" s="669"/>
      <c r="DB31" s="669"/>
      <c r="DC31" s="669"/>
      <c r="DD31" s="669"/>
      <c r="DE31" s="669"/>
      <c r="DF31" s="669"/>
    </row>
    <row r="32" spans="1:110" ht="27.75" customHeight="1" x14ac:dyDescent="0.2">
      <c r="E32" s="730"/>
      <c r="R32" s="669"/>
      <c r="S32" s="669"/>
      <c r="T32" s="669"/>
      <c r="U32" s="669"/>
      <c r="V32" s="669"/>
      <c r="W32" s="669"/>
      <c r="X32" s="669"/>
      <c r="Y32" s="669"/>
      <c r="Z32" s="669"/>
      <c r="AA32" s="669"/>
      <c r="AB32" s="669"/>
      <c r="AC32" s="669"/>
      <c r="AD32" s="669"/>
      <c r="AE32" s="669"/>
      <c r="AF32" s="669"/>
      <c r="AG32" s="669"/>
      <c r="AH32" s="669"/>
      <c r="AI32" s="669"/>
      <c r="AJ32" s="669"/>
      <c r="AK32" s="669"/>
      <c r="AL32" s="669"/>
      <c r="AM32" s="669"/>
      <c r="AN32" s="669"/>
      <c r="AO32" s="669"/>
      <c r="AP32" s="669"/>
      <c r="AQ32" s="669"/>
      <c r="AR32" s="669"/>
      <c r="AS32" s="669"/>
      <c r="AT32" s="669"/>
      <c r="AU32" s="669"/>
      <c r="AV32" s="669"/>
      <c r="AW32" s="669"/>
      <c r="AX32" s="669"/>
      <c r="AY32" s="669"/>
      <c r="AZ32" s="669"/>
      <c r="BA32" s="669"/>
      <c r="BB32" s="669"/>
      <c r="BC32" s="669"/>
      <c r="BD32" s="669"/>
      <c r="BE32" s="669"/>
      <c r="BF32" s="669"/>
      <c r="BG32" s="669"/>
      <c r="BH32" s="669"/>
      <c r="BI32" s="669"/>
      <c r="BJ32" s="669"/>
      <c r="BK32" s="669"/>
      <c r="BL32" s="669"/>
      <c r="BM32" s="669"/>
      <c r="BN32" s="669"/>
      <c r="BO32" s="669"/>
      <c r="BP32" s="669"/>
      <c r="BQ32" s="669"/>
      <c r="BR32" s="669"/>
      <c r="BS32" s="669"/>
      <c r="CG32" s="669"/>
      <c r="CH32" s="669"/>
      <c r="CI32" s="669"/>
      <c r="CJ32" s="669"/>
      <c r="CK32" s="669"/>
      <c r="CL32" s="669"/>
      <c r="CM32" s="669"/>
      <c r="CN32" s="669"/>
      <c r="CO32" s="669"/>
      <c r="CP32" s="669"/>
      <c r="CQ32" s="669"/>
      <c r="CR32" s="669"/>
      <c r="CS32" s="669"/>
      <c r="CT32" s="669"/>
      <c r="CU32" s="669"/>
      <c r="CV32" s="669"/>
      <c r="CW32" s="669"/>
      <c r="CX32" s="669"/>
      <c r="CY32" s="669"/>
      <c r="CZ32" s="669"/>
      <c r="DA32" s="669"/>
      <c r="DB32" s="669"/>
      <c r="DC32" s="669"/>
      <c r="DD32" s="669"/>
      <c r="DE32" s="669"/>
      <c r="DF32" s="669"/>
    </row>
    <row r="33" spans="1:110" ht="27.75" customHeight="1" x14ac:dyDescent="0.2">
      <c r="E33" s="730"/>
      <c r="R33" s="669"/>
      <c r="S33" s="669"/>
      <c r="T33" s="669"/>
      <c r="U33" s="669"/>
      <c r="V33" s="669"/>
      <c r="W33" s="669"/>
      <c r="X33" s="669"/>
      <c r="Y33" s="669"/>
      <c r="Z33" s="669"/>
      <c r="AA33" s="669"/>
      <c r="AB33" s="669"/>
      <c r="AC33" s="669"/>
      <c r="AD33" s="669"/>
      <c r="AE33" s="669"/>
      <c r="AF33" s="669"/>
      <c r="AG33" s="669"/>
      <c r="AH33" s="669"/>
      <c r="AI33" s="669"/>
      <c r="AJ33" s="669"/>
      <c r="AK33" s="669"/>
      <c r="AL33" s="669"/>
      <c r="AM33" s="669"/>
      <c r="AN33" s="669"/>
      <c r="AO33" s="669"/>
      <c r="AP33" s="669"/>
      <c r="AQ33" s="669"/>
      <c r="AR33" s="669"/>
      <c r="AS33" s="669"/>
      <c r="AT33" s="669"/>
      <c r="AU33" s="669"/>
      <c r="AV33" s="669"/>
      <c r="AW33" s="669"/>
      <c r="AX33" s="669"/>
      <c r="AY33" s="669"/>
      <c r="AZ33" s="669"/>
      <c r="BA33" s="669"/>
      <c r="BB33" s="669"/>
      <c r="BC33" s="669"/>
      <c r="BD33" s="669"/>
      <c r="BE33" s="669"/>
      <c r="BF33" s="669"/>
      <c r="BG33" s="669"/>
      <c r="BH33" s="669"/>
      <c r="BI33" s="669"/>
      <c r="BJ33" s="669"/>
      <c r="BK33" s="669"/>
      <c r="BL33" s="669"/>
      <c r="BM33" s="669"/>
      <c r="BN33" s="669"/>
      <c r="BO33" s="669"/>
      <c r="BP33" s="669"/>
      <c r="BQ33" s="669"/>
      <c r="BR33" s="669"/>
      <c r="BS33" s="669"/>
      <c r="CG33" s="669"/>
      <c r="CH33" s="669"/>
      <c r="CI33" s="669"/>
      <c r="CJ33" s="669"/>
      <c r="CK33" s="669"/>
      <c r="CL33" s="669"/>
      <c r="CM33" s="669"/>
      <c r="CN33" s="669"/>
      <c r="CO33" s="669"/>
      <c r="CP33" s="669"/>
      <c r="CQ33" s="669"/>
      <c r="CR33" s="669"/>
      <c r="CS33" s="669"/>
      <c r="CT33" s="669"/>
      <c r="CU33" s="669"/>
      <c r="CV33" s="669"/>
      <c r="CW33" s="669"/>
      <c r="CX33" s="669"/>
      <c r="CY33" s="669"/>
      <c r="CZ33" s="669"/>
      <c r="DA33" s="669"/>
      <c r="DB33" s="669"/>
      <c r="DC33" s="669"/>
      <c r="DD33" s="669"/>
      <c r="DE33" s="669"/>
      <c r="DF33" s="669"/>
    </row>
    <row r="34" spans="1:110" ht="27.75" customHeight="1" x14ac:dyDescent="0.2">
      <c r="E34" s="730"/>
      <c r="R34" s="669"/>
      <c r="S34" s="669"/>
      <c r="T34" s="669"/>
      <c r="U34" s="669"/>
      <c r="V34" s="669"/>
      <c r="W34" s="669"/>
      <c r="X34" s="669"/>
      <c r="Y34" s="669"/>
      <c r="Z34" s="669"/>
      <c r="AA34" s="669"/>
      <c r="AB34" s="669"/>
      <c r="AC34" s="669"/>
      <c r="AD34" s="669"/>
      <c r="AE34" s="669"/>
      <c r="AF34" s="669"/>
      <c r="AG34" s="669"/>
      <c r="AH34" s="669"/>
      <c r="AI34" s="669"/>
      <c r="AJ34" s="669"/>
      <c r="AK34" s="669"/>
      <c r="AL34" s="669"/>
      <c r="AM34" s="669"/>
      <c r="AN34" s="669"/>
      <c r="AO34" s="669"/>
      <c r="AP34" s="669"/>
      <c r="AQ34" s="669"/>
      <c r="AR34" s="669"/>
      <c r="AS34" s="669"/>
      <c r="AT34" s="669"/>
      <c r="AU34" s="669"/>
      <c r="AV34" s="669"/>
      <c r="AW34" s="669"/>
      <c r="AX34" s="669"/>
      <c r="AY34" s="669"/>
      <c r="AZ34" s="669"/>
      <c r="BA34" s="669"/>
      <c r="BB34" s="669"/>
      <c r="BC34" s="669"/>
      <c r="BD34" s="669"/>
      <c r="BE34" s="669"/>
      <c r="BF34" s="669"/>
      <c r="BG34" s="669"/>
      <c r="BH34" s="669"/>
      <c r="BI34" s="669"/>
      <c r="BJ34" s="669"/>
      <c r="BK34" s="669"/>
      <c r="BL34" s="669"/>
      <c r="BM34" s="669"/>
      <c r="BN34" s="669"/>
      <c r="BO34" s="669"/>
      <c r="BP34" s="669"/>
      <c r="BQ34" s="669"/>
      <c r="BR34" s="669"/>
      <c r="BS34" s="669"/>
      <c r="CG34" s="669"/>
      <c r="CH34" s="669"/>
      <c r="CI34" s="669"/>
      <c r="CJ34" s="669"/>
      <c r="CK34" s="669"/>
      <c r="CL34" s="669"/>
      <c r="CM34" s="669"/>
      <c r="CN34" s="669"/>
      <c r="CO34" s="669"/>
      <c r="CP34" s="669"/>
      <c r="CQ34" s="669"/>
      <c r="CR34" s="669"/>
      <c r="CS34" s="669"/>
      <c r="CT34" s="669"/>
      <c r="CU34" s="669"/>
      <c r="CV34" s="669"/>
      <c r="CW34" s="669"/>
      <c r="CX34" s="669"/>
      <c r="CY34" s="669"/>
      <c r="CZ34" s="669"/>
      <c r="DA34" s="669"/>
      <c r="DB34" s="669"/>
      <c r="DC34" s="669"/>
      <c r="DD34" s="669"/>
      <c r="DE34" s="669"/>
      <c r="DF34" s="669"/>
    </row>
    <row r="35" spans="1:110" ht="27.75" customHeight="1" x14ac:dyDescent="0.2">
      <c r="A35" s="669"/>
      <c r="D35" s="669"/>
      <c r="E35" s="730"/>
      <c r="F35" s="669"/>
      <c r="G35" s="669"/>
      <c r="H35" s="669"/>
      <c r="I35" s="669"/>
      <c r="J35" s="669"/>
      <c r="K35" s="669"/>
      <c r="L35" s="669"/>
      <c r="M35" s="669"/>
      <c r="N35" s="669"/>
      <c r="O35" s="669"/>
      <c r="P35" s="669"/>
      <c r="Q35" s="669"/>
      <c r="R35" s="669"/>
      <c r="S35" s="669"/>
      <c r="T35" s="669"/>
      <c r="U35" s="669"/>
      <c r="V35" s="669"/>
      <c r="W35" s="669"/>
      <c r="X35" s="669"/>
      <c r="Y35" s="669"/>
      <c r="Z35" s="669"/>
      <c r="AA35" s="669"/>
      <c r="AB35" s="669"/>
      <c r="AC35" s="669"/>
      <c r="AD35" s="669"/>
      <c r="AE35" s="669"/>
      <c r="AF35" s="669"/>
      <c r="AG35" s="669"/>
      <c r="AH35" s="669"/>
      <c r="AI35" s="669"/>
      <c r="AJ35" s="669"/>
      <c r="AK35" s="669"/>
      <c r="AL35" s="669"/>
      <c r="AM35" s="669"/>
      <c r="AN35" s="669"/>
      <c r="AO35" s="669"/>
      <c r="AP35" s="669"/>
      <c r="AQ35" s="669"/>
      <c r="AR35" s="669"/>
      <c r="AS35" s="669"/>
      <c r="AT35" s="669"/>
      <c r="AU35" s="669"/>
      <c r="AV35" s="669"/>
      <c r="AW35" s="669"/>
      <c r="AX35" s="669"/>
      <c r="AY35" s="669"/>
      <c r="AZ35" s="669"/>
      <c r="BA35" s="669"/>
      <c r="BB35" s="669"/>
      <c r="BC35" s="669"/>
      <c r="BD35" s="669"/>
      <c r="BE35" s="669"/>
      <c r="BF35" s="669"/>
      <c r="BG35" s="669"/>
      <c r="BH35" s="669"/>
      <c r="BI35" s="669"/>
      <c r="BJ35" s="669"/>
      <c r="BK35" s="669"/>
      <c r="BL35" s="669"/>
      <c r="BM35" s="669"/>
      <c r="BN35" s="669"/>
      <c r="BO35" s="669"/>
      <c r="BP35" s="669"/>
      <c r="BQ35" s="669"/>
      <c r="BR35" s="669"/>
      <c r="BS35" s="669"/>
      <c r="CG35" s="669"/>
      <c r="CH35" s="669"/>
      <c r="CI35" s="669"/>
      <c r="CJ35" s="669"/>
      <c r="CK35" s="669"/>
      <c r="CL35" s="669"/>
      <c r="CM35" s="669"/>
      <c r="CN35" s="669"/>
      <c r="CO35" s="669"/>
      <c r="CP35" s="669"/>
      <c r="CQ35" s="669"/>
      <c r="CR35" s="669"/>
      <c r="CS35" s="669"/>
      <c r="CT35" s="669"/>
      <c r="CU35" s="669"/>
      <c r="CV35" s="669"/>
      <c r="CW35" s="669"/>
      <c r="CX35" s="669"/>
      <c r="CY35" s="669"/>
      <c r="CZ35" s="669"/>
      <c r="DA35" s="669"/>
      <c r="DB35" s="669"/>
      <c r="DC35" s="669"/>
      <c r="DD35" s="669"/>
      <c r="DE35" s="669"/>
      <c r="DF35" s="669"/>
    </row>
    <row r="36" spans="1:110" ht="27.75" customHeight="1" x14ac:dyDescent="0.2">
      <c r="A36" s="669"/>
      <c r="D36" s="669"/>
      <c r="E36" s="730"/>
      <c r="F36" s="669"/>
      <c r="G36" s="669"/>
      <c r="H36" s="669"/>
      <c r="I36" s="669"/>
      <c r="J36" s="669"/>
      <c r="K36" s="669"/>
      <c r="L36" s="669"/>
      <c r="M36" s="669"/>
      <c r="N36" s="669"/>
      <c r="O36" s="669"/>
      <c r="P36" s="669"/>
      <c r="Q36" s="669"/>
      <c r="R36" s="669"/>
      <c r="S36" s="669"/>
      <c r="T36" s="669"/>
      <c r="U36" s="669"/>
      <c r="V36" s="669"/>
      <c r="W36" s="669"/>
      <c r="X36" s="669"/>
      <c r="Y36" s="669"/>
      <c r="Z36" s="669"/>
      <c r="AA36" s="669"/>
      <c r="AB36" s="669"/>
      <c r="AC36" s="669"/>
      <c r="AD36" s="669"/>
      <c r="AE36" s="669"/>
      <c r="AF36" s="669"/>
      <c r="AG36" s="669"/>
      <c r="AH36" s="669"/>
      <c r="AI36" s="669"/>
      <c r="AJ36" s="669"/>
      <c r="AK36" s="669"/>
      <c r="AL36" s="669"/>
      <c r="AM36" s="669"/>
      <c r="AN36" s="669"/>
      <c r="AO36" s="669"/>
      <c r="AP36" s="669"/>
      <c r="AQ36" s="669"/>
      <c r="AR36" s="669"/>
      <c r="AS36" s="669"/>
      <c r="AT36" s="669"/>
      <c r="AU36" s="669"/>
      <c r="AV36" s="669"/>
      <c r="AW36" s="669"/>
      <c r="AX36" s="669"/>
      <c r="AY36" s="669"/>
      <c r="AZ36" s="669"/>
      <c r="BA36" s="669"/>
      <c r="BB36" s="669"/>
      <c r="BC36" s="669"/>
      <c r="BD36" s="669"/>
      <c r="BE36" s="669"/>
      <c r="BF36" s="669"/>
      <c r="BG36" s="669"/>
      <c r="BH36" s="669"/>
      <c r="BI36" s="669"/>
      <c r="BJ36" s="669"/>
      <c r="BK36" s="669"/>
      <c r="BL36" s="669"/>
      <c r="BM36" s="669"/>
      <c r="BN36" s="669"/>
      <c r="BO36" s="669"/>
      <c r="BP36" s="669"/>
      <c r="BQ36" s="669"/>
      <c r="BR36" s="669"/>
      <c r="BS36" s="669"/>
      <c r="CG36" s="669"/>
      <c r="CH36" s="669"/>
      <c r="CI36" s="669"/>
      <c r="CJ36" s="669"/>
      <c r="CK36" s="669"/>
      <c r="CL36" s="669"/>
      <c r="CM36" s="669"/>
      <c r="CN36" s="669"/>
      <c r="CO36" s="669"/>
      <c r="CP36" s="669"/>
      <c r="CQ36" s="669"/>
      <c r="CR36" s="669"/>
      <c r="CS36" s="669"/>
      <c r="CT36" s="669"/>
      <c r="CU36" s="669"/>
      <c r="CV36" s="669"/>
      <c r="CW36" s="669"/>
      <c r="CX36" s="669"/>
      <c r="CY36" s="669"/>
      <c r="CZ36" s="669"/>
      <c r="DA36" s="669"/>
      <c r="DB36" s="669"/>
      <c r="DC36" s="669"/>
      <c r="DD36" s="669"/>
      <c r="DE36" s="669"/>
      <c r="DF36" s="669"/>
    </row>
    <row r="37" spans="1:110" ht="27.75" customHeight="1" x14ac:dyDescent="0.2">
      <c r="A37" s="669"/>
      <c r="D37" s="669"/>
      <c r="E37" s="730"/>
      <c r="F37" s="669"/>
      <c r="G37" s="669"/>
      <c r="H37" s="669"/>
      <c r="I37" s="669"/>
      <c r="J37" s="669"/>
      <c r="K37" s="669"/>
      <c r="L37" s="669"/>
      <c r="M37" s="669"/>
      <c r="N37" s="669"/>
      <c r="O37" s="669"/>
      <c r="P37" s="669"/>
      <c r="Q37" s="669"/>
      <c r="R37" s="669"/>
      <c r="S37" s="669"/>
      <c r="T37" s="669"/>
      <c r="U37" s="669"/>
      <c r="V37" s="669"/>
      <c r="W37" s="669"/>
      <c r="X37" s="669"/>
      <c r="Y37" s="669"/>
      <c r="Z37" s="669"/>
      <c r="AA37" s="669"/>
      <c r="AB37" s="669"/>
      <c r="AC37" s="669"/>
      <c r="AD37" s="669"/>
      <c r="AE37" s="669"/>
      <c r="AF37" s="669"/>
      <c r="AG37" s="669"/>
      <c r="AH37" s="669"/>
      <c r="AI37" s="669"/>
      <c r="AJ37" s="669"/>
      <c r="AK37" s="669"/>
      <c r="AL37" s="669"/>
      <c r="AM37" s="669"/>
      <c r="AN37" s="669"/>
      <c r="AO37" s="669"/>
      <c r="AP37" s="669"/>
      <c r="AQ37" s="669"/>
      <c r="AR37" s="669"/>
      <c r="AS37" s="669"/>
      <c r="AT37" s="669"/>
      <c r="AU37" s="669"/>
      <c r="AV37" s="669"/>
      <c r="AW37" s="669"/>
      <c r="AX37" s="669"/>
      <c r="AY37" s="669"/>
      <c r="AZ37" s="669"/>
      <c r="BA37" s="669"/>
      <c r="BB37" s="669"/>
      <c r="BC37" s="669"/>
      <c r="BD37" s="669"/>
      <c r="BE37" s="669"/>
      <c r="BF37" s="669"/>
      <c r="BG37" s="669"/>
      <c r="BH37" s="669"/>
      <c r="BI37" s="669"/>
      <c r="BJ37" s="669"/>
      <c r="BK37" s="669"/>
      <c r="BL37" s="669"/>
      <c r="BM37" s="669"/>
      <c r="BN37" s="669"/>
      <c r="BO37" s="669"/>
      <c r="BP37" s="669"/>
      <c r="BQ37" s="669"/>
      <c r="BR37" s="669"/>
      <c r="BS37" s="669"/>
      <c r="CG37" s="669"/>
      <c r="CH37" s="669"/>
      <c r="CI37" s="669"/>
      <c r="CJ37" s="669"/>
      <c r="CK37" s="669"/>
      <c r="CL37" s="669"/>
      <c r="CM37" s="669"/>
      <c r="CN37" s="669"/>
      <c r="CO37" s="669"/>
      <c r="CP37" s="669"/>
      <c r="CQ37" s="669"/>
      <c r="CR37" s="669"/>
      <c r="CS37" s="669"/>
      <c r="CT37" s="669"/>
      <c r="CU37" s="669"/>
      <c r="CV37" s="669"/>
      <c r="CW37" s="669"/>
      <c r="CX37" s="669"/>
      <c r="CY37" s="669"/>
      <c r="CZ37" s="669"/>
      <c r="DA37" s="669"/>
      <c r="DB37" s="669"/>
      <c r="DC37" s="669"/>
      <c r="DD37" s="669"/>
      <c r="DE37" s="669"/>
      <c r="DF37" s="669"/>
    </row>
    <row r="38" spans="1:110" ht="27.75" customHeight="1" x14ac:dyDescent="0.2">
      <c r="A38" s="669"/>
      <c r="D38" s="669"/>
      <c r="E38" s="730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669"/>
      <c r="AB38" s="669"/>
      <c r="AC38" s="669"/>
      <c r="AD38" s="669"/>
      <c r="AE38" s="669"/>
      <c r="AF38" s="669"/>
      <c r="AG38" s="669"/>
      <c r="AH38" s="669"/>
      <c r="AI38" s="669"/>
      <c r="AJ38" s="669"/>
      <c r="AK38" s="669"/>
      <c r="AL38" s="669"/>
      <c r="AM38" s="669"/>
      <c r="AN38" s="669"/>
      <c r="AO38" s="669"/>
      <c r="AP38" s="669"/>
      <c r="AQ38" s="669"/>
      <c r="AR38" s="669"/>
      <c r="AS38" s="669"/>
      <c r="AT38" s="669"/>
      <c r="AU38" s="669"/>
      <c r="AV38" s="669"/>
      <c r="AW38" s="669"/>
      <c r="AX38" s="669"/>
      <c r="AY38" s="669"/>
      <c r="AZ38" s="669"/>
      <c r="BA38" s="669"/>
      <c r="BB38" s="669"/>
      <c r="BC38" s="669"/>
      <c r="BD38" s="669"/>
      <c r="BE38" s="669"/>
      <c r="BF38" s="669"/>
      <c r="BG38" s="669"/>
      <c r="BH38" s="669"/>
      <c r="BI38" s="669"/>
      <c r="BJ38" s="669"/>
      <c r="BK38" s="669"/>
      <c r="BL38" s="669"/>
      <c r="BM38" s="669"/>
      <c r="BN38" s="669"/>
      <c r="BO38" s="669"/>
      <c r="BP38" s="669"/>
      <c r="BQ38" s="669"/>
      <c r="BR38" s="669"/>
      <c r="BS38" s="669"/>
      <c r="CG38" s="669"/>
      <c r="CH38" s="669"/>
      <c r="CI38" s="669"/>
      <c r="CJ38" s="669"/>
      <c r="CK38" s="669"/>
      <c r="CL38" s="669"/>
      <c r="CM38" s="669"/>
      <c r="CN38" s="669"/>
      <c r="CO38" s="669"/>
      <c r="CP38" s="669"/>
      <c r="CQ38" s="669"/>
      <c r="CR38" s="669"/>
      <c r="CS38" s="669"/>
      <c r="CT38" s="669"/>
      <c r="CU38" s="669"/>
      <c r="CV38" s="669"/>
      <c r="CW38" s="669"/>
      <c r="CX38" s="669"/>
      <c r="CY38" s="669"/>
      <c r="CZ38" s="669"/>
      <c r="DA38" s="669"/>
      <c r="DB38" s="669"/>
      <c r="DC38" s="669"/>
      <c r="DD38" s="669"/>
      <c r="DE38" s="669"/>
      <c r="DF38" s="669"/>
    </row>
    <row r="39" spans="1:110" ht="27.75" customHeight="1" x14ac:dyDescent="0.2">
      <c r="A39" s="669"/>
      <c r="D39" s="669"/>
      <c r="E39" s="730"/>
      <c r="F39" s="669"/>
      <c r="G39" s="669"/>
      <c r="H39" s="669"/>
      <c r="I39" s="669"/>
      <c r="J39" s="669"/>
      <c r="K39" s="669"/>
      <c r="L39" s="669"/>
      <c r="M39" s="669"/>
      <c r="N39" s="669"/>
      <c r="O39" s="669"/>
      <c r="P39" s="669"/>
      <c r="Q39" s="669"/>
      <c r="R39" s="669"/>
      <c r="S39" s="669"/>
      <c r="T39" s="669"/>
      <c r="U39" s="669"/>
      <c r="V39" s="669"/>
      <c r="W39" s="669"/>
      <c r="X39" s="669"/>
      <c r="Y39" s="669"/>
      <c r="Z39" s="669"/>
      <c r="AA39" s="669"/>
      <c r="AB39" s="669"/>
      <c r="AC39" s="669"/>
      <c r="AD39" s="669"/>
      <c r="AE39" s="669"/>
      <c r="AF39" s="669"/>
      <c r="AG39" s="669"/>
      <c r="AH39" s="669"/>
      <c r="AI39" s="669"/>
      <c r="AJ39" s="669"/>
      <c r="AK39" s="669"/>
      <c r="AL39" s="669"/>
      <c r="AM39" s="669"/>
      <c r="AN39" s="669"/>
      <c r="AO39" s="669"/>
      <c r="AP39" s="669"/>
      <c r="AQ39" s="669"/>
      <c r="AR39" s="669"/>
      <c r="AS39" s="669"/>
      <c r="AT39" s="669"/>
      <c r="AU39" s="669"/>
      <c r="AV39" s="669"/>
      <c r="AW39" s="669"/>
      <c r="AX39" s="669"/>
      <c r="AY39" s="669"/>
      <c r="AZ39" s="669"/>
      <c r="BA39" s="669"/>
      <c r="BB39" s="669"/>
      <c r="BC39" s="669"/>
      <c r="BD39" s="669"/>
      <c r="BE39" s="669"/>
      <c r="BF39" s="669"/>
      <c r="BG39" s="669"/>
      <c r="BH39" s="669"/>
      <c r="BI39" s="669"/>
      <c r="BJ39" s="669"/>
      <c r="BK39" s="669"/>
      <c r="BL39" s="669"/>
      <c r="BM39" s="669"/>
      <c r="BN39" s="669"/>
      <c r="BO39" s="669"/>
      <c r="BP39" s="669"/>
      <c r="BQ39" s="669"/>
      <c r="BR39" s="669"/>
      <c r="BS39" s="669"/>
      <c r="CG39" s="669"/>
      <c r="CH39" s="669"/>
      <c r="CI39" s="669"/>
      <c r="CJ39" s="669"/>
      <c r="CK39" s="669"/>
      <c r="CL39" s="669"/>
      <c r="CM39" s="669"/>
      <c r="CN39" s="669"/>
      <c r="CO39" s="669"/>
      <c r="CP39" s="669"/>
      <c r="CQ39" s="669"/>
      <c r="CR39" s="669"/>
      <c r="CS39" s="669"/>
      <c r="CT39" s="669"/>
      <c r="CU39" s="669"/>
      <c r="CV39" s="669"/>
      <c r="CW39" s="669"/>
      <c r="CX39" s="669"/>
      <c r="CY39" s="669"/>
      <c r="CZ39" s="669"/>
      <c r="DA39" s="669"/>
      <c r="DB39" s="669"/>
      <c r="DC39" s="669"/>
      <c r="DD39" s="669"/>
      <c r="DE39" s="669"/>
      <c r="DF39" s="669"/>
    </row>
    <row r="40" spans="1:110" ht="27.75" customHeight="1" x14ac:dyDescent="0.2">
      <c r="A40" s="669"/>
      <c r="D40" s="669"/>
      <c r="E40" s="730"/>
      <c r="F40" s="669"/>
      <c r="G40" s="669"/>
      <c r="H40" s="669"/>
      <c r="I40" s="669"/>
      <c r="J40" s="669"/>
      <c r="K40" s="669"/>
      <c r="L40" s="669"/>
      <c r="M40" s="669"/>
      <c r="N40" s="669"/>
      <c r="O40" s="669"/>
      <c r="P40" s="669"/>
      <c r="Q40" s="669"/>
      <c r="R40" s="669"/>
      <c r="S40" s="669"/>
      <c r="T40" s="669"/>
      <c r="U40" s="669"/>
      <c r="V40" s="669"/>
      <c r="W40" s="669"/>
      <c r="X40" s="669"/>
      <c r="Y40" s="669"/>
      <c r="Z40" s="669"/>
      <c r="AA40" s="669"/>
      <c r="AB40" s="669"/>
      <c r="AC40" s="669"/>
      <c r="AD40" s="669"/>
      <c r="AE40" s="669"/>
      <c r="AF40" s="669"/>
      <c r="AG40" s="669"/>
      <c r="AH40" s="669"/>
      <c r="AI40" s="669"/>
      <c r="AJ40" s="669"/>
      <c r="AK40" s="669"/>
      <c r="AL40" s="669"/>
      <c r="AM40" s="669"/>
      <c r="AN40" s="669"/>
      <c r="AO40" s="669"/>
      <c r="AP40" s="669"/>
      <c r="AQ40" s="669"/>
      <c r="AR40" s="669"/>
      <c r="AS40" s="669"/>
      <c r="AT40" s="669"/>
      <c r="AU40" s="669"/>
      <c r="AV40" s="669"/>
      <c r="AW40" s="669"/>
      <c r="AX40" s="669"/>
      <c r="AY40" s="669"/>
      <c r="AZ40" s="669"/>
      <c r="BA40" s="669"/>
      <c r="BB40" s="669"/>
      <c r="BC40" s="669"/>
      <c r="BD40" s="669"/>
      <c r="BE40" s="669"/>
      <c r="BF40" s="669"/>
      <c r="BG40" s="669"/>
      <c r="BH40" s="669"/>
      <c r="BI40" s="669"/>
      <c r="BJ40" s="669"/>
      <c r="BK40" s="669"/>
      <c r="BL40" s="669"/>
      <c r="BM40" s="669"/>
      <c r="BN40" s="669"/>
      <c r="BO40" s="669"/>
      <c r="BP40" s="669"/>
      <c r="BQ40" s="669"/>
      <c r="BR40" s="669"/>
      <c r="BS40" s="669"/>
      <c r="CG40" s="669"/>
      <c r="CH40" s="669"/>
      <c r="CI40" s="669"/>
      <c r="CJ40" s="669"/>
      <c r="CK40" s="669"/>
      <c r="CL40" s="669"/>
      <c r="CM40" s="669"/>
      <c r="CN40" s="669"/>
      <c r="CO40" s="669"/>
      <c r="CP40" s="669"/>
      <c r="CQ40" s="669"/>
      <c r="CR40" s="669"/>
      <c r="CS40" s="669"/>
      <c r="CT40" s="669"/>
      <c r="CU40" s="669"/>
      <c r="CV40" s="669"/>
      <c r="CW40" s="669"/>
      <c r="CX40" s="669"/>
      <c r="CY40" s="669"/>
      <c r="CZ40" s="669"/>
      <c r="DA40" s="669"/>
      <c r="DB40" s="669"/>
      <c r="DC40" s="669"/>
      <c r="DD40" s="669"/>
      <c r="DE40" s="669"/>
      <c r="DF40" s="669"/>
    </row>
    <row r="41" spans="1:110" ht="27.75" customHeight="1" x14ac:dyDescent="0.2">
      <c r="A41" s="669"/>
      <c r="D41" s="669"/>
      <c r="E41" s="730"/>
      <c r="F41" s="669"/>
      <c r="G41" s="669"/>
      <c r="H41" s="669"/>
      <c r="I41" s="669"/>
      <c r="J41" s="669"/>
      <c r="K41" s="669"/>
      <c r="L41" s="669"/>
      <c r="M41" s="669"/>
      <c r="N41" s="669"/>
      <c r="O41" s="669"/>
      <c r="P41" s="669"/>
      <c r="Q41" s="669"/>
      <c r="R41" s="669"/>
      <c r="S41" s="669"/>
      <c r="T41" s="669"/>
      <c r="U41" s="669"/>
      <c r="V41" s="669"/>
      <c r="W41" s="669"/>
      <c r="X41" s="669"/>
      <c r="Y41" s="669"/>
      <c r="Z41" s="669"/>
      <c r="AA41" s="669"/>
      <c r="AB41" s="669"/>
      <c r="AC41" s="669"/>
      <c r="AD41" s="669"/>
      <c r="AE41" s="669"/>
      <c r="AF41" s="669"/>
      <c r="AG41" s="669"/>
      <c r="AH41" s="669"/>
      <c r="AI41" s="669"/>
      <c r="AJ41" s="669"/>
      <c r="AK41" s="669"/>
      <c r="AL41" s="669"/>
      <c r="AM41" s="669"/>
      <c r="AN41" s="669"/>
      <c r="AO41" s="669"/>
      <c r="AP41" s="669"/>
      <c r="AQ41" s="669"/>
      <c r="AR41" s="669"/>
      <c r="AS41" s="669"/>
      <c r="AT41" s="669"/>
      <c r="AU41" s="669"/>
      <c r="AV41" s="669"/>
      <c r="AW41" s="669"/>
      <c r="AX41" s="669"/>
      <c r="AY41" s="669"/>
      <c r="AZ41" s="669"/>
      <c r="BA41" s="669"/>
      <c r="BB41" s="669"/>
      <c r="BC41" s="669"/>
      <c r="BD41" s="669"/>
      <c r="BE41" s="669"/>
      <c r="BF41" s="669"/>
      <c r="BG41" s="669"/>
      <c r="BH41" s="669"/>
      <c r="BI41" s="669"/>
      <c r="BJ41" s="669"/>
      <c r="BK41" s="669"/>
      <c r="BL41" s="669"/>
      <c r="BM41" s="669"/>
      <c r="BN41" s="669"/>
      <c r="BO41" s="669"/>
      <c r="BP41" s="669"/>
      <c r="BQ41" s="669"/>
      <c r="BR41" s="669"/>
      <c r="BS41" s="669"/>
      <c r="CG41" s="669"/>
      <c r="CH41" s="669"/>
      <c r="CI41" s="669"/>
      <c r="CJ41" s="669"/>
      <c r="CK41" s="669"/>
      <c r="CL41" s="669"/>
      <c r="CM41" s="669"/>
      <c r="CN41" s="669"/>
      <c r="CO41" s="669"/>
      <c r="CP41" s="669"/>
      <c r="CQ41" s="669"/>
      <c r="CR41" s="669"/>
      <c r="CS41" s="669"/>
      <c r="CT41" s="669"/>
      <c r="CU41" s="669"/>
      <c r="CV41" s="669"/>
      <c r="CW41" s="669"/>
      <c r="CX41" s="669"/>
      <c r="CY41" s="669"/>
      <c r="CZ41" s="669"/>
      <c r="DA41" s="669"/>
      <c r="DB41" s="669"/>
      <c r="DC41" s="669"/>
      <c r="DD41" s="669"/>
      <c r="DE41" s="669"/>
      <c r="DF41" s="669"/>
    </row>
    <row r="42" spans="1:110" ht="27.75" customHeight="1" x14ac:dyDescent="0.2">
      <c r="A42" s="669"/>
      <c r="D42" s="669"/>
      <c r="E42" s="730"/>
      <c r="F42" s="669"/>
      <c r="G42" s="669"/>
      <c r="H42" s="669"/>
      <c r="I42" s="669"/>
      <c r="J42" s="669"/>
      <c r="K42" s="669"/>
      <c r="L42" s="669"/>
      <c r="M42" s="669"/>
      <c r="N42" s="669"/>
      <c r="O42" s="669"/>
      <c r="P42" s="669"/>
      <c r="Q42" s="669"/>
      <c r="R42" s="669"/>
      <c r="S42" s="669"/>
      <c r="T42" s="669"/>
      <c r="U42" s="669"/>
      <c r="V42" s="669"/>
      <c r="W42" s="669"/>
      <c r="X42" s="669"/>
      <c r="Y42" s="669"/>
      <c r="Z42" s="669"/>
      <c r="AA42" s="669"/>
      <c r="AB42" s="669"/>
      <c r="AC42" s="669"/>
      <c r="AD42" s="669"/>
      <c r="AE42" s="669"/>
      <c r="AF42" s="669"/>
      <c r="AG42" s="669"/>
      <c r="AH42" s="669"/>
      <c r="AI42" s="669"/>
      <c r="AJ42" s="669"/>
      <c r="AK42" s="669"/>
      <c r="AL42" s="669"/>
      <c r="AM42" s="669"/>
      <c r="AN42" s="669"/>
      <c r="AO42" s="669"/>
      <c r="AP42" s="669"/>
      <c r="AQ42" s="669"/>
      <c r="AR42" s="669"/>
      <c r="AS42" s="669"/>
      <c r="AT42" s="669"/>
      <c r="AU42" s="669"/>
      <c r="AV42" s="669"/>
      <c r="AW42" s="669"/>
      <c r="AX42" s="669"/>
      <c r="AY42" s="669"/>
      <c r="AZ42" s="669"/>
      <c r="BA42" s="669"/>
      <c r="BB42" s="669"/>
      <c r="BC42" s="669"/>
      <c r="BD42" s="669"/>
      <c r="BE42" s="669"/>
      <c r="BF42" s="669"/>
      <c r="BG42" s="669"/>
      <c r="BH42" s="669"/>
      <c r="BI42" s="669"/>
      <c r="BJ42" s="669"/>
      <c r="BK42" s="669"/>
      <c r="BL42" s="669"/>
      <c r="BM42" s="669"/>
      <c r="BN42" s="669"/>
      <c r="BO42" s="669"/>
      <c r="BP42" s="669"/>
      <c r="BQ42" s="669"/>
      <c r="BR42" s="669"/>
      <c r="BS42" s="669"/>
      <c r="CG42" s="669"/>
      <c r="CH42" s="669"/>
      <c r="CI42" s="669"/>
      <c r="CJ42" s="669"/>
      <c r="CK42" s="669"/>
      <c r="CL42" s="669"/>
      <c r="CM42" s="669"/>
      <c r="CN42" s="669"/>
      <c r="CO42" s="669"/>
      <c r="CP42" s="669"/>
      <c r="CQ42" s="669"/>
      <c r="CR42" s="669"/>
      <c r="CS42" s="669"/>
      <c r="CT42" s="669"/>
      <c r="CU42" s="669"/>
      <c r="CV42" s="669"/>
      <c r="CW42" s="669"/>
      <c r="CX42" s="669"/>
      <c r="CY42" s="669"/>
      <c r="CZ42" s="669"/>
      <c r="DA42" s="669"/>
      <c r="DB42" s="669"/>
      <c r="DC42" s="669"/>
      <c r="DD42" s="669"/>
      <c r="DE42" s="669"/>
      <c r="DF42" s="669"/>
    </row>
    <row r="43" spans="1:110" ht="27.75" customHeight="1" x14ac:dyDescent="0.2">
      <c r="A43" s="669"/>
      <c r="D43" s="669"/>
      <c r="E43" s="730"/>
      <c r="F43" s="669"/>
      <c r="G43" s="669"/>
      <c r="H43" s="669"/>
      <c r="I43" s="669"/>
      <c r="J43" s="669"/>
      <c r="K43" s="669"/>
      <c r="L43" s="669"/>
      <c r="M43" s="669"/>
      <c r="N43" s="669"/>
      <c r="O43" s="669"/>
      <c r="P43" s="669"/>
      <c r="Q43" s="669"/>
      <c r="R43" s="669"/>
      <c r="S43" s="669"/>
      <c r="T43" s="669"/>
      <c r="U43" s="669"/>
      <c r="V43" s="669"/>
      <c r="W43" s="669"/>
      <c r="X43" s="669"/>
      <c r="Y43" s="669"/>
      <c r="Z43" s="669"/>
      <c r="AA43" s="669"/>
      <c r="AB43" s="669"/>
      <c r="AC43" s="669"/>
      <c r="AD43" s="669"/>
      <c r="AE43" s="669"/>
      <c r="AF43" s="669"/>
      <c r="AG43" s="669"/>
      <c r="AH43" s="669"/>
      <c r="AI43" s="669"/>
      <c r="AJ43" s="669"/>
      <c r="AK43" s="669"/>
      <c r="AL43" s="669"/>
      <c r="AM43" s="669"/>
      <c r="AN43" s="669"/>
      <c r="AO43" s="669"/>
      <c r="AP43" s="669"/>
      <c r="AQ43" s="669"/>
      <c r="AR43" s="669"/>
      <c r="AS43" s="669"/>
      <c r="AT43" s="669"/>
      <c r="AU43" s="669"/>
      <c r="AV43" s="669"/>
      <c r="AW43" s="669"/>
      <c r="AX43" s="669"/>
      <c r="AY43" s="669"/>
      <c r="AZ43" s="669"/>
      <c r="BA43" s="669"/>
      <c r="BB43" s="669"/>
      <c r="BC43" s="669"/>
      <c r="BD43" s="669"/>
      <c r="BE43" s="669"/>
      <c r="BF43" s="669"/>
      <c r="BG43" s="669"/>
      <c r="BH43" s="669"/>
      <c r="BI43" s="669"/>
      <c r="BJ43" s="669"/>
      <c r="BK43" s="669"/>
      <c r="BL43" s="669"/>
      <c r="BM43" s="669"/>
      <c r="BN43" s="669"/>
      <c r="BO43" s="669"/>
      <c r="BP43" s="669"/>
      <c r="BQ43" s="669"/>
      <c r="BR43" s="669"/>
      <c r="BS43" s="669"/>
      <c r="CG43" s="669"/>
      <c r="CH43" s="669"/>
      <c r="CI43" s="669"/>
      <c r="CJ43" s="669"/>
      <c r="CK43" s="669"/>
      <c r="CL43" s="669"/>
      <c r="CM43" s="669"/>
      <c r="CN43" s="669"/>
      <c r="CO43" s="669"/>
      <c r="CP43" s="669"/>
      <c r="CQ43" s="669"/>
      <c r="CR43" s="669"/>
      <c r="CS43" s="669"/>
      <c r="CT43" s="669"/>
      <c r="CU43" s="669"/>
      <c r="CV43" s="669"/>
      <c r="CW43" s="669"/>
      <c r="CX43" s="669"/>
      <c r="CY43" s="669"/>
      <c r="CZ43" s="669"/>
      <c r="DA43" s="669"/>
      <c r="DB43" s="669"/>
      <c r="DC43" s="669"/>
      <c r="DD43" s="669"/>
      <c r="DE43" s="669"/>
      <c r="DF43" s="669"/>
    </row>
    <row r="44" spans="1:110" ht="27.75" customHeight="1" x14ac:dyDescent="0.2">
      <c r="A44" s="669"/>
      <c r="D44" s="669"/>
      <c r="E44" s="730"/>
      <c r="F44" s="669"/>
      <c r="G44" s="669"/>
      <c r="H44" s="669"/>
      <c r="I44" s="669"/>
      <c r="J44" s="669"/>
      <c r="K44" s="669"/>
      <c r="L44" s="669"/>
      <c r="M44" s="669"/>
      <c r="N44" s="669"/>
      <c r="O44" s="669"/>
      <c r="P44" s="669"/>
      <c r="Q44" s="669"/>
      <c r="R44" s="669"/>
      <c r="S44" s="669"/>
      <c r="T44" s="669"/>
      <c r="U44" s="669"/>
      <c r="V44" s="669"/>
      <c r="W44" s="669"/>
      <c r="X44" s="669"/>
      <c r="Y44" s="669"/>
      <c r="Z44" s="669"/>
      <c r="AA44" s="669"/>
      <c r="AB44" s="669"/>
      <c r="AC44" s="669"/>
      <c r="AD44" s="669"/>
      <c r="AE44" s="669"/>
      <c r="AF44" s="669"/>
      <c r="AG44" s="669"/>
      <c r="AH44" s="669"/>
      <c r="AI44" s="669"/>
      <c r="AJ44" s="669"/>
      <c r="AK44" s="669"/>
      <c r="AL44" s="669"/>
      <c r="AM44" s="669"/>
      <c r="AN44" s="669"/>
      <c r="AO44" s="669"/>
      <c r="AP44" s="669"/>
      <c r="AQ44" s="669"/>
      <c r="AR44" s="669"/>
      <c r="AS44" s="669"/>
      <c r="AT44" s="669"/>
      <c r="AU44" s="669"/>
      <c r="AV44" s="669"/>
      <c r="AW44" s="669"/>
      <c r="AX44" s="669"/>
      <c r="AY44" s="669"/>
      <c r="AZ44" s="669"/>
      <c r="BA44" s="669"/>
      <c r="BB44" s="669"/>
      <c r="BC44" s="669"/>
      <c r="BD44" s="669"/>
      <c r="BE44" s="669"/>
      <c r="BF44" s="669"/>
      <c r="BG44" s="669"/>
      <c r="BH44" s="669"/>
      <c r="BI44" s="669"/>
      <c r="BJ44" s="669"/>
      <c r="BK44" s="669"/>
      <c r="BL44" s="669"/>
      <c r="BM44" s="669"/>
      <c r="BN44" s="669"/>
      <c r="BO44" s="669"/>
      <c r="BP44" s="669"/>
      <c r="BQ44" s="669"/>
      <c r="BR44" s="669"/>
      <c r="BS44" s="669"/>
      <c r="CG44" s="669"/>
      <c r="CH44" s="669"/>
      <c r="CI44" s="669"/>
      <c r="CJ44" s="669"/>
      <c r="CK44" s="669"/>
      <c r="CL44" s="669"/>
      <c r="CM44" s="669"/>
      <c r="CN44" s="669"/>
      <c r="CO44" s="669"/>
      <c r="CP44" s="669"/>
      <c r="CQ44" s="669"/>
      <c r="CR44" s="669"/>
      <c r="CS44" s="669"/>
      <c r="CT44" s="669"/>
      <c r="CU44" s="669"/>
      <c r="CV44" s="669"/>
      <c r="CW44" s="669"/>
      <c r="CX44" s="669"/>
      <c r="CY44" s="669"/>
      <c r="CZ44" s="669"/>
      <c r="DA44" s="669"/>
      <c r="DB44" s="669"/>
      <c r="DC44" s="669"/>
      <c r="DD44" s="669"/>
      <c r="DE44" s="669"/>
      <c r="DF44" s="669"/>
    </row>
    <row r="45" spans="1:110" ht="27.75" customHeight="1" x14ac:dyDescent="0.2">
      <c r="A45" s="669"/>
      <c r="D45" s="669"/>
      <c r="E45" s="730"/>
      <c r="F45" s="669"/>
      <c r="G45" s="669"/>
      <c r="H45" s="669"/>
      <c r="I45" s="669"/>
      <c r="J45" s="669"/>
      <c r="K45" s="669"/>
      <c r="L45" s="669"/>
      <c r="M45" s="669"/>
      <c r="N45" s="669"/>
      <c r="O45" s="669"/>
      <c r="P45" s="669"/>
      <c r="Q45" s="669"/>
      <c r="R45" s="669"/>
      <c r="S45" s="669"/>
      <c r="T45" s="669"/>
      <c r="U45" s="669"/>
      <c r="V45" s="669"/>
      <c r="W45" s="669"/>
      <c r="X45" s="669"/>
      <c r="Y45" s="669"/>
      <c r="Z45" s="669"/>
      <c r="AA45" s="669"/>
      <c r="AB45" s="669"/>
      <c r="AC45" s="669"/>
      <c r="AD45" s="669"/>
      <c r="AE45" s="669"/>
      <c r="AF45" s="669"/>
      <c r="AG45" s="669"/>
      <c r="AH45" s="669"/>
      <c r="AI45" s="669"/>
      <c r="AJ45" s="669"/>
      <c r="AK45" s="669"/>
      <c r="AL45" s="669"/>
      <c r="AM45" s="669"/>
      <c r="AN45" s="669"/>
      <c r="AO45" s="669"/>
      <c r="AP45" s="669"/>
      <c r="AQ45" s="669"/>
      <c r="AR45" s="669"/>
      <c r="AS45" s="669"/>
      <c r="AT45" s="669"/>
      <c r="AU45" s="669"/>
      <c r="AV45" s="669"/>
      <c r="AW45" s="669"/>
      <c r="AX45" s="669"/>
      <c r="AY45" s="669"/>
      <c r="AZ45" s="669"/>
      <c r="BA45" s="669"/>
      <c r="BB45" s="669"/>
      <c r="BC45" s="669"/>
      <c r="BD45" s="669"/>
      <c r="BE45" s="669"/>
      <c r="BF45" s="669"/>
      <c r="BG45" s="669"/>
      <c r="BH45" s="669"/>
      <c r="BI45" s="669"/>
      <c r="BJ45" s="669"/>
      <c r="BK45" s="669"/>
      <c r="BL45" s="669"/>
      <c r="BM45" s="669"/>
      <c r="BN45" s="669"/>
      <c r="BO45" s="669"/>
      <c r="BP45" s="669"/>
      <c r="BQ45" s="669"/>
      <c r="BR45" s="669"/>
      <c r="BS45" s="669"/>
      <c r="CG45" s="669"/>
      <c r="CH45" s="669"/>
      <c r="CI45" s="669"/>
      <c r="CJ45" s="669"/>
      <c r="CK45" s="669"/>
      <c r="CL45" s="669"/>
      <c r="CM45" s="669"/>
      <c r="CN45" s="669"/>
      <c r="CO45" s="669"/>
      <c r="CP45" s="669"/>
      <c r="CQ45" s="669"/>
      <c r="CR45" s="669"/>
      <c r="CS45" s="669"/>
      <c r="CT45" s="669"/>
      <c r="CU45" s="669"/>
      <c r="CV45" s="669"/>
      <c r="CW45" s="669"/>
      <c r="CX45" s="669"/>
      <c r="CY45" s="669"/>
      <c r="CZ45" s="669"/>
      <c r="DA45" s="669"/>
      <c r="DB45" s="669"/>
      <c r="DC45" s="669"/>
      <c r="DD45" s="669"/>
      <c r="DE45" s="669"/>
      <c r="DF45" s="669"/>
    </row>
    <row r="46" spans="1:110" ht="27.75" customHeight="1" x14ac:dyDescent="0.2">
      <c r="A46" s="669"/>
      <c r="D46" s="669"/>
      <c r="E46" s="730"/>
      <c r="F46" s="669"/>
      <c r="G46" s="669"/>
      <c r="H46" s="669"/>
      <c r="I46" s="669"/>
      <c r="J46" s="669"/>
      <c r="K46" s="669"/>
      <c r="L46" s="669"/>
      <c r="M46" s="669"/>
      <c r="N46" s="669"/>
      <c r="O46" s="669"/>
      <c r="P46" s="669"/>
      <c r="Q46" s="669"/>
      <c r="R46" s="669"/>
      <c r="S46" s="669"/>
      <c r="T46" s="669"/>
      <c r="U46" s="669"/>
      <c r="V46" s="669"/>
      <c r="W46" s="669"/>
      <c r="X46" s="669"/>
      <c r="Y46" s="669"/>
      <c r="Z46" s="669"/>
      <c r="AA46" s="669"/>
      <c r="AB46" s="669"/>
      <c r="AC46" s="669"/>
      <c r="AD46" s="669"/>
      <c r="AE46" s="669"/>
      <c r="AF46" s="669"/>
      <c r="AG46" s="669"/>
      <c r="AH46" s="669"/>
      <c r="AI46" s="669"/>
      <c r="AJ46" s="669"/>
      <c r="AK46" s="669"/>
      <c r="AL46" s="669"/>
      <c r="AM46" s="669"/>
      <c r="AN46" s="669"/>
      <c r="AO46" s="669"/>
      <c r="AP46" s="669"/>
      <c r="AQ46" s="669"/>
      <c r="AR46" s="669"/>
      <c r="AS46" s="669"/>
      <c r="AT46" s="669"/>
      <c r="AU46" s="669"/>
      <c r="AV46" s="669"/>
      <c r="AW46" s="669"/>
      <c r="AX46" s="669"/>
      <c r="AY46" s="669"/>
      <c r="AZ46" s="669"/>
      <c r="BA46" s="669"/>
      <c r="BB46" s="669"/>
      <c r="BC46" s="669"/>
      <c r="BD46" s="669"/>
      <c r="BE46" s="669"/>
      <c r="BF46" s="669"/>
      <c r="BG46" s="669"/>
      <c r="BH46" s="669"/>
      <c r="BI46" s="669"/>
      <c r="BJ46" s="669"/>
      <c r="BK46" s="669"/>
      <c r="BL46" s="669"/>
      <c r="BM46" s="669"/>
      <c r="BN46" s="669"/>
      <c r="BO46" s="669"/>
      <c r="BP46" s="669"/>
      <c r="BQ46" s="669"/>
      <c r="BR46" s="669"/>
      <c r="BS46" s="669"/>
      <c r="CG46" s="669"/>
      <c r="CH46" s="669"/>
      <c r="CI46" s="669"/>
      <c r="CJ46" s="669"/>
      <c r="CK46" s="669"/>
      <c r="CL46" s="669"/>
      <c r="CM46" s="669"/>
      <c r="CN46" s="669"/>
      <c r="CO46" s="669"/>
      <c r="CP46" s="669"/>
      <c r="CQ46" s="669"/>
      <c r="CR46" s="669"/>
      <c r="CS46" s="669"/>
      <c r="CT46" s="669"/>
      <c r="CU46" s="669"/>
      <c r="CV46" s="669"/>
      <c r="CW46" s="669"/>
      <c r="CX46" s="669"/>
      <c r="CY46" s="669"/>
      <c r="CZ46" s="669"/>
      <c r="DA46" s="669"/>
      <c r="DB46" s="669"/>
      <c r="DC46" s="669"/>
      <c r="DD46" s="669"/>
      <c r="DE46" s="669"/>
      <c r="DF46" s="669"/>
    </row>
    <row r="47" spans="1:110" ht="27.75" customHeight="1" x14ac:dyDescent="0.2">
      <c r="A47" s="669"/>
      <c r="D47" s="669"/>
      <c r="E47" s="730"/>
      <c r="F47" s="669"/>
      <c r="G47" s="669"/>
      <c r="H47" s="669"/>
      <c r="I47" s="669"/>
      <c r="J47" s="669"/>
      <c r="K47" s="669"/>
      <c r="L47" s="669"/>
      <c r="M47" s="669"/>
      <c r="N47" s="669"/>
      <c r="O47" s="669"/>
      <c r="P47" s="669"/>
      <c r="Q47" s="669"/>
      <c r="R47" s="669"/>
      <c r="S47" s="669"/>
      <c r="T47" s="669"/>
      <c r="U47" s="669"/>
      <c r="V47" s="669"/>
      <c r="W47" s="669"/>
      <c r="X47" s="669"/>
      <c r="Y47" s="669"/>
      <c r="Z47" s="669"/>
      <c r="AA47" s="669"/>
      <c r="AB47" s="669"/>
      <c r="AC47" s="669"/>
      <c r="AD47" s="669"/>
      <c r="AE47" s="669"/>
      <c r="AF47" s="669"/>
      <c r="AG47" s="669"/>
      <c r="AH47" s="669"/>
      <c r="AI47" s="669"/>
      <c r="AJ47" s="669"/>
      <c r="AK47" s="669"/>
      <c r="AL47" s="669"/>
      <c r="AM47" s="669"/>
      <c r="AN47" s="669"/>
      <c r="AO47" s="669"/>
      <c r="AP47" s="669"/>
      <c r="AQ47" s="669"/>
      <c r="AR47" s="669"/>
      <c r="AS47" s="669"/>
      <c r="AT47" s="669"/>
      <c r="AU47" s="669"/>
      <c r="AV47" s="669"/>
      <c r="AW47" s="669"/>
      <c r="AX47" s="669"/>
      <c r="AY47" s="669"/>
      <c r="AZ47" s="669"/>
      <c r="BA47" s="669"/>
      <c r="BB47" s="669"/>
      <c r="BC47" s="669"/>
      <c r="BD47" s="669"/>
      <c r="BE47" s="669"/>
      <c r="BF47" s="669"/>
      <c r="BG47" s="669"/>
      <c r="BH47" s="669"/>
      <c r="BI47" s="669"/>
      <c r="BJ47" s="669"/>
      <c r="BK47" s="669"/>
      <c r="BL47" s="669"/>
      <c r="BM47" s="669"/>
      <c r="BN47" s="669"/>
      <c r="BO47" s="669"/>
      <c r="BP47" s="669"/>
      <c r="BQ47" s="669"/>
      <c r="BR47" s="669"/>
      <c r="BS47" s="669"/>
      <c r="CG47" s="669"/>
      <c r="CH47" s="669"/>
      <c r="CI47" s="669"/>
      <c r="CJ47" s="669"/>
      <c r="CK47" s="669"/>
      <c r="CL47" s="669"/>
      <c r="CM47" s="669"/>
      <c r="CN47" s="669"/>
      <c r="CO47" s="669"/>
      <c r="CP47" s="669"/>
      <c r="CQ47" s="669"/>
      <c r="CR47" s="669"/>
      <c r="CS47" s="669"/>
      <c r="CT47" s="669"/>
      <c r="CU47" s="669"/>
      <c r="CV47" s="669"/>
      <c r="CW47" s="669"/>
      <c r="CX47" s="669"/>
      <c r="CY47" s="669"/>
      <c r="CZ47" s="669"/>
      <c r="DA47" s="669"/>
      <c r="DB47" s="669"/>
      <c r="DC47" s="669"/>
      <c r="DD47" s="669"/>
      <c r="DE47" s="669"/>
      <c r="DF47" s="669"/>
    </row>
    <row r="48" spans="1:110" ht="27.75" customHeight="1" x14ac:dyDescent="0.2">
      <c r="A48" s="669"/>
      <c r="D48" s="669"/>
      <c r="E48" s="730"/>
      <c r="F48" s="669"/>
      <c r="G48" s="669"/>
      <c r="H48" s="669"/>
      <c r="I48" s="669"/>
      <c r="J48" s="669"/>
      <c r="K48" s="669"/>
      <c r="L48" s="669"/>
      <c r="M48" s="669"/>
      <c r="N48" s="669"/>
      <c r="O48" s="669"/>
      <c r="P48" s="669"/>
      <c r="Q48" s="669"/>
      <c r="R48" s="669"/>
      <c r="S48" s="669"/>
      <c r="T48" s="669"/>
      <c r="U48" s="669"/>
      <c r="V48" s="669"/>
      <c r="W48" s="669"/>
      <c r="X48" s="669"/>
      <c r="Y48" s="669"/>
      <c r="Z48" s="669"/>
      <c r="AA48" s="669"/>
      <c r="AB48" s="669"/>
      <c r="AC48" s="669"/>
      <c r="AD48" s="669"/>
      <c r="AE48" s="669"/>
      <c r="AF48" s="669"/>
      <c r="AG48" s="669"/>
      <c r="AH48" s="669"/>
      <c r="AI48" s="669"/>
      <c r="AJ48" s="669"/>
      <c r="AK48" s="669"/>
      <c r="AL48" s="669"/>
      <c r="AM48" s="669"/>
      <c r="AN48" s="669"/>
      <c r="AO48" s="669"/>
      <c r="AP48" s="669"/>
      <c r="AQ48" s="669"/>
      <c r="AR48" s="669"/>
      <c r="AS48" s="669"/>
      <c r="AT48" s="669"/>
      <c r="AU48" s="669"/>
      <c r="AV48" s="669"/>
      <c r="AW48" s="669"/>
      <c r="AX48" s="669"/>
      <c r="AY48" s="669"/>
      <c r="AZ48" s="669"/>
      <c r="BA48" s="669"/>
      <c r="BB48" s="669"/>
      <c r="BC48" s="669"/>
      <c r="BD48" s="669"/>
      <c r="BE48" s="669"/>
      <c r="BF48" s="669"/>
      <c r="BG48" s="669"/>
      <c r="BH48" s="669"/>
      <c r="BI48" s="669"/>
      <c r="BJ48" s="669"/>
      <c r="BK48" s="669"/>
      <c r="BL48" s="669"/>
      <c r="BM48" s="669"/>
      <c r="BN48" s="669"/>
      <c r="BO48" s="669"/>
      <c r="BP48" s="669"/>
      <c r="BQ48" s="669"/>
      <c r="BR48" s="669"/>
      <c r="BS48" s="669"/>
      <c r="CG48" s="669"/>
      <c r="CH48" s="669"/>
      <c r="CI48" s="669"/>
      <c r="CJ48" s="669"/>
      <c r="CK48" s="669"/>
      <c r="CL48" s="669"/>
      <c r="CM48" s="669"/>
      <c r="CN48" s="669"/>
      <c r="CO48" s="669"/>
      <c r="CP48" s="669"/>
      <c r="CQ48" s="669"/>
      <c r="CR48" s="669"/>
      <c r="CS48" s="669"/>
      <c r="CT48" s="669"/>
      <c r="CU48" s="669"/>
      <c r="CV48" s="669"/>
      <c r="CW48" s="669"/>
      <c r="CX48" s="669"/>
      <c r="CY48" s="669"/>
      <c r="CZ48" s="669"/>
      <c r="DA48" s="669"/>
      <c r="DB48" s="669"/>
      <c r="DC48" s="669"/>
      <c r="DD48" s="669"/>
      <c r="DE48" s="669"/>
      <c r="DF48" s="669"/>
    </row>
    <row r="49" spans="5:5" s="669" customFormat="1" ht="27.75" customHeight="1" x14ac:dyDescent="0.2">
      <c r="E49" s="730"/>
    </row>
    <row r="50" spans="5:5" s="669" customFormat="1" ht="27.75" customHeight="1" x14ac:dyDescent="0.2">
      <c r="E50" s="730"/>
    </row>
    <row r="51" spans="5:5" s="669" customFormat="1" ht="27.75" customHeight="1" x14ac:dyDescent="0.2">
      <c r="E51" s="730"/>
    </row>
    <row r="52" spans="5:5" s="669" customFormat="1" ht="27.75" customHeight="1" x14ac:dyDescent="0.2">
      <c r="E52" s="730"/>
    </row>
    <row r="53" spans="5:5" s="669" customFormat="1" ht="27.75" customHeight="1" x14ac:dyDescent="0.2">
      <c r="E53" s="730"/>
    </row>
    <row r="54" spans="5:5" s="669" customFormat="1" ht="27.75" customHeight="1" x14ac:dyDescent="0.2">
      <c r="E54" s="730"/>
    </row>
    <row r="55" spans="5:5" s="669" customFormat="1" ht="27.75" customHeight="1" x14ac:dyDescent="0.2">
      <c r="E55" s="730"/>
    </row>
    <row r="56" spans="5:5" s="669" customFormat="1" ht="27.75" customHeight="1" x14ac:dyDescent="0.2">
      <c r="E56" s="730"/>
    </row>
    <row r="57" spans="5:5" s="669" customFormat="1" ht="27.75" customHeight="1" x14ac:dyDescent="0.2">
      <c r="E57" s="730"/>
    </row>
    <row r="58" spans="5:5" s="669" customFormat="1" ht="27.75" customHeight="1" x14ac:dyDescent="0.2">
      <c r="E58" s="730"/>
    </row>
    <row r="59" spans="5:5" s="669" customFormat="1" ht="27.75" customHeight="1" x14ac:dyDescent="0.2">
      <c r="E59" s="730"/>
    </row>
    <row r="60" spans="5:5" s="669" customFormat="1" ht="27.75" customHeight="1" x14ac:dyDescent="0.2">
      <c r="E60" s="730"/>
    </row>
    <row r="61" spans="5:5" s="669" customFormat="1" ht="27.75" customHeight="1" x14ac:dyDescent="0.2">
      <c r="E61" s="730"/>
    </row>
    <row r="62" spans="5:5" s="669" customFormat="1" ht="27.75" customHeight="1" x14ac:dyDescent="0.2">
      <c r="E62" s="730"/>
    </row>
    <row r="63" spans="5:5" s="669" customFormat="1" ht="27.75" customHeight="1" x14ac:dyDescent="0.2">
      <c r="E63" s="730"/>
    </row>
    <row r="64" spans="5:5" s="669" customFormat="1" ht="27.75" customHeight="1" x14ac:dyDescent="0.2">
      <c r="E64" s="730"/>
    </row>
    <row r="65" spans="5:5" s="669" customFormat="1" ht="27.75" customHeight="1" x14ac:dyDescent="0.2">
      <c r="E65" s="730"/>
    </row>
    <row r="66" spans="5:5" s="669" customFormat="1" ht="27.75" customHeight="1" x14ac:dyDescent="0.2">
      <c r="E66" s="730"/>
    </row>
    <row r="67" spans="5:5" s="669" customFormat="1" ht="27.75" customHeight="1" x14ac:dyDescent="0.2">
      <c r="E67" s="730"/>
    </row>
    <row r="68" spans="5:5" s="669" customFormat="1" ht="27.75" customHeight="1" x14ac:dyDescent="0.2">
      <c r="E68" s="730"/>
    </row>
    <row r="69" spans="5:5" s="669" customFormat="1" ht="27.75" customHeight="1" x14ac:dyDescent="0.2">
      <c r="E69" s="730"/>
    </row>
    <row r="70" spans="5:5" s="669" customFormat="1" ht="27.75" customHeight="1" x14ac:dyDescent="0.2">
      <c r="E70" s="730"/>
    </row>
    <row r="71" spans="5:5" s="669" customFormat="1" ht="27.75" customHeight="1" x14ac:dyDescent="0.2">
      <c r="E71" s="730"/>
    </row>
    <row r="72" spans="5:5" s="669" customFormat="1" ht="27.75" customHeight="1" x14ac:dyDescent="0.2">
      <c r="E72" s="730"/>
    </row>
    <row r="73" spans="5:5" s="669" customFormat="1" ht="27.75" customHeight="1" x14ac:dyDescent="0.2">
      <c r="E73" s="730"/>
    </row>
    <row r="74" spans="5:5" s="669" customFormat="1" ht="27.75" customHeight="1" x14ac:dyDescent="0.2">
      <c r="E74" s="730"/>
    </row>
    <row r="75" spans="5:5" s="669" customFormat="1" ht="27.75" customHeight="1" x14ac:dyDescent="0.2">
      <c r="E75" s="730"/>
    </row>
    <row r="76" spans="5:5" s="669" customFormat="1" ht="27.75" customHeight="1" x14ac:dyDescent="0.2">
      <c r="E76" s="730"/>
    </row>
    <row r="77" spans="5:5" s="669" customFormat="1" ht="27.75" customHeight="1" x14ac:dyDescent="0.2">
      <c r="E77" s="730"/>
    </row>
    <row r="78" spans="5:5" s="669" customFormat="1" ht="27.75" customHeight="1" x14ac:dyDescent="0.2">
      <c r="E78" s="730"/>
    </row>
    <row r="79" spans="5:5" s="669" customFormat="1" ht="27.75" customHeight="1" x14ac:dyDescent="0.2">
      <c r="E79" s="730"/>
    </row>
    <row r="80" spans="5:5" s="669" customFormat="1" ht="27.75" customHeight="1" x14ac:dyDescent="0.2">
      <c r="E80" s="730"/>
    </row>
    <row r="81" spans="5:5" s="669" customFormat="1" ht="27.75" customHeight="1" x14ac:dyDescent="0.2">
      <c r="E81" s="730"/>
    </row>
    <row r="82" spans="5:5" s="669" customFormat="1" ht="27.75" customHeight="1" x14ac:dyDescent="0.2">
      <c r="E82" s="730"/>
    </row>
    <row r="83" spans="5:5" s="669" customFormat="1" ht="27.75" customHeight="1" x14ac:dyDescent="0.2">
      <c r="E83" s="730"/>
    </row>
    <row r="84" spans="5:5" s="669" customFormat="1" ht="27.75" customHeight="1" x14ac:dyDescent="0.2">
      <c r="E84" s="730"/>
    </row>
    <row r="85" spans="5:5" s="669" customFormat="1" ht="27.75" customHeight="1" x14ac:dyDescent="0.2">
      <c r="E85" s="730"/>
    </row>
    <row r="86" spans="5:5" s="669" customFormat="1" ht="27.75" customHeight="1" x14ac:dyDescent="0.2">
      <c r="E86" s="730"/>
    </row>
    <row r="87" spans="5:5" s="669" customFormat="1" ht="27.75" customHeight="1" x14ac:dyDescent="0.2">
      <c r="E87" s="730"/>
    </row>
    <row r="88" spans="5:5" s="669" customFormat="1" ht="27.75" customHeight="1" x14ac:dyDescent="0.2">
      <c r="E88" s="730"/>
    </row>
    <row r="89" spans="5:5" s="669" customFormat="1" ht="27.75" customHeight="1" x14ac:dyDescent="0.2">
      <c r="E89" s="730"/>
    </row>
    <row r="90" spans="5:5" s="669" customFormat="1" ht="27.75" customHeight="1" x14ac:dyDescent="0.2">
      <c r="E90" s="730"/>
    </row>
    <row r="91" spans="5:5" s="669" customFormat="1" ht="27.75" customHeight="1" x14ac:dyDescent="0.2">
      <c r="E91" s="730"/>
    </row>
    <row r="92" spans="5:5" s="669" customFormat="1" ht="27.75" customHeight="1" x14ac:dyDescent="0.2">
      <c r="E92" s="730"/>
    </row>
    <row r="93" spans="5:5" s="669" customFormat="1" ht="27.75" customHeight="1" x14ac:dyDescent="0.2">
      <c r="E93" s="730"/>
    </row>
    <row r="94" spans="5:5" s="669" customFormat="1" ht="27.75" customHeight="1" x14ac:dyDescent="0.2">
      <c r="E94" s="730"/>
    </row>
    <row r="95" spans="5:5" s="669" customFormat="1" ht="27.75" customHeight="1" x14ac:dyDescent="0.2">
      <c r="E95" s="730"/>
    </row>
    <row r="96" spans="5:5" s="669" customFormat="1" ht="27.75" customHeight="1" x14ac:dyDescent="0.2">
      <c r="E96" s="730"/>
    </row>
    <row r="97" spans="5:5" s="669" customFormat="1" ht="27.75" customHeight="1" x14ac:dyDescent="0.2">
      <c r="E97" s="730"/>
    </row>
    <row r="98" spans="5:5" s="669" customFormat="1" ht="27.75" customHeight="1" x14ac:dyDescent="0.2">
      <c r="E98" s="730"/>
    </row>
    <row r="99" spans="5:5" s="669" customFormat="1" ht="27.75" customHeight="1" x14ac:dyDescent="0.2">
      <c r="E99" s="730"/>
    </row>
    <row r="100" spans="5:5" s="669" customFormat="1" ht="27.75" customHeight="1" x14ac:dyDescent="0.2">
      <c r="E100" s="730"/>
    </row>
    <row r="101" spans="5:5" s="669" customFormat="1" ht="27.75" customHeight="1" x14ac:dyDescent="0.2">
      <c r="E101" s="730"/>
    </row>
    <row r="102" spans="5:5" s="669" customFormat="1" ht="27.75" customHeight="1" x14ac:dyDescent="0.2">
      <c r="E102" s="730"/>
    </row>
    <row r="103" spans="5:5" s="669" customFormat="1" ht="27.75" customHeight="1" x14ac:dyDescent="0.2">
      <c r="E103" s="730"/>
    </row>
    <row r="104" spans="5:5" s="669" customFormat="1" ht="27.75" customHeight="1" x14ac:dyDescent="0.2">
      <c r="E104" s="730"/>
    </row>
    <row r="105" spans="5:5" s="669" customFormat="1" ht="27.75" customHeight="1" x14ac:dyDescent="0.2">
      <c r="E105" s="730"/>
    </row>
    <row r="106" spans="5:5" s="669" customFormat="1" ht="27.75" customHeight="1" x14ac:dyDescent="0.2">
      <c r="E106" s="730"/>
    </row>
    <row r="107" spans="5:5" s="669" customFormat="1" ht="27.75" customHeight="1" x14ac:dyDescent="0.2">
      <c r="E107" s="730"/>
    </row>
    <row r="108" spans="5:5" s="669" customFormat="1" ht="27.75" customHeight="1" x14ac:dyDescent="0.2">
      <c r="E108" s="730"/>
    </row>
    <row r="109" spans="5:5" s="669" customFormat="1" ht="27.75" customHeight="1" x14ac:dyDescent="0.2">
      <c r="E109" s="730"/>
    </row>
    <row r="110" spans="5:5" s="669" customFormat="1" ht="27.75" customHeight="1" x14ac:dyDescent="0.2">
      <c r="E110" s="730"/>
    </row>
    <row r="111" spans="5:5" s="669" customFormat="1" ht="27.75" customHeight="1" x14ac:dyDescent="0.2">
      <c r="E111" s="730"/>
    </row>
    <row r="112" spans="5:5" s="669" customFormat="1" ht="27.75" customHeight="1" x14ac:dyDescent="0.2">
      <c r="E112" s="730"/>
    </row>
    <row r="113" spans="5:5" s="669" customFormat="1" ht="27.75" customHeight="1" x14ac:dyDescent="0.2">
      <c r="E113" s="730"/>
    </row>
    <row r="114" spans="5:5" s="669" customFormat="1" ht="27.75" customHeight="1" x14ac:dyDescent="0.2">
      <c r="E114" s="730"/>
    </row>
    <row r="115" spans="5:5" s="669" customFormat="1" ht="27.75" customHeight="1" x14ac:dyDescent="0.2">
      <c r="E115" s="730"/>
    </row>
    <row r="116" spans="5:5" s="669" customFormat="1" ht="27.75" customHeight="1" x14ac:dyDescent="0.2">
      <c r="E116" s="730"/>
    </row>
    <row r="117" spans="5:5" s="669" customFormat="1" ht="27.75" customHeight="1" x14ac:dyDescent="0.2">
      <c r="E117" s="730"/>
    </row>
    <row r="118" spans="5:5" s="669" customFormat="1" ht="27.75" customHeight="1" x14ac:dyDescent="0.2">
      <c r="E118" s="730"/>
    </row>
    <row r="119" spans="5:5" s="669" customFormat="1" ht="27.75" customHeight="1" x14ac:dyDescent="0.2">
      <c r="E119" s="730"/>
    </row>
    <row r="120" spans="5:5" s="669" customFormat="1" ht="27.75" customHeight="1" x14ac:dyDescent="0.2">
      <c r="E120" s="730"/>
    </row>
    <row r="121" spans="5:5" s="669" customFormat="1" ht="27.75" customHeight="1" x14ac:dyDescent="0.2">
      <c r="E121" s="730"/>
    </row>
    <row r="122" spans="5:5" s="669" customFormat="1" ht="27.75" customHeight="1" x14ac:dyDescent="0.2">
      <c r="E122" s="730"/>
    </row>
    <row r="123" spans="5:5" s="669" customFormat="1" ht="27.75" customHeight="1" x14ac:dyDescent="0.2">
      <c r="E123" s="730"/>
    </row>
    <row r="124" spans="5:5" s="669" customFormat="1" ht="27.75" customHeight="1" x14ac:dyDescent="0.2">
      <c r="E124" s="730"/>
    </row>
    <row r="125" spans="5:5" s="669" customFormat="1" ht="27.75" customHeight="1" x14ac:dyDescent="0.2">
      <c r="E125" s="730"/>
    </row>
    <row r="126" spans="5:5" s="669" customFormat="1" ht="27.75" customHeight="1" x14ac:dyDescent="0.2">
      <c r="E126" s="730"/>
    </row>
    <row r="127" spans="5:5" s="669" customFormat="1" ht="27.75" customHeight="1" x14ac:dyDescent="0.2">
      <c r="E127" s="730"/>
    </row>
    <row r="128" spans="5:5" s="669" customFormat="1" ht="27.75" customHeight="1" x14ac:dyDescent="0.2">
      <c r="E128" s="730"/>
    </row>
    <row r="129" spans="5:5" s="669" customFormat="1" ht="27.75" customHeight="1" x14ac:dyDescent="0.2">
      <c r="E129" s="730"/>
    </row>
    <row r="130" spans="5:5" s="669" customFormat="1" ht="27.75" customHeight="1" x14ac:dyDescent="0.2">
      <c r="E130" s="730"/>
    </row>
    <row r="131" spans="5:5" s="669" customFormat="1" ht="27.75" customHeight="1" x14ac:dyDescent="0.2">
      <c r="E131" s="730"/>
    </row>
    <row r="132" spans="5:5" s="669" customFormat="1" ht="27.75" customHeight="1" x14ac:dyDescent="0.2">
      <c r="E132" s="730"/>
    </row>
    <row r="133" spans="5:5" s="669" customFormat="1" ht="27.75" customHeight="1" x14ac:dyDescent="0.2">
      <c r="E133" s="730"/>
    </row>
    <row r="134" spans="5:5" s="669" customFormat="1" ht="27.75" customHeight="1" x14ac:dyDescent="0.2">
      <c r="E134" s="730"/>
    </row>
    <row r="135" spans="5:5" s="669" customFormat="1" ht="27.75" customHeight="1" x14ac:dyDescent="0.2">
      <c r="E135" s="730"/>
    </row>
    <row r="136" spans="5:5" s="669" customFormat="1" ht="27.75" customHeight="1" x14ac:dyDescent="0.2">
      <c r="E136" s="730"/>
    </row>
    <row r="137" spans="5:5" s="669" customFormat="1" ht="27.75" customHeight="1" x14ac:dyDescent="0.2">
      <c r="E137" s="730"/>
    </row>
    <row r="138" spans="5:5" s="669" customFormat="1" ht="27.75" customHeight="1" x14ac:dyDescent="0.2">
      <c r="E138" s="730"/>
    </row>
    <row r="139" spans="5:5" s="669" customFormat="1" ht="27.75" customHeight="1" x14ac:dyDescent="0.2">
      <c r="E139" s="730"/>
    </row>
    <row r="140" spans="5:5" s="669" customFormat="1" ht="27.75" customHeight="1" x14ac:dyDescent="0.2">
      <c r="E140" s="730"/>
    </row>
    <row r="141" spans="5:5" s="669" customFormat="1" ht="27.75" customHeight="1" x14ac:dyDescent="0.2">
      <c r="E141" s="730"/>
    </row>
    <row r="142" spans="5:5" s="669" customFormat="1" ht="27.75" customHeight="1" x14ac:dyDescent="0.2">
      <c r="E142" s="730"/>
    </row>
    <row r="143" spans="5:5" s="669" customFormat="1" ht="27.75" customHeight="1" x14ac:dyDescent="0.2">
      <c r="E143" s="730"/>
    </row>
    <row r="144" spans="5:5" s="669" customFormat="1" ht="27.75" customHeight="1" x14ac:dyDescent="0.2">
      <c r="E144" s="730"/>
    </row>
    <row r="145" spans="5:5" s="669" customFormat="1" ht="27.75" customHeight="1" x14ac:dyDescent="0.2">
      <c r="E145" s="730"/>
    </row>
    <row r="146" spans="5:5" s="669" customFormat="1" ht="27.75" customHeight="1" x14ac:dyDescent="0.2">
      <c r="E146" s="730"/>
    </row>
    <row r="147" spans="5:5" s="669" customFormat="1" ht="27.75" customHeight="1" x14ac:dyDescent="0.2">
      <c r="E147" s="730"/>
    </row>
    <row r="148" spans="5:5" s="669" customFormat="1" ht="27.75" customHeight="1" x14ac:dyDescent="0.2">
      <c r="E148" s="730"/>
    </row>
    <row r="149" spans="5:5" s="669" customFormat="1" ht="27.75" customHeight="1" x14ac:dyDescent="0.2">
      <c r="E149" s="730"/>
    </row>
    <row r="150" spans="5:5" s="669" customFormat="1" ht="27.75" customHeight="1" x14ac:dyDescent="0.2">
      <c r="E150" s="730"/>
    </row>
    <row r="151" spans="5:5" s="669" customFormat="1" ht="27.75" customHeight="1" x14ac:dyDescent="0.2">
      <c r="E151" s="730"/>
    </row>
    <row r="152" spans="5:5" s="669" customFormat="1" ht="27.75" customHeight="1" x14ac:dyDescent="0.2">
      <c r="E152" s="730"/>
    </row>
    <row r="153" spans="5:5" s="669" customFormat="1" ht="27.75" customHeight="1" x14ac:dyDescent="0.2">
      <c r="E153" s="730"/>
    </row>
    <row r="154" spans="5:5" s="669" customFormat="1" ht="27.75" customHeight="1" x14ac:dyDescent="0.2">
      <c r="E154" s="730"/>
    </row>
    <row r="155" spans="5:5" s="669" customFormat="1" ht="27.75" customHeight="1" x14ac:dyDescent="0.2">
      <c r="E155" s="730"/>
    </row>
    <row r="156" spans="5:5" s="669" customFormat="1" ht="27.75" customHeight="1" x14ac:dyDescent="0.2">
      <c r="E156" s="730"/>
    </row>
    <row r="157" spans="5:5" s="669" customFormat="1" ht="27.75" customHeight="1" x14ac:dyDescent="0.2">
      <c r="E157" s="730"/>
    </row>
    <row r="158" spans="5:5" s="669" customFormat="1" ht="27.75" customHeight="1" x14ac:dyDescent="0.2">
      <c r="E158" s="730"/>
    </row>
    <row r="159" spans="5:5" s="669" customFormat="1" ht="27.75" customHeight="1" x14ac:dyDescent="0.2">
      <c r="E159" s="730"/>
    </row>
    <row r="160" spans="5:5" s="669" customFormat="1" ht="27.75" customHeight="1" x14ac:dyDescent="0.2">
      <c r="E160" s="730"/>
    </row>
    <row r="161" spans="5:5" s="669" customFormat="1" ht="27.75" customHeight="1" x14ac:dyDescent="0.2">
      <c r="E161" s="730"/>
    </row>
    <row r="162" spans="5:5" s="669" customFormat="1" ht="27.75" customHeight="1" x14ac:dyDescent="0.2">
      <c r="E162" s="730"/>
    </row>
    <row r="163" spans="5:5" s="669" customFormat="1" ht="27.75" customHeight="1" x14ac:dyDescent="0.2">
      <c r="E163" s="730"/>
    </row>
    <row r="164" spans="5:5" s="669" customFormat="1" ht="27.75" customHeight="1" x14ac:dyDescent="0.2">
      <c r="E164" s="730"/>
    </row>
    <row r="165" spans="5:5" s="669" customFormat="1" ht="27.75" customHeight="1" x14ac:dyDescent="0.2">
      <c r="E165" s="730"/>
    </row>
    <row r="166" spans="5:5" s="669" customFormat="1" ht="27.75" customHeight="1" x14ac:dyDescent="0.2">
      <c r="E166" s="730"/>
    </row>
    <row r="167" spans="5:5" s="669" customFormat="1" ht="27.75" customHeight="1" x14ac:dyDescent="0.2">
      <c r="E167" s="730"/>
    </row>
    <row r="168" spans="5:5" s="669" customFormat="1" ht="27.75" customHeight="1" x14ac:dyDescent="0.2">
      <c r="E168" s="730"/>
    </row>
    <row r="169" spans="5:5" s="669" customFormat="1" ht="27.75" customHeight="1" x14ac:dyDescent="0.2">
      <c r="E169" s="730"/>
    </row>
    <row r="170" spans="5:5" s="669" customFormat="1" ht="27.75" customHeight="1" x14ac:dyDescent="0.2">
      <c r="E170" s="730"/>
    </row>
    <row r="171" spans="5:5" s="669" customFormat="1" ht="27.75" customHeight="1" x14ac:dyDescent="0.2">
      <c r="E171" s="730"/>
    </row>
    <row r="172" spans="5:5" s="669" customFormat="1" ht="27.75" customHeight="1" x14ac:dyDescent="0.2">
      <c r="E172" s="730"/>
    </row>
    <row r="173" spans="5:5" s="669" customFormat="1" ht="27.75" customHeight="1" x14ac:dyDescent="0.2">
      <c r="E173" s="730"/>
    </row>
    <row r="174" spans="5:5" s="669" customFormat="1" ht="27.75" customHeight="1" x14ac:dyDescent="0.2">
      <c r="E174" s="730"/>
    </row>
    <row r="175" spans="5:5" s="669" customFormat="1" ht="27.75" customHeight="1" x14ac:dyDescent="0.2">
      <c r="E175" s="730"/>
    </row>
    <row r="176" spans="5:5" s="669" customFormat="1" ht="27.75" customHeight="1" x14ac:dyDescent="0.2">
      <c r="E176" s="730"/>
    </row>
    <row r="177" spans="5:5" s="669" customFormat="1" ht="27.75" customHeight="1" x14ac:dyDescent="0.2">
      <c r="E177" s="730"/>
    </row>
    <row r="178" spans="5:5" s="669" customFormat="1" ht="27.75" customHeight="1" x14ac:dyDescent="0.2">
      <c r="E178" s="730"/>
    </row>
    <row r="179" spans="5:5" s="669" customFormat="1" ht="27.75" customHeight="1" x14ac:dyDescent="0.2">
      <c r="E179" s="730"/>
    </row>
    <row r="180" spans="5:5" s="669" customFormat="1" ht="27.75" customHeight="1" x14ac:dyDescent="0.2">
      <c r="E180" s="730"/>
    </row>
    <row r="181" spans="5:5" s="669" customFormat="1" ht="27.75" customHeight="1" x14ac:dyDescent="0.2">
      <c r="E181" s="730"/>
    </row>
    <row r="182" spans="5:5" s="669" customFormat="1" ht="27.75" customHeight="1" x14ac:dyDescent="0.2">
      <c r="E182" s="730"/>
    </row>
    <row r="183" spans="5:5" s="669" customFormat="1" ht="27.75" customHeight="1" x14ac:dyDescent="0.2">
      <c r="E183" s="730"/>
    </row>
    <row r="184" spans="5:5" s="669" customFormat="1" ht="27.75" customHeight="1" x14ac:dyDescent="0.2">
      <c r="E184" s="730"/>
    </row>
    <row r="185" spans="5:5" s="669" customFormat="1" ht="27.75" customHeight="1" x14ac:dyDescent="0.2">
      <c r="E185" s="730"/>
    </row>
    <row r="186" spans="5:5" s="669" customFormat="1" ht="27.75" customHeight="1" x14ac:dyDescent="0.2">
      <c r="E186" s="730"/>
    </row>
    <row r="187" spans="5:5" s="669" customFormat="1" ht="27.75" customHeight="1" x14ac:dyDescent="0.2">
      <c r="E187" s="730"/>
    </row>
    <row r="188" spans="5:5" s="669" customFormat="1" ht="27.75" customHeight="1" x14ac:dyDescent="0.2">
      <c r="E188" s="730"/>
    </row>
    <row r="189" spans="5:5" s="669" customFormat="1" ht="27.75" customHeight="1" x14ac:dyDescent="0.2">
      <c r="E189" s="730"/>
    </row>
    <row r="190" spans="5:5" s="669" customFormat="1" ht="27.75" customHeight="1" x14ac:dyDescent="0.2">
      <c r="E190" s="730"/>
    </row>
    <row r="191" spans="5:5" s="669" customFormat="1" ht="27.75" customHeight="1" x14ac:dyDescent="0.2">
      <c r="E191" s="730"/>
    </row>
    <row r="192" spans="5:5" s="669" customFormat="1" ht="27.75" customHeight="1" x14ac:dyDescent="0.2">
      <c r="E192" s="730"/>
    </row>
    <row r="193" spans="5:5" s="669" customFormat="1" ht="27.75" customHeight="1" x14ac:dyDescent="0.2">
      <c r="E193" s="730"/>
    </row>
    <row r="194" spans="5:5" s="669" customFormat="1" ht="27.75" customHeight="1" x14ac:dyDescent="0.2">
      <c r="E194" s="730"/>
    </row>
    <row r="195" spans="5:5" s="669" customFormat="1" ht="27.75" customHeight="1" x14ac:dyDescent="0.2">
      <c r="E195" s="730"/>
    </row>
    <row r="196" spans="5:5" s="669" customFormat="1" ht="27.75" customHeight="1" x14ac:dyDescent="0.2">
      <c r="E196" s="730"/>
    </row>
    <row r="197" spans="5:5" s="669" customFormat="1" ht="27.75" customHeight="1" x14ac:dyDescent="0.2">
      <c r="E197" s="730"/>
    </row>
    <row r="198" spans="5:5" s="669" customFormat="1" ht="27.75" customHeight="1" x14ac:dyDescent="0.2">
      <c r="E198" s="730"/>
    </row>
    <row r="199" spans="5:5" s="669" customFormat="1" ht="27.75" customHeight="1" x14ac:dyDescent="0.2">
      <c r="E199" s="730"/>
    </row>
    <row r="200" spans="5:5" s="669" customFormat="1" ht="27.75" customHeight="1" x14ac:dyDescent="0.2">
      <c r="E200" s="730"/>
    </row>
    <row r="201" spans="5:5" s="669" customFormat="1" ht="27.75" customHeight="1" x14ac:dyDescent="0.2">
      <c r="E201" s="730"/>
    </row>
    <row r="202" spans="5:5" s="669" customFormat="1" ht="27.75" customHeight="1" x14ac:dyDescent="0.2">
      <c r="E202" s="730"/>
    </row>
    <row r="203" spans="5:5" s="669" customFormat="1" ht="27.75" customHeight="1" x14ac:dyDescent="0.2">
      <c r="E203" s="730"/>
    </row>
    <row r="204" spans="5:5" s="669" customFormat="1" ht="27.75" customHeight="1" x14ac:dyDescent="0.2">
      <c r="E204" s="730"/>
    </row>
    <row r="205" spans="5:5" s="669" customFormat="1" ht="27.75" customHeight="1" x14ac:dyDescent="0.2">
      <c r="E205" s="730"/>
    </row>
    <row r="206" spans="5:5" s="669" customFormat="1" ht="27.75" customHeight="1" x14ac:dyDescent="0.2">
      <c r="E206" s="730"/>
    </row>
    <row r="207" spans="5:5" s="669" customFormat="1" ht="27.75" customHeight="1" x14ac:dyDescent="0.2">
      <c r="E207" s="730"/>
    </row>
    <row r="208" spans="5:5" s="669" customFormat="1" ht="27.75" customHeight="1" x14ac:dyDescent="0.2">
      <c r="E208" s="730"/>
    </row>
    <row r="209" spans="5:5" s="669" customFormat="1" ht="27.75" customHeight="1" x14ac:dyDescent="0.2">
      <c r="E209" s="730"/>
    </row>
    <row r="210" spans="5:5" s="669" customFormat="1" ht="27.75" customHeight="1" x14ac:dyDescent="0.2">
      <c r="E210" s="730"/>
    </row>
    <row r="211" spans="5:5" s="669" customFormat="1" ht="27.75" customHeight="1" x14ac:dyDescent="0.2">
      <c r="E211" s="730"/>
    </row>
    <row r="212" spans="5:5" s="669" customFormat="1" ht="27.75" customHeight="1" x14ac:dyDescent="0.2">
      <c r="E212" s="730"/>
    </row>
    <row r="213" spans="5:5" s="669" customFormat="1" ht="27.75" customHeight="1" x14ac:dyDescent="0.2">
      <c r="E213" s="730"/>
    </row>
    <row r="214" spans="5:5" s="669" customFormat="1" ht="27.75" customHeight="1" x14ac:dyDescent="0.2">
      <c r="E214" s="730"/>
    </row>
    <row r="215" spans="5:5" s="669" customFormat="1" ht="27.75" customHeight="1" x14ac:dyDescent="0.2">
      <c r="E215" s="730"/>
    </row>
    <row r="216" spans="5:5" s="669" customFormat="1" ht="27.75" customHeight="1" x14ac:dyDescent="0.2">
      <c r="E216" s="730"/>
    </row>
    <row r="217" spans="5:5" s="669" customFormat="1" ht="27.75" customHeight="1" x14ac:dyDescent="0.2">
      <c r="E217" s="730"/>
    </row>
    <row r="218" spans="5:5" s="669" customFormat="1" ht="27.75" customHeight="1" x14ac:dyDescent="0.2">
      <c r="E218" s="730"/>
    </row>
    <row r="219" spans="5:5" s="669" customFormat="1" ht="27.75" customHeight="1" x14ac:dyDescent="0.2">
      <c r="E219" s="730"/>
    </row>
    <row r="220" spans="5:5" s="669" customFormat="1" ht="27.75" customHeight="1" x14ac:dyDescent="0.2">
      <c r="E220" s="730"/>
    </row>
    <row r="221" spans="5:5" s="669" customFormat="1" ht="27.75" customHeight="1" x14ac:dyDescent="0.2">
      <c r="E221" s="730"/>
    </row>
    <row r="222" spans="5:5" s="669" customFormat="1" ht="27.75" customHeight="1" x14ac:dyDescent="0.2">
      <c r="E222" s="730"/>
    </row>
    <row r="223" spans="5:5" s="669" customFormat="1" ht="27.75" customHeight="1" x14ac:dyDescent="0.2">
      <c r="E223" s="730"/>
    </row>
    <row r="224" spans="5:5" s="669" customFormat="1" ht="27.75" customHeight="1" x14ac:dyDescent="0.2">
      <c r="E224" s="730"/>
    </row>
    <row r="225" spans="5:5" s="669" customFormat="1" ht="27.75" customHeight="1" x14ac:dyDescent="0.2">
      <c r="E225" s="730"/>
    </row>
    <row r="226" spans="5:5" s="669" customFormat="1" ht="27.75" customHeight="1" x14ac:dyDescent="0.2">
      <c r="E226" s="730"/>
    </row>
    <row r="227" spans="5:5" s="669" customFormat="1" ht="27.75" customHeight="1" x14ac:dyDescent="0.2">
      <c r="E227" s="730"/>
    </row>
    <row r="228" spans="5:5" s="669" customFormat="1" ht="27.75" customHeight="1" x14ac:dyDescent="0.2">
      <c r="E228" s="730"/>
    </row>
    <row r="229" spans="5:5" s="669" customFormat="1" ht="27.75" customHeight="1" x14ac:dyDescent="0.2">
      <c r="E229" s="730"/>
    </row>
    <row r="230" spans="5:5" s="669" customFormat="1" ht="27.75" customHeight="1" x14ac:dyDescent="0.2">
      <c r="E230" s="730"/>
    </row>
    <row r="231" spans="5:5" s="669" customFormat="1" ht="27.75" customHeight="1" x14ac:dyDescent="0.2">
      <c r="E231" s="730"/>
    </row>
    <row r="232" spans="5:5" s="669" customFormat="1" ht="27.75" customHeight="1" x14ac:dyDescent="0.2">
      <c r="E232" s="730"/>
    </row>
    <row r="233" spans="5:5" s="669" customFormat="1" ht="27.75" customHeight="1" x14ac:dyDescent="0.2">
      <c r="E233" s="730"/>
    </row>
    <row r="234" spans="5:5" s="669" customFormat="1" ht="27.75" customHeight="1" x14ac:dyDescent="0.2">
      <c r="E234" s="730"/>
    </row>
    <row r="235" spans="5:5" s="669" customFormat="1" ht="27.75" customHeight="1" x14ac:dyDescent="0.2">
      <c r="E235" s="730"/>
    </row>
    <row r="236" spans="5:5" s="669" customFormat="1" ht="27.75" customHeight="1" x14ac:dyDescent="0.2">
      <c r="E236" s="730"/>
    </row>
    <row r="237" spans="5:5" s="669" customFormat="1" ht="27.75" customHeight="1" x14ac:dyDescent="0.2">
      <c r="E237" s="730"/>
    </row>
    <row r="238" spans="5:5" s="669" customFormat="1" ht="27.75" customHeight="1" x14ac:dyDescent="0.2">
      <c r="E238" s="730"/>
    </row>
    <row r="239" spans="5:5" s="669" customFormat="1" ht="27.75" customHeight="1" x14ac:dyDescent="0.2">
      <c r="E239" s="730"/>
    </row>
    <row r="240" spans="5:5" s="669" customFormat="1" ht="27.75" customHeight="1" x14ac:dyDescent="0.2">
      <c r="E240" s="730"/>
    </row>
    <row r="241" spans="5:5" s="669" customFormat="1" ht="27.75" customHeight="1" x14ac:dyDescent="0.2">
      <c r="E241" s="730"/>
    </row>
    <row r="242" spans="5:5" s="669" customFormat="1" ht="27.75" customHeight="1" x14ac:dyDescent="0.2">
      <c r="E242" s="730"/>
    </row>
    <row r="243" spans="5:5" s="669" customFormat="1" ht="27.75" customHeight="1" x14ac:dyDescent="0.2">
      <c r="E243" s="730"/>
    </row>
    <row r="244" spans="5:5" s="669" customFormat="1" ht="27.75" customHeight="1" x14ac:dyDescent="0.2">
      <c r="E244" s="730"/>
    </row>
    <row r="245" spans="5:5" s="669" customFormat="1" ht="27.75" customHeight="1" x14ac:dyDescent="0.2">
      <c r="E245" s="730"/>
    </row>
    <row r="246" spans="5:5" s="669" customFormat="1" ht="27.75" customHeight="1" x14ac:dyDescent="0.2">
      <c r="E246" s="730"/>
    </row>
    <row r="247" spans="5:5" s="669" customFormat="1" ht="27.75" customHeight="1" x14ac:dyDescent="0.2">
      <c r="E247" s="730"/>
    </row>
    <row r="248" spans="5:5" s="669" customFormat="1" ht="27.75" customHeight="1" x14ac:dyDescent="0.2">
      <c r="E248" s="730"/>
    </row>
    <row r="249" spans="5:5" s="669" customFormat="1" ht="27.75" customHeight="1" x14ac:dyDescent="0.2">
      <c r="E249" s="730"/>
    </row>
    <row r="250" spans="5:5" s="669" customFormat="1" ht="27.75" customHeight="1" x14ac:dyDescent="0.2">
      <c r="E250" s="730"/>
    </row>
    <row r="251" spans="5:5" s="669" customFormat="1" ht="27.75" customHeight="1" x14ac:dyDescent="0.2">
      <c r="E251" s="730"/>
    </row>
    <row r="252" spans="5:5" s="669" customFormat="1" ht="27.75" customHeight="1" x14ac:dyDescent="0.2">
      <c r="E252" s="730"/>
    </row>
    <row r="253" spans="5:5" s="669" customFormat="1" ht="27.75" customHeight="1" x14ac:dyDescent="0.2">
      <c r="E253" s="730"/>
    </row>
    <row r="254" spans="5:5" s="669" customFormat="1" ht="27.75" customHeight="1" x14ac:dyDescent="0.2">
      <c r="E254" s="730"/>
    </row>
    <row r="255" spans="5:5" s="669" customFormat="1" ht="27.75" customHeight="1" x14ac:dyDescent="0.2">
      <c r="E255" s="730"/>
    </row>
    <row r="256" spans="5:5" s="669" customFormat="1" ht="27.75" customHeight="1" x14ac:dyDescent="0.2">
      <c r="E256" s="730"/>
    </row>
    <row r="257" spans="5:5" s="669" customFormat="1" ht="27.75" customHeight="1" x14ac:dyDescent="0.2">
      <c r="E257" s="730"/>
    </row>
    <row r="258" spans="5:5" s="669" customFormat="1" ht="27.75" customHeight="1" x14ac:dyDescent="0.2">
      <c r="E258" s="730"/>
    </row>
    <row r="259" spans="5:5" s="669" customFormat="1" ht="27.75" customHeight="1" x14ac:dyDescent="0.2">
      <c r="E259" s="730"/>
    </row>
    <row r="260" spans="5:5" s="669" customFormat="1" ht="27.75" customHeight="1" x14ac:dyDescent="0.2">
      <c r="E260" s="730"/>
    </row>
    <row r="261" spans="5:5" s="669" customFormat="1" ht="27.75" customHeight="1" x14ac:dyDescent="0.2">
      <c r="E261" s="730"/>
    </row>
    <row r="262" spans="5:5" s="669" customFormat="1" ht="27.75" customHeight="1" x14ac:dyDescent="0.2">
      <c r="E262" s="730"/>
    </row>
    <row r="263" spans="5:5" s="669" customFormat="1" ht="27.75" customHeight="1" x14ac:dyDescent="0.2">
      <c r="E263" s="730"/>
    </row>
    <row r="264" spans="5:5" s="669" customFormat="1" ht="27.75" customHeight="1" x14ac:dyDescent="0.2">
      <c r="E264" s="730"/>
    </row>
    <row r="265" spans="5:5" s="669" customFormat="1" ht="27.75" customHeight="1" x14ac:dyDescent="0.2">
      <c r="E265" s="730"/>
    </row>
    <row r="266" spans="5:5" s="669" customFormat="1" ht="27.75" customHeight="1" x14ac:dyDescent="0.2">
      <c r="E266" s="730"/>
    </row>
    <row r="267" spans="5:5" s="669" customFormat="1" ht="27.75" customHeight="1" x14ac:dyDescent="0.2">
      <c r="E267" s="730"/>
    </row>
    <row r="268" spans="5:5" s="669" customFormat="1" ht="27.75" customHeight="1" x14ac:dyDescent="0.2">
      <c r="E268" s="730"/>
    </row>
    <row r="269" spans="5:5" s="669" customFormat="1" ht="27.75" customHeight="1" x14ac:dyDescent="0.2">
      <c r="E269" s="730"/>
    </row>
    <row r="270" spans="5:5" s="669" customFormat="1" ht="27.75" customHeight="1" x14ac:dyDescent="0.2">
      <c r="E270" s="730"/>
    </row>
    <row r="271" spans="5:5" s="669" customFormat="1" ht="27.75" customHeight="1" x14ac:dyDescent="0.2">
      <c r="E271" s="730"/>
    </row>
    <row r="272" spans="5:5" s="669" customFormat="1" ht="27.75" customHeight="1" x14ac:dyDescent="0.2">
      <c r="E272" s="730"/>
    </row>
    <row r="273" spans="5:5" s="669" customFormat="1" ht="27.75" customHeight="1" x14ac:dyDescent="0.2">
      <c r="E273" s="730"/>
    </row>
    <row r="274" spans="5:5" s="669" customFormat="1" ht="27.75" customHeight="1" x14ac:dyDescent="0.2">
      <c r="E274" s="730"/>
    </row>
    <row r="275" spans="5:5" s="669" customFormat="1" ht="27.75" customHeight="1" x14ac:dyDescent="0.2">
      <c r="E275" s="730"/>
    </row>
    <row r="276" spans="5:5" s="669" customFormat="1" ht="27.75" customHeight="1" x14ac:dyDescent="0.2">
      <c r="E276" s="730"/>
    </row>
    <row r="277" spans="5:5" s="669" customFormat="1" ht="27.75" customHeight="1" x14ac:dyDescent="0.2">
      <c r="E277" s="730"/>
    </row>
    <row r="278" spans="5:5" s="669" customFormat="1" ht="27.75" customHeight="1" x14ac:dyDescent="0.2">
      <c r="E278" s="730"/>
    </row>
    <row r="279" spans="5:5" s="669" customFormat="1" ht="27.75" customHeight="1" x14ac:dyDescent="0.2">
      <c r="E279" s="730"/>
    </row>
    <row r="280" spans="5:5" s="669" customFormat="1" ht="27.75" customHeight="1" x14ac:dyDescent="0.2">
      <c r="E280" s="730"/>
    </row>
    <row r="281" spans="5:5" s="669" customFormat="1" ht="27.75" customHeight="1" x14ac:dyDescent="0.2">
      <c r="E281" s="730"/>
    </row>
    <row r="282" spans="5:5" s="669" customFormat="1" ht="27.75" customHeight="1" x14ac:dyDescent="0.2">
      <c r="E282" s="730"/>
    </row>
    <row r="283" spans="5:5" s="669" customFormat="1" ht="27.75" customHeight="1" x14ac:dyDescent="0.2">
      <c r="E283" s="730"/>
    </row>
    <row r="284" spans="5:5" s="669" customFormat="1" ht="27.75" customHeight="1" x14ac:dyDescent="0.2">
      <c r="E284" s="730"/>
    </row>
    <row r="285" spans="5:5" s="669" customFormat="1" ht="27.75" customHeight="1" x14ac:dyDescent="0.2">
      <c r="E285" s="730"/>
    </row>
    <row r="286" spans="5:5" s="669" customFormat="1" ht="27.75" customHeight="1" x14ac:dyDescent="0.2">
      <c r="E286" s="730"/>
    </row>
    <row r="287" spans="5:5" s="669" customFormat="1" ht="27.75" customHeight="1" x14ac:dyDescent="0.2">
      <c r="E287" s="730"/>
    </row>
    <row r="288" spans="5:5" s="669" customFormat="1" ht="27.75" customHeight="1" x14ac:dyDescent="0.2">
      <c r="E288" s="730"/>
    </row>
    <row r="289" spans="5:5" s="669" customFormat="1" ht="27.75" customHeight="1" x14ac:dyDescent="0.2">
      <c r="E289" s="730"/>
    </row>
    <row r="290" spans="5:5" s="669" customFormat="1" ht="27.75" customHeight="1" x14ac:dyDescent="0.2">
      <c r="E290" s="730"/>
    </row>
    <row r="291" spans="5:5" s="669" customFormat="1" ht="27.75" customHeight="1" x14ac:dyDescent="0.2">
      <c r="E291" s="730"/>
    </row>
    <row r="292" spans="5:5" s="669" customFormat="1" ht="27.75" customHeight="1" x14ac:dyDescent="0.2">
      <c r="E292" s="730"/>
    </row>
    <row r="293" spans="5:5" s="669" customFormat="1" ht="27.75" customHeight="1" x14ac:dyDescent="0.2">
      <c r="E293" s="730"/>
    </row>
    <row r="294" spans="5:5" s="669" customFormat="1" ht="27.75" customHeight="1" x14ac:dyDescent="0.2">
      <c r="E294" s="730"/>
    </row>
    <row r="295" spans="5:5" s="669" customFormat="1" ht="27.75" customHeight="1" x14ac:dyDescent="0.2">
      <c r="E295" s="730"/>
    </row>
    <row r="296" spans="5:5" s="669" customFormat="1" ht="27.75" customHeight="1" x14ac:dyDescent="0.2">
      <c r="E296" s="730"/>
    </row>
    <row r="297" spans="5:5" s="669" customFormat="1" ht="27.75" customHeight="1" x14ac:dyDescent="0.2">
      <c r="E297" s="730"/>
    </row>
    <row r="298" spans="5:5" s="669" customFormat="1" ht="27.75" customHeight="1" x14ac:dyDescent="0.2">
      <c r="E298" s="730"/>
    </row>
    <row r="299" spans="5:5" s="669" customFormat="1" ht="27.75" customHeight="1" x14ac:dyDescent="0.2">
      <c r="E299" s="730"/>
    </row>
    <row r="300" spans="5:5" s="669" customFormat="1" ht="27.75" customHeight="1" x14ac:dyDescent="0.2">
      <c r="E300" s="730"/>
    </row>
    <row r="301" spans="5:5" s="669" customFormat="1" ht="27.75" customHeight="1" x14ac:dyDescent="0.2">
      <c r="E301" s="730"/>
    </row>
    <row r="302" spans="5:5" s="669" customFormat="1" ht="27.75" customHeight="1" x14ac:dyDescent="0.2">
      <c r="E302" s="730"/>
    </row>
    <row r="303" spans="5:5" s="669" customFormat="1" ht="27.75" customHeight="1" x14ac:dyDescent="0.2">
      <c r="E303" s="730"/>
    </row>
    <row r="304" spans="5:5" s="669" customFormat="1" ht="27.75" customHeight="1" x14ac:dyDescent="0.2">
      <c r="E304" s="730"/>
    </row>
    <row r="305" spans="5:5" s="669" customFormat="1" ht="27.75" customHeight="1" x14ac:dyDescent="0.2">
      <c r="E305" s="730"/>
    </row>
    <row r="306" spans="5:5" s="669" customFormat="1" ht="27.75" customHeight="1" x14ac:dyDescent="0.2">
      <c r="E306" s="730"/>
    </row>
    <row r="307" spans="5:5" s="669" customFormat="1" ht="27.75" customHeight="1" x14ac:dyDescent="0.2">
      <c r="E307" s="730"/>
    </row>
    <row r="308" spans="5:5" s="669" customFormat="1" ht="27.75" customHeight="1" x14ac:dyDescent="0.2">
      <c r="E308" s="730"/>
    </row>
    <row r="309" spans="5:5" s="669" customFormat="1" ht="27.75" customHeight="1" x14ac:dyDescent="0.2">
      <c r="E309" s="730"/>
    </row>
    <row r="310" spans="5:5" s="669" customFormat="1" ht="27.75" customHeight="1" x14ac:dyDescent="0.2">
      <c r="E310" s="730"/>
    </row>
    <row r="311" spans="5:5" s="669" customFormat="1" ht="27.75" customHeight="1" x14ac:dyDescent="0.2">
      <c r="E311" s="730"/>
    </row>
    <row r="312" spans="5:5" s="669" customFormat="1" ht="27.75" customHeight="1" x14ac:dyDescent="0.2">
      <c r="E312" s="730"/>
    </row>
    <row r="313" spans="5:5" s="669" customFormat="1" ht="27.75" customHeight="1" x14ac:dyDescent="0.2">
      <c r="E313" s="730"/>
    </row>
    <row r="314" spans="5:5" s="669" customFormat="1" ht="27.75" customHeight="1" x14ac:dyDescent="0.2">
      <c r="E314" s="730"/>
    </row>
    <row r="315" spans="5:5" s="669" customFormat="1" ht="27.75" customHeight="1" x14ac:dyDescent="0.2">
      <c r="E315" s="730"/>
    </row>
    <row r="316" spans="5:5" s="669" customFormat="1" ht="27.75" customHeight="1" x14ac:dyDescent="0.2">
      <c r="E316" s="730"/>
    </row>
    <row r="317" spans="5:5" s="669" customFormat="1" ht="27.75" customHeight="1" x14ac:dyDescent="0.2">
      <c r="E317" s="730"/>
    </row>
    <row r="318" spans="5:5" s="669" customFormat="1" ht="27.75" customHeight="1" x14ac:dyDescent="0.2">
      <c r="E318" s="730"/>
    </row>
    <row r="319" spans="5:5" s="669" customFormat="1" ht="27.75" customHeight="1" x14ac:dyDescent="0.2">
      <c r="E319" s="730"/>
    </row>
    <row r="320" spans="5:5" s="669" customFormat="1" ht="27.75" customHeight="1" x14ac:dyDescent="0.2">
      <c r="E320" s="730"/>
    </row>
    <row r="321" spans="5:5" s="669" customFormat="1" ht="27.75" customHeight="1" x14ac:dyDescent="0.2">
      <c r="E321" s="730"/>
    </row>
    <row r="322" spans="5:5" s="669" customFormat="1" ht="27.75" customHeight="1" x14ac:dyDescent="0.2">
      <c r="E322" s="730"/>
    </row>
    <row r="323" spans="5:5" s="669" customFormat="1" ht="27.75" customHeight="1" x14ac:dyDescent="0.2">
      <c r="E323" s="730"/>
    </row>
    <row r="324" spans="5:5" s="669" customFormat="1" ht="27.75" customHeight="1" x14ac:dyDescent="0.2">
      <c r="E324" s="730"/>
    </row>
    <row r="325" spans="5:5" s="669" customFormat="1" ht="27.75" customHeight="1" x14ac:dyDescent="0.2">
      <c r="E325" s="730"/>
    </row>
    <row r="326" spans="5:5" s="669" customFormat="1" ht="27.75" customHeight="1" x14ac:dyDescent="0.2">
      <c r="E326" s="730"/>
    </row>
    <row r="327" spans="5:5" s="669" customFormat="1" ht="27.75" customHeight="1" x14ac:dyDescent="0.2">
      <c r="E327" s="730"/>
    </row>
    <row r="328" spans="5:5" s="669" customFormat="1" ht="27.75" customHeight="1" x14ac:dyDescent="0.2">
      <c r="E328" s="730"/>
    </row>
    <row r="329" spans="5:5" s="669" customFormat="1" ht="27.75" customHeight="1" x14ac:dyDescent="0.2">
      <c r="E329" s="730"/>
    </row>
    <row r="330" spans="5:5" s="669" customFormat="1" ht="27.75" customHeight="1" x14ac:dyDescent="0.2">
      <c r="E330" s="730"/>
    </row>
    <row r="331" spans="5:5" s="669" customFormat="1" ht="27.75" customHeight="1" x14ac:dyDescent="0.2">
      <c r="E331" s="730"/>
    </row>
    <row r="332" spans="5:5" s="669" customFormat="1" ht="27.75" customHeight="1" x14ac:dyDescent="0.2">
      <c r="E332" s="730"/>
    </row>
    <row r="333" spans="5:5" s="669" customFormat="1" ht="27.75" customHeight="1" x14ac:dyDescent="0.2">
      <c r="E333" s="730"/>
    </row>
    <row r="334" spans="5:5" s="669" customFormat="1" ht="27.75" customHeight="1" x14ac:dyDescent="0.2">
      <c r="E334" s="730"/>
    </row>
    <row r="335" spans="5:5" s="669" customFormat="1" ht="27.75" customHeight="1" x14ac:dyDescent="0.2">
      <c r="E335" s="730"/>
    </row>
    <row r="336" spans="5:5" s="669" customFormat="1" ht="27.75" customHeight="1" x14ac:dyDescent="0.2">
      <c r="E336" s="730"/>
    </row>
    <row r="337" spans="5:5" s="669" customFormat="1" ht="27.75" customHeight="1" x14ac:dyDescent="0.2">
      <c r="E337" s="730"/>
    </row>
    <row r="338" spans="5:5" s="669" customFormat="1" ht="27.75" customHeight="1" x14ac:dyDescent="0.2">
      <c r="E338" s="730"/>
    </row>
    <row r="339" spans="5:5" s="669" customFormat="1" ht="27.75" customHeight="1" x14ac:dyDescent="0.2">
      <c r="E339" s="730"/>
    </row>
    <row r="340" spans="5:5" s="669" customFormat="1" ht="27.75" customHeight="1" x14ac:dyDescent="0.2">
      <c r="E340" s="730"/>
    </row>
    <row r="341" spans="5:5" s="669" customFormat="1" ht="27.75" customHeight="1" x14ac:dyDescent="0.2">
      <c r="E341" s="730"/>
    </row>
    <row r="342" spans="5:5" s="669" customFormat="1" ht="27.75" customHeight="1" x14ac:dyDescent="0.2">
      <c r="E342" s="730"/>
    </row>
    <row r="343" spans="5:5" s="669" customFormat="1" ht="27.75" customHeight="1" x14ac:dyDescent="0.2">
      <c r="E343" s="730"/>
    </row>
    <row r="344" spans="5:5" s="669" customFormat="1" ht="27.75" customHeight="1" x14ac:dyDescent="0.2">
      <c r="E344" s="730"/>
    </row>
    <row r="345" spans="5:5" s="669" customFormat="1" ht="27.75" customHeight="1" x14ac:dyDescent="0.2">
      <c r="E345" s="730"/>
    </row>
    <row r="346" spans="5:5" s="669" customFormat="1" ht="27.75" customHeight="1" x14ac:dyDescent="0.2">
      <c r="E346" s="730"/>
    </row>
    <row r="347" spans="5:5" s="669" customFormat="1" ht="27.75" customHeight="1" x14ac:dyDescent="0.2">
      <c r="E347" s="730"/>
    </row>
    <row r="348" spans="5:5" s="669" customFormat="1" ht="27.75" customHeight="1" x14ac:dyDescent="0.2">
      <c r="E348" s="730"/>
    </row>
    <row r="349" spans="5:5" s="669" customFormat="1" ht="27.75" customHeight="1" x14ac:dyDescent="0.2">
      <c r="E349" s="730"/>
    </row>
    <row r="350" spans="5:5" s="669" customFormat="1" ht="27.75" customHeight="1" x14ac:dyDescent="0.2">
      <c r="E350" s="730"/>
    </row>
    <row r="351" spans="5:5" s="669" customFormat="1" ht="27.75" customHeight="1" x14ac:dyDescent="0.2">
      <c r="E351" s="730"/>
    </row>
    <row r="352" spans="5:5" s="669" customFormat="1" ht="27.75" customHeight="1" x14ac:dyDescent="0.2">
      <c r="E352" s="730"/>
    </row>
    <row r="353" spans="5:5" s="669" customFormat="1" ht="27.75" customHeight="1" x14ac:dyDescent="0.2">
      <c r="E353" s="730"/>
    </row>
    <row r="354" spans="5:5" s="669" customFormat="1" ht="27.75" customHeight="1" x14ac:dyDescent="0.2">
      <c r="E354" s="730"/>
    </row>
    <row r="355" spans="5:5" s="669" customFormat="1" ht="27.75" customHeight="1" x14ac:dyDescent="0.2">
      <c r="E355" s="730"/>
    </row>
    <row r="356" spans="5:5" s="669" customFormat="1" ht="27.75" customHeight="1" x14ac:dyDescent="0.2">
      <c r="E356" s="730"/>
    </row>
    <row r="357" spans="5:5" s="669" customFormat="1" ht="27.75" customHeight="1" x14ac:dyDescent="0.2">
      <c r="E357" s="730"/>
    </row>
    <row r="358" spans="5:5" s="669" customFormat="1" ht="27.75" customHeight="1" x14ac:dyDescent="0.2">
      <c r="E358" s="730"/>
    </row>
    <row r="359" spans="5:5" s="669" customFormat="1" ht="27.75" customHeight="1" x14ac:dyDescent="0.2">
      <c r="E359" s="730"/>
    </row>
    <row r="360" spans="5:5" s="669" customFormat="1" ht="27.75" customHeight="1" x14ac:dyDescent="0.2">
      <c r="E360" s="730"/>
    </row>
    <row r="361" spans="5:5" s="669" customFormat="1" ht="27.75" customHeight="1" x14ac:dyDescent="0.2">
      <c r="E361" s="730"/>
    </row>
    <row r="362" spans="5:5" s="669" customFormat="1" ht="27.75" customHeight="1" x14ac:dyDescent="0.2">
      <c r="E362" s="730"/>
    </row>
    <row r="363" spans="5:5" s="669" customFormat="1" ht="27.75" customHeight="1" x14ac:dyDescent="0.2">
      <c r="E363" s="730"/>
    </row>
    <row r="364" spans="5:5" s="669" customFormat="1" ht="27.75" customHeight="1" x14ac:dyDescent="0.2">
      <c r="E364" s="730"/>
    </row>
    <row r="365" spans="5:5" s="669" customFormat="1" ht="27.75" customHeight="1" x14ac:dyDescent="0.2">
      <c r="E365" s="730"/>
    </row>
    <row r="366" spans="5:5" s="669" customFormat="1" ht="27.75" customHeight="1" x14ac:dyDescent="0.2">
      <c r="E366" s="730"/>
    </row>
    <row r="367" spans="5:5" s="669" customFormat="1" ht="27.75" customHeight="1" x14ac:dyDescent="0.2">
      <c r="E367" s="730"/>
    </row>
    <row r="368" spans="5:5" s="669" customFormat="1" ht="27.75" customHeight="1" x14ac:dyDescent="0.2">
      <c r="E368" s="730"/>
    </row>
    <row r="369" spans="5:5" s="669" customFormat="1" ht="27.75" customHeight="1" x14ac:dyDescent="0.2">
      <c r="E369" s="730"/>
    </row>
    <row r="370" spans="5:5" s="669" customFormat="1" ht="27.75" customHeight="1" x14ac:dyDescent="0.2">
      <c r="E370" s="730"/>
    </row>
    <row r="371" spans="5:5" s="669" customFormat="1" ht="27.75" customHeight="1" x14ac:dyDescent="0.2">
      <c r="E371" s="730"/>
    </row>
    <row r="372" spans="5:5" s="669" customFormat="1" ht="27.75" customHeight="1" x14ac:dyDescent="0.2">
      <c r="E372" s="730"/>
    </row>
    <row r="373" spans="5:5" s="669" customFormat="1" ht="27.75" customHeight="1" x14ac:dyDescent="0.2">
      <c r="E373" s="730"/>
    </row>
    <row r="374" spans="5:5" s="669" customFormat="1" ht="27.75" customHeight="1" x14ac:dyDescent="0.2">
      <c r="E374" s="730"/>
    </row>
    <row r="375" spans="5:5" s="669" customFormat="1" ht="27.75" customHeight="1" x14ac:dyDescent="0.2">
      <c r="E375" s="730"/>
    </row>
    <row r="376" spans="5:5" s="669" customFormat="1" ht="27.75" customHeight="1" x14ac:dyDescent="0.2">
      <c r="E376" s="730"/>
    </row>
    <row r="377" spans="5:5" s="669" customFormat="1" ht="27.75" customHeight="1" x14ac:dyDescent="0.2">
      <c r="E377" s="730"/>
    </row>
    <row r="378" spans="5:5" s="669" customFormat="1" ht="27.75" customHeight="1" x14ac:dyDescent="0.2">
      <c r="E378" s="730"/>
    </row>
    <row r="379" spans="5:5" s="669" customFormat="1" ht="27.75" customHeight="1" x14ac:dyDescent="0.2">
      <c r="E379" s="730"/>
    </row>
    <row r="380" spans="5:5" s="669" customFormat="1" ht="27.75" customHeight="1" x14ac:dyDescent="0.2">
      <c r="E380" s="730"/>
    </row>
    <row r="381" spans="5:5" s="669" customFormat="1" ht="27.75" customHeight="1" x14ac:dyDescent="0.2">
      <c r="E381" s="730"/>
    </row>
    <row r="382" spans="5:5" s="669" customFormat="1" ht="27.75" customHeight="1" x14ac:dyDescent="0.2">
      <c r="E382" s="730"/>
    </row>
    <row r="383" spans="5:5" s="669" customFormat="1" ht="27.75" customHeight="1" x14ac:dyDescent="0.2">
      <c r="E383" s="730"/>
    </row>
    <row r="384" spans="5:5" s="669" customFormat="1" ht="27.75" customHeight="1" x14ac:dyDescent="0.2">
      <c r="E384" s="730"/>
    </row>
    <row r="385" spans="5:5" s="669" customFormat="1" ht="27.75" customHeight="1" x14ac:dyDescent="0.2">
      <c r="E385" s="730"/>
    </row>
    <row r="386" spans="5:5" s="669" customFormat="1" ht="27.75" customHeight="1" x14ac:dyDescent="0.2">
      <c r="E386" s="730"/>
    </row>
    <row r="387" spans="5:5" s="669" customFormat="1" ht="27.75" customHeight="1" x14ac:dyDescent="0.2">
      <c r="E387" s="730"/>
    </row>
    <row r="388" spans="5:5" s="669" customFormat="1" ht="27.75" customHeight="1" x14ac:dyDescent="0.2">
      <c r="E388" s="730"/>
    </row>
    <row r="389" spans="5:5" s="669" customFormat="1" ht="27.75" customHeight="1" x14ac:dyDescent="0.2">
      <c r="E389" s="730"/>
    </row>
    <row r="390" spans="5:5" s="669" customFormat="1" ht="27.75" customHeight="1" x14ac:dyDescent="0.2">
      <c r="E390" s="730"/>
    </row>
    <row r="391" spans="5:5" s="669" customFormat="1" ht="27.75" customHeight="1" x14ac:dyDescent="0.2">
      <c r="E391" s="730"/>
    </row>
    <row r="392" spans="5:5" s="669" customFormat="1" ht="27.75" customHeight="1" x14ac:dyDescent="0.2">
      <c r="E392" s="730"/>
    </row>
    <row r="393" spans="5:5" s="669" customFormat="1" ht="27.75" customHeight="1" x14ac:dyDescent="0.2">
      <c r="E393" s="730"/>
    </row>
    <row r="394" spans="5:5" s="669" customFormat="1" ht="27.75" customHeight="1" x14ac:dyDescent="0.2">
      <c r="E394" s="730"/>
    </row>
    <row r="395" spans="5:5" s="669" customFormat="1" ht="27.75" customHeight="1" x14ac:dyDescent="0.2">
      <c r="E395" s="730"/>
    </row>
    <row r="396" spans="5:5" s="669" customFormat="1" ht="27.75" customHeight="1" x14ac:dyDescent="0.2">
      <c r="E396" s="730"/>
    </row>
    <row r="397" spans="5:5" s="669" customFormat="1" ht="27.75" customHeight="1" x14ac:dyDescent="0.2">
      <c r="E397" s="730"/>
    </row>
    <row r="398" spans="5:5" s="669" customFormat="1" ht="27.75" customHeight="1" x14ac:dyDescent="0.2">
      <c r="E398" s="730"/>
    </row>
    <row r="399" spans="5:5" s="669" customFormat="1" ht="27.75" customHeight="1" x14ac:dyDescent="0.2">
      <c r="E399" s="730"/>
    </row>
    <row r="400" spans="5:5" s="669" customFormat="1" ht="27.75" customHeight="1" x14ac:dyDescent="0.2">
      <c r="E400" s="730"/>
    </row>
    <row r="401" spans="5:5" s="669" customFormat="1" ht="27.75" customHeight="1" x14ac:dyDescent="0.2">
      <c r="E401" s="730"/>
    </row>
    <row r="402" spans="5:5" s="669" customFormat="1" ht="27.75" customHeight="1" x14ac:dyDescent="0.2">
      <c r="E402" s="730"/>
    </row>
    <row r="403" spans="5:5" s="669" customFormat="1" ht="27.75" customHeight="1" x14ac:dyDescent="0.2">
      <c r="E403" s="730"/>
    </row>
    <row r="404" spans="5:5" s="669" customFormat="1" ht="27.75" customHeight="1" x14ac:dyDescent="0.2">
      <c r="E404" s="730"/>
    </row>
    <row r="405" spans="5:5" s="669" customFormat="1" ht="27.75" customHeight="1" x14ac:dyDescent="0.2">
      <c r="E405" s="730"/>
    </row>
    <row r="406" spans="5:5" s="669" customFormat="1" ht="27.75" customHeight="1" x14ac:dyDescent="0.2">
      <c r="E406" s="730"/>
    </row>
    <row r="407" spans="5:5" s="669" customFormat="1" ht="27.75" customHeight="1" x14ac:dyDescent="0.2">
      <c r="E407" s="730"/>
    </row>
    <row r="408" spans="5:5" s="669" customFormat="1" ht="27.75" customHeight="1" x14ac:dyDescent="0.2">
      <c r="E408" s="730"/>
    </row>
    <row r="409" spans="5:5" s="669" customFormat="1" ht="27.75" customHeight="1" x14ac:dyDescent="0.2">
      <c r="E409" s="730"/>
    </row>
    <row r="410" spans="5:5" s="669" customFormat="1" ht="27.75" customHeight="1" x14ac:dyDescent="0.2">
      <c r="E410" s="730"/>
    </row>
    <row r="411" spans="5:5" s="669" customFormat="1" ht="27.75" customHeight="1" x14ac:dyDescent="0.2">
      <c r="E411" s="730"/>
    </row>
    <row r="412" spans="5:5" s="669" customFormat="1" ht="27.75" customHeight="1" x14ac:dyDescent="0.2">
      <c r="E412" s="730"/>
    </row>
    <row r="413" spans="5:5" s="669" customFormat="1" ht="27.75" customHeight="1" x14ac:dyDescent="0.2">
      <c r="E413" s="730"/>
    </row>
    <row r="414" spans="5:5" s="669" customFormat="1" ht="27.75" customHeight="1" x14ac:dyDescent="0.2">
      <c r="E414" s="730"/>
    </row>
    <row r="415" spans="5:5" s="669" customFormat="1" ht="27.75" customHeight="1" x14ac:dyDescent="0.2">
      <c r="E415" s="730"/>
    </row>
    <row r="416" spans="5:5" s="669" customFormat="1" ht="27.75" customHeight="1" x14ac:dyDescent="0.2">
      <c r="E416" s="730"/>
    </row>
    <row r="417" spans="5:5" s="669" customFormat="1" ht="27.75" customHeight="1" x14ac:dyDescent="0.2">
      <c r="E417" s="730"/>
    </row>
    <row r="418" spans="5:5" s="669" customFormat="1" ht="27.75" customHeight="1" x14ac:dyDescent="0.2">
      <c r="E418" s="730"/>
    </row>
    <row r="419" spans="5:5" s="669" customFormat="1" ht="27.75" customHeight="1" x14ac:dyDescent="0.2">
      <c r="E419" s="730"/>
    </row>
    <row r="420" spans="5:5" s="669" customFormat="1" ht="27.75" customHeight="1" x14ac:dyDescent="0.2">
      <c r="E420" s="730"/>
    </row>
    <row r="421" spans="5:5" s="669" customFormat="1" ht="27.75" customHeight="1" x14ac:dyDescent="0.2">
      <c r="E421" s="730"/>
    </row>
    <row r="422" spans="5:5" s="669" customFormat="1" ht="27.75" customHeight="1" x14ac:dyDescent="0.2">
      <c r="E422" s="730"/>
    </row>
    <row r="423" spans="5:5" s="669" customFormat="1" ht="27.75" customHeight="1" x14ac:dyDescent="0.2">
      <c r="E423" s="730"/>
    </row>
    <row r="424" spans="5:5" s="669" customFormat="1" ht="27.75" customHeight="1" x14ac:dyDescent="0.2">
      <c r="E424" s="730"/>
    </row>
    <row r="425" spans="5:5" s="669" customFormat="1" ht="27.75" customHeight="1" x14ac:dyDescent="0.2">
      <c r="E425" s="730"/>
    </row>
    <row r="426" spans="5:5" s="669" customFormat="1" ht="27.75" customHeight="1" x14ac:dyDescent="0.2">
      <c r="E426" s="730"/>
    </row>
    <row r="427" spans="5:5" s="669" customFormat="1" ht="27.75" customHeight="1" x14ac:dyDescent="0.2">
      <c r="E427" s="730"/>
    </row>
    <row r="428" spans="5:5" s="669" customFormat="1" ht="27.75" customHeight="1" x14ac:dyDescent="0.2">
      <c r="E428" s="730"/>
    </row>
    <row r="429" spans="5:5" s="669" customFormat="1" ht="27.75" customHeight="1" x14ac:dyDescent="0.2">
      <c r="E429" s="730"/>
    </row>
    <row r="430" spans="5:5" s="669" customFormat="1" ht="27.75" customHeight="1" x14ac:dyDescent="0.2">
      <c r="E430" s="730"/>
    </row>
    <row r="431" spans="5:5" s="669" customFormat="1" ht="27.75" customHeight="1" x14ac:dyDescent="0.2">
      <c r="E431" s="730"/>
    </row>
    <row r="432" spans="5:5" s="669" customFormat="1" ht="27.75" customHeight="1" x14ac:dyDescent="0.2">
      <c r="E432" s="730"/>
    </row>
    <row r="433" spans="5:5" s="669" customFormat="1" ht="27.75" customHeight="1" x14ac:dyDescent="0.2">
      <c r="E433" s="730"/>
    </row>
    <row r="434" spans="5:5" s="669" customFormat="1" ht="27.75" customHeight="1" x14ac:dyDescent="0.2">
      <c r="E434" s="730"/>
    </row>
    <row r="435" spans="5:5" s="669" customFormat="1" ht="27.75" customHeight="1" x14ac:dyDescent="0.2">
      <c r="E435" s="730"/>
    </row>
    <row r="436" spans="5:5" s="669" customFormat="1" ht="27.75" customHeight="1" x14ac:dyDescent="0.2">
      <c r="E436" s="730"/>
    </row>
    <row r="437" spans="5:5" s="669" customFormat="1" ht="27.75" customHeight="1" x14ac:dyDescent="0.2">
      <c r="E437" s="730"/>
    </row>
    <row r="438" spans="5:5" s="669" customFormat="1" ht="27.75" customHeight="1" x14ac:dyDescent="0.2">
      <c r="E438" s="730"/>
    </row>
    <row r="439" spans="5:5" s="669" customFormat="1" ht="27.75" customHeight="1" x14ac:dyDescent="0.2">
      <c r="E439" s="730"/>
    </row>
    <row r="440" spans="5:5" s="669" customFormat="1" ht="27.75" customHeight="1" x14ac:dyDescent="0.2">
      <c r="E440" s="730"/>
    </row>
    <row r="441" spans="5:5" s="669" customFormat="1" ht="27.75" customHeight="1" x14ac:dyDescent="0.2">
      <c r="E441" s="730"/>
    </row>
    <row r="442" spans="5:5" s="669" customFormat="1" ht="27.75" customHeight="1" x14ac:dyDescent="0.2">
      <c r="E442" s="730"/>
    </row>
    <row r="443" spans="5:5" s="669" customFormat="1" ht="27.75" customHeight="1" x14ac:dyDescent="0.2">
      <c r="E443" s="730"/>
    </row>
    <row r="444" spans="5:5" s="669" customFormat="1" ht="27.75" customHeight="1" x14ac:dyDescent="0.2">
      <c r="E444" s="730"/>
    </row>
    <row r="445" spans="5:5" s="669" customFormat="1" ht="27.75" customHeight="1" x14ac:dyDescent="0.2">
      <c r="E445" s="730"/>
    </row>
    <row r="446" spans="5:5" s="669" customFormat="1" ht="27.75" customHeight="1" x14ac:dyDescent="0.2">
      <c r="E446" s="730"/>
    </row>
    <row r="447" spans="5:5" s="669" customFormat="1" ht="27.75" customHeight="1" x14ac:dyDescent="0.2">
      <c r="E447" s="730"/>
    </row>
    <row r="448" spans="5:5" s="669" customFormat="1" ht="27.75" customHeight="1" x14ac:dyDescent="0.2">
      <c r="E448" s="730"/>
    </row>
    <row r="449" spans="5:5" s="669" customFormat="1" ht="27.75" customHeight="1" x14ac:dyDescent="0.2">
      <c r="E449" s="730"/>
    </row>
    <row r="450" spans="5:5" s="669" customFormat="1" ht="27.75" customHeight="1" x14ac:dyDescent="0.2">
      <c r="E450" s="730"/>
    </row>
    <row r="451" spans="5:5" s="669" customFormat="1" ht="27.75" customHeight="1" x14ac:dyDescent="0.2">
      <c r="E451" s="730"/>
    </row>
    <row r="452" spans="5:5" s="669" customFormat="1" ht="27.75" customHeight="1" x14ac:dyDescent="0.2">
      <c r="E452" s="730"/>
    </row>
    <row r="453" spans="5:5" s="669" customFormat="1" ht="27.75" customHeight="1" x14ac:dyDescent="0.2">
      <c r="E453" s="730"/>
    </row>
    <row r="454" spans="5:5" s="669" customFormat="1" ht="27.75" customHeight="1" x14ac:dyDescent="0.2">
      <c r="E454" s="730"/>
    </row>
    <row r="455" spans="5:5" s="669" customFormat="1" ht="27.75" customHeight="1" x14ac:dyDescent="0.2">
      <c r="E455" s="730"/>
    </row>
  </sheetData>
  <mergeCells count="19">
    <mergeCell ref="U3:U4"/>
    <mergeCell ref="V3:Y3"/>
    <mergeCell ref="Z3:AA3"/>
    <mergeCell ref="AB3:AC3"/>
    <mergeCell ref="H12:Q12"/>
    <mergeCell ref="R12:Z12"/>
    <mergeCell ref="L3:N3"/>
    <mergeCell ref="S3:S4"/>
    <mergeCell ref="T3:T4"/>
    <mergeCell ref="A3:A4"/>
    <mergeCell ref="B3:B4"/>
    <mergeCell ref="C3:C4"/>
    <mergeCell ref="D3:H3"/>
    <mergeCell ref="I3:K3"/>
    <mergeCell ref="A12:A13"/>
    <mergeCell ref="B12:B13"/>
    <mergeCell ref="C12:D12"/>
    <mergeCell ref="E12:F12"/>
    <mergeCell ref="G12:G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J112"/>
  <sheetViews>
    <sheetView topLeftCell="A4" zoomScale="85" zoomScaleNormal="85" workbookViewId="0">
      <selection activeCell="B27" sqref="B27"/>
    </sheetView>
  </sheetViews>
  <sheetFormatPr defaultColWidth="8.6640625" defaultRowHeight="13.2" x14ac:dyDescent="0.25"/>
  <cols>
    <col min="1" max="1" customWidth="true" style="171" width="4.88671875"/>
    <col min="2" max="2" customWidth="true" style="171" width="20.0"/>
    <col min="3" max="3" customWidth="true" style="171" width="7.44140625"/>
    <col min="4" max="4" customWidth="true" style="172" width="7.88671875"/>
    <col min="5" max="5" customWidth="true" style="223" width="9.6640625"/>
    <col min="6" max="19" customWidth="true" style="171" width="6.44140625"/>
    <col min="20" max="20" customWidth="true" style="171" width="7.33203125"/>
    <col min="21" max="36" customWidth="true" style="171" width="6.44140625"/>
    <col min="37" max="16384" style="171" width="8.6640625"/>
  </cols>
  <sheetData>
    <row r="2" spans="1:36" ht="15.6" x14ac:dyDescent="0.3">
      <c r="A2" s="170" t="s">
        <v>179</v>
      </c>
    </row>
    <row r="3" spans="1:36" ht="15.6" x14ac:dyDescent="0.3">
      <c r="A3" s="169" t="s">
        <v>180</v>
      </c>
      <c r="B3" s="173"/>
      <c r="C3" s="173"/>
    </row>
    <row r="4" spans="1:36" s="174" customFormat="1" ht="27.6" customHeight="1" x14ac:dyDescent="0.3">
      <c r="A4" s="1012" t="s">
        <v>27</v>
      </c>
      <c r="B4" s="1012" t="s">
        <v>28</v>
      </c>
      <c r="C4" s="1012" t="s">
        <v>181</v>
      </c>
      <c r="D4" s="978" t="s">
        <v>182</v>
      </c>
      <c r="E4" s="978" t="s">
        <v>183</v>
      </c>
      <c r="F4" s="1014" t="s">
        <v>184</v>
      </c>
      <c r="G4" s="1014"/>
      <c r="H4" s="1014"/>
      <c r="I4" s="1014"/>
      <c r="J4" s="1014"/>
      <c r="K4" s="1014"/>
      <c r="L4" s="1014"/>
      <c r="M4" s="1014"/>
      <c r="N4" s="1014"/>
      <c r="O4" s="1014"/>
      <c r="P4" s="1014"/>
      <c r="Q4" s="1014"/>
      <c r="R4" s="1014"/>
      <c r="S4" s="1014"/>
      <c r="T4" s="1014"/>
      <c r="U4" s="1014"/>
      <c r="V4" s="1014"/>
      <c r="W4" s="1014"/>
      <c r="X4" s="1014"/>
      <c r="Y4" s="1014"/>
      <c r="Z4" s="1014"/>
      <c r="AA4" s="1014"/>
      <c r="AB4" s="1014"/>
      <c r="AC4" s="1014"/>
      <c r="AD4" s="1014"/>
      <c r="AE4" s="1014"/>
      <c r="AF4" s="1014"/>
      <c r="AG4" s="1014"/>
      <c r="AH4" s="1014"/>
      <c r="AI4" s="1014"/>
      <c r="AJ4" s="1014"/>
    </row>
    <row r="5" spans="1:36" s="174" customFormat="1" ht="18" customHeight="1" x14ac:dyDescent="0.3">
      <c r="A5" s="1013"/>
      <c r="B5" s="1013"/>
      <c r="C5" s="1013"/>
      <c r="D5" s="978"/>
      <c r="E5" s="978"/>
      <c r="F5" s="175">
        <v>45658</v>
      </c>
      <c r="G5" s="176">
        <f>+F5+1</f>
        <v>45659</v>
      </c>
      <c r="H5" s="176">
        <f t="shared" ref="H5:AJ5" si="0">+G5+1</f>
        <v>45660</v>
      </c>
      <c r="I5" s="176">
        <f t="shared" si="0"/>
        <v>45661</v>
      </c>
      <c r="J5" s="176">
        <f t="shared" si="0"/>
        <v>45662</v>
      </c>
      <c r="K5" s="176">
        <f t="shared" si="0"/>
        <v>45663</v>
      </c>
      <c r="L5" s="176">
        <f t="shared" si="0"/>
        <v>45664</v>
      </c>
      <c r="M5" s="176">
        <f t="shared" si="0"/>
        <v>45665</v>
      </c>
      <c r="N5" s="176">
        <f t="shared" si="0"/>
        <v>45666</v>
      </c>
      <c r="O5" s="176">
        <f t="shared" si="0"/>
        <v>45667</v>
      </c>
      <c r="P5" s="176">
        <f t="shared" si="0"/>
        <v>45668</v>
      </c>
      <c r="Q5" s="176">
        <f t="shared" si="0"/>
        <v>45669</v>
      </c>
      <c r="R5" s="176">
        <f t="shared" si="0"/>
        <v>45670</v>
      </c>
      <c r="S5" s="176">
        <f t="shared" si="0"/>
        <v>45671</v>
      </c>
      <c r="T5" s="176">
        <f t="shared" si="0"/>
        <v>45672</v>
      </c>
      <c r="U5" s="176">
        <f t="shared" si="0"/>
        <v>45673</v>
      </c>
      <c r="V5" s="176">
        <f t="shared" si="0"/>
        <v>45674</v>
      </c>
      <c r="W5" s="176">
        <f t="shared" si="0"/>
        <v>45675</v>
      </c>
      <c r="X5" s="176">
        <f t="shared" si="0"/>
        <v>45676</v>
      </c>
      <c r="Y5" s="176">
        <f t="shared" si="0"/>
        <v>45677</v>
      </c>
      <c r="Z5" s="176">
        <f t="shared" si="0"/>
        <v>45678</v>
      </c>
      <c r="AA5" s="176">
        <f t="shared" si="0"/>
        <v>45679</v>
      </c>
      <c r="AB5" s="176">
        <f t="shared" si="0"/>
        <v>45680</v>
      </c>
      <c r="AC5" s="176">
        <f t="shared" si="0"/>
        <v>45681</v>
      </c>
      <c r="AD5" s="176">
        <f t="shared" si="0"/>
        <v>45682</v>
      </c>
      <c r="AE5" s="176">
        <f t="shared" si="0"/>
        <v>45683</v>
      </c>
      <c r="AF5" s="176">
        <f t="shared" si="0"/>
        <v>45684</v>
      </c>
      <c r="AG5" s="176">
        <f t="shared" si="0"/>
        <v>45685</v>
      </c>
      <c r="AH5" s="176">
        <f t="shared" si="0"/>
        <v>45686</v>
      </c>
      <c r="AI5" s="176">
        <f t="shared" si="0"/>
        <v>45687</v>
      </c>
      <c r="AJ5" s="176">
        <f t="shared" si="0"/>
        <v>45688</v>
      </c>
    </row>
    <row r="6" spans="1:36" s="179" customFormat="1" ht="22.95" customHeight="1" x14ac:dyDescent="0.3">
      <c r="A6" s="1015" t="s">
        <v>185</v>
      </c>
      <c r="B6" s="1016"/>
      <c r="C6" s="155">
        <v>0.94394838390878055</v>
      </c>
      <c r="D6" s="177">
        <f>+D7/D8</f>
        <v>0.8305204648812532</v>
      </c>
      <c r="E6" s="216" t="s">
        <v>80</v>
      </c>
      <c r="F6" s="178">
        <f>+F7/F8</f>
        <v>0.97909836065573774</v>
      </c>
      <c r="G6" s="178">
        <f t="shared" ref="G6:AJ6" si="1">+G7/G8</f>
        <v>0.81716417910447758</v>
      </c>
      <c r="H6" s="178">
        <f t="shared" si="1"/>
        <v>0.79722703639514736</v>
      </c>
      <c r="I6" s="178">
        <f t="shared" si="1"/>
        <v>0.75880281690140849</v>
      </c>
      <c r="J6" s="178">
        <f t="shared" si="1"/>
        <v>0.7742504409171076</v>
      </c>
      <c r="K6" s="178">
        <f t="shared" si="1"/>
        <v>0.81086142322097376</v>
      </c>
      <c r="L6" s="178">
        <f t="shared" si="1"/>
        <v>0.87272727272727268</v>
      </c>
      <c r="M6" s="178">
        <f t="shared" si="1"/>
        <v>0.84459459459459463</v>
      </c>
      <c r="N6" s="178">
        <f t="shared" si="1"/>
        <v>0.76652892561983466</v>
      </c>
      <c r="O6" s="178">
        <f t="shared" si="1"/>
        <v>0.76152304609218435</v>
      </c>
      <c r="P6" s="178">
        <f t="shared" si="1"/>
        <v>0.78810408921933084</v>
      </c>
      <c r="Q6" s="178">
        <f t="shared" si="1"/>
        <v>0.70883882149046795</v>
      </c>
      <c r="R6" s="178">
        <f t="shared" si="1"/>
        <v>0.75409836065573765</v>
      </c>
      <c r="S6" s="178">
        <f t="shared" si="1"/>
        <v>0.81612090680100757</v>
      </c>
      <c r="T6" s="178">
        <f t="shared" si="1"/>
        <v>0.81458966565349544</v>
      </c>
      <c r="U6" s="178">
        <f t="shared" si="1"/>
        <v>0.75416666666666665</v>
      </c>
      <c r="V6" s="178">
        <f t="shared" si="1"/>
        <v>0.71134020618556704</v>
      </c>
      <c r="W6" s="178" t="e">
        <f t="shared" si="1"/>
        <v>#DIV/0!</v>
      </c>
      <c r="X6" s="178" t="e">
        <f t="shared" si="1"/>
        <v>#DIV/0!</v>
      </c>
      <c r="Y6" s="178" t="e">
        <f t="shared" si="1"/>
        <v>#DIV/0!</v>
      </c>
      <c r="Z6" s="178" t="e">
        <f t="shared" si="1"/>
        <v>#DIV/0!</v>
      </c>
      <c r="AA6" s="178" t="e">
        <f t="shared" si="1"/>
        <v>#DIV/0!</v>
      </c>
      <c r="AB6" s="178" t="e">
        <f t="shared" si="1"/>
        <v>#DIV/0!</v>
      </c>
      <c r="AC6" s="178" t="e">
        <f t="shared" si="1"/>
        <v>#DIV/0!</v>
      </c>
      <c r="AD6" s="178" t="e">
        <f t="shared" si="1"/>
        <v>#DIV/0!</v>
      </c>
      <c r="AE6" s="178" t="e">
        <f t="shared" si="1"/>
        <v>#DIV/0!</v>
      </c>
      <c r="AF6" s="178" t="e">
        <f t="shared" si="1"/>
        <v>#DIV/0!</v>
      </c>
      <c r="AG6" s="178" t="e">
        <f t="shared" si="1"/>
        <v>#DIV/0!</v>
      </c>
      <c r="AH6" s="178" t="e">
        <f t="shared" si="1"/>
        <v>#DIV/0!</v>
      </c>
      <c r="AI6" s="178" t="e">
        <f t="shared" si="1"/>
        <v>#DIV/0!</v>
      </c>
      <c r="AJ6" s="178" t="e">
        <f t="shared" si="1"/>
        <v>#DIV/0!</v>
      </c>
    </row>
    <row r="7" spans="1:36" s="153" customFormat="1" ht="19.2" customHeight="1" x14ac:dyDescent="0.3">
      <c r="A7" s="166"/>
      <c r="B7" s="161" t="s">
        <v>186</v>
      </c>
      <c r="C7" s="180"/>
      <c r="D7" s="181">
        <f>+SUM(F7:AJ7)</f>
        <v>8218</v>
      </c>
      <c r="E7" s="217"/>
      <c r="F7" s="182">
        <f>+F10+F13+F16+F19+F22+F25+F28+F37</f>
        <v>2389</v>
      </c>
      <c r="G7" s="182">
        <f t="shared" ref="G7:AJ8" si="2">+G10+G13+G16+G19+G22+G25+G28+G37</f>
        <v>438</v>
      </c>
      <c r="H7" s="182">
        <f t="shared" si="2"/>
        <v>460</v>
      </c>
      <c r="I7" s="182">
        <f t="shared" si="2"/>
        <v>431</v>
      </c>
      <c r="J7" s="182">
        <f t="shared" si="2"/>
        <v>439</v>
      </c>
      <c r="K7" s="182">
        <f t="shared" si="2"/>
        <v>433</v>
      </c>
      <c r="L7" s="182">
        <f t="shared" si="2"/>
        <v>288</v>
      </c>
      <c r="M7" s="182">
        <f t="shared" si="2"/>
        <v>250</v>
      </c>
      <c r="N7" s="182">
        <f t="shared" si="2"/>
        <v>371</v>
      </c>
      <c r="O7" s="182">
        <f t="shared" si="2"/>
        <v>380</v>
      </c>
      <c r="P7" s="182">
        <f t="shared" si="2"/>
        <v>424</v>
      </c>
      <c r="Q7" s="182">
        <f t="shared" si="2"/>
        <v>409</v>
      </c>
      <c r="R7" s="182">
        <f t="shared" si="2"/>
        <v>414</v>
      </c>
      <c r="S7" s="182">
        <f t="shared" si="2"/>
        <v>324</v>
      </c>
      <c r="T7" s="182">
        <f t="shared" si="2"/>
        <v>268</v>
      </c>
      <c r="U7" s="182">
        <f t="shared" si="2"/>
        <v>362</v>
      </c>
      <c r="V7" s="182">
        <f t="shared" si="2"/>
        <v>138</v>
      </c>
      <c r="W7" s="182">
        <f t="shared" si="2"/>
        <v>0</v>
      </c>
      <c r="X7" s="182">
        <f t="shared" si="2"/>
        <v>0</v>
      </c>
      <c r="Y7" s="182">
        <f t="shared" si="2"/>
        <v>0</v>
      </c>
      <c r="Z7" s="182">
        <f t="shared" si="2"/>
        <v>0</v>
      </c>
      <c r="AA7" s="182">
        <f t="shared" si="2"/>
        <v>0</v>
      </c>
      <c r="AB7" s="182">
        <f t="shared" si="2"/>
        <v>0</v>
      </c>
      <c r="AC7" s="182">
        <f t="shared" si="2"/>
        <v>0</v>
      </c>
      <c r="AD7" s="182">
        <f t="shared" si="2"/>
        <v>0</v>
      </c>
      <c r="AE7" s="182">
        <f t="shared" si="2"/>
        <v>0</v>
      </c>
      <c r="AF7" s="182">
        <f t="shared" si="2"/>
        <v>0</v>
      </c>
      <c r="AG7" s="182">
        <f t="shared" si="2"/>
        <v>0</v>
      </c>
      <c r="AH7" s="182">
        <f t="shared" si="2"/>
        <v>0</v>
      </c>
      <c r="AI7" s="182">
        <f t="shared" si="2"/>
        <v>0</v>
      </c>
      <c r="AJ7" s="182">
        <f t="shared" si="2"/>
        <v>0</v>
      </c>
    </row>
    <row r="8" spans="1:36" s="153" customFormat="1" ht="19.2" customHeight="1" x14ac:dyDescent="0.3">
      <c r="A8" s="166"/>
      <c r="B8" s="161" t="s">
        <v>187</v>
      </c>
      <c r="C8" s="180"/>
      <c r="D8" s="181">
        <f>+SUM(F8:AJ8)</f>
        <v>9895</v>
      </c>
      <c r="E8" s="217"/>
      <c r="F8" s="182">
        <f>+F11+F14+F17+F20+F23+F26+F29+F38</f>
        <v>2440</v>
      </c>
      <c r="G8" s="182">
        <f t="shared" si="2"/>
        <v>536</v>
      </c>
      <c r="H8" s="182">
        <f t="shared" si="2"/>
        <v>577</v>
      </c>
      <c r="I8" s="182">
        <f t="shared" si="2"/>
        <v>568</v>
      </c>
      <c r="J8" s="182">
        <f t="shared" si="2"/>
        <v>567</v>
      </c>
      <c r="K8" s="182">
        <f t="shared" si="2"/>
        <v>534</v>
      </c>
      <c r="L8" s="182">
        <f t="shared" si="2"/>
        <v>330</v>
      </c>
      <c r="M8" s="182">
        <f t="shared" si="2"/>
        <v>296</v>
      </c>
      <c r="N8" s="182">
        <f t="shared" si="2"/>
        <v>484</v>
      </c>
      <c r="O8" s="182">
        <f t="shared" si="2"/>
        <v>499</v>
      </c>
      <c r="P8" s="182">
        <f t="shared" si="2"/>
        <v>538</v>
      </c>
      <c r="Q8" s="182">
        <f t="shared" si="2"/>
        <v>577</v>
      </c>
      <c r="R8" s="182">
        <f t="shared" si="2"/>
        <v>549</v>
      </c>
      <c r="S8" s="182">
        <f t="shared" si="2"/>
        <v>397</v>
      </c>
      <c r="T8" s="182">
        <f t="shared" si="2"/>
        <v>329</v>
      </c>
      <c r="U8" s="182">
        <f t="shared" si="2"/>
        <v>480</v>
      </c>
      <c r="V8" s="182">
        <f t="shared" si="2"/>
        <v>194</v>
      </c>
      <c r="W8" s="182">
        <f t="shared" si="2"/>
        <v>0</v>
      </c>
      <c r="X8" s="182">
        <f t="shared" si="2"/>
        <v>0</v>
      </c>
      <c r="Y8" s="182">
        <f t="shared" si="2"/>
        <v>0</v>
      </c>
      <c r="Z8" s="182">
        <f t="shared" si="2"/>
        <v>0</v>
      </c>
      <c r="AA8" s="182">
        <f t="shared" si="2"/>
        <v>0</v>
      </c>
      <c r="AB8" s="182">
        <f t="shared" si="2"/>
        <v>0</v>
      </c>
      <c r="AC8" s="182">
        <f t="shared" si="2"/>
        <v>0</v>
      </c>
      <c r="AD8" s="182">
        <f t="shared" si="2"/>
        <v>0</v>
      </c>
      <c r="AE8" s="182">
        <f t="shared" si="2"/>
        <v>0</v>
      </c>
      <c r="AF8" s="182">
        <f t="shared" si="2"/>
        <v>0</v>
      </c>
      <c r="AG8" s="182">
        <f t="shared" si="2"/>
        <v>0</v>
      </c>
      <c r="AH8" s="182">
        <f t="shared" si="2"/>
        <v>0</v>
      </c>
      <c r="AI8" s="182">
        <f t="shared" si="2"/>
        <v>0</v>
      </c>
      <c r="AJ8" s="182">
        <f t="shared" si="2"/>
        <v>0</v>
      </c>
    </row>
    <row r="9" spans="1:36" s="160" customFormat="1" ht="25.2" customHeight="1" x14ac:dyDescent="0.3">
      <c r="A9" s="157">
        <v>1</v>
      </c>
      <c r="B9" s="158" t="s">
        <v>188</v>
      </c>
      <c r="C9" s="159">
        <v>0.99865112421322588</v>
      </c>
      <c r="D9" s="177" t="e">
        <f>+D10/D11</f>
        <v>#DIV/0!</v>
      </c>
      <c r="E9" s="216"/>
      <c r="F9" s="178" t="e">
        <f>+F10/F11</f>
        <v>#DIV/0!</v>
      </c>
      <c r="G9" s="178" t="e">
        <f t="shared" ref="G9:AJ9" si="3">+G10/G11</f>
        <v>#DIV/0!</v>
      </c>
      <c r="H9" s="178" t="e">
        <f t="shared" si="3"/>
        <v>#DIV/0!</v>
      </c>
      <c r="I9" s="178" t="e">
        <f t="shared" si="3"/>
        <v>#DIV/0!</v>
      </c>
      <c r="J9" s="178" t="e">
        <f t="shared" si="3"/>
        <v>#DIV/0!</v>
      </c>
      <c r="K9" s="178" t="e">
        <f t="shared" si="3"/>
        <v>#DIV/0!</v>
      </c>
      <c r="L9" s="178" t="e">
        <f t="shared" si="3"/>
        <v>#DIV/0!</v>
      </c>
      <c r="M9" s="178" t="e">
        <f t="shared" si="3"/>
        <v>#DIV/0!</v>
      </c>
      <c r="N9" s="178" t="e">
        <f t="shared" si="3"/>
        <v>#DIV/0!</v>
      </c>
      <c r="O9" s="178" t="e">
        <f t="shared" si="3"/>
        <v>#DIV/0!</v>
      </c>
      <c r="P9" s="178" t="e">
        <f t="shared" si="3"/>
        <v>#DIV/0!</v>
      </c>
      <c r="Q9" s="178" t="e">
        <f t="shared" si="3"/>
        <v>#DIV/0!</v>
      </c>
      <c r="R9" s="178" t="e">
        <f t="shared" si="3"/>
        <v>#DIV/0!</v>
      </c>
      <c r="S9" s="178" t="e">
        <f t="shared" si="3"/>
        <v>#DIV/0!</v>
      </c>
      <c r="T9" s="178" t="e">
        <f t="shared" si="3"/>
        <v>#DIV/0!</v>
      </c>
      <c r="U9" s="178" t="e">
        <f t="shared" si="3"/>
        <v>#DIV/0!</v>
      </c>
      <c r="V9" s="178" t="e">
        <f t="shared" si="3"/>
        <v>#DIV/0!</v>
      </c>
      <c r="W9" s="178" t="e">
        <f t="shared" si="3"/>
        <v>#DIV/0!</v>
      </c>
      <c r="X9" s="178" t="e">
        <f t="shared" si="3"/>
        <v>#DIV/0!</v>
      </c>
      <c r="Y9" s="178" t="e">
        <f t="shared" si="3"/>
        <v>#DIV/0!</v>
      </c>
      <c r="Z9" s="178" t="e">
        <f t="shared" si="3"/>
        <v>#DIV/0!</v>
      </c>
      <c r="AA9" s="178" t="e">
        <f t="shared" si="3"/>
        <v>#DIV/0!</v>
      </c>
      <c r="AB9" s="178" t="e">
        <f t="shared" si="3"/>
        <v>#DIV/0!</v>
      </c>
      <c r="AC9" s="178" t="e">
        <f t="shared" si="3"/>
        <v>#DIV/0!</v>
      </c>
      <c r="AD9" s="178" t="e">
        <f t="shared" si="3"/>
        <v>#DIV/0!</v>
      </c>
      <c r="AE9" s="178" t="e">
        <f t="shared" si="3"/>
        <v>#DIV/0!</v>
      </c>
      <c r="AF9" s="178" t="e">
        <f t="shared" si="3"/>
        <v>#DIV/0!</v>
      </c>
      <c r="AG9" s="178" t="e">
        <f t="shared" si="3"/>
        <v>#DIV/0!</v>
      </c>
      <c r="AH9" s="178" t="e">
        <f t="shared" si="3"/>
        <v>#DIV/0!</v>
      </c>
      <c r="AI9" s="178" t="e">
        <f t="shared" si="3"/>
        <v>#DIV/0!</v>
      </c>
      <c r="AJ9" s="178" t="e">
        <f t="shared" si="3"/>
        <v>#DIV/0!</v>
      </c>
    </row>
    <row r="10" spans="1:36" s="153" customFormat="1" ht="19.2" customHeight="1" x14ac:dyDescent="0.3">
      <c r="A10" s="166"/>
      <c r="B10" s="161" t="s">
        <v>186</v>
      </c>
      <c r="C10" s="180"/>
      <c r="D10" s="181">
        <f>+SUM(F10:AJ10)</f>
        <v>0</v>
      </c>
      <c r="E10" s="217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</row>
    <row r="11" spans="1:36" s="153" customFormat="1" ht="19.2" customHeight="1" x14ac:dyDescent="0.3">
      <c r="A11" s="166"/>
      <c r="B11" s="161" t="s">
        <v>187</v>
      </c>
      <c r="C11" s="180"/>
      <c r="D11" s="181">
        <f>+SUM(F11:AJ11)</f>
        <v>0</v>
      </c>
      <c r="E11" s="217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</row>
    <row r="12" spans="1:36" s="160" customFormat="1" ht="25.2" customHeight="1" x14ac:dyDescent="0.3">
      <c r="A12" s="157">
        <v>2</v>
      </c>
      <c r="B12" s="158" t="s">
        <v>189</v>
      </c>
      <c r="C12" s="159">
        <v>0.74431954241709919</v>
      </c>
      <c r="D12" s="177">
        <f>+D13/D14</f>
        <v>0.81592803861342689</v>
      </c>
      <c r="E12" s="216"/>
      <c r="F12" s="178">
        <f>+F13/F14</f>
        <v>0.87931034482758619</v>
      </c>
      <c r="G12" s="178">
        <f t="shared" ref="G12:AJ12" si="4">+G13/G14</f>
        <v>0.87692307692307692</v>
      </c>
      <c r="H12" s="178">
        <f t="shared" si="4"/>
        <v>0.80212014134275622</v>
      </c>
      <c r="I12" s="178">
        <f t="shared" si="4"/>
        <v>0.73831775700934577</v>
      </c>
      <c r="J12" s="178">
        <f t="shared" si="4"/>
        <v>0.77743902439024393</v>
      </c>
      <c r="K12" s="178">
        <f t="shared" si="4"/>
        <v>0.87732342007434949</v>
      </c>
      <c r="L12" s="178">
        <f t="shared" si="4"/>
        <v>0.91967871485943775</v>
      </c>
      <c r="M12" s="178">
        <f t="shared" si="4"/>
        <v>0.8663967611336032</v>
      </c>
      <c r="N12" s="178">
        <f t="shared" si="4"/>
        <v>0.83396226415094343</v>
      </c>
      <c r="O12" s="178">
        <f t="shared" si="4"/>
        <v>0.87596899224806202</v>
      </c>
      <c r="P12" s="178">
        <f t="shared" si="4"/>
        <v>0.83629893238434161</v>
      </c>
      <c r="Q12" s="178">
        <f t="shared" si="4"/>
        <v>0.67877094972067042</v>
      </c>
      <c r="R12" s="178">
        <f t="shared" si="4"/>
        <v>0.78333333333333333</v>
      </c>
      <c r="S12" s="178">
        <f t="shared" si="4"/>
        <v>0.82196969696969702</v>
      </c>
      <c r="T12" s="178">
        <f t="shared" si="4"/>
        <v>0.80272108843537415</v>
      </c>
      <c r="U12" s="178">
        <f t="shared" si="4"/>
        <v>0.82131661442006265</v>
      </c>
      <c r="V12" s="178">
        <f t="shared" si="4"/>
        <v>0.79452054794520544</v>
      </c>
      <c r="W12" s="178" t="e">
        <f t="shared" si="4"/>
        <v>#DIV/0!</v>
      </c>
      <c r="X12" s="178" t="e">
        <f t="shared" si="4"/>
        <v>#DIV/0!</v>
      </c>
      <c r="Y12" s="178" t="e">
        <f t="shared" si="4"/>
        <v>#DIV/0!</v>
      </c>
      <c r="Z12" s="178" t="e">
        <f t="shared" si="4"/>
        <v>#DIV/0!</v>
      </c>
      <c r="AA12" s="178" t="e">
        <f t="shared" si="4"/>
        <v>#DIV/0!</v>
      </c>
      <c r="AB12" s="178" t="e">
        <f t="shared" si="4"/>
        <v>#DIV/0!</v>
      </c>
      <c r="AC12" s="178" t="e">
        <f t="shared" si="4"/>
        <v>#DIV/0!</v>
      </c>
      <c r="AD12" s="178" t="e">
        <f t="shared" si="4"/>
        <v>#DIV/0!</v>
      </c>
      <c r="AE12" s="178" t="e">
        <f t="shared" si="4"/>
        <v>#DIV/0!</v>
      </c>
      <c r="AF12" s="178" t="e">
        <f t="shared" si="4"/>
        <v>#DIV/0!</v>
      </c>
      <c r="AG12" s="178" t="e">
        <f t="shared" si="4"/>
        <v>#DIV/0!</v>
      </c>
      <c r="AH12" s="178" t="e">
        <f t="shared" si="4"/>
        <v>#DIV/0!</v>
      </c>
      <c r="AI12" s="178" t="e">
        <f t="shared" si="4"/>
        <v>#DIV/0!</v>
      </c>
      <c r="AJ12" s="178" t="e">
        <f t="shared" si="4"/>
        <v>#DIV/0!</v>
      </c>
    </row>
    <row r="13" spans="1:36" s="153" customFormat="1" ht="19.2" customHeight="1" x14ac:dyDescent="0.3">
      <c r="A13" s="166"/>
      <c r="B13" s="161" t="s">
        <v>186</v>
      </c>
      <c r="C13" s="180"/>
      <c r="D13" s="181">
        <f>+SUM(F13:AJ13)</f>
        <v>3719</v>
      </c>
      <c r="E13" s="217"/>
      <c r="F13" s="182">
        <v>102</v>
      </c>
      <c r="G13" s="182">
        <v>228</v>
      </c>
      <c r="H13" s="182">
        <v>227</v>
      </c>
      <c r="I13" s="182">
        <v>237</v>
      </c>
      <c r="J13" s="182">
        <v>255</v>
      </c>
      <c r="K13" s="182">
        <v>236</v>
      </c>
      <c r="L13" s="182">
        <v>229</v>
      </c>
      <c r="M13" s="182">
        <v>214</v>
      </c>
      <c r="N13" s="182">
        <v>221</v>
      </c>
      <c r="O13" s="182">
        <v>226</v>
      </c>
      <c r="P13" s="182">
        <v>235</v>
      </c>
      <c r="Q13" s="182">
        <v>243</v>
      </c>
      <c r="R13" s="182">
        <v>235</v>
      </c>
      <c r="S13" s="182">
        <v>217</v>
      </c>
      <c r="T13" s="182">
        <v>236</v>
      </c>
      <c r="U13" s="182">
        <v>262</v>
      </c>
      <c r="V13" s="182">
        <v>116</v>
      </c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</row>
    <row r="14" spans="1:36" s="153" customFormat="1" ht="19.2" customHeight="1" x14ac:dyDescent="0.3">
      <c r="A14" s="166"/>
      <c r="B14" s="161" t="s">
        <v>187</v>
      </c>
      <c r="C14" s="180"/>
      <c r="D14" s="181">
        <f>+SUM(F14:AJ14)</f>
        <v>4558</v>
      </c>
      <c r="E14" s="217"/>
      <c r="F14" s="182">
        <v>116</v>
      </c>
      <c r="G14" s="182">
        <v>260</v>
      </c>
      <c r="H14" s="182">
        <v>283</v>
      </c>
      <c r="I14" s="182">
        <v>321</v>
      </c>
      <c r="J14" s="182">
        <v>328</v>
      </c>
      <c r="K14" s="182">
        <v>269</v>
      </c>
      <c r="L14" s="182">
        <v>249</v>
      </c>
      <c r="M14" s="182">
        <v>247</v>
      </c>
      <c r="N14" s="182">
        <v>265</v>
      </c>
      <c r="O14" s="182">
        <v>258</v>
      </c>
      <c r="P14" s="182">
        <v>281</v>
      </c>
      <c r="Q14" s="182">
        <v>358</v>
      </c>
      <c r="R14" s="182">
        <v>300</v>
      </c>
      <c r="S14" s="182">
        <v>264</v>
      </c>
      <c r="T14" s="182">
        <v>294</v>
      </c>
      <c r="U14" s="182">
        <v>319</v>
      </c>
      <c r="V14" s="182">
        <v>146</v>
      </c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</row>
    <row r="15" spans="1:36" s="160" customFormat="1" ht="25.2" customHeight="1" x14ac:dyDescent="0.3">
      <c r="A15" s="157">
        <v>3</v>
      </c>
      <c r="B15" s="158" t="s">
        <v>190</v>
      </c>
      <c r="C15" s="159">
        <v>0.6</v>
      </c>
      <c r="D15" s="177">
        <f>+D16/D17</f>
        <v>0.66888888888888887</v>
      </c>
      <c r="E15" s="216"/>
      <c r="F15" s="178">
        <f>+F16/F17</f>
        <v>0.5</v>
      </c>
      <c r="G15" s="178">
        <f t="shared" ref="G15:AJ15" si="5">+G16/G17</f>
        <v>0.75</v>
      </c>
      <c r="H15" s="178">
        <f t="shared" si="5"/>
        <v>0.72131147540983609</v>
      </c>
      <c r="I15" s="178">
        <f t="shared" si="5"/>
        <v>0.67272727272727273</v>
      </c>
      <c r="J15" s="178">
        <f t="shared" si="5"/>
        <v>0.66666666666666663</v>
      </c>
      <c r="K15" s="178">
        <f t="shared" si="5"/>
        <v>0.69736842105263153</v>
      </c>
      <c r="L15" s="178">
        <f t="shared" si="5"/>
        <v>0.44444444444444442</v>
      </c>
      <c r="M15" s="178">
        <f t="shared" si="5"/>
        <v>0.2857142857142857</v>
      </c>
      <c r="N15" s="178">
        <f t="shared" si="5"/>
        <v>0.56321839080459768</v>
      </c>
      <c r="O15" s="178">
        <f t="shared" si="5"/>
        <v>0.47368421052631576</v>
      </c>
      <c r="P15" s="178">
        <f t="shared" si="5"/>
        <v>0.72580645161290325</v>
      </c>
      <c r="Q15" s="178">
        <f t="shared" si="5"/>
        <v>0.80952380952380953</v>
      </c>
      <c r="R15" s="178">
        <f t="shared" si="5"/>
        <v>0.70114942528735635</v>
      </c>
      <c r="S15" s="178">
        <f t="shared" si="5"/>
        <v>0.88888888888888884</v>
      </c>
      <c r="T15" s="178">
        <f t="shared" si="5"/>
        <v>1</v>
      </c>
      <c r="U15" s="178">
        <f t="shared" si="5"/>
        <v>0.71666666666666667</v>
      </c>
      <c r="V15" s="178">
        <f t="shared" si="5"/>
        <v>0.42105263157894735</v>
      </c>
      <c r="W15" s="178" t="e">
        <f t="shared" si="5"/>
        <v>#DIV/0!</v>
      </c>
      <c r="X15" s="178" t="e">
        <f t="shared" si="5"/>
        <v>#DIV/0!</v>
      </c>
      <c r="Y15" s="178" t="e">
        <f t="shared" si="5"/>
        <v>#DIV/0!</v>
      </c>
      <c r="Z15" s="178" t="e">
        <f t="shared" si="5"/>
        <v>#DIV/0!</v>
      </c>
      <c r="AA15" s="178" t="e">
        <f t="shared" si="5"/>
        <v>#DIV/0!</v>
      </c>
      <c r="AB15" s="178" t="e">
        <f t="shared" si="5"/>
        <v>#DIV/0!</v>
      </c>
      <c r="AC15" s="178" t="e">
        <f t="shared" si="5"/>
        <v>#DIV/0!</v>
      </c>
      <c r="AD15" s="178" t="e">
        <f t="shared" si="5"/>
        <v>#DIV/0!</v>
      </c>
      <c r="AE15" s="178" t="e">
        <f t="shared" si="5"/>
        <v>#DIV/0!</v>
      </c>
      <c r="AF15" s="178" t="e">
        <f t="shared" si="5"/>
        <v>#DIV/0!</v>
      </c>
      <c r="AG15" s="178" t="e">
        <f t="shared" si="5"/>
        <v>#DIV/0!</v>
      </c>
      <c r="AH15" s="178" t="e">
        <f t="shared" si="5"/>
        <v>#DIV/0!</v>
      </c>
      <c r="AI15" s="178" t="e">
        <f t="shared" si="5"/>
        <v>#DIV/0!</v>
      </c>
      <c r="AJ15" s="178" t="e">
        <f t="shared" si="5"/>
        <v>#DIV/0!</v>
      </c>
    </row>
    <row r="16" spans="1:36" s="153" customFormat="1" ht="19.2" customHeight="1" x14ac:dyDescent="0.3">
      <c r="A16" s="166"/>
      <c r="B16" s="161" t="s">
        <v>186</v>
      </c>
      <c r="C16" s="180"/>
      <c r="D16" s="181">
        <f>+SUM(F16:AJ16)</f>
        <v>602</v>
      </c>
      <c r="E16" s="217"/>
      <c r="F16" s="182">
        <v>2</v>
      </c>
      <c r="G16" s="182">
        <v>45</v>
      </c>
      <c r="H16" s="182">
        <v>88</v>
      </c>
      <c r="I16" s="182">
        <v>37</v>
      </c>
      <c r="J16" s="182">
        <v>58</v>
      </c>
      <c r="K16" s="182">
        <v>53</v>
      </c>
      <c r="L16" s="182">
        <v>8</v>
      </c>
      <c r="M16" s="182">
        <v>2</v>
      </c>
      <c r="N16" s="182">
        <v>49</v>
      </c>
      <c r="O16" s="182">
        <v>36</v>
      </c>
      <c r="P16" s="182">
        <v>45</v>
      </c>
      <c r="Q16" s="182">
        <v>51</v>
      </c>
      <c r="R16" s="182">
        <v>61</v>
      </c>
      <c r="S16" s="182">
        <v>8</v>
      </c>
      <c r="T16" s="182">
        <v>8</v>
      </c>
      <c r="U16" s="182">
        <v>43</v>
      </c>
      <c r="V16" s="182">
        <v>8</v>
      </c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</row>
    <row r="17" spans="1:36" s="153" customFormat="1" ht="19.2" customHeight="1" x14ac:dyDescent="0.3">
      <c r="A17" s="166"/>
      <c r="B17" s="161" t="s">
        <v>187</v>
      </c>
      <c r="C17" s="180"/>
      <c r="D17" s="181">
        <f>+SUM(F17:AJ17)</f>
        <v>900</v>
      </c>
      <c r="E17" s="217"/>
      <c r="F17" s="182">
        <v>4</v>
      </c>
      <c r="G17" s="182">
        <v>60</v>
      </c>
      <c r="H17" s="182">
        <v>122</v>
      </c>
      <c r="I17" s="182">
        <v>55</v>
      </c>
      <c r="J17" s="182">
        <v>87</v>
      </c>
      <c r="K17" s="182">
        <v>76</v>
      </c>
      <c r="L17" s="182">
        <v>18</v>
      </c>
      <c r="M17" s="182">
        <v>7</v>
      </c>
      <c r="N17" s="182">
        <v>87</v>
      </c>
      <c r="O17" s="182">
        <v>76</v>
      </c>
      <c r="P17" s="182">
        <v>62</v>
      </c>
      <c r="Q17" s="182">
        <v>63</v>
      </c>
      <c r="R17" s="182">
        <v>87</v>
      </c>
      <c r="S17" s="182">
        <v>9</v>
      </c>
      <c r="T17" s="182">
        <v>8</v>
      </c>
      <c r="U17" s="182">
        <v>60</v>
      </c>
      <c r="V17" s="182">
        <v>19</v>
      </c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</row>
    <row r="18" spans="1:36" s="160" customFormat="1" ht="25.2" customHeight="1" x14ac:dyDescent="0.3">
      <c r="A18" s="157">
        <v>4</v>
      </c>
      <c r="B18" s="158" t="s">
        <v>191</v>
      </c>
      <c r="C18" s="159">
        <v>0.55000000000000004</v>
      </c>
      <c r="D18" s="177">
        <f>+D19/D20</f>
        <v>0.63512361466325662</v>
      </c>
      <c r="E18" s="216"/>
      <c r="F18" s="178">
        <f>+F19/F20</f>
        <v>0.7142857142857143</v>
      </c>
      <c r="G18" s="178">
        <f t="shared" ref="G18:AJ18" si="6">+G19/G20</f>
        <v>0.625</v>
      </c>
      <c r="H18" s="178">
        <f t="shared" si="6"/>
        <v>0.73863636363636365</v>
      </c>
      <c r="I18" s="178">
        <f t="shared" si="6"/>
        <v>0.64130434782608692</v>
      </c>
      <c r="J18" s="178">
        <f t="shared" si="6"/>
        <v>0.75294117647058822</v>
      </c>
      <c r="K18" s="178">
        <f t="shared" si="6"/>
        <v>0.65346534653465349</v>
      </c>
      <c r="L18" s="178">
        <f t="shared" si="6"/>
        <v>0.68965517241379315</v>
      </c>
      <c r="M18" s="178">
        <f t="shared" si="6"/>
        <v>0.42857142857142855</v>
      </c>
      <c r="N18" s="178">
        <f t="shared" si="6"/>
        <v>0.71666666666666667</v>
      </c>
      <c r="O18" s="178">
        <f t="shared" si="6"/>
        <v>0.5803571428571429</v>
      </c>
      <c r="P18" s="178">
        <f t="shared" si="6"/>
        <v>0.61788617886178865</v>
      </c>
      <c r="Q18" s="178">
        <f t="shared" si="6"/>
        <v>0.62068965517241381</v>
      </c>
      <c r="R18" s="178">
        <f t="shared" si="6"/>
        <v>0.63157894736842102</v>
      </c>
      <c r="S18" s="178">
        <f t="shared" si="6"/>
        <v>0.48979591836734693</v>
      </c>
      <c r="T18" s="178">
        <f t="shared" si="6"/>
        <v>0.8571428571428571</v>
      </c>
      <c r="U18" s="178">
        <f t="shared" si="6"/>
        <v>0.5643564356435643</v>
      </c>
      <c r="V18" s="178">
        <f t="shared" si="6"/>
        <v>0.48275862068965519</v>
      </c>
      <c r="W18" s="178" t="e">
        <f t="shared" si="6"/>
        <v>#DIV/0!</v>
      </c>
      <c r="X18" s="178" t="e">
        <f t="shared" si="6"/>
        <v>#DIV/0!</v>
      </c>
      <c r="Y18" s="178" t="e">
        <f t="shared" si="6"/>
        <v>#DIV/0!</v>
      </c>
      <c r="Z18" s="178" t="e">
        <f t="shared" si="6"/>
        <v>#DIV/0!</v>
      </c>
      <c r="AA18" s="178" t="e">
        <f t="shared" si="6"/>
        <v>#DIV/0!</v>
      </c>
      <c r="AB18" s="178" t="e">
        <f t="shared" si="6"/>
        <v>#DIV/0!</v>
      </c>
      <c r="AC18" s="178" t="e">
        <f t="shared" si="6"/>
        <v>#DIV/0!</v>
      </c>
      <c r="AD18" s="178" t="e">
        <f t="shared" si="6"/>
        <v>#DIV/0!</v>
      </c>
      <c r="AE18" s="178" t="e">
        <f t="shared" si="6"/>
        <v>#DIV/0!</v>
      </c>
      <c r="AF18" s="178" t="e">
        <f t="shared" si="6"/>
        <v>#DIV/0!</v>
      </c>
      <c r="AG18" s="178" t="e">
        <f t="shared" si="6"/>
        <v>#DIV/0!</v>
      </c>
      <c r="AH18" s="178" t="e">
        <f t="shared" si="6"/>
        <v>#DIV/0!</v>
      </c>
      <c r="AI18" s="178" t="e">
        <f t="shared" si="6"/>
        <v>#DIV/0!</v>
      </c>
      <c r="AJ18" s="178" t="e">
        <f t="shared" si="6"/>
        <v>#DIV/0!</v>
      </c>
    </row>
    <row r="19" spans="1:36" s="153" customFormat="1" ht="19.2" customHeight="1" x14ac:dyDescent="0.3">
      <c r="A19" s="166"/>
      <c r="B19" s="161" t="s">
        <v>186</v>
      </c>
      <c r="C19" s="180"/>
      <c r="D19" s="181">
        <f>+SUM(F19:AJ19)</f>
        <v>745</v>
      </c>
      <c r="E19" s="217"/>
      <c r="F19" s="182">
        <v>10</v>
      </c>
      <c r="G19" s="182">
        <v>50</v>
      </c>
      <c r="H19" s="182">
        <v>65</v>
      </c>
      <c r="I19" s="182">
        <v>59</v>
      </c>
      <c r="J19" s="182">
        <v>64</v>
      </c>
      <c r="K19" s="182">
        <v>66</v>
      </c>
      <c r="L19" s="182">
        <v>20</v>
      </c>
      <c r="M19" s="182">
        <v>6</v>
      </c>
      <c r="N19" s="182">
        <v>43</v>
      </c>
      <c r="O19" s="182">
        <v>65</v>
      </c>
      <c r="P19" s="182">
        <v>76</v>
      </c>
      <c r="Q19" s="182">
        <v>54</v>
      </c>
      <c r="R19" s="182">
        <v>60</v>
      </c>
      <c r="S19" s="182">
        <v>24</v>
      </c>
      <c r="T19" s="182">
        <v>12</v>
      </c>
      <c r="U19" s="182">
        <v>57</v>
      </c>
      <c r="V19" s="182">
        <v>14</v>
      </c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</row>
    <row r="20" spans="1:36" s="153" customFormat="1" ht="19.2" customHeight="1" x14ac:dyDescent="0.3">
      <c r="A20" s="166"/>
      <c r="B20" s="161" t="s">
        <v>187</v>
      </c>
      <c r="C20" s="180"/>
      <c r="D20" s="181">
        <f>+SUM(F20:AJ20)</f>
        <v>1173</v>
      </c>
      <c r="E20" s="217"/>
      <c r="F20" s="182">
        <v>14</v>
      </c>
      <c r="G20" s="182">
        <v>80</v>
      </c>
      <c r="H20" s="182">
        <v>88</v>
      </c>
      <c r="I20" s="182">
        <v>92</v>
      </c>
      <c r="J20" s="182">
        <v>85</v>
      </c>
      <c r="K20" s="182">
        <v>101</v>
      </c>
      <c r="L20" s="182">
        <v>29</v>
      </c>
      <c r="M20" s="182">
        <v>14</v>
      </c>
      <c r="N20" s="182">
        <v>60</v>
      </c>
      <c r="O20" s="182">
        <v>112</v>
      </c>
      <c r="P20" s="182">
        <v>123</v>
      </c>
      <c r="Q20" s="182">
        <v>87</v>
      </c>
      <c r="R20" s="182">
        <v>95</v>
      </c>
      <c r="S20" s="182">
        <v>49</v>
      </c>
      <c r="T20" s="182">
        <v>14</v>
      </c>
      <c r="U20" s="182">
        <v>101</v>
      </c>
      <c r="V20" s="182">
        <v>29</v>
      </c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</row>
    <row r="21" spans="1:36" s="160" customFormat="1" ht="25.2" customHeight="1" x14ac:dyDescent="0.3">
      <c r="A21" s="157">
        <v>5</v>
      </c>
      <c r="B21" s="158" t="s">
        <v>192</v>
      </c>
      <c r="C21" s="159">
        <v>0.95450417856294034</v>
      </c>
      <c r="D21" s="177">
        <f>+D22/D23</f>
        <v>0.98435277382645803</v>
      </c>
      <c r="E21" s="216"/>
      <c r="F21" s="178">
        <f>+F22/F23</f>
        <v>0.98435277382645803</v>
      </c>
      <c r="G21" s="178" t="e">
        <f t="shared" ref="G21:AJ21" si="7">+G22/G23</f>
        <v>#DIV/0!</v>
      </c>
      <c r="H21" s="178" t="e">
        <f t="shared" si="7"/>
        <v>#DIV/0!</v>
      </c>
      <c r="I21" s="178" t="e">
        <f t="shared" si="7"/>
        <v>#DIV/0!</v>
      </c>
      <c r="J21" s="178" t="e">
        <f t="shared" si="7"/>
        <v>#DIV/0!</v>
      </c>
      <c r="K21" s="178" t="e">
        <f t="shared" si="7"/>
        <v>#DIV/0!</v>
      </c>
      <c r="L21" s="178" t="e">
        <f t="shared" si="7"/>
        <v>#DIV/0!</v>
      </c>
      <c r="M21" s="178" t="e">
        <f t="shared" si="7"/>
        <v>#DIV/0!</v>
      </c>
      <c r="N21" s="178" t="e">
        <f t="shared" si="7"/>
        <v>#DIV/0!</v>
      </c>
      <c r="O21" s="178" t="e">
        <f t="shared" si="7"/>
        <v>#DIV/0!</v>
      </c>
      <c r="P21" s="178" t="e">
        <f t="shared" si="7"/>
        <v>#DIV/0!</v>
      </c>
      <c r="Q21" s="178" t="e">
        <f t="shared" si="7"/>
        <v>#DIV/0!</v>
      </c>
      <c r="R21" s="178" t="e">
        <f t="shared" si="7"/>
        <v>#DIV/0!</v>
      </c>
      <c r="S21" s="178" t="e">
        <f t="shared" si="7"/>
        <v>#DIV/0!</v>
      </c>
      <c r="T21" s="178" t="e">
        <f t="shared" si="7"/>
        <v>#DIV/0!</v>
      </c>
      <c r="U21" s="178" t="e">
        <f t="shared" si="7"/>
        <v>#DIV/0!</v>
      </c>
      <c r="V21" s="178" t="e">
        <f t="shared" si="7"/>
        <v>#DIV/0!</v>
      </c>
      <c r="W21" s="178" t="e">
        <f t="shared" si="7"/>
        <v>#DIV/0!</v>
      </c>
      <c r="X21" s="178" t="e">
        <f t="shared" si="7"/>
        <v>#DIV/0!</v>
      </c>
      <c r="Y21" s="178" t="e">
        <f t="shared" si="7"/>
        <v>#DIV/0!</v>
      </c>
      <c r="Z21" s="178" t="e">
        <f t="shared" si="7"/>
        <v>#DIV/0!</v>
      </c>
      <c r="AA21" s="178" t="e">
        <f t="shared" si="7"/>
        <v>#DIV/0!</v>
      </c>
      <c r="AB21" s="178" t="e">
        <f t="shared" si="7"/>
        <v>#DIV/0!</v>
      </c>
      <c r="AC21" s="178" t="e">
        <f t="shared" si="7"/>
        <v>#DIV/0!</v>
      </c>
      <c r="AD21" s="178" t="e">
        <f t="shared" si="7"/>
        <v>#DIV/0!</v>
      </c>
      <c r="AE21" s="178" t="e">
        <f t="shared" si="7"/>
        <v>#DIV/0!</v>
      </c>
      <c r="AF21" s="178" t="e">
        <f t="shared" si="7"/>
        <v>#DIV/0!</v>
      </c>
      <c r="AG21" s="178" t="e">
        <f t="shared" si="7"/>
        <v>#DIV/0!</v>
      </c>
      <c r="AH21" s="178" t="e">
        <f t="shared" si="7"/>
        <v>#DIV/0!</v>
      </c>
      <c r="AI21" s="178" t="e">
        <f t="shared" si="7"/>
        <v>#DIV/0!</v>
      </c>
      <c r="AJ21" s="178" t="e">
        <f t="shared" si="7"/>
        <v>#DIV/0!</v>
      </c>
    </row>
    <row r="22" spans="1:36" s="153" customFormat="1" ht="19.2" customHeight="1" x14ac:dyDescent="0.3">
      <c r="A22" s="166"/>
      <c r="B22" s="161" t="s">
        <v>186</v>
      </c>
      <c r="C22" s="180"/>
      <c r="D22" s="181">
        <f>+SUM(F22:AJ22)</f>
        <v>692</v>
      </c>
      <c r="E22" s="217"/>
      <c r="F22" s="182">
        <v>692</v>
      </c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</row>
    <row r="23" spans="1:36" s="153" customFormat="1" ht="19.2" customHeight="1" x14ac:dyDescent="0.3">
      <c r="A23" s="166"/>
      <c r="B23" s="161" t="s">
        <v>187</v>
      </c>
      <c r="C23" s="180"/>
      <c r="D23" s="181">
        <f>+SUM(F23:AJ23)</f>
        <v>703</v>
      </c>
      <c r="E23" s="217"/>
      <c r="F23" s="182">
        <v>703</v>
      </c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</row>
    <row r="24" spans="1:36" s="160" customFormat="1" ht="25.2" customHeight="1" x14ac:dyDescent="0.3">
      <c r="A24" s="157">
        <v>6</v>
      </c>
      <c r="B24" s="158" t="s">
        <v>193</v>
      </c>
      <c r="C24" s="159">
        <v>0.95799255181337939</v>
      </c>
      <c r="D24" s="177">
        <f>+D25/D26</f>
        <v>0.88</v>
      </c>
      <c r="E24" s="216"/>
      <c r="F24" s="178">
        <f>+F25/F26</f>
        <v>0.88</v>
      </c>
      <c r="G24" s="178" t="e">
        <f t="shared" ref="G24:AJ24" si="8">+G25/G26</f>
        <v>#DIV/0!</v>
      </c>
      <c r="H24" s="178" t="e">
        <f t="shared" si="8"/>
        <v>#DIV/0!</v>
      </c>
      <c r="I24" s="178" t="e">
        <f t="shared" si="8"/>
        <v>#DIV/0!</v>
      </c>
      <c r="J24" s="178" t="e">
        <f t="shared" si="8"/>
        <v>#DIV/0!</v>
      </c>
      <c r="K24" s="178" t="e">
        <f t="shared" si="8"/>
        <v>#DIV/0!</v>
      </c>
      <c r="L24" s="178" t="e">
        <f t="shared" si="8"/>
        <v>#DIV/0!</v>
      </c>
      <c r="M24" s="178" t="e">
        <f t="shared" si="8"/>
        <v>#DIV/0!</v>
      </c>
      <c r="N24" s="178" t="e">
        <f t="shared" si="8"/>
        <v>#DIV/0!</v>
      </c>
      <c r="O24" s="178" t="e">
        <f t="shared" si="8"/>
        <v>#DIV/0!</v>
      </c>
      <c r="P24" s="178" t="e">
        <f t="shared" si="8"/>
        <v>#DIV/0!</v>
      </c>
      <c r="Q24" s="178" t="e">
        <f t="shared" si="8"/>
        <v>#DIV/0!</v>
      </c>
      <c r="R24" s="178" t="e">
        <f t="shared" si="8"/>
        <v>#DIV/0!</v>
      </c>
      <c r="S24" s="178" t="e">
        <f t="shared" si="8"/>
        <v>#DIV/0!</v>
      </c>
      <c r="T24" s="178" t="e">
        <f t="shared" si="8"/>
        <v>#DIV/0!</v>
      </c>
      <c r="U24" s="178" t="e">
        <f t="shared" si="8"/>
        <v>#DIV/0!</v>
      </c>
      <c r="V24" s="178" t="e">
        <f t="shared" si="8"/>
        <v>#DIV/0!</v>
      </c>
      <c r="W24" s="178" t="e">
        <f t="shared" si="8"/>
        <v>#DIV/0!</v>
      </c>
      <c r="X24" s="178" t="e">
        <f t="shared" si="8"/>
        <v>#DIV/0!</v>
      </c>
      <c r="Y24" s="178" t="e">
        <f t="shared" si="8"/>
        <v>#DIV/0!</v>
      </c>
      <c r="Z24" s="178" t="e">
        <f t="shared" si="8"/>
        <v>#DIV/0!</v>
      </c>
      <c r="AA24" s="178" t="e">
        <f t="shared" si="8"/>
        <v>#DIV/0!</v>
      </c>
      <c r="AB24" s="178" t="e">
        <f t="shared" si="8"/>
        <v>#DIV/0!</v>
      </c>
      <c r="AC24" s="178" t="e">
        <f t="shared" si="8"/>
        <v>#DIV/0!</v>
      </c>
      <c r="AD24" s="178" t="e">
        <f t="shared" si="8"/>
        <v>#DIV/0!</v>
      </c>
      <c r="AE24" s="178" t="e">
        <f t="shared" si="8"/>
        <v>#DIV/0!</v>
      </c>
      <c r="AF24" s="178" t="e">
        <f t="shared" si="8"/>
        <v>#DIV/0!</v>
      </c>
      <c r="AG24" s="178" t="e">
        <f t="shared" si="8"/>
        <v>#DIV/0!</v>
      </c>
      <c r="AH24" s="178" t="e">
        <f t="shared" si="8"/>
        <v>#DIV/0!</v>
      </c>
      <c r="AI24" s="178" t="e">
        <f t="shared" si="8"/>
        <v>#DIV/0!</v>
      </c>
      <c r="AJ24" s="178" t="e">
        <f t="shared" si="8"/>
        <v>#DIV/0!</v>
      </c>
    </row>
    <row r="25" spans="1:36" s="153" customFormat="1" ht="19.2" customHeight="1" x14ac:dyDescent="0.3">
      <c r="A25" s="166"/>
      <c r="B25" s="161" t="s">
        <v>186</v>
      </c>
      <c r="C25" s="180"/>
      <c r="D25" s="181">
        <f>+SUM(F25:AJ25)</f>
        <v>44</v>
      </c>
      <c r="E25" s="217"/>
      <c r="F25" s="182">
        <v>44</v>
      </c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</row>
    <row r="26" spans="1:36" s="153" customFormat="1" ht="19.2" customHeight="1" x14ac:dyDescent="0.3">
      <c r="A26" s="166"/>
      <c r="B26" s="161" t="s">
        <v>187</v>
      </c>
      <c r="C26" s="183"/>
      <c r="D26" s="181">
        <f>+SUM(F26:AJ26)</f>
        <v>50</v>
      </c>
      <c r="E26" s="217"/>
      <c r="F26" s="182">
        <v>50</v>
      </c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</row>
    <row r="27" spans="1:36" s="160" customFormat="1" ht="25.2" customHeight="1" x14ac:dyDescent="0.3">
      <c r="A27" s="157">
        <v>7</v>
      </c>
      <c r="B27" s="158" t="s">
        <v>194</v>
      </c>
      <c r="C27" s="159">
        <v>0.97339419182542086</v>
      </c>
      <c r="D27" s="177">
        <f>+D28/D29</f>
        <v>0.99206349206349209</v>
      </c>
      <c r="E27" s="216"/>
      <c r="F27" s="178">
        <f>+F28/F29</f>
        <v>0.99206349206349209</v>
      </c>
      <c r="G27" s="178" t="e">
        <f t="shared" ref="G27:AJ27" si="9">+G28/G29</f>
        <v>#DIV/0!</v>
      </c>
      <c r="H27" s="178" t="e">
        <f t="shared" si="9"/>
        <v>#DIV/0!</v>
      </c>
      <c r="I27" s="178" t="e">
        <f t="shared" si="9"/>
        <v>#DIV/0!</v>
      </c>
      <c r="J27" s="178" t="e">
        <f t="shared" si="9"/>
        <v>#DIV/0!</v>
      </c>
      <c r="K27" s="178" t="e">
        <f t="shared" si="9"/>
        <v>#DIV/0!</v>
      </c>
      <c r="L27" s="178" t="e">
        <f t="shared" si="9"/>
        <v>#DIV/0!</v>
      </c>
      <c r="M27" s="178" t="e">
        <f t="shared" si="9"/>
        <v>#DIV/0!</v>
      </c>
      <c r="N27" s="178" t="e">
        <f t="shared" si="9"/>
        <v>#DIV/0!</v>
      </c>
      <c r="O27" s="178" t="e">
        <f t="shared" si="9"/>
        <v>#DIV/0!</v>
      </c>
      <c r="P27" s="178" t="e">
        <f t="shared" si="9"/>
        <v>#DIV/0!</v>
      </c>
      <c r="Q27" s="178" t="e">
        <f t="shared" si="9"/>
        <v>#DIV/0!</v>
      </c>
      <c r="R27" s="178" t="e">
        <f t="shared" si="9"/>
        <v>#DIV/0!</v>
      </c>
      <c r="S27" s="178" t="e">
        <f t="shared" si="9"/>
        <v>#DIV/0!</v>
      </c>
      <c r="T27" s="178" t="e">
        <f t="shared" si="9"/>
        <v>#DIV/0!</v>
      </c>
      <c r="U27" s="178" t="e">
        <f t="shared" si="9"/>
        <v>#DIV/0!</v>
      </c>
      <c r="V27" s="178" t="e">
        <f t="shared" si="9"/>
        <v>#DIV/0!</v>
      </c>
      <c r="W27" s="178" t="e">
        <f t="shared" si="9"/>
        <v>#DIV/0!</v>
      </c>
      <c r="X27" s="178" t="e">
        <f t="shared" si="9"/>
        <v>#DIV/0!</v>
      </c>
      <c r="Y27" s="178" t="e">
        <f t="shared" si="9"/>
        <v>#DIV/0!</v>
      </c>
      <c r="Z27" s="178" t="e">
        <f t="shared" si="9"/>
        <v>#DIV/0!</v>
      </c>
      <c r="AA27" s="178" t="e">
        <f t="shared" si="9"/>
        <v>#DIV/0!</v>
      </c>
      <c r="AB27" s="178" t="e">
        <f t="shared" si="9"/>
        <v>#DIV/0!</v>
      </c>
      <c r="AC27" s="178" t="e">
        <f t="shared" si="9"/>
        <v>#DIV/0!</v>
      </c>
      <c r="AD27" s="178" t="e">
        <f t="shared" si="9"/>
        <v>#DIV/0!</v>
      </c>
      <c r="AE27" s="178" t="e">
        <f t="shared" si="9"/>
        <v>#DIV/0!</v>
      </c>
      <c r="AF27" s="178" t="e">
        <f t="shared" si="9"/>
        <v>#DIV/0!</v>
      </c>
      <c r="AG27" s="178" t="e">
        <f t="shared" si="9"/>
        <v>#DIV/0!</v>
      </c>
      <c r="AH27" s="178" t="e">
        <f t="shared" si="9"/>
        <v>#DIV/0!</v>
      </c>
      <c r="AI27" s="178" t="e">
        <f t="shared" si="9"/>
        <v>#DIV/0!</v>
      </c>
      <c r="AJ27" s="178" t="e">
        <f t="shared" si="9"/>
        <v>#DIV/0!</v>
      </c>
    </row>
    <row r="28" spans="1:36" s="153" customFormat="1" ht="19.2" customHeight="1" x14ac:dyDescent="0.3">
      <c r="A28" s="166"/>
      <c r="B28" s="161" t="s">
        <v>186</v>
      </c>
      <c r="C28" s="183"/>
      <c r="D28" s="181">
        <f>+SUM(F28:AJ28)</f>
        <v>1500</v>
      </c>
      <c r="E28" s="217"/>
      <c r="F28" s="182">
        <f>+F31+F34</f>
        <v>1500</v>
      </c>
      <c r="G28" s="182">
        <f t="shared" ref="G28:AJ29" si="10">+G31+G34</f>
        <v>0</v>
      </c>
      <c r="H28" s="182">
        <f t="shared" si="10"/>
        <v>0</v>
      </c>
      <c r="I28" s="182">
        <f t="shared" si="10"/>
        <v>0</v>
      </c>
      <c r="J28" s="182">
        <f t="shared" si="10"/>
        <v>0</v>
      </c>
      <c r="K28" s="182">
        <f t="shared" si="10"/>
        <v>0</v>
      </c>
      <c r="L28" s="182">
        <f t="shared" si="10"/>
        <v>0</v>
      </c>
      <c r="M28" s="182">
        <f t="shared" si="10"/>
        <v>0</v>
      </c>
      <c r="N28" s="182">
        <f t="shared" si="10"/>
        <v>0</v>
      </c>
      <c r="O28" s="182">
        <f t="shared" si="10"/>
        <v>0</v>
      </c>
      <c r="P28" s="182">
        <f t="shared" si="10"/>
        <v>0</v>
      </c>
      <c r="Q28" s="182">
        <f t="shared" si="10"/>
        <v>0</v>
      </c>
      <c r="R28" s="182">
        <f t="shared" si="10"/>
        <v>0</v>
      </c>
      <c r="S28" s="182">
        <f t="shared" si="10"/>
        <v>0</v>
      </c>
      <c r="T28" s="182">
        <f t="shared" si="10"/>
        <v>0</v>
      </c>
      <c r="U28" s="182">
        <f t="shared" si="10"/>
        <v>0</v>
      </c>
      <c r="V28" s="182">
        <f t="shared" si="10"/>
        <v>0</v>
      </c>
      <c r="W28" s="182">
        <f t="shared" si="10"/>
        <v>0</v>
      </c>
      <c r="X28" s="182">
        <f t="shared" si="10"/>
        <v>0</v>
      </c>
      <c r="Y28" s="182">
        <f t="shared" si="10"/>
        <v>0</v>
      </c>
      <c r="Z28" s="182">
        <f t="shared" si="10"/>
        <v>0</v>
      </c>
      <c r="AA28" s="182">
        <f t="shared" si="10"/>
        <v>0</v>
      </c>
      <c r="AB28" s="182">
        <f t="shared" si="10"/>
        <v>0</v>
      </c>
      <c r="AC28" s="182">
        <f t="shared" si="10"/>
        <v>0</v>
      </c>
      <c r="AD28" s="182">
        <f t="shared" si="10"/>
        <v>0</v>
      </c>
      <c r="AE28" s="182">
        <f t="shared" si="10"/>
        <v>0</v>
      </c>
      <c r="AF28" s="182">
        <f t="shared" si="10"/>
        <v>0</v>
      </c>
      <c r="AG28" s="182">
        <f t="shared" si="10"/>
        <v>0</v>
      </c>
      <c r="AH28" s="182">
        <f t="shared" si="10"/>
        <v>0</v>
      </c>
      <c r="AI28" s="182">
        <f t="shared" si="10"/>
        <v>0</v>
      </c>
      <c r="AJ28" s="182">
        <f t="shared" si="10"/>
        <v>0</v>
      </c>
    </row>
    <row r="29" spans="1:36" s="153" customFormat="1" ht="19.2" customHeight="1" x14ac:dyDescent="0.3">
      <c r="A29" s="166"/>
      <c r="B29" s="161" t="s">
        <v>187</v>
      </c>
      <c r="C29" s="183"/>
      <c r="D29" s="181">
        <f>+SUM(F29:AJ29)</f>
        <v>1512</v>
      </c>
      <c r="E29" s="217"/>
      <c r="F29" s="182">
        <f>+F32+F35</f>
        <v>1512</v>
      </c>
      <c r="G29" s="182">
        <f t="shared" si="10"/>
        <v>0</v>
      </c>
      <c r="H29" s="182">
        <f t="shared" si="10"/>
        <v>0</v>
      </c>
      <c r="I29" s="182">
        <f t="shared" si="10"/>
        <v>0</v>
      </c>
      <c r="J29" s="182">
        <f t="shared" si="10"/>
        <v>0</v>
      </c>
      <c r="K29" s="182">
        <f t="shared" si="10"/>
        <v>0</v>
      </c>
      <c r="L29" s="182">
        <f t="shared" si="10"/>
        <v>0</v>
      </c>
      <c r="M29" s="182">
        <f t="shared" si="10"/>
        <v>0</v>
      </c>
      <c r="N29" s="182">
        <f t="shared" si="10"/>
        <v>0</v>
      </c>
      <c r="O29" s="182">
        <f t="shared" si="10"/>
        <v>0</v>
      </c>
      <c r="P29" s="182">
        <f t="shared" si="10"/>
        <v>0</v>
      </c>
      <c r="Q29" s="182">
        <f t="shared" si="10"/>
        <v>0</v>
      </c>
      <c r="R29" s="182">
        <f t="shared" si="10"/>
        <v>0</v>
      </c>
      <c r="S29" s="182">
        <f t="shared" si="10"/>
        <v>0</v>
      </c>
      <c r="T29" s="182">
        <f t="shared" si="10"/>
        <v>0</v>
      </c>
      <c r="U29" s="182">
        <f t="shared" si="10"/>
        <v>0</v>
      </c>
      <c r="V29" s="182">
        <f t="shared" si="10"/>
        <v>0</v>
      </c>
      <c r="W29" s="182">
        <f t="shared" si="10"/>
        <v>0</v>
      </c>
      <c r="X29" s="182">
        <f t="shared" si="10"/>
        <v>0</v>
      </c>
      <c r="Y29" s="182">
        <f t="shared" si="10"/>
        <v>0</v>
      </c>
      <c r="Z29" s="182">
        <f t="shared" si="10"/>
        <v>0</v>
      </c>
      <c r="AA29" s="182">
        <f t="shared" si="10"/>
        <v>0</v>
      </c>
      <c r="AB29" s="182">
        <f t="shared" si="10"/>
        <v>0</v>
      </c>
      <c r="AC29" s="182">
        <f t="shared" si="10"/>
        <v>0</v>
      </c>
      <c r="AD29" s="182">
        <f t="shared" si="10"/>
        <v>0</v>
      </c>
      <c r="AE29" s="182">
        <f t="shared" si="10"/>
        <v>0</v>
      </c>
      <c r="AF29" s="182">
        <f t="shared" si="10"/>
        <v>0</v>
      </c>
      <c r="AG29" s="182">
        <f t="shared" si="10"/>
        <v>0</v>
      </c>
      <c r="AH29" s="182">
        <f t="shared" si="10"/>
        <v>0</v>
      </c>
      <c r="AI29" s="182">
        <f t="shared" si="10"/>
        <v>0</v>
      </c>
      <c r="AJ29" s="182">
        <f t="shared" si="10"/>
        <v>0</v>
      </c>
    </row>
    <row r="30" spans="1:36" s="156" customFormat="1" x14ac:dyDescent="0.3">
      <c r="A30" s="154">
        <v>7.1</v>
      </c>
      <c r="B30" s="163" t="s">
        <v>195</v>
      </c>
      <c r="C30" s="164">
        <v>0.96566060361062878</v>
      </c>
      <c r="D30" s="184">
        <f>+D31/D32</f>
        <v>0.99206349206349209</v>
      </c>
      <c r="E30" s="218"/>
      <c r="F30" s="185">
        <f>+F31/F32</f>
        <v>0.99206349206349209</v>
      </c>
      <c r="G30" s="185" t="e">
        <f t="shared" ref="G30:AJ30" si="11">+G31/G32</f>
        <v>#DIV/0!</v>
      </c>
      <c r="H30" s="185" t="e">
        <f t="shared" si="11"/>
        <v>#DIV/0!</v>
      </c>
      <c r="I30" s="185" t="e">
        <f t="shared" si="11"/>
        <v>#DIV/0!</v>
      </c>
      <c r="J30" s="185" t="e">
        <f t="shared" si="11"/>
        <v>#DIV/0!</v>
      </c>
      <c r="K30" s="185" t="e">
        <f t="shared" si="11"/>
        <v>#DIV/0!</v>
      </c>
      <c r="L30" s="185" t="e">
        <f t="shared" si="11"/>
        <v>#DIV/0!</v>
      </c>
      <c r="M30" s="185" t="e">
        <f t="shared" si="11"/>
        <v>#DIV/0!</v>
      </c>
      <c r="N30" s="185" t="e">
        <f t="shared" si="11"/>
        <v>#DIV/0!</v>
      </c>
      <c r="O30" s="185" t="e">
        <f t="shared" si="11"/>
        <v>#DIV/0!</v>
      </c>
      <c r="P30" s="185" t="e">
        <f t="shared" si="11"/>
        <v>#DIV/0!</v>
      </c>
      <c r="Q30" s="185" t="e">
        <f t="shared" si="11"/>
        <v>#DIV/0!</v>
      </c>
      <c r="R30" s="185" t="e">
        <f t="shared" si="11"/>
        <v>#DIV/0!</v>
      </c>
      <c r="S30" s="185" t="e">
        <f t="shared" si="11"/>
        <v>#DIV/0!</v>
      </c>
      <c r="T30" s="185" t="e">
        <f t="shared" si="11"/>
        <v>#DIV/0!</v>
      </c>
      <c r="U30" s="185" t="e">
        <f t="shared" si="11"/>
        <v>#DIV/0!</v>
      </c>
      <c r="V30" s="185" t="e">
        <f t="shared" si="11"/>
        <v>#DIV/0!</v>
      </c>
      <c r="W30" s="185" t="e">
        <f t="shared" si="11"/>
        <v>#DIV/0!</v>
      </c>
      <c r="X30" s="185" t="e">
        <f t="shared" si="11"/>
        <v>#DIV/0!</v>
      </c>
      <c r="Y30" s="185" t="e">
        <f t="shared" si="11"/>
        <v>#DIV/0!</v>
      </c>
      <c r="Z30" s="185" t="e">
        <f t="shared" si="11"/>
        <v>#DIV/0!</v>
      </c>
      <c r="AA30" s="185" t="e">
        <f t="shared" si="11"/>
        <v>#DIV/0!</v>
      </c>
      <c r="AB30" s="185" t="e">
        <f t="shared" si="11"/>
        <v>#DIV/0!</v>
      </c>
      <c r="AC30" s="185" t="e">
        <f t="shared" si="11"/>
        <v>#DIV/0!</v>
      </c>
      <c r="AD30" s="185" t="e">
        <f t="shared" si="11"/>
        <v>#DIV/0!</v>
      </c>
      <c r="AE30" s="185" t="e">
        <f t="shared" si="11"/>
        <v>#DIV/0!</v>
      </c>
      <c r="AF30" s="185" t="e">
        <f t="shared" si="11"/>
        <v>#DIV/0!</v>
      </c>
      <c r="AG30" s="185" t="e">
        <f t="shared" si="11"/>
        <v>#DIV/0!</v>
      </c>
      <c r="AH30" s="185" t="e">
        <f t="shared" si="11"/>
        <v>#DIV/0!</v>
      </c>
      <c r="AI30" s="185" t="e">
        <f t="shared" si="11"/>
        <v>#DIV/0!</v>
      </c>
      <c r="AJ30" s="185" t="e">
        <f t="shared" si="11"/>
        <v>#DIV/0!</v>
      </c>
    </row>
    <row r="31" spans="1:36" s="191" customFormat="1" ht="13.8" x14ac:dyDescent="0.3">
      <c r="A31" s="186"/>
      <c r="B31" s="187" t="s">
        <v>196</v>
      </c>
      <c r="C31" s="188"/>
      <c r="D31" s="189">
        <f>+SUM(F31:AJ31)</f>
        <v>1500</v>
      </c>
      <c r="E31" s="219"/>
      <c r="F31" s="190">
        <v>1500</v>
      </c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</row>
    <row r="32" spans="1:36" s="191" customFormat="1" ht="13.8" x14ac:dyDescent="0.3">
      <c r="A32" s="186"/>
      <c r="B32" s="187" t="s">
        <v>187</v>
      </c>
      <c r="C32" s="188"/>
      <c r="D32" s="189">
        <f>+SUM(F32:AJ32)</f>
        <v>1512</v>
      </c>
      <c r="E32" s="219"/>
      <c r="F32" s="190">
        <v>1512</v>
      </c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</row>
    <row r="33" spans="1:36" s="156" customFormat="1" x14ac:dyDescent="0.3">
      <c r="A33" s="154">
        <v>7.2</v>
      </c>
      <c r="B33" s="163" t="s">
        <v>197</v>
      </c>
      <c r="C33" s="164">
        <v>0.99884234020422946</v>
      </c>
      <c r="D33" s="184" t="e">
        <f>+D34/D35</f>
        <v>#DIV/0!</v>
      </c>
      <c r="E33" s="218"/>
      <c r="F33" s="185" t="e">
        <f>+F34/F35</f>
        <v>#DIV/0!</v>
      </c>
      <c r="G33" s="185" t="e">
        <f t="shared" ref="G33:AJ33" si="12">+G34/G35</f>
        <v>#DIV/0!</v>
      </c>
      <c r="H33" s="185" t="e">
        <f t="shared" si="12"/>
        <v>#DIV/0!</v>
      </c>
      <c r="I33" s="185" t="e">
        <f t="shared" si="12"/>
        <v>#DIV/0!</v>
      </c>
      <c r="J33" s="185" t="e">
        <f t="shared" si="12"/>
        <v>#DIV/0!</v>
      </c>
      <c r="K33" s="185" t="e">
        <f t="shared" si="12"/>
        <v>#DIV/0!</v>
      </c>
      <c r="L33" s="185" t="e">
        <f t="shared" si="12"/>
        <v>#DIV/0!</v>
      </c>
      <c r="M33" s="185" t="e">
        <f t="shared" si="12"/>
        <v>#DIV/0!</v>
      </c>
      <c r="N33" s="185" t="e">
        <f t="shared" si="12"/>
        <v>#DIV/0!</v>
      </c>
      <c r="O33" s="185" t="e">
        <f t="shared" si="12"/>
        <v>#DIV/0!</v>
      </c>
      <c r="P33" s="185" t="e">
        <f t="shared" si="12"/>
        <v>#DIV/0!</v>
      </c>
      <c r="Q33" s="185" t="e">
        <f t="shared" si="12"/>
        <v>#DIV/0!</v>
      </c>
      <c r="R33" s="185" t="e">
        <f t="shared" si="12"/>
        <v>#DIV/0!</v>
      </c>
      <c r="S33" s="185" t="e">
        <f t="shared" si="12"/>
        <v>#DIV/0!</v>
      </c>
      <c r="T33" s="185" t="e">
        <f t="shared" si="12"/>
        <v>#DIV/0!</v>
      </c>
      <c r="U33" s="185" t="e">
        <f t="shared" si="12"/>
        <v>#DIV/0!</v>
      </c>
      <c r="V33" s="185" t="e">
        <f t="shared" si="12"/>
        <v>#DIV/0!</v>
      </c>
      <c r="W33" s="185" t="e">
        <f t="shared" si="12"/>
        <v>#DIV/0!</v>
      </c>
      <c r="X33" s="185" t="e">
        <f t="shared" si="12"/>
        <v>#DIV/0!</v>
      </c>
      <c r="Y33" s="185" t="e">
        <f t="shared" si="12"/>
        <v>#DIV/0!</v>
      </c>
      <c r="Z33" s="185" t="e">
        <f t="shared" si="12"/>
        <v>#DIV/0!</v>
      </c>
      <c r="AA33" s="185" t="e">
        <f t="shared" si="12"/>
        <v>#DIV/0!</v>
      </c>
      <c r="AB33" s="185" t="e">
        <f t="shared" si="12"/>
        <v>#DIV/0!</v>
      </c>
      <c r="AC33" s="185" t="e">
        <f t="shared" si="12"/>
        <v>#DIV/0!</v>
      </c>
      <c r="AD33" s="185" t="e">
        <f t="shared" si="12"/>
        <v>#DIV/0!</v>
      </c>
      <c r="AE33" s="185" t="e">
        <f t="shared" si="12"/>
        <v>#DIV/0!</v>
      </c>
      <c r="AF33" s="185" t="e">
        <f t="shared" si="12"/>
        <v>#DIV/0!</v>
      </c>
      <c r="AG33" s="185" t="e">
        <f t="shared" si="12"/>
        <v>#DIV/0!</v>
      </c>
      <c r="AH33" s="185" t="e">
        <f t="shared" si="12"/>
        <v>#DIV/0!</v>
      </c>
      <c r="AI33" s="185" t="e">
        <f t="shared" si="12"/>
        <v>#DIV/0!</v>
      </c>
      <c r="AJ33" s="185" t="e">
        <f t="shared" si="12"/>
        <v>#DIV/0!</v>
      </c>
    </row>
    <row r="34" spans="1:36" s="191" customFormat="1" ht="13.8" x14ac:dyDescent="0.3">
      <c r="A34" s="186"/>
      <c r="B34" s="187" t="s">
        <v>196</v>
      </c>
      <c r="C34" s="188"/>
      <c r="D34" s="189">
        <f>+SUM(F34:AJ34)</f>
        <v>0</v>
      </c>
      <c r="E34" s="219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</row>
    <row r="35" spans="1:36" s="191" customFormat="1" ht="13.8" x14ac:dyDescent="0.3">
      <c r="A35" s="186"/>
      <c r="B35" s="187" t="s">
        <v>187</v>
      </c>
      <c r="C35" s="188"/>
      <c r="D35" s="189">
        <f>+SUM(F35:AJ35)</f>
        <v>0</v>
      </c>
      <c r="E35" s="219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</row>
    <row r="36" spans="1:36" s="160" customFormat="1" ht="25.2" customHeight="1" x14ac:dyDescent="0.3">
      <c r="A36" s="157">
        <v>8</v>
      </c>
      <c r="B36" s="158" t="s">
        <v>198</v>
      </c>
      <c r="C36" s="159">
        <v>0.91282120392386212</v>
      </c>
      <c r="D36" s="177">
        <f>+D37/D38</f>
        <v>0.9169169169169169</v>
      </c>
      <c r="E36" s="216"/>
      <c r="F36" s="178">
        <f>+F37/F38</f>
        <v>0.95121951219512191</v>
      </c>
      <c r="G36" s="178">
        <f t="shared" ref="G36:AJ36" si="13">+G37/G38</f>
        <v>0.84558823529411764</v>
      </c>
      <c r="H36" s="178">
        <f t="shared" si="13"/>
        <v>0.95238095238095233</v>
      </c>
      <c r="I36" s="178">
        <f t="shared" si="13"/>
        <v>0.98</v>
      </c>
      <c r="J36" s="178">
        <f t="shared" si="13"/>
        <v>0.92537313432835822</v>
      </c>
      <c r="K36" s="178">
        <f t="shared" si="13"/>
        <v>0.88636363636363635</v>
      </c>
      <c r="L36" s="178">
        <f t="shared" si="13"/>
        <v>0.91176470588235292</v>
      </c>
      <c r="M36" s="178">
        <f t="shared" si="13"/>
        <v>1</v>
      </c>
      <c r="N36" s="178">
        <f t="shared" si="13"/>
        <v>0.80555555555555558</v>
      </c>
      <c r="O36" s="178">
        <f t="shared" si="13"/>
        <v>1</v>
      </c>
      <c r="P36" s="178">
        <f t="shared" si="13"/>
        <v>0.94444444444444442</v>
      </c>
      <c r="Q36" s="178">
        <f t="shared" si="13"/>
        <v>0.88405797101449279</v>
      </c>
      <c r="R36" s="178">
        <f t="shared" si="13"/>
        <v>0.86567164179104472</v>
      </c>
      <c r="S36" s="178">
        <f t="shared" si="13"/>
        <v>1</v>
      </c>
      <c r="T36" s="178">
        <f t="shared" si="13"/>
        <v>0.92307692307692313</v>
      </c>
      <c r="U36" s="178" t="e">
        <f t="shared" si="13"/>
        <v>#DIV/0!</v>
      </c>
      <c r="V36" s="178" t="e">
        <f t="shared" si="13"/>
        <v>#DIV/0!</v>
      </c>
      <c r="W36" s="178" t="e">
        <f t="shared" si="13"/>
        <v>#DIV/0!</v>
      </c>
      <c r="X36" s="178" t="e">
        <f t="shared" si="13"/>
        <v>#DIV/0!</v>
      </c>
      <c r="Y36" s="178" t="e">
        <f t="shared" si="13"/>
        <v>#DIV/0!</v>
      </c>
      <c r="Z36" s="178" t="e">
        <f t="shared" si="13"/>
        <v>#DIV/0!</v>
      </c>
      <c r="AA36" s="178" t="e">
        <f t="shared" si="13"/>
        <v>#DIV/0!</v>
      </c>
      <c r="AB36" s="178" t="e">
        <f t="shared" si="13"/>
        <v>#DIV/0!</v>
      </c>
      <c r="AC36" s="178" t="e">
        <f t="shared" si="13"/>
        <v>#DIV/0!</v>
      </c>
      <c r="AD36" s="178" t="e">
        <f t="shared" si="13"/>
        <v>#DIV/0!</v>
      </c>
      <c r="AE36" s="178" t="e">
        <f t="shared" si="13"/>
        <v>#DIV/0!</v>
      </c>
      <c r="AF36" s="178" t="e">
        <f t="shared" si="13"/>
        <v>#DIV/0!</v>
      </c>
      <c r="AG36" s="178" t="e">
        <f t="shared" si="13"/>
        <v>#DIV/0!</v>
      </c>
      <c r="AH36" s="178" t="e">
        <f t="shared" si="13"/>
        <v>#DIV/0!</v>
      </c>
      <c r="AI36" s="178" t="e">
        <f t="shared" si="13"/>
        <v>#DIV/0!</v>
      </c>
      <c r="AJ36" s="178" t="e">
        <f t="shared" si="13"/>
        <v>#DIV/0!</v>
      </c>
    </row>
    <row r="37" spans="1:36" s="153" customFormat="1" ht="19.2" customHeight="1" x14ac:dyDescent="0.3">
      <c r="A37" s="166"/>
      <c r="B37" s="161" t="s">
        <v>186</v>
      </c>
      <c r="C37" s="183"/>
      <c r="D37" s="181">
        <f>+SUM(F37:AJ37)</f>
        <v>916</v>
      </c>
      <c r="E37" s="217"/>
      <c r="F37" s="182">
        <f>+F40</f>
        <v>39</v>
      </c>
      <c r="G37" s="182">
        <f t="shared" ref="G37:AJ38" si="14">+G40</f>
        <v>115</v>
      </c>
      <c r="H37" s="182">
        <f t="shared" si="14"/>
        <v>80</v>
      </c>
      <c r="I37" s="182">
        <f t="shared" si="14"/>
        <v>98</v>
      </c>
      <c r="J37" s="182">
        <f t="shared" si="14"/>
        <v>62</v>
      </c>
      <c r="K37" s="182">
        <f t="shared" si="14"/>
        <v>78</v>
      </c>
      <c r="L37" s="182">
        <f t="shared" si="14"/>
        <v>31</v>
      </c>
      <c r="M37" s="182">
        <f t="shared" si="14"/>
        <v>28</v>
      </c>
      <c r="N37" s="182">
        <f t="shared" si="14"/>
        <v>58</v>
      </c>
      <c r="O37" s="182">
        <f t="shared" si="14"/>
        <v>53</v>
      </c>
      <c r="P37" s="182">
        <f t="shared" si="14"/>
        <v>68</v>
      </c>
      <c r="Q37" s="182">
        <f t="shared" si="14"/>
        <v>61</v>
      </c>
      <c r="R37" s="182">
        <f t="shared" si="14"/>
        <v>58</v>
      </c>
      <c r="S37" s="182">
        <f t="shared" si="14"/>
        <v>75</v>
      </c>
      <c r="T37" s="182">
        <f t="shared" si="14"/>
        <v>12</v>
      </c>
      <c r="U37" s="182">
        <f t="shared" si="14"/>
        <v>0</v>
      </c>
      <c r="V37" s="182">
        <f t="shared" si="14"/>
        <v>0</v>
      </c>
      <c r="W37" s="182">
        <f t="shared" si="14"/>
        <v>0</v>
      </c>
      <c r="X37" s="182">
        <f t="shared" si="14"/>
        <v>0</v>
      </c>
      <c r="Y37" s="182">
        <f t="shared" si="14"/>
        <v>0</v>
      </c>
      <c r="Z37" s="182">
        <f t="shared" si="14"/>
        <v>0</v>
      </c>
      <c r="AA37" s="182">
        <f t="shared" si="14"/>
        <v>0</v>
      </c>
      <c r="AB37" s="182">
        <f t="shared" si="14"/>
        <v>0</v>
      </c>
      <c r="AC37" s="182">
        <f t="shared" si="14"/>
        <v>0</v>
      </c>
      <c r="AD37" s="182">
        <f t="shared" si="14"/>
        <v>0</v>
      </c>
      <c r="AE37" s="182">
        <f t="shared" si="14"/>
        <v>0</v>
      </c>
      <c r="AF37" s="182">
        <f t="shared" si="14"/>
        <v>0</v>
      </c>
      <c r="AG37" s="182">
        <f t="shared" si="14"/>
        <v>0</v>
      </c>
      <c r="AH37" s="182">
        <f t="shared" si="14"/>
        <v>0</v>
      </c>
      <c r="AI37" s="182">
        <f t="shared" si="14"/>
        <v>0</v>
      </c>
      <c r="AJ37" s="182">
        <f t="shared" si="14"/>
        <v>0</v>
      </c>
    </row>
    <row r="38" spans="1:36" s="153" customFormat="1" ht="19.2" customHeight="1" x14ac:dyDescent="0.3">
      <c r="A38" s="166"/>
      <c r="B38" s="161" t="s">
        <v>187</v>
      </c>
      <c r="C38" s="183"/>
      <c r="D38" s="181">
        <f>+SUM(F38:AJ38)</f>
        <v>999</v>
      </c>
      <c r="E38" s="217"/>
      <c r="F38" s="182">
        <f>+F41</f>
        <v>41</v>
      </c>
      <c r="G38" s="182">
        <f t="shared" si="14"/>
        <v>136</v>
      </c>
      <c r="H38" s="182">
        <f t="shared" si="14"/>
        <v>84</v>
      </c>
      <c r="I38" s="182">
        <f t="shared" si="14"/>
        <v>100</v>
      </c>
      <c r="J38" s="182">
        <f t="shared" si="14"/>
        <v>67</v>
      </c>
      <c r="K38" s="182">
        <f t="shared" si="14"/>
        <v>88</v>
      </c>
      <c r="L38" s="182">
        <f t="shared" si="14"/>
        <v>34</v>
      </c>
      <c r="M38" s="182">
        <f t="shared" si="14"/>
        <v>28</v>
      </c>
      <c r="N38" s="182">
        <f t="shared" si="14"/>
        <v>72</v>
      </c>
      <c r="O38" s="182">
        <f t="shared" si="14"/>
        <v>53</v>
      </c>
      <c r="P38" s="182">
        <f t="shared" si="14"/>
        <v>72</v>
      </c>
      <c r="Q38" s="182">
        <f t="shared" si="14"/>
        <v>69</v>
      </c>
      <c r="R38" s="182">
        <f t="shared" si="14"/>
        <v>67</v>
      </c>
      <c r="S38" s="182">
        <f t="shared" si="14"/>
        <v>75</v>
      </c>
      <c r="T38" s="182">
        <f t="shared" si="14"/>
        <v>13</v>
      </c>
      <c r="U38" s="182">
        <f t="shared" si="14"/>
        <v>0</v>
      </c>
      <c r="V38" s="182">
        <f t="shared" si="14"/>
        <v>0</v>
      </c>
      <c r="W38" s="182">
        <f t="shared" si="14"/>
        <v>0</v>
      </c>
      <c r="X38" s="182">
        <f t="shared" si="14"/>
        <v>0</v>
      </c>
      <c r="Y38" s="182">
        <f t="shared" si="14"/>
        <v>0</v>
      </c>
      <c r="Z38" s="182">
        <f t="shared" si="14"/>
        <v>0</v>
      </c>
      <c r="AA38" s="182">
        <f t="shared" si="14"/>
        <v>0</v>
      </c>
      <c r="AB38" s="182">
        <f t="shared" si="14"/>
        <v>0</v>
      </c>
      <c r="AC38" s="182">
        <f t="shared" si="14"/>
        <v>0</v>
      </c>
      <c r="AD38" s="182">
        <f t="shared" si="14"/>
        <v>0</v>
      </c>
      <c r="AE38" s="182">
        <f t="shared" si="14"/>
        <v>0</v>
      </c>
      <c r="AF38" s="182">
        <f t="shared" si="14"/>
        <v>0</v>
      </c>
      <c r="AG38" s="182">
        <f t="shared" si="14"/>
        <v>0</v>
      </c>
      <c r="AH38" s="182">
        <f t="shared" si="14"/>
        <v>0</v>
      </c>
      <c r="AI38" s="182">
        <f t="shared" si="14"/>
        <v>0</v>
      </c>
      <c r="AJ38" s="182">
        <f t="shared" si="14"/>
        <v>0</v>
      </c>
    </row>
    <row r="39" spans="1:36" s="156" customFormat="1" x14ac:dyDescent="0.3">
      <c r="A39" s="154">
        <v>8.1</v>
      </c>
      <c r="B39" s="163" t="s">
        <v>199</v>
      </c>
      <c r="C39" s="162">
        <v>0.91282120392386212</v>
      </c>
      <c r="D39" s="184">
        <f>+D40/D41</f>
        <v>0.9169169169169169</v>
      </c>
      <c r="E39" s="218"/>
      <c r="F39" s="185">
        <f>+F40/F41</f>
        <v>0.95121951219512191</v>
      </c>
      <c r="G39" s="185">
        <f t="shared" ref="G39:AJ39" si="15">+G40/G41</f>
        <v>0.84558823529411764</v>
      </c>
      <c r="H39" s="185">
        <f t="shared" si="15"/>
        <v>0.95238095238095233</v>
      </c>
      <c r="I39" s="185">
        <f t="shared" si="15"/>
        <v>0.98</v>
      </c>
      <c r="J39" s="185">
        <f t="shared" si="15"/>
        <v>0.92537313432835822</v>
      </c>
      <c r="K39" s="185">
        <f t="shared" si="15"/>
        <v>0.88636363636363635</v>
      </c>
      <c r="L39" s="185">
        <f t="shared" si="15"/>
        <v>0.91176470588235292</v>
      </c>
      <c r="M39" s="185">
        <f t="shared" si="15"/>
        <v>1</v>
      </c>
      <c r="N39" s="185">
        <f t="shared" si="15"/>
        <v>0.80555555555555558</v>
      </c>
      <c r="O39" s="185">
        <f t="shared" si="15"/>
        <v>1</v>
      </c>
      <c r="P39" s="185">
        <f t="shared" si="15"/>
        <v>0.94444444444444442</v>
      </c>
      <c r="Q39" s="185">
        <f t="shared" si="15"/>
        <v>0.88405797101449279</v>
      </c>
      <c r="R39" s="185">
        <f t="shared" si="15"/>
        <v>0.86567164179104472</v>
      </c>
      <c r="S39" s="185">
        <f t="shared" si="15"/>
        <v>1</v>
      </c>
      <c r="T39" s="185">
        <f t="shared" si="15"/>
        <v>0.92307692307692313</v>
      </c>
      <c r="U39" s="185" t="e">
        <f t="shared" si="15"/>
        <v>#DIV/0!</v>
      </c>
      <c r="V39" s="185" t="e">
        <f t="shared" si="15"/>
        <v>#DIV/0!</v>
      </c>
      <c r="W39" s="185" t="e">
        <f t="shared" si="15"/>
        <v>#DIV/0!</v>
      </c>
      <c r="X39" s="185" t="e">
        <f t="shared" si="15"/>
        <v>#DIV/0!</v>
      </c>
      <c r="Y39" s="185" t="e">
        <f t="shared" si="15"/>
        <v>#DIV/0!</v>
      </c>
      <c r="Z39" s="185" t="e">
        <f t="shared" si="15"/>
        <v>#DIV/0!</v>
      </c>
      <c r="AA39" s="185" t="e">
        <f t="shared" si="15"/>
        <v>#DIV/0!</v>
      </c>
      <c r="AB39" s="185" t="e">
        <f t="shared" si="15"/>
        <v>#DIV/0!</v>
      </c>
      <c r="AC39" s="185" t="e">
        <f t="shared" si="15"/>
        <v>#DIV/0!</v>
      </c>
      <c r="AD39" s="185" t="e">
        <f t="shared" si="15"/>
        <v>#DIV/0!</v>
      </c>
      <c r="AE39" s="185" t="e">
        <f t="shared" si="15"/>
        <v>#DIV/0!</v>
      </c>
      <c r="AF39" s="185" t="e">
        <f t="shared" si="15"/>
        <v>#DIV/0!</v>
      </c>
      <c r="AG39" s="185" t="e">
        <f t="shared" si="15"/>
        <v>#DIV/0!</v>
      </c>
      <c r="AH39" s="185" t="e">
        <f t="shared" si="15"/>
        <v>#DIV/0!</v>
      </c>
      <c r="AI39" s="185" t="e">
        <f t="shared" si="15"/>
        <v>#DIV/0!</v>
      </c>
      <c r="AJ39" s="185" t="e">
        <f t="shared" si="15"/>
        <v>#DIV/0!</v>
      </c>
    </row>
    <row r="40" spans="1:36" s="191" customFormat="1" ht="13.8" x14ac:dyDescent="0.3">
      <c r="A40" s="186"/>
      <c r="B40" s="187" t="s">
        <v>196</v>
      </c>
      <c r="C40" s="188"/>
      <c r="D40" s="189">
        <f>+SUM(F40:AJ40)</f>
        <v>916</v>
      </c>
      <c r="E40" s="219"/>
      <c r="F40" s="190">
        <v>39</v>
      </c>
      <c r="G40" s="190">
        <v>115</v>
      </c>
      <c r="H40" s="190">
        <v>80</v>
      </c>
      <c r="I40" s="190">
        <v>98</v>
      </c>
      <c r="J40" s="190">
        <v>62</v>
      </c>
      <c r="K40" s="190">
        <v>78</v>
      </c>
      <c r="L40" s="190">
        <v>31</v>
      </c>
      <c r="M40" s="190">
        <v>28</v>
      </c>
      <c r="N40" s="190">
        <v>58</v>
      </c>
      <c r="O40" s="190">
        <v>53</v>
      </c>
      <c r="P40" s="190">
        <v>68</v>
      </c>
      <c r="Q40" s="190">
        <v>61</v>
      </c>
      <c r="R40" s="190">
        <v>58</v>
      </c>
      <c r="S40" s="190">
        <v>75</v>
      </c>
      <c r="T40" s="190">
        <v>12</v>
      </c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</row>
    <row r="41" spans="1:36" s="191" customFormat="1" ht="13.8" x14ac:dyDescent="0.3">
      <c r="A41" s="186"/>
      <c r="B41" s="187" t="s">
        <v>187</v>
      </c>
      <c r="C41" s="188"/>
      <c r="D41" s="189">
        <f>+SUM(F41:AJ41)</f>
        <v>999</v>
      </c>
      <c r="E41" s="219"/>
      <c r="F41" s="190">
        <v>41</v>
      </c>
      <c r="G41" s="190">
        <v>136</v>
      </c>
      <c r="H41" s="190">
        <v>84</v>
      </c>
      <c r="I41" s="190">
        <v>100</v>
      </c>
      <c r="J41" s="190">
        <v>67</v>
      </c>
      <c r="K41" s="190">
        <v>88</v>
      </c>
      <c r="L41" s="190">
        <v>34</v>
      </c>
      <c r="M41" s="190">
        <v>28</v>
      </c>
      <c r="N41" s="190">
        <v>72</v>
      </c>
      <c r="O41" s="190">
        <v>53</v>
      </c>
      <c r="P41" s="190">
        <v>72</v>
      </c>
      <c r="Q41" s="190">
        <v>69</v>
      </c>
      <c r="R41" s="190">
        <v>67</v>
      </c>
      <c r="S41" s="190">
        <v>75</v>
      </c>
      <c r="T41" s="190">
        <v>13</v>
      </c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</row>
    <row r="42" spans="1:36" s="156" customFormat="1" x14ac:dyDescent="0.3">
      <c r="A42" s="154">
        <v>8.1999999999999993</v>
      </c>
      <c r="B42" s="163" t="s">
        <v>200</v>
      </c>
      <c r="C42" s="162" t="s">
        <v>201</v>
      </c>
      <c r="D42" s="184">
        <f>+D43/D44</f>
        <v>0.87650602409638556</v>
      </c>
      <c r="E42" s="218"/>
      <c r="F42" s="185">
        <f>+F43/F44</f>
        <v>0.81818181818181823</v>
      </c>
      <c r="G42" s="185">
        <f t="shared" ref="G42:AJ42" si="16">+G43/G44</f>
        <v>0.5</v>
      </c>
      <c r="H42" s="185">
        <f t="shared" si="16"/>
        <v>0.87142857142857144</v>
      </c>
      <c r="I42" s="185">
        <f t="shared" si="16"/>
        <v>1</v>
      </c>
      <c r="J42" s="185">
        <f t="shared" si="16"/>
        <v>0.91891891891891897</v>
      </c>
      <c r="K42" s="185">
        <f t="shared" si="16"/>
        <v>1</v>
      </c>
      <c r="L42" s="185">
        <f t="shared" si="16"/>
        <v>0.88888888888888884</v>
      </c>
      <c r="M42" s="185">
        <f t="shared" si="16"/>
        <v>0.875</v>
      </c>
      <c r="N42" s="185">
        <f t="shared" si="16"/>
        <v>0.7142857142857143</v>
      </c>
      <c r="O42" s="185">
        <f t="shared" si="16"/>
        <v>1</v>
      </c>
      <c r="P42" s="185">
        <f t="shared" si="16"/>
        <v>0.82352941176470584</v>
      </c>
      <c r="Q42" s="185">
        <f t="shared" si="16"/>
        <v>0.8</v>
      </c>
      <c r="R42" s="185">
        <f t="shared" si="16"/>
        <v>0.95238095238095233</v>
      </c>
      <c r="S42" s="185">
        <f t="shared" si="16"/>
        <v>1</v>
      </c>
      <c r="T42" s="185">
        <f t="shared" si="16"/>
        <v>0.9</v>
      </c>
      <c r="U42" s="185">
        <f t="shared" si="16"/>
        <v>0.8125</v>
      </c>
      <c r="V42" s="185" t="e">
        <f t="shared" si="16"/>
        <v>#DIV/0!</v>
      </c>
      <c r="W42" s="185" t="e">
        <f t="shared" si="16"/>
        <v>#DIV/0!</v>
      </c>
      <c r="X42" s="185" t="e">
        <f t="shared" si="16"/>
        <v>#DIV/0!</v>
      </c>
      <c r="Y42" s="185" t="e">
        <f t="shared" si="16"/>
        <v>#DIV/0!</v>
      </c>
      <c r="Z42" s="185" t="e">
        <f t="shared" si="16"/>
        <v>#DIV/0!</v>
      </c>
      <c r="AA42" s="185" t="e">
        <f t="shared" si="16"/>
        <v>#DIV/0!</v>
      </c>
      <c r="AB42" s="185" t="e">
        <f t="shared" si="16"/>
        <v>#DIV/0!</v>
      </c>
      <c r="AC42" s="185" t="e">
        <f t="shared" si="16"/>
        <v>#DIV/0!</v>
      </c>
      <c r="AD42" s="185" t="e">
        <f t="shared" si="16"/>
        <v>#DIV/0!</v>
      </c>
      <c r="AE42" s="185" t="e">
        <f t="shared" si="16"/>
        <v>#DIV/0!</v>
      </c>
      <c r="AF42" s="185" t="e">
        <f t="shared" si="16"/>
        <v>#DIV/0!</v>
      </c>
      <c r="AG42" s="185" t="e">
        <f t="shared" si="16"/>
        <v>#DIV/0!</v>
      </c>
      <c r="AH42" s="185" t="e">
        <f t="shared" si="16"/>
        <v>#DIV/0!</v>
      </c>
      <c r="AI42" s="185" t="e">
        <f t="shared" si="16"/>
        <v>#DIV/0!</v>
      </c>
      <c r="AJ42" s="185" t="e">
        <f t="shared" si="16"/>
        <v>#DIV/0!</v>
      </c>
    </row>
    <row r="43" spans="1:36" s="191" customFormat="1" ht="13.8" x14ac:dyDescent="0.3">
      <c r="A43" s="186"/>
      <c r="B43" s="187" t="s">
        <v>196</v>
      </c>
      <c r="C43" s="188"/>
      <c r="D43" s="189">
        <f>+SUM(F43:AJ43)</f>
        <v>291</v>
      </c>
      <c r="E43" s="219"/>
      <c r="F43" s="190">
        <v>9</v>
      </c>
      <c r="G43" s="190">
        <v>7</v>
      </c>
      <c r="H43" s="190">
        <v>61</v>
      </c>
      <c r="I43" s="190">
        <v>29</v>
      </c>
      <c r="J43" s="190">
        <v>34</v>
      </c>
      <c r="K43" s="190">
        <v>18</v>
      </c>
      <c r="L43" s="190">
        <v>24</v>
      </c>
      <c r="M43" s="190">
        <v>7</v>
      </c>
      <c r="N43" s="190">
        <v>10</v>
      </c>
      <c r="O43" s="190">
        <v>3</v>
      </c>
      <c r="P43" s="190">
        <v>14</v>
      </c>
      <c r="Q43" s="190">
        <v>16</v>
      </c>
      <c r="R43" s="190">
        <v>20</v>
      </c>
      <c r="S43" s="190">
        <v>17</v>
      </c>
      <c r="T43" s="190">
        <v>9</v>
      </c>
      <c r="U43" s="190">
        <v>13</v>
      </c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</row>
    <row r="44" spans="1:36" s="191" customFormat="1" ht="13.8" x14ac:dyDescent="0.3">
      <c r="A44" s="186"/>
      <c r="B44" s="187" t="s">
        <v>187</v>
      </c>
      <c r="C44" s="188"/>
      <c r="D44" s="189">
        <f>+SUM(F44:AJ44)</f>
        <v>332</v>
      </c>
      <c r="E44" s="219"/>
      <c r="F44" s="190">
        <v>11</v>
      </c>
      <c r="G44" s="190">
        <v>14</v>
      </c>
      <c r="H44" s="190">
        <v>70</v>
      </c>
      <c r="I44" s="190">
        <v>29</v>
      </c>
      <c r="J44" s="190">
        <v>37</v>
      </c>
      <c r="K44" s="190">
        <v>18</v>
      </c>
      <c r="L44" s="190">
        <v>27</v>
      </c>
      <c r="M44" s="190">
        <v>8</v>
      </c>
      <c r="N44" s="190">
        <v>14</v>
      </c>
      <c r="O44" s="190">
        <v>3</v>
      </c>
      <c r="P44" s="190">
        <v>17</v>
      </c>
      <c r="Q44" s="190">
        <v>20</v>
      </c>
      <c r="R44" s="190">
        <v>21</v>
      </c>
      <c r="S44" s="190">
        <v>17</v>
      </c>
      <c r="T44" s="190">
        <v>10</v>
      </c>
      <c r="U44" s="190">
        <v>16</v>
      </c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</row>
    <row r="46" spans="1:36" ht="15.6" x14ac:dyDescent="0.3">
      <c r="A46" s="169" t="s">
        <v>202</v>
      </c>
      <c r="B46" s="173"/>
      <c r="C46" s="173"/>
    </row>
    <row r="47" spans="1:36" s="194" customFormat="1" ht="19.2" customHeight="1" x14ac:dyDescent="0.3">
      <c r="A47" s="192" t="s">
        <v>203</v>
      </c>
      <c r="B47" s="193"/>
      <c r="C47" s="193"/>
      <c r="D47" s="141"/>
      <c r="E47" s="138"/>
    </row>
    <row r="48" spans="1:36" s="174" customFormat="1" ht="19.2" customHeight="1" x14ac:dyDescent="0.3">
      <c r="A48" s="195" t="s">
        <v>27</v>
      </c>
      <c r="B48" s="195" t="s">
        <v>28</v>
      </c>
      <c r="C48" s="978" t="s">
        <v>61</v>
      </c>
      <c r="D48" s="978" t="s">
        <v>182</v>
      </c>
      <c r="E48" s="978" t="s">
        <v>183</v>
      </c>
      <c r="F48" s="1014" t="s">
        <v>184</v>
      </c>
      <c r="G48" s="1014"/>
      <c r="H48" s="1014"/>
      <c r="I48" s="1014"/>
      <c r="J48" s="1014"/>
      <c r="K48" s="1014"/>
      <c r="L48" s="1014"/>
      <c r="M48" s="1014"/>
      <c r="N48" s="1014"/>
      <c r="O48" s="1014"/>
      <c r="P48" s="1014"/>
      <c r="Q48" s="1014"/>
      <c r="R48" s="1014"/>
      <c r="S48" s="1014"/>
      <c r="T48" s="1014"/>
      <c r="U48" s="1014"/>
      <c r="V48" s="1014"/>
      <c r="W48" s="1014"/>
      <c r="X48" s="1014"/>
      <c r="Y48" s="1014"/>
      <c r="Z48" s="1014"/>
      <c r="AA48" s="1014"/>
      <c r="AB48" s="1014"/>
      <c r="AC48" s="1014"/>
      <c r="AD48" s="1014"/>
      <c r="AE48" s="1014"/>
      <c r="AF48" s="1014"/>
      <c r="AG48" s="1014"/>
      <c r="AH48" s="1014"/>
      <c r="AI48" s="1014"/>
      <c r="AJ48" s="1014"/>
    </row>
    <row r="49" spans="1:36" s="174" customFormat="1" ht="18" customHeight="1" x14ac:dyDescent="0.3">
      <c r="A49" s="196"/>
      <c r="B49" s="197"/>
      <c r="C49" s="978"/>
      <c r="D49" s="978"/>
      <c r="E49" s="978"/>
      <c r="F49" s="175" t="s">
        <v>204</v>
      </c>
      <c r="G49" s="176">
        <f>+F49+1</f>
        <v>45993</v>
      </c>
      <c r="H49" s="176">
        <f t="shared" ref="H49:AJ49" si="17">+G49+1</f>
        <v>45994</v>
      </c>
      <c r="I49" s="176">
        <f t="shared" si="17"/>
        <v>45995</v>
      </c>
      <c r="J49" s="176">
        <f t="shared" si="17"/>
        <v>45996</v>
      </c>
      <c r="K49" s="176">
        <f t="shared" si="17"/>
        <v>45997</v>
      </c>
      <c r="L49" s="176">
        <f t="shared" si="17"/>
        <v>45998</v>
      </c>
      <c r="M49" s="176">
        <f t="shared" si="17"/>
        <v>45999</v>
      </c>
      <c r="N49" s="176">
        <f t="shared" si="17"/>
        <v>46000</v>
      </c>
      <c r="O49" s="176">
        <f t="shared" si="17"/>
        <v>46001</v>
      </c>
      <c r="P49" s="176">
        <f t="shared" si="17"/>
        <v>46002</v>
      </c>
      <c r="Q49" s="176">
        <f t="shared" si="17"/>
        <v>46003</v>
      </c>
      <c r="R49" s="176">
        <f t="shared" si="17"/>
        <v>46004</v>
      </c>
      <c r="S49" s="176">
        <f t="shared" si="17"/>
        <v>46005</v>
      </c>
      <c r="T49" s="176">
        <f t="shared" si="17"/>
        <v>46006</v>
      </c>
      <c r="U49" s="176">
        <f t="shared" si="17"/>
        <v>46007</v>
      </c>
      <c r="V49" s="176">
        <f t="shared" si="17"/>
        <v>46008</v>
      </c>
      <c r="W49" s="176">
        <f t="shared" si="17"/>
        <v>46009</v>
      </c>
      <c r="X49" s="176">
        <f t="shared" si="17"/>
        <v>46010</v>
      </c>
      <c r="Y49" s="176">
        <f t="shared" si="17"/>
        <v>46011</v>
      </c>
      <c r="Z49" s="176">
        <f t="shared" si="17"/>
        <v>46012</v>
      </c>
      <c r="AA49" s="176">
        <f t="shared" si="17"/>
        <v>46013</v>
      </c>
      <c r="AB49" s="176">
        <f t="shared" si="17"/>
        <v>46014</v>
      </c>
      <c r="AC49" s="176">
        <f t="shared" si="17"/>
        <v>46015</v>
      </c>
      <c r="AD49" s="176">
        <f t="shared" si="17"/>
        <v>46016</v>
      </c>
      <c r="AE49" s="176">
        <f t="shared" si="17"/>
        <v>46017</v>
      </c>
      <c r="AF49" s="176">
        <f t="shared" si="17"/>
        <v>46018</v>
      </c>
      <c r="AG49" s="176">
        <f t="shared" si="17"/>
        <v>46019</v>
      </c>
      <c r="AH49" s="176">
        <f t="shared" si="17"/>
        <v>46020</v>
      </c>
      <c r="AI49" s="176">
        <f t="shared" si="17"/>
        <v>46021</v>
      </c>
      <c r="AJ49" s="176">
        <f t="shared" si="17"/>
        <v>46022</v>
      </c>
    </row>
    <row r="50" spans="1:36" s="203" customFormat="1" ht="16.95" customHeight="1" x14ac:dyDescent="0.3">
      <c r="A50" s="198">
        <v>1</v>
      </c>
      <c r="B50" s="199" t="s">
        <v>205</v>
      </c>
      <c r="C50" s="200">
        <v>0.95</v>
      </c>
      <c r="D50" s="201" t="e">
        <f>+D51/D52</f>
        <v>#DIV/0!</v>
      </c>
      <c r="E50" s="220"/>
      <c r="F50" s="202" t="e">
        <f>+F51/F52</f>
        <v>#DIV/0!</v>
      </c>
      <c r="G50" s="202" t="e">
        <f t="shared" ref="G50:AJ50" si="18">+G51/G52</f>
        <v>#DIV/0!</v>
      </c>
      <c r="H50" s="202" t="e">
        <f t="shared" si="18"/>
        <v>#DIV/0!</v>
      </c>
      <c r="I50" s="202" t="e">
        <f t="shared" si="18"/>
        <v>#DIV/0!</v>
      </c>
      <c r="J50" s="202" t="e">
        <f t="shared" si="18"/>
        <v>#DIV/0!</v>
      </c>
      <c r="K50" s="202" t="e">
        <f t="shared" si="18"/>
        <v>#DIV/0!</v>
      </c>
      <c r="L50" s="202" t="e">
        <f t="shared" si="18"/>
        <v>#DIV/0!</v>
      </c>
      <c r="M50" s="202" t="e">
        <f t="shared" si="18"/>
        <v>#DIV/0!</v>
      </c>
      <c r="N50" s="202" t="e">
        <f t="shared" si="18"/>
        <v>#DIV/0!</v>
      </c>
      <c r="O50" s="202" t="e">
        <f t="shared" si="18"/>
        <v>#DIV/0!</v>
      </c>
      <c r="P50" s="202" t="e">
        <f t="shared" si="18"/>
        <v>#DIV/0!</v>
      </c>
      <c r="Q50" s="202" t="e">
        <f t="shared" si="18"/>
        <v>#DIV/0!</v>
      </c>
      <c r="R50" s="202" t="e">
        <f t="shared" si="18"/>
        <v>#DIV/0!</v>
      </c>
      <c r="S50" s="202" t="e">
        <f t="shared" si="18"/>
        <v>#DIV/0!</v>
      </c>
      <c r="T50" s="202" t="e">
        <f t="shared" si="18"/>
        <v>#DIV/0!</v>
      </c>
      <c r="U50" s="202" t="e">
        <f t="shared" si="18"/>
        <v>#DIV/0!</v>
      </c>
      <c r="V50" s="202" t="e">
        <f t="shared" si="18"/>
        <v>#DIV/0!</v>
      </c>
      <c r="W50" s="202" t="e">
        <f t="shared" si="18"/>
        <v>#DIV/0!</v>
      </c>
      <c r="X50" s="202" t="e">
        <f t="shared" si="18"/>
        <v>#DIV/0!</v>
      </c>
      <c r="Y50" s="202" t="e">
        <f t="shared" si="18"/>
        <v>#DIV/0!</v>
      </c>
      <c r="Z50" s="202" t="e">
        <f t="shared" si="18"/>
        <v>#DIV/0!</v>
      </c>
      <c r="AA50" s="202" t="e">
        <f t="shared" si="18"/>
        <v>#DIV/0!</v>
      </c>
      <c r="AB50" s="202" t="e">
        <f t="shared" si="18"/>
        <v>#DIV/0!</v>
      </c>
      <c r="AC50" s="202" t="e">
        <f t="shared" si="18"/>
        <v>#DIV/0!</v>
      </c>
      <c r="AD50" s="202" t="e">
        <f t="shared" si="18"/>
        <v>#DIV/0!</v>
      </c>
      <c r="AE50" s="202" t="e">
        <f t="shared" si="18"/>
        <v>#DIV/0!</v>
      </c>
      <c r="AF50" s="202" t="e">
        <f t="shared" si="18"/>
        <v>#DIV/0!</v>
      </c>
      <c r="AG50" s="202" t="e">
        <f t="shared" si="18"/>
        <v>#DIV/0!</v>
      </c>
      <c r="AH50" s="202" t="e">
        <f t="shared" si="18"/>
        <v>#DIV/0!</v>
      </c>
      <c r="AI50" s="202" t="e">
        <f t="shared" si="18"/>
        <v>#DIV/0!</v>
      </c>
      <c r="AJ50" s="202" t="e">
        <f t="shared" si="18"/>
        <v>#DIV/0!</v>
      </c>
    </row>
    <row r="51" spans="1:36" x14ac:dyDescent="0.25">
      <c r="A51" s="204"/>
      <c r="B51" s="205" t="s">
        <v>196</v>
      </c>
      <c r="C51" s="206"/>
      <c r="D51" s="207">
        <f>+SUM(F51:AJ51)</f>
        <v>0</v>
      </c>
      <c r="E51" s="224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</row>
    <row r="52" spans="1:36" x14ac:dyDescent="0.25">
      <c r="A52" s="204"/>
      <c r="B52" s="205" t="s">
        <v>206</v>
      </c>
      <c r="C52" s="206"/>
      <c r="D52" s="207">
        <f>+SUM(F52:AJ52)</f>
        <v>0</v>
      </c>
      <c r="E52" s="224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</row>
    <row r="53" spans="1:36" s="203" customFormat="1" ht="16.95" customHeight="1" x14ac:dyDescent="0.3">
      <c r="A53" s="198">
        <v>2</v>
      </c>
      <c r="B53" s="199" t="s">
        <v>207</v>
      </c>
      <c r="C53" s="200">
        <v>0.85</v>
      </c>
      <c r="D53" s="201" t="e">
        <f>+D54/D55</f>
        <v>#DIV/0!</v>
      </c>
      <c r="E53" s="220"/>
      <c r="F53" s="202" t="e">
        <f>+F54/F55</f>
        <v>#DIV/0!</v>
      </c>
      <c r="G53" s="202" t="e">
        <f t="shared" ref="G53:AJ53" si="19">+G54/G55</f>
        <v>#DIV/0!</v>
      </c>
      <c r="H53" s="202" t="e">
        <f t="shared" si="19"/>
        <v>#DIV/0!</v>
      </c>
      <c r="I53" s="202" t="e">
        <f t="shared" si="19"/>
        <v>#DIV/0!</v>
      </c>
      <c r="J53" s="202" t="e">
        <f t="shared" si="19"/>
        <v>#DIV/0!</v>
      </c>
      <c r="K53" s="202" t="e">
        <f t="shared" si="19"/>
        <v>#DIV/0!</v>
      </c>
      <c r="L53" s="202" t="e">
        <f t="shared" si="19"/>
        <v>#DIV/0!</v>
      </c>
      <c r="M53" s="202" t="e">
        <f t="shared" si="19"/>
        <v>#DIV/0!</v>
      </c>
      <c r="N53" s="202" t="e">
        <f t="shared" si="19"/>
        <v>#DIV/0!</v>
      </c>
      <c r="O53" s="202" t="e">
        <f t="shared" si="19"/>
        <v>#DIV/0!</v>
      </c>
      <c r="P53" s="202" t="e">
        <f t="shared" si="19"/>
        <v>#DIV/0!</v>
      </c>
      <c r="Q53" s="202" t="e">
        <f t="shared" si="19"/>
        <v>#DIV/0!</v>
      </c>
      <c r="R53" s="202" t="e">
        <f t="shared" si="19"/>
        <v>#DIV/0!</v>
      </c>
      <c r="S53" s="202" t="e">
        <f t="shared" si="19"/>
        <v>#DIV/0!</v>
      </c>
      <c r="T53" s="202" t="e">
        <f t="shared" si="19"/>
        <v>#DIV/0!</v>
      </c>
      <c r="U53" s="202" t="e">
        <f t="shared" si="19"/>
        <v>#DIV/0!</v>
      </c>
      <c r="V53" s="202" t="e">
        <f t="shared" si="19"/>
        <v>#DIV/0!</v>
      </c>
      <c r="W53" s="202" t="e">
        <f t="shared" si="19"/>
        <v>#DIV/0!</v>
      </c>
      <c r="X53" s="202" t="e">
        <f t="shared" si="19"/>
        <v>#DIV/0!</v>
      </c>
      <c r="Y53" s="202" t="e">
        <f t="shared" si="19"/>
        <v>#DIV/0!</v>
      </c>
      <c r="Z53" s="202" t="e">
        <f t="shared" si="19"/>
        <v>#DIV/0!</v>
      </c>
      <c r="AA53" s="202" t="e">
        <f t="shared" si="19"/>
        <v>#DIV/0!</v>
      </c>
      <c r="AB53" s="202" t="e">
        <f t="shared" si="19"/>
        <v>#DIV/0!</v>
      </c>
      <c r="AC53" s="202" t="e">
        <f t="shared" si="19"/>
        <v>#DIV/0!</v>
      </c>
      <c r="AD53" s="202" t="e">
        <f t="shared" si="19"/>
        <v>#DIV/0!</v>
      </c>
      <c r="AE53" s="202" t="e">
        <f t="shared" si="19"/>
        <v>#DIV/0!</v>
      </c>
      <c r="AF53" s="202" t="e">
        <f t="shared" si="19"/>
        <v>#DIV/0!</v>
      </c>
      <c r="AG53" s="202" t="e">
        <f t="shared" si="19"/>
        <v>#DIV/0!</v>
      </c>
      <c r="AH53" s="202" t="e">
        <f t="shared" si="19"/>
        <v>#DIV/0!</v>
      </c>
      <c r="AI53" s="202" t="e">
        <f t="shared" si="19"/>
        <v>#DIV/0!</v>
      </c>
      <c r="AJ53" s="202" t="e">
        <f t="shared" si="19"/>
        <v>#DIV/0!</v>
      </c>
    </row>
    <row r="54" spans="1:36" x14ac:dyDescent="0.25">
      <c r="A54" s="204"/>
      <c r="B54" s="205" t="s">
        <v>196</v>
      </c>
      <c r="C54" s="206"/>
      <c r="D54" s="207">
        <f>+SUM(F54:AJ54)</f>
        <v>0</v>
      </c>
      <c r="E54" s="224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</row>
    <row r="55" spans="1:36" x14ac:dyDescent="0.25">
      <c r="A55" s="204"/>
      <c r="B55" s="205" t="s">
        <v>206</v>
      </c>
      <c r="C55" s="206"/>
      <c r="D55" s="207">
        <f>+SUM(F55:AJ55)</f>
        <v>0</v>
      </c>
      <c r="E55" s="224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</row>
    <row r="56" spans="1:36" s="203" customFormat="1" ht="16.95" customHeight="1" x14ac:dyDescent="0.3">
      <c r="A56" s="198">
        <v>3</v>
      </c>
      <c r="B56" s="199" t="s">
        <v>208</v>
      </c>
      <c r="C56" s="200">
        <v>1</v>
      </c>
      <c r="D56" s="201" t="e">
        <f>+D57/D58</f>
        <v>#DIV/0!</v>
      </c>
      <c r="E56" s="220"/>
      <c r="F56" s="202" t="e">
        <f>+F57/F58</f>
        <v>#DIV/0!</v>
      </c>
      <c r="G56" s="202" t="e">
        <f t="shared" ref="G56:AJ56" si="20">+G57/G58</f>
        <v>#DIV/0!</v>
      </c>
      <c r="H56" s="202" t="e">
        <f t="shared" si="20"/>
        <v>#DIV/0!</v>
      </c>
      <c r="I56" s="202" t="e">
        <f t="shared" si="20"/>
        <v>#DIV/0!</v>
      </c>
      <c r="J56" s="202" t="e">
        <f t="shared" si="20"/>
        <v>#DIV/0!</v>
      </c>
      <c r="K56" s="202" t="e">
        <f t="shared" si="20"/>
        <v>#DIV/0!</v>
      </c>
      <c r="L56" s="202" t="e">
        <f t="shared" si="20"/>
        <v>#DIV/0!</v>
      </c>
      <c r="M56" s="202" t="e">
        <f t="shared" si="20"/>
        <v>#DIV/0!</v>
      </c>
      <c r="N56" s="202" t="e">
        <f t="shared" si="20"/>
        <v>#DIV/0!</v>
      </c>
      <c r="O56" s="202" t="e">
        <f t="shared" si="20"/>
        <v>#DIV/0!</v>
      </c>
      <c r="P56" s="202" t="e">
        <f t="shared" si="20"/>
        <v>#DIV/0!</v>
      </c>
      <c r="Q56" s="202" t="e">
        <f t="shared" si="20"/>
        <v>#DIV/0!</v>
      </c>
      <c r="R56" s="202" t="e">
        <f t="shared" si="20"/>
        <v>#DIV/0!</v>
      </c>
      <c r="S56" s="202" t="e">
        <f t="shared" si="20"/>
        <v>#DIV/0!</v>
      </c>
      <c r="T56" s="202" t="e">
        <f t="shared" si="20"/>
        <v>#DIV/0!</v>
      </c>
      <c r="U56" s="202" t="e">
        <f t="shared" si="20"/>
        <v>#DIV/0!</v>
      </c>
      <c r="V56" s="202" t="e">
        <f t="shared" si="20"/>
        <v>#DIV/0!</v>
      </c>
      <c r="W56" s="202" t="e">
        <f t="shared" si="20"/>
        <v>#DIV/0!</v>
      </c>
      <c r="X56" s="202" t="e">
        <f t="shared" si="20"/>
        <v>#DIV/0!</v>
      </c>
      <c r="Y56" s="202" t="e">
        <f t="shared" si="20"/>
        <v>#DIV/0!</v>
      </c>
      <c r="Z56" s="202" t="e">
        <f t="shared" si="20"/>
        <v>#DIV/0!</v>
      </c>
      <c r="AA56" s="202" t="e">
        <f t="shared" si="20"/>
        <v>#DIV/0!</v>
      </c>
      <c r="AB56" s="202" t="e">
        <f t="shared" si="20"/>
        <v>#DIV/0!</v>
      </c>
      <c r="AC56" s="202" t="e">
        <f t="shared" si="20"/>
        <v>#DIV/0!</v>
      </c>
      <c r="AD56" s="202" t="e">
        <f t="shared" si="20"/>
        <v>#DIV/0!</v>
      </c>
      <c r="AE56" s="202" t="e">
        <f t="shared" si="20"/>
        <v>#DIV/0!</v>
      </c>
      <c r="AF56" s="202" t="e">
        <f t="shared" si="20"/>
        <v>#DIV/0!</v>
      </c>
      <c r="AG56" s="202" t="e">
        <f t="shared" si="20"/>
        <v>#DIV/0!</v>
      </c>
      <c r="AH56" s="202" t="e">
        <f t="shared" si="20"/>
        <v>#DIV/0!</v>
      </c>
      <c r="AI56" s="202" t="e">
        <f t="shared" si="20"/>
        <v>#DIV/0!</v>
      </c>
      <c r="AJ56" s="202" t="e">
        <f t="shared" si="20"/>
        <v>#DIV/0!</v>
      </c>
    </row>
    <row r="57" spans="1:36" x14ac:dyDescent="0.25">
      <c r="A57" s="204"/>
      <c r="B57" s="205" t="s">
        <v>196</v>
      </c>
      <c r="C57" s="205"/>
      <c r="D57" s="207">
        <f>+SUM(F57:AJ57)</f>
        <v>0</v>
      </c>
      <c r="E57" s="224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</row>
    <row r="58" spans="1:36" x14ac:dyDescent="0.25">
      <c r="A58" s="204"/>
      <c r="B58" s="205" t="s">
        <v>206</v>
      </c>
      <c r="C58" s="205"/>
      <c r="D58" s="207">
        <f>+SUM(F58:AJ58)</f>
        <v>0</v>
      </c>
      <c r="E58" s="224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</row>
    <row r="60" spans="1:36" s="194" customFormat="1" ht="19.2" customHeight="1" x14ac:dyDescent="0.3">
      <c r="A60" s="192" t="s">
        <v>209</v>
      </c>
      <c r="B60" s="193"/>
      <c r="C60" s="193"/>
      <c r="D60" s="141"/>
      <c r="E60" s="138"/>
    </row>
    <row r="61" spans="1:36" s="174" customFormat="1" ht="19.2" customHeight="1" x14ac:dyDescent="0.3">
      <c r="A61" s="195" t="s">
        <v>27</v>
      </c>
      <c r="B61" s="195" t="s">
        <v>28</v>
      </c>
      <c r="C61" s="978" t="s">
        <v>61</v>
      </c>
      <c r="D61" s="978" t="s">
        <v>182</v>
      </c>
      <c r="E61" s="978" t="s">
        <v>183</v>
      </c>
      <c r="F61" s="1014" t="s">
        <v>184</v>
      </c>
      <c r="G61" s="1014"/>
      <c r="H61" s="1014"/>
      <c r="I61" s="1014"/>
      <c r="J61" s="1014"/>
      <c r="K61" s="1014"/>
      <c r="L61" s="1014"/>
      <c r="M61" s="1014"/>
      <c r="N61" s="1014"/>
      <c r="O61" s="1014"/>
      <c r="P61" s="1014"/>
      <c r="Q61" s="1014"/>
      <c r="R61" s="1014"/>
      <c r="S61" s="1014"/>
      <c r="T61" s="1014"/>
      <c r="U61" s="1014"/>
      <c r="V61" s="1014"/>
      <c r="W61" s="1014"/>
      <c r="X61" s="1014"/>
      <c r="Y61" s="1014"/>
      <c r="Z61" s="1014"/>
      <c r="AA61" s="1014"/>
      <c r="AB61" s="1014"/>
      <c r="AC61" s="1014"/>
      <c r="AD61" s="1014"/>
      <c r="AE61" s="1014"/>
      <c r="AF61" s="1014"/>
      <c r="AG61" s="1014"/>
      <c r="AH61" s="1014"/>
      <c r="AI61" s="1014"/>
      <c r="AJ61" s="1014"/>
    </row>
    <row r="62" spans="1:36" s="174" customFormat="1" ht="18" customHeight="1" x14ac:dyDescent="0.3">
      <c r="A62" s="196"/>
      <c r="B62" s="197"/>
      <c r="C62" s="978"/>
      <c r="D62" s="978"/>
      <c r="E62" s="978"/>
      <c r="F62" s="175" t="s">
        <v>204</v>
      </c>
      <c r="G62" s="176">
        <f>+F62+1</f>
        <v>45993</v>
      </c>
      <c r="H62" s="176">
        <f t="shared" ref="H62:AJ62" si="21">+G62+1</f>
        <v>45994</v>
      </c>
      <c r="I62" s="176">
        <f t="shared" si="21"/>
        <v>45995</v>
      </c>
      <c r="J62" s="176">
        <f t="shared" si="21"/>
        <v>45996</v>
      </c>
      <c r="K62" s="176">
        <f t="shared" si="21"/>
        <v>45997</v>
      </c>
      <c r="L62" s="176">
        <f t="shared" si="21"/>
        <v>45998</v>
      </c>
      <c r="M62" s="176">
        <f t="shared" si="21"/>
        <v>45999</v>
      </c>
      <c r="N62" s="176">
        <f t="shared" si="21"/>
        <v>46000</v>
      </c>
      <c r="O62" s="176">
        <f t="shared" si="21"/>
        <v>46001</v>
      </c>
      <c r="P62" s="176">
        <f t="shared" si="21"/>
        <v>46002</v>
      </c>
      <c r="Q62" s="176">
        <f t="shared" si="21"/>
        <v>46003</v>
      </c>
      <c r="R62" s="176">
        <f t="shared" si="21"/>
        <v>46004</v>
      </c>
      <c r="S62" s="176">
        <f t="shared" si="21"/>
        <v>46005</v>
      </c>
      <c r="T62" s="176">
        <f t="shared" si="21"/>
        <v>46006</v>
      </c>
      <c r="U62" s="176">
        <f t="shared" si="21"/>
        <v>46007</v>
      </c>
      <c r="V62" s="176">
        <f t="shared" si="21"/>
        <v>46008</v>
      </c>
      <c r="W62" s="176">
        <f t="shared" si="21"/>
        <v>46009</v>
      </c>
      <c r="X62" s="176">
        <f t="shared" si="21"/>
        <v>46010</v>
      </c>
      <c r="Y62" s="176">
        <f t="shared" si="21"/>
        <v>46011</v>
      </c>
      <c r="Z62" s="176">
        <f t="shared" si="21"/>
        <v>46012</v>
      </c>
      <c r="AA62" s="176">
        <f t="shared" si="21"/>
        <v>46013</v>
      </c>
      <c r="AB62" s="176">
        <f t="shared" si="21"/>
        <v>46014</v>
      </c>
      <c r="AC62" s="176">
        <f t="shared" si="21"/>
        <v>46015</v>
      </c>
      <c r="AD62" s="176">
        <f t="shared" si="21"/>
        <v>46016</v>
      </c>
      <c r="AE62" s="176">
        <f t="shared" si="21"/>
        <v>46017</v>
      </c>
      <c r="AF62" s="176">
        <f t="shared" si="21"/>
        <v>46018</v>
      </c>
      <c r="AG62" s="176">
        <f t="shared" si="21"/>
        <v>46019</v>
      </c>
      <c r="AH62" s="176">
        <f t="shared" si="21"/>
        <v>46020</v>
      </c>
      <c r="AI62" s="176">
        <f t="shared" si="21"/>
        <v>46021</v>
      </c>
      <c r="AJ62" s="176">
        <f t="shared" si="21"/>
        <v>46022</v>
      </c>
    </row>
    <row r="63" spans="1:36" s="203" customFormat="1" ht="16.95" customHeight="1" x14ac:dyDescent="0.3">
      <c r="A63" s="198">
        <v>1</v>
      </c>
      <c r="B63" s="199" t="s">
        <v>210</v>
      </c>
      <c r="C63" s="200">
        <v>0.85</v>
      </c>
      <c r="D63" s="201" t="e">
        <f>+D64/D65</f>
        <v>#DIV/0!</v>
      </c>
      <c r="E63" s="220"/>
      <c r="F63" s="202" t="e">
        <f>+F64/F65</f>
        <v>#DIV/0!</v>
      </c>
      <c r="G63" s="202" t="e">
        <f t="shared" ref="G63:AJ63" si="22">+G64/G65</f>
        <v>#DIV/0!</v>
      </c>
      <c r="H63" s="202" t="e">
        <f t="shared" si="22"/>
        <v>#DIV/0!</v>
      </c>
      <c r="I63" s="202" t="e">
        <f t="shared" si="22"/>
        <v>#DIV/0!</v>
      </c>
      <c r="J63" s="202" t="e">
        <f t="shared" si="22"/>
        <v>#DIV/0!</v>
      </c>
      <c r="K63" s="202" t="e">
        <f t="shared" si="22"/>
        <v>#DIV/0!</v>
      </c>
      <c r="L63" s="202" t="e">
        <f t="shared" si="22"/>
        <v>#DIV/0!</v>
      </c>
      <c r="M63" s="202" t="e">
        <f t="shared" si="22"/>
        <v>#DIV/0!</v>
      </c>
      <c r="N63" s="202" t="e">
        <f t="shared" si="22"/>
        <v>#DIV/0!</v>
      </c>
      <c r="O63" s="202" t="e">
        <f t="shared" si="22"/>
        <v>#DIV/0!</v>
      </c>
      <c r="P63" s="202" t="e">
        <f t="shared" si="22"/>
        <v>#DIV/0!</v>
      </c>
      <c r="Q63" s="202" t="e">
        <f t="shared" si="22"/>
        <v>#DIV/0!</v>
      </c>
      <c r="R63" s="202" t="e">
        <f t="shared" si="22"/>
        <v>#DIV/0!</v>
      </c>
      <c r="S63" s="202" t="e">
        <f t="shared" si="22"/>
        <v>#DIV/0!</v>
      </c>
      <c r="T63" s="202" t="e">
        <f t="shared" si="22"/>
        <v>#DIV/0!</v>
      </c>
      <c r="U63" s="202" t="e">
        <f t="shared" si="22"/>
        <v>#DIV/0!</v>
      </c>
      <c r="V63" s="202" t="e">
        <f t="shared" si="22"/>
        <v>#DIV/0!</v>
      </c>
      <c r="W63" s="202" t="e">
        <f t="shared" si="22"/>
        <v>#DIV/0!</v>
      </c>
      <c r="X63" s="202" t="e">
        <f t="shared" si="22"/>
        <v>#DIV/0!</v>
      </c>
      <c r="Y63" s="202" t="e">
        <f t="shared" si="22"/>
        <v>#DIV/0!</v>
      </c>
      <c r="Z63" s="202" t="e">
        <f t="shared" si="22"/>
        <v>#DIV/0!</v>
      </c>
      <c r="AA63" s="202" t="e">
        <f t="shared" si="22"/>
        <v>#DIV/0!</v>
      </c>
      <c r="AB63" s="202" t="e">
        <f t="shared" si="22"/>
        <v>#DIV/0!</v>
      </c>
      <c r="AC63" s="202" t="e">
        <f t="shared" si="22"/>
        <v>#DIV/0!</v>
      </c>
      <c r="AD63" s="202" t="e">
        <f t="shared" si="22"/>
        <v>#DIV/0!</v>
      </c>
      <c r="AE63" s="202" t="e">
        <f t="shared" si="22"/>
        <v>#DIV/0!</v>
      </c>
      <c r="AF63" s="202" t="e">
        <f t="shared" si="22"/>
        <v>#DIV/0!</v>
      </c>
      <c r="AG63" s="202" t="e">
        <f t="shared" si="22"/>
        <v>#DIV/0!</v>
      </c>
      <c r="AH63" s="202" t="e">
        <f t="shared" si="22"/>
        <v>#DIV/0!</v>
      </c>
      <c r="AI63" s="202" t="e">
        <f t="shared" si="22"/>
        <v>#DIV/0!</v>
      </c>
      <c r="AJ63" s="202" t="e">
        <f t="shared" si="22"/>
        <v>#DIV/0!</v>
      </c>
    </row>
    <row r="64" spans="1:36" x14ac:dyDescent="0.25">
      <c r="A64" s="204"/>
      <c r="B64" s="205" t="s">
        <v>196</v>
      </c>
      <c r="C64" s="206"/>
      <c r="D64" s="207">
        <f>+SUM(F64:AJ64)</f>
        <v>0</v>
      </c>
      <c r="E64" s="224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</row>
    <row r="65" spans="1:36" x14ac:dyDescent="0.25">
      <c r="A65" s="204"/>
      <c r="B65" s="205" t="s">
        <v>206</v>
      </c>
      <c r="C65" s="206"/>
      <c r="D65" s="207">
        <f>+SUM(F65:AJ65)</f>
        <v>0</v>
      </c>
      <c r="E65" s="224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</row>
    <row r="66" spans="1:36" s="203" customFormat="1" ht="16.95" customHeight="1" x14ac:dyDescent="0.3">
      <c r="A66" s="198">
        <v>2</v>
      </c>
      <c r="B66" s="199" t="s">
        <v>211</v>
      </c>
      <c r="C66" s="200">
        <v>0.7</v>
      </c>
      <c r="D66" s="201" t="e">
        <f>+D67/D68</f>
        <v>#DIV/0!</v>
      </c>
      <c r="E66" s="220"/>
      <c r="F66" s="202" t="e">
        <f>+F67/F68</f>
        <v>#DIV/0!</v>
      </c>
      <c r="G66" s="202" t="e">
        <f t="shared" ref="G66:AJ66" si="23">+G67/G68</f>
        <v>#DIV/0!</v>
      </c>
      <c r="H66" s="202" t="e">
        <f t="shared" si="23"/>
        <v>#DIV/0!</v>
      </c>
      <c r="I66" s="202" t="e">
        <f t="shared" si="23"/>
        <v>#DIV/0!</v>
      </c>
      <c r="J66" s="202" t="e">
        <f t="shared" si="23"/>
        <v>#DIV/0!</v>
      </c>
      <c r="K66" s="202" t="e">
        <f t="shared" si="23"/>
        <v>#DIV/0!</v>
      </c>
      <c r="L66" s="202" t="e">
        <f t="shared" si="23"/>
        <v>#DIV/0!</v>
      </c>
      <c r="M66" s="202" t="e">
        <f t="shared" si="23"/>
        <v>#DIV/0!</v>
      </c>
      <c r="N66" s="202" t="e">
        <f t="shared" si="23"/>
        <v>#DIV/0!</v>
      </c>
      <c r="O66" s="202" t="e">
        <f t="shared" si="23"/>
        <v>#DIV/0!</v>
      </c>
      <c r="P66" s="202" t="e">
        <f t="shared" si="23"/>
        <v>#DIV/0!</v>
      </c>
      <c r="Q66" s="202" t="e">
        <f t="shared" si="23"/>
        <v>#DIV/0!</v>
      </c>
      <c r="R66" s="202" t="e">
        <f t="shared" si="23"/>
        <v>#DIV/0!</v>
      </c>
      <c r="S66" s="202" t="e">
        <f t="shared" si="23"/>
        <v>#DIV/0!</v>
      </c>
      <c r="T66" s="202" t="e">
        <f t="shared" si="23"/>
        <v>#DIV/0!</v>
      </c>
      <c r="U66" s="202" t="e">
        <f t="shared" si="23"/>
        <v>#DIV/0!</v>
      </c>
      <c r="V66" s="202" t="e">
        <f t="shared" si="23"/>
        <v>#DIV/0!</v>
      </c>
      <c r="W66" s="202" t="e">
        <f t="shared" si="23"/>
        <v>#DIV/0!</v>
      </c>
      <c r="X66" s="202" t="e">
        <f t="shared" si="23"/>
        <v>#DIV/0!</v>
      </c>
      <c r="Y66" s="202" t="e">
        <f t="shared" si="23"/>
        <v>#DIV/0!</v>
      </c>
      <c r="Z66" s="202" t="e">
        <f t="shared" si="23"/>
        <v>#DIV/0!</v>
      </c>
      <c r="AA66" s="202" t="e">
        <f t="shared" si="23"/>
        <v>#DIV/0!</v>
      </c>
      <c r="AB66" s="202" t="e">
        <f t="shared" si="23"/>
        <v>#DIV/0!</v>
      </c>
      <c r="AC66" s="202" t="e">
        <f t="shared" si="23"/>
        <v>#DIV/0!</v>
      </c>
      <c r="AD66" s="202" t="e">
        <f t="shared" si="23"/>
        <v>#DIV/0!</v>
      </c>
      <c r="AE66" s="202" t="e">
        <f t="shared" si="23"/>
        <v>#DIV/0!</v>
      </c>
      <c r="AF66" s="202" t="e">
        <f t="shared" si="23"/>
        <v>#DIV/0!</v>
      </c>
      <c r="AG66" s="202" t="e">
        <f t="shared" si="23"/>
        <v>#DIV/0!</v>
      </c>
      <c r="AH66" s="202" t="e">
        <f t="shared" si="23"/>
        <v>#DIV/0!</v>
      </c>
      <c r="AI66" s="202" t="e">
        <f t="shared" si="23"/>
        <v>#DIV/0!</v>
      </c>
      <c r="AJ66" s="202" t="e">
        <f t="shared" si="23"/>
        <v>#DIV/0!</v>
      </c>
    </row>
    <row r="67" spans="1:36" x14ac:dyDescent="0.25">
      <c r="A67" s="204"/>
      <c r="B67" s="205" t="s">
        <v>196</v>
      </c>
      <c r="C67" s="206"/>
      <c r="D67" s="207">
        <f>+SUM(F67:AJ67)</f>
        <v>0</v>
      </c>
      <c r="E67" s="224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</row>
    <row r="68" spans="1:36" x14ac:dyDescent="0.25">
      <c r="A68" s="204"/>
      <c r="B68" s="205" t="s">
        <v>206</v>
      </c>
      <c r="C68" s="206"/>
      <c r="D68" s="207">
        <f>+SUM(F68:AJ68)</f>
        <v>0</v>
      </c>
      <c r="E68" s="224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</row>
    <row r="69" spans="1:36" s="203" customFormat="1" ht="16.95" customHeight="1" x14ac:dyDescent="0.3">
      <c r="A69" s="198">
        <v>3</v>
      </c>
      <c r="B69" s="199" t="s">
        <v>212</v>
      </c>
      <c r="C69" s="200">
        <v>0.7</v>
      </c>
      <c r="D69" s="201" t="e">
        <f>+D70/D71</f>
        <v>#DIV/0!</v>
      </c>
      <c r="E69" s="220"/>
      <c r="F69" s="202" t="e">
        <f>+F70/F71</f>
        <v>#DIV/0!</v>
      </c>
      <c r="G69" s="202" t="e">
        <f t="shared" ref="G69:AJ69" si="24">+G70/G71</f>
        <v>#DIV/0!</v>
      </c>
      <c r="H69" s="202" t="e">
        <f t="shared" si="24"/>
        <v>#DIV/0!</v>
      </c>
      <c r="I69" s="202" t="e">
        <f t="shared" si="24"/>
        <v>#DIV/0!</v>
      </c>
      <c r="J69" s="202" t="e">
        <f t="shared" si="24"/>
        <v>#DIV/0!</v>
      </c>
      <c r="K69" s="202" t="e">
        <f t="shared" si="24"/>
        <v>#DIV/0!</v>
      </c>
      <c r="L69" s="202" t="e">
        <f t="shared" si="24"/>
        <v>#DIV/0!</v>
      </c>
      <c r="M69" s="202" t="e">
        <f t="shared" si="24"/>
        <v>#DIV/0!</v>
      </c>
      <c r="N69" s="202" t="e">
        <f t="shared" si="24"/>
        <v>#DIV/0!</v>
      </c>
      <c r="O69" s="202" t="e">
        <f t="shared" si="24"/>
        <v>#DIV/0!</v>
      </c>
      <c r="P69" s="202" t="e">
        <f t="shared" si="24"/>
        <v>#DIV/0!</v>
      </c>
      <c r="Q69" s="202" t="e">
        <f t="shared" si="24"/>
        <v>#DIV/0!</v>
      </c>
      <c r="R69" s="202" t="e">
        <f t="shared" si="24"/>
        <v>#DIV/0!</v>
      </c>
      <c r="S69" s="202" t="e">
        <f t="shared" si="24"/>
        <v>#DIV/0!</v>
      </c>
      <c r="T69" s="202" t="e">
        <f t="shared" si="24"/>
        <v>#DIV/0!</v>
      </c>
      <c r="U69" s="202" t="e">
        <f t="shared" si="24"/>
        <v>#DIV/0!</v>
      </c>
      <c r="V69" s="202" t="e">
        <f t="shared" si="24"/>
        <v>#DIV/0!</v>
      </c>
      <c r="W69" s="202" t="e">
        <f t="shared" si="24"/>
        <v>#DIV/0!</v>
      </c>
      <c r="X69" s="202" t="e">
        <f t="shared" si="24"/>
        <v>#DIV/0!</v>
      </c>
      <c r="Y69" s="202" t="e">
        <f t="shared" si="24"/>
        <v>#DIV/0!</v>
      </c>
      <c r="Z69" s="202" t="e">
        <f t="shared" si="24"/>
        <v>#DIV/0!</v>
      </c>
      <c r="AA69" s="202" t="e">
        <f t="shared" si="24"/>
        <v>#DIV/0!</v>
      </c>
      <c r="AB69" s="202" t="e">
        <f t="shared" si="24"/>
        <v>#DIV/0!</v>
      </c>
      <c r="AC69" s="202" t="e">
        <f t="shared" si="24"/>
        <v>#DIV/0!</v>
      </c>
      <c r="AD69" s="202" t="e">
        <f t="shared" si="24"/>
        <v>#DIV/0!</v>
      </c>
      <c r="AE69" s="202" t="e">
        <f t="shared" si="24"/>
        <v>#DIV/0!</v>
      </c>
      <c r="AF69" s="202" t="e">
        <f t="shared" si="24"/>
        <v>#DIV/0!</v>
      </c>
      <c r="AG69" s="202" t="e">
        <f t="shared" si="24"/>
        <v>#DIV/0!</v>
      </c>
      <c r="AH69" s="202" t="e">
        <f t="shared" si="24"/>
        <v>#DIV/0!</v>
      </c>
      <c r="AI69" s="202" t="e">
        <f t="shared" si="24"/>
        <v>#DIV/0!</v>
      </c>
      <c r="AJ69" s="202" t="e">
        <f t="shared" si="24"/>
        <v>#DIV/0!</v>
      </c>
    </row>
    <row r="70" spans="1:36" x14ac:dyDescent="0.25">
      <c r="A70" s="204"/>
      <c r="B70" s="205" t="s">
        <v>196</v>
      </c>
      <c r="C70" s="205"/>
      <c r="D70" s="207">
        <f>+SUM(F70:AJ70)</f>
        <v>0</v>
      </c>
      <c r="E70" s="224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</row>
    <row r="71" spans="1:36" x14ac:dyDescent="0.25">
      <c r="A71" s="204"/>
      <c r="B71" s="205" t="s">
        <v>206</v>
      </c>
      <c r="C71" s="205"/>
      <c r="D71" s="207">
        <f>+SUM(F71:AJ71)</f>
        <v>0</v>
      </c>
      <c r="E71" s="224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</row>
    <row r="74" spans="1:36" ht="15.6" x14ac:dyDescent="0.3">
      <c r="A74" s="169" t="s">
        <v>213</v>
      </c>
      <c r="B74" s="173"/>
      <c r="C74" s="173"/>
    </row>
    <row r="75" spans="1:36" s="174" customFormat="1" ht="19.2" customHeight="1" x14ac:dyDescent="0.3">
      <c r="A75" s="1012" t="s">
        <v>27</v>
      </c>
      <c r="B75" s="1012" t="s">
        <v>28</v>
      </c>
      <c r="C75" s="978" t="s">
        <v>61</v>
      </c>
      <c r="D75" s="979" t="s">
        <v>182</v>
      </c>
      <c r="E75" s="978" t="s">
        <v>183</v>
      </c>
      <c r="F75" s="1014" t="s">
        <v>184</v>
      </c>
      <c r="G75" s="1014"/>
      <c r="H75" s="1014"/>
      <c r="I75" s="1014"/>
      <c r="J75" s="1014"/>
      <c r="K75" s="1014"/>
      <c r="L75" s="1014"/>
      <c r="M75" s="1014"/>
      <c r="N75" s="1014"/>
      <c r="O75" s="1014"/>
      <c r="P75" s="1014"/>
      <c r="Q75" s="1014"/>
      <c r="R75" s="1014"/>
      <c r="S75" s="1014"/>
      <c r="T75" s="1014"/>
      <c r="U75" s="1014"/>
      <c r="V75" s="1014"/>
      <c r="W75" s="1014"/>
      <c r="X75" s="1014"/>
      <c r="Y75" s="1014"/>
      <c r="Z75" s="1014"/>
      <c r="AA75" s="1014"/>
      <c r="AB75" s="1014"/>
      <c r="AC75" s="1014"/>
      <c r="AD75" s="1014"/>
      <c r="AE75" s="1014"/>
      <c r="AF75" s="1014"/>
      <c r="AG75" s="1014"/>
      <c r="AH75" s="1014"/>
      <c r="AI75" s="1014"/>
      <c r="AJ75" s="1014"/>
    </row>
    <row r="76" spans="1:36" s="174" customFormat="1" ht="18" customHeight="1" x14ac:dyDescent="0.3">
      <c r="A76" s="1013"/>
      <c r="B76" s="1013"/>
      <c r="C76" s="978"/>
      <c r="D76" s="980"/>
      <c r="E76" s="978"/>
      <c r="F76" s="175" t="s">
        <v>204</v>
      </c>
      <c r="G76" s="176">
        <f>+F76+1</f>
        <v>45993</v>
      </c>
      <c r="H76" s="176">
        <f t="shared" ref="H76:AJ76" si="25">+G76+1</f>
        <v>45994</v>
      </c>
      <c r="I76" s="176">
        <f t="shared" si="25"/>
        <v>45995</v>
      </c>
      <c r="J76" s="176">
        <f t="shared" si="25"/>
        <v>45996</v>
      </c>
      <c r="K76" s="176">
        <f t="shared" si="25"/>
        <v>45997</v>
      </c>
      <c r="L76" s="176">
        <f t="shared" si="25"/>
        <v>45998</v>
      </c>
      <c r="M76" s="176">
        <f t="shared" si="25"/>
        <v>45999</v>
      </c>
      <c r="N76" s="176">
        <f t="shared" si="25"/>
        <v>46000</v>
      </c>
      <c r="O76" s="176">
        <f t="shared" si="25"/>
        <v>46001</v>
      </c>
      <c r="P76" s="176">
        <f t="shared" si="25"/>
        <v>46002</v>
      </c>
      <c r="Q76" s="176">
        <f t="shared" si="25"/>
        <v>46003</v>
      </c>
      <c r="R76" s="176">
        <f t="shared" si="25"/>
        <v>46004</v>
      </c>
      <c r="S76" s="176">
        <f t="shared" si="25"/>
        <v>46005</v>
      </c>
      <c r="T76" s="176">
        <f t="shared" si="25"/>
        <v>46006</v>
      </c>
      <c r="U76" s="176">
        <f t="shared" si="25"/>
        <v>46007</v>
      </c>
      <c r="V76" s="176">
        <f t="shared" si="25"/>
        <v>46008</v>
      </c>
      <c r="W76" s="176">
        <f t="shared" si="25"/>
        <v>46009</v>
      </c>
      <c r="X76" s="176">
        <f t="shared" si="25"/>
        <v>46010</v>
      </c>
      <c r="Y76" s="176">
        <f t="shared" si="25"/>
        <v>46011</v>
      </c>
      <c r="Z76" s="176">
        <f t="shared" si="25"/>
        <v>46012</v>
      </c>
      <c r="AA76" s="176">
        <f t="shared" si="25"/>
        <v>46013</v>
      </c>
      <c r="AB76" s="176">
        <f t="shared" si="25"/>
        <v>46014</v>
      </c>
      <c r="AC76" s="176">
        <f t="shared" si="25"/>
        <v>46015</v>
      </c>
      <c r="AD76" s="176">
        <f t="shared" si="25"/>
        <v>46016</v>
      </c>
      <c r="AE76" s="176">
        <f t="shared" si="25"/>
        <v>46017</v>
      </c>
      <c r="AF76" s="176">
        <f t="shared" si="25"/>
        <v>46018</v>
      </c>
      <c r="AG76" s="176">
        <f t="shared" si="25"/>
        <v>46019</v>
      </c>
      <c r="AH76" s="176">
        <f t="shared" si="25"/>
        <v>46020</v>
      </c>
      <c r="AI76" s="176">
        <f t="shared" si="25"/>
        <v>46021</v>
      </c>
      <c r="AJ76" s="176">
        <f t="shared" si="25"/>
        <v>46022</v>
      </c>
    </row>
    <row r="77" spans="1:36" s="179" customFormat="1" ht="18.600000000000001" customHeight="1" x14ac:dyDescent="0.3">
      <c r="A77" s="1015" t="s">
        <v>214</v>
      </c>
      <c r="B77" s="1016"/>
      <c r="C77" s="209"/>
      <c r="D77" s="210">
        <f t="shared" ref="D77:AJ77" si="26">+D90/D103</f>
        <v>0.99433427762039661</v>
      </c>
      <c r="E77" s="221"/>
      <c r="F77" s="211">
        <f t="shared" si="26"/>
        <v>1</v>
      </c>
      <c r="G77" s="211">
        <f t="shared" si="26"/>
        <v>1</v>
      </c>
      <c r="H77" s="211">
        <f t="shared" si="26"/>
        <v>0.97560975609756095</v>
      </c>
      <c r="I77" s="211">
        <f t="shared" si="26"/>
        <v>1</v>
      </c>
      <c r="J77" s="211">
        <f t="shared" si="26"/>
        <v>1</v>
      </c>
      <c r="K77" s="211">
        <f t="shared" si="26"/>
        <v>1</v>
      </c>
      <c r="L77" s="211" t="e">
        <f t="shared" si="26"/>
        <v>#DIV/0!</v>
      </c>
      <c r="M77" s="211">
        <f t="shared" si="26"/>
        <v>1</v>
      </c>
      <c r="N77" s="211">
        <f t="shared" si="26"/>
        <v>0.96296296296296291</v>
      </c>
      <c r="O77" s="211">
        <f t="shared" si="26"/>
        <v>1</v>
      </c>
      <c r="P77" s="211">
        <f t="shared" si="26"/>
        <v>1</v>
      </c>
      <c r="Q77" s="211">
        <f t="shared" si="26"/>
        <v>1</v>
      </c>
      <c r="R77" s="211">
        <f t="shared" si="26"/>
        <v>1</v>
      </c>
      <c r="S77" s="211">
        <f t="shared" si="26"/>
        <v>1</v>
      </c>
      <c r="T77" s="211">
        <f t="shared" si="26"/>
        <v>1</v>
      </c>
      <c r="U77" s="211">
        <f t="shared" si="26"/>
        <v>1</v>
      </c>
      <c r="V77" s="211" t="e">
        <f t="shared" si="26"/>
        <v>#DIV/0!</v>
      </c>
      <c r="W77" s="211" t="e">
        <f t="shared" si="26"/>
        <v>#DIV/0!</v>
      </c>
      <c r="X77" s="211" t="e">
        <f t="shared" si="26"/>
        <v>#DIV/0!</v>
      </c>
      <c r="Y77" s="211" t="e">
        <f t="shared" si="26"/>
        <v>#DIV/0!</v>
      </c>
      <c r="Z77" s="211" t="e">
        <f t="shared" si="26"/>
        <v>#DIV/0!</v>
      </c>
      <c r="AA77" s="211" t="e">
        <f t="shared" si="26"/>
        <v>#DIV/0!</v>
      </c>
      <c r="AB77" s="211" t="e">
        <f t="shared" si="26"/>
        <v>#DIV/0!</v>
      </c>
      <c r="AC77" s="211" t="e">
        <f t="shared" si="26"/>
        <v>#DIV/0!</v>
      </c>
      <c r="AD77" s="211" t="e">
        <f t="shared" si="26"/>
        <v>#DIV/0!</v>
      </c>
      <c r="AE77" s="211" t="e">
        <f t="shared" si="26"/>
        <v>#DIV/0!</v>
      </c>
      <c r="AF77" s="211" t="e">
        <f t="shared" si="26"/>
        <v>#DIV/0!</v>
      </c>
      <c r="AG77" s="211" t="e">
        <f t="shared" si="26"/>
        <v>#DIV/0!</v>
      </c>
      <c r="AH77" s="211" t="e">
        <f t="shared" si="26"/>
        <v>#DIV/0!</v>
      </c>
      <c r="AI77" s="211" t="e">
        <f t="shared" si="26"/>
        <v>#DIV/0!</v>
      </c>
      <c r="AJ77" s="211" t="e">
        <f t="shared" si="26"/>
        <v>#DIV/0!</v>
      </c>
    </row>
    <row r="78" spans="1:36" x14ac:dyDescent="0.25">
      <c r="A78" s="204">
        <v>1</v>
      </c>
      <c r="B78" s="205" t="s">
        <v>215</v>
      </c>
      <c r="C78" s="205"/>
      <c r="D78" s="212">
        <f t="shared" ref="D78:AJ85" si="27">+IF(D92=0,"",D92/D105)</f>
        <v>1</v>
      </c>
      <c r="E78" s="165"/>
      <c r="F78" s="213" t="str">
        <f t="shared" si="27"/>
        <v/>
      </c>
      <c r="G78" s="213" t="str">
        <f t="shared" si="27"/>
        <v/>
      </c>
      <c r="H78" s="213">
        <f t="shared" si="27"/>
        <v>1</v>
      </c>
      <c r="I78" s="213">
        <f t="shared" si="27"/>
        <v>1</v>
      </c>
      <c r="J78" s="213">
        <f t="shared" si="27"/>
        <v>1</v>
      </c>
      <c r="K78" s="213">
        <f t="shared" si="27"/>
        <v>1</v>
      </c>
      <c r="L78" s="213" t="str">
        <f t="shared" si="27"/>
        <v/>
      </c>
      <c r="M78" s="213" t="str">
        <f t="shared" si="27"/>
        <v/>
      </c>
      <c r="N78" s="213">
        <f t="shared" si="27"/>
        <v>1</v>
      </c>
      <c r="O78" s="213" t="str">
        <f t="shared" si="27"/>
        <v/>
      </c>
      <c r="P78" s="213">
        <f t="shared" si="27"/>
        <v>1</v>
      </c>
      <c r="Q78" s="213">
        <f t="shared" si="27"/>
        <v>1</v>
      </c>
      <c r="R78" s="213">
        <f t="shared" si="27"/>
        <v>1</v>
      </c>
      <c r="S78" s="213">
        <f t="shared" si="27"/>
        <v>1</v>
      </c>
      <c r="T78" s="213">
        <f t="shared" si="27"/>
        <v>1</v>
      </c>
      <c r="U78" s="213" t="str">
        <f t="shared" si="27"/>
        <v/>
      </c>
      <c r="V78" s="213" t="str">
        <f t="shared" si="27"/>
        <v/>
      </c>
      <c r="W78" s="213" t="str">
        <f t="shared" si="27"/>
        <v/>
      </c>
      <c r="X78" s="213" t="str">
        <f t="shared" si="27"/>
        <v/>
      </c>
      <c r="Y78" s="213" t="str">
        <f t="shared" si="27"/>
        <v/>
      </c>
      <c r="Z78" s="213" t="str">
        <f t="shared" si="27"/>
        <v/>
      </c>
      <c r="AA78" s="213" t="str">
        <f t="shared" si="27"/>
        <v/>
      </c>
      <c r="AB78" s="213" t="str">
        <f t="shared" si="27"/>
        <v/>
      </c>
      <c r="AC78" s="213" t="str">
        <f t="shared" si="27"/>
        <v/>
      </c>
      <c r="AD78" s="213" t="str">
        <f t="shared" si="27"/>
        <v/>
      </c>
      <c r="AE78" s="213" t="str">
        <f t="shared" si="27"/>
        <v/>
      </c>
      <c r="AF78" s="213" t="str">
        <f t="shared" si="27"/>
        <v/>
      </c>
      <c r="AG78" s="213" t="str">
        <f t="shared" si="27"/>
        <v/>
      </c>
      <c r="AH78" s="213" t="str">
        <f t="shared" si="27"/>
        <v/>
      </c>
      <c r="AI78" s="213" t="str">
        <f t="shared" si="27"/>
        <v/>
      </c>
      <c r="AJ78" s="213" t="str">
        <f t="shared" si="27"/>
        <v/>
      </c>
    </row>
    <row r="79" spans="1:36" x14ac:dyDescent="0.25">
      <c r="A79" s="204">
        <v>2</v>
      </c>
      <c r="B79" s="205" t="s">
        <v>216</v>
      </c>
      <c r="C79" s="205"/>
      <c r="D79" s="212">
        <f t="shared" si="27"/>
        <v>0.96296296296296291</v>
      </c>
      <c r="E79" s="165"/>
      <c r="F79" s="213" t="str">
        <f t="shared" si="27"/>
        <v/>
      </c>
      <c r="G79" s="213" t="str">
        <f t="shared" si="27"/>
        <v/>
      </c>
      <c r="H79" s="213">
        <f t="shared" si="27"/>
        <v>0.83333333333333337</v>
      </c>
      <c r="I79" s="213">
        <f t="shared" si="27"/>
        <v>1</v>
      </c>
      <c r="J79" s="213">
        <f t="shared" si="27"/>
        <v>1</v>
      </c>
      <c r="K79" s="213">
        <f t="shared" si="27"/>
        <v>1</v>
      </c>
      <c r="L79" s="213" t="str">
        <f t="shared" si="27"/>
        <v/>
      </c>
      <c r="M79" s="213" t="str">
        <f t="shared" si="27"/>
        <v/>
      </c>
      <c r="N79" s="213">
        <f t="shared" si="27"/>
        <v>0.5</v>
      </c>
      <c r="O79" s="213">
        <f t="shared" si="27"/>
        <v>1</v>
      </c>
      <c r="P79" s="213">
        <f t="shared" si="27"/>
        <v>1</v>
      </c>
      <c r="Q79" s="213">
        <f t="shared" si="27"/>
        <v>1</v>
      </c>
      <c r="R79" s="213">
        <f t="shared" si="27"/>
        <v>1</v>
      </c>
      <c r="S79" s="213">
        <f t="shared" si="27"/>
        <v>1</v>
      </c>
      <c r="T79" s="213" t="str">
        <f t="shared" si="27"/>
        <v/>
      </c>
      <c r="U79" s="213" t="str">
        <f t="shared" si="27"/>
        <v/>
      </c>
      <c r="V79" s="213" t="str">
        <f t="shared" si="27"/>
        <v/>
      </c>
      <c r="W79" s="213" t="str">
        <f t="shared" si="27"/>
        <v/>
      </c>
      <c r="X79" s="213" t="str">
        <f t="shared" si="27"/>
        <v/>
      </c>
      <c r="Y79" s="213" t="str">
        <f t="shared" si="27"/>
        <v/>
      </c>
      <c r="Z79" s="213" t="str">
        <f t="shared" si="27"/>
        <v/>
      </c>
      <c r="AA79" s="213" t="str">
        <f t="shared" si="27"/>
        <v/>
      </c>
      <c r="AB79" s="213" t="str">
        <f t="shared" si="27"/>
        <v/>
      </c>
      <c r="AC79" s="213" t="str">
        <f t="shared" si="27"/>
        <v/>
      </c>
      <c r="AD79" s="213" t="str">
        <f t="shared" si="27"/>
        <v/>
      </c>
      <c r="AE79" s="213" t="str">
        <f t="shared" si="27"/>
        <v/>
      </c>
      <c r="AF79" s="213" t="str">
        <f t="shared" si="27"/>
        <v/>
      </c>
      <c r="AG79" s="213" t="str">
        <f t="shared" si="27"/>
        <v/>
      </c>
      <c r="AH79" s="213" t="str">
        <f t="shared" si="27"/>
        <v/>
      </c>
      <c r="AI79" s="213" t="str">
        <f t="shared" si="27"/>
        <v/>
      </c>
      <c r="AJ79" s="213" t="str">
        <f t="shared" si="27"/>
        <v/>
      </c>
    </row>
    <row r="80" spans="1:36" x14ac:dyDescent="0.25">
      <c r="A80" s="204">
        <v>3</v>
      </c>
      <c r="B80" s="205" t="s">
        <v>19</v>
      </c>
      <c r="C80" s="205"/>
      <c r="D80" s="212">
        <f t="shared" si="27"/>
        <v>1</v>
      </c>
      <c r="E80" s="165"/>
      <c r="F80" s="213" t="str">
        <f t="shared" si="27"/>
        <v/>
      </c>
      <c r="G80" s="213">
        <f t="shared" si="27"/>
        <v>1</v>
      </c>
      <c r="H80" s="213" t="str">
        <f t="shared" si="27"/>
        <v/>
      </c>
      <c r="I80" s="213">
        <f t="shared" si="27"/>
        <v>1</v>
      </c>
      <c r="J80" s="213">
        <f t="shared" si="27"/>
        <v>1</v>
      </c>
      <c r="K80" s="213">
        <f t="shared" si="27"/>
        <v>1</v>
      </c>
      <c r="L80" s="213" t="str">
        <f t="shared" si="27"/>
        <v/>
      </c>
      <c r="M80" s="213" t="str">
        <f t="shared" si="27"/>
        <v/>
      </c>
      <c r="N80" s="213">
        <f t="shared" si="27"/>
        <v>1</v>
      </c>
      <c r="O80" s="213">
        <f t="shared" si="27"/>
        <v>1</v>
      </c>
      <c r="P80" s="213">
        <f t="shared" si="27"/>
        <v>1</v>
      </c>
      <c r="Q80" s="213">
        <f t="shared" si="27"/>
        <v>1</v>
      </c>
      <c r="R80" s="213">
        <f t="shared" si="27"/>
        <v>1</v>
      </c>
      <c r="S80" s="213" t="str">
        <f t="shared" si="27"/>
        <v/>
      </c>
      <c r="T80" s="213">
        <f t="shared" si="27"/>
        <v>1</v>
      </c>
      <c r="U80" s="213">
        <f t="shared" si="27"/>
        <v>1</v>
      </c>
      <c r="V80" s="213" t="str">
        <f t="shared" si="27"/>
        <v/>
      </c>
      <c r="W80" s="213" t="str">
        <f t="shared" si="27"/>
        <v/>
      </c>
      <c r="X80" s="213" t="str">
        <f t="shared" si="27"/>
        <v/>
      </c>
      <c r="Y80" s="213" t="str">
        <f t="shared" si="27"/>
        <v/>
      </c>
      <c r="Z80" s="213" t="str">
        <f t="shared" si="27"/>
        <v/>
      </c>
      <c r="AA80" s="213" t="str">
        <f t="shared" si="27"/>
        <v/>
      </c>
      <c r="AB80" s="213" t="str">
        <f t="shared" si="27"/>
        <v/>
      </c>
      <c r="AC80" s="213" t="str">
        <f t="shared" si="27"/>
        <v/>
      </c>
      <c r="AD80" s="213" t="str">
        <f t="shared" si="27"/>
        <v/>
      </c>
      <c r="AE80" s="213" t="str">
        <f t="shared" si="27"/>
        <v/>
      </c>
      <c r="AF80" s="213" t="str">
        <f t="shared" si="27"/>
        <v/>
      </c>
      <c r="AG80" s="213" t="str">
        <f t="shared" si="27"/>
        <v/>
      </c>
      <c r="AH80" s="213" t="str">
        <f t="shared" si="27"/>
        <v/>
      </c>
      <c r="AI80" s="213" t="str">
        <f t="shared" si="27"/>
        <v/>
      </c>
      <c r="AJ80" s="213" t="str">
        <f t="shared" si="27"/>
        <v/>
      </c>
    </row>
    <row r="81" spans="1:36" x14ac:dyDescent="0.25">
      <c r="A81" s="204">
        <v>4</v>
      </c>
      <c r="B81" s="205" t="s">
        <v>217</v>
      </c>
      <c r="C81" s="205"/>
      <c r="D81" s="212">
        <f t="shared" si="27"/>
        <v>1</v>
      </c>
      <c r="E81" s="165"/>
      <c r="F81" s="213" t="str">
        <f t="shared" si="27"/>
        <v/>
      </c>
      <c r="G81" s="213">
        <f t="shared" si="27"/>
        <v>1</v>
      </c>
      <c r="H81" s="213">
        <f t="shared" si="27"/>
        <v>1</v>
      </c>
      <c r="I81" s="213">
        <f t="shared" si="27"/>
        <v>1</v>
      </c>
      <c r="J81" s="213">
        <f t="shared" si="27"/>
        <v>1</v>
      </c>
      <c r="K81" s="213">
        <f t="shared" si="27"/>
        <v>1</v>
      </c>
      <c r="L81" s="213" t="str">
        <f t="shared" si="27"/>
        <v/>
      </c>
      <c r="M81" s="213">
        <f t="shared" si="27"/>
        <v>1</v>
      </c>
      <c r="N81" s="213">
        <f t="shared" si="27"/>
        <v>1</v>
      </c>
      <c r="O81" s="213">
        <f t="shared" si="27"/>
        <v>1</v>
      </c>
      <c r="P81" s="213">
        <f t="shared" si="27"/>
        <v>1</v>
      </c>
      <c r="Q81" s="213">
        <f t="shared" si="27"/>
        <v>1</v>
      </c>
      <c r="R81" s="213">
        <f t="shared" si="27"/>
        <v>1</v>
      </c>
      <c r="S81" s="213">
        <f t="shared" si="27"/>
        <v>1</v>
      </c>
      <c r="T81" s="213" t="str">
        <f t="shared" si="27"/>
        <v/>
      </c>
      <c r="U81" s="213">
        <f t="shared" si="27"/>
        <v>1</v>
      </c>
      <c r="V81" s="213" t="str">
        <f t="shared" si="27"/>
        <v/>
      </c>
      <c r="W81" s="213" t="str">
        <f t="shared" si="27"/>
        <v/>
      </c>
      <c r="X81" s="213" t="str">
        <f t="shared" si="27"/>
        <v/>
      </c>
      <c r="Y81" s="213" t="str">
        <f t="shared" si="27"/>
        <v/>
      </c>
      <c r="Z81" s="213" t="str">
        <f t="shared" si="27"/>
        <v/>
      </c>
      <c r="AA81" s="213" t="str">
        <f t="shared" si="27"/>
        <v/>
      </c>
      <c r="AB81" s="213" t="str">
        <f t="shared" si="27"/>
        <v/>
      </c>
      <c r="AC81" s="213" t="str">
        <f t="shared" si="27"/>
        <v/>
      </c>
      <c r="AD81" s="213" t="str">
        <f t="shared" si="27"/>
        <v/>
      </c>
      <c r="AE81" s="213" t="str">
        <f t="shared" si="27"/>
        <v/>
      </c>
      <c r="AF81" s="213" t="str">
        <f t="shared" si="27"/>
        <v/>
      </c>
      <c r="AG81" s="213" t="str">
        <f t="shared" si="27"/>
        <v/>
      </c>
      <c r="AH81" s="213" t="str">
        <f t="shared" si="27"/>
        <v/>
      </c>
      <c r="AI81" s="213" t="str">
        <f t="shared" si="27"/>
        <v/>
      </c>
      <c r="AJ81" s="213" t="str">
        <f t="shared" si="27"/>
        <v/>
      </c>
    </row>
    <row r="82" spans="1:36" x14ac:dyDescent="0.25">
      <c r="A82" s="204">
        <v>5</v>
      </c>
      <c r="B82" s="205" t="s">
        <v>218</v>
      </c>
      <c r="C82" s="205"/>
      <c r="D82" s="212">
        <f t="shared" si="27"/>
        <v>1</v>
      </c>
      <c r="E82" s="165"/>
      <c r="F82" s="213" t="str">
        <f t="shared" si="27"/>
        <v/>
      </c>
      <c r="G82" s="213" t="str">
        <f t="shared" si="27"/>
        <v/>
      </c>
      <c r="H82" s="213" t="str">
        <f t="shared" si="27"/>
        <v/>
      </c>
      <c r="I82" s="213" t="str">
        <f t="shared" si="27"/>
        <v/>
      </c>
      <c r="J82" s="213">
        <f t="shared" si="27"/>
        <v>1</v>
      </c>
      <c r="K82" s="213" t="str">
        <f t="shared" si="27"/>
        <v/>
      </c>
      <c r="L82" s="213" t="str">
        <f t="shared" si="27"/>
        <v/>
      </c>
      <c r="M82" s="213" t="str">
        <f t="shared" si="27"/>
        <v/>
      </c>
      <c r="N82" s="213" t="str">
        <f t="shared" si="27"/>
        <v/>
      </c>
      <c r="O82" s="213" t="str">
        <f t="shared" si="27"/>
        <v/>
      </c>
      <c r="P82" s="213" t="str">
        <f t="shared" si="27"/>
        <v/>
      </c>
      <c r="Q82" s="213" t="str">
        <f t="shared" si="27"/>
        <v/>
      </c>
      <c r="R82" s="213" t="str">
        <f t="shared" si="27"/>
        <v/>
      </c>
      <c r="S82" s="213" t="str">
        <f t="shared" si="27"/>
        <v/>
      </c>
      <c r="T82" s="213" t="str">
        <f t="shared" si="27"/>
        <v/>
      </c>
      <c r="U82" s="213" t="str">
        <f t="shared" si="27"/>
        <v/>
      </c>
      <c r="V82" s="213" t="str">
        <f t="shared" si="27"/>
        <v/>
      </c>
      <c r="W82" s="213" t="str">
        <f t="shared" si="27"/>
        <v/>
      </c>
      <c r="X82" s="213" t="str">
        <f t="shared" si="27"/>
        <v/>
      </c>
      <c r="Y82" s="213" t="str">
        <f t="shared" si="27"/>
        <v/>
      </c>
      <c r="Z82" s="213" t="str">
        <f t="shared" si="27"/>
        <v/>
      </c>
      <c r="AA82" s="213" t="str">
        <f t="shared" si="27"/>
        <v/>
      </c>
      <c r="AB82" s="213" t="str">
        <f t="shared" si="27"/>
        <v/>
      </c>
      <c r="AC82" s="213" t="str">
        <f t="shared" si="27"/>
        <v/>
      </c>
      <c r="AD82" s="213" t="str">
        <f t="shared" si="27"/>
        <v/>
      </c>
      <c r="AE82" s="213" t="str">
        <f t="shared" si="27"/>
        <v/>
      </c>
      <c r="AF82" s="213" t="str">
        <f t="shared" si="27"/>
        <v/>
      </c>
      <c r="AG82" s="213" t="str">
        <f t="shared" si="27"/>
        <v/>
      </c>
      <c r="AH82" s="213" t="str">
        <f t="shared" si="27"/>
        <v/>
      </c>
      <c r="AI82" s="213" t="str">
        <f t="shared" si="27"/>
        <v/>
      </c>
      <c r="AJ82" s="213" t="str">
        <f t="shared" si="27"/>
        <v/>
      </c>
    </row>
    <row r="83" spans="1:36" x14ac:dyDescent="0.25">
      <c r="A83" s="204">
        <v>6</v>
      </c>
      <c r="B83" s="205" t="s">
        <v>219</v>
      </c>
      <c r="C83" s="205"/>
      <c r="D83" s="212" t="str">
        <f t="shared" si="27"/>
        <v/>
      </c>
      <c r="E83" s="165"/>
      <c r="F83" s="213" t="str">
        <f t="shared" si="27"/>
        <v/>
      </c>
      <c r="G83" s="213" t="str">
        <f t="shared" si="27"/>
        <v/>
      </c>
      <c r="H83" s="213" t="str">
        <f t="shared" si="27"/>
        <v/>
      </c>
      <c r="I83" s="213" t="str">
        <f t="shared" si="27"/>
        <v/>
      </c>
      <c r="J83" s="213" t="str">
        <f t="shared" si="27"/>
        <v/>
      </c>
      <c r="K83" s="213" t="str">
        <f t="shared" si="27"/>
        <v/>
      </c>
      <c r="L83" s="213" t="str">
        <f t="shared" si="27"/>
        <v/>
      </c>
      <c r="M83" s="213" t="str">
        <f t="shared" si="27"/>
        <v/>
      </c>
      <c r="N83" s="213" t="str">
        <f t="shared" si="27"/>
        <v/>
      </c>
      <c r="O83" s="213" t="str">
        <f t="shared" si="27"/>
        <v/>
      </c>
      <c r="P83" s="213" t="str">
        <f t="shared" si="27"/>
        <v/>
      </c>
      <c r="Q83" s="213" t="str">
        <f t="shared" si="27"/>
        <v/>
      </c>
      <c r="R83" s="213" t="str">
        <f t="shared" si="27"/>
        <v/>
      </c>
      <c r="S83" s="213" t="str">
        <f t="shared" si="27"/>
        <v/>
      </c>
      <c r="T83" s="213" t="str">
        <f t="shared" si="27"/>
        <v/>
      </c>
      <c r="U83" s="213" t="str">
        <f t="shared" si="27"/>
        <v/>
      </c>
      <c r="V83" s="213" t="str">
        <f t="shared" si="27"/>
        <v/>
      </c>
      <c r="W83" s="213" t="str">
        <f t="shared" si="27"/>
        <v/>
      </c>
      <c r="X83" s="213" t="str">
        <f t="shared" si="27"/>
        <v/>
      </c>
      <c r="Y83" s="213" t="str">
        <f t="shared" si="27"/>
        <v/>
      </c>
      <c r="Z83" s="213" t="str">
        <f t="shared" si="27"/>
        <v/>
      </c>
      <c r="AA83" s="213" t="str">
        <f t="shared" si="27"/>
        <v/>
      </c>
      <c r="AB83" s="213" t="str">
        <f t="shared" si="27"/>
        <v/>
      </c>
      <c r="AC83" s="213" t="str">
        <f t="shared" si="27"/>
        <v/>
      </c>
      <c r="AD83" s="213" t="str">
        <f t="shared" si="27"/>
        <v/>
      </c>
      <c r="AE83" s="213" t="str">
        <f t="shared" si="27"/>
        <v/>
      </c>
      <c r="AF83" s="213" t="str">
        <f t="shared" si="27"/>
        <v/>
      </c>
      <c r="AG83" s="213" t="str">
        <f t="shared" si="27"/>
        <v/>
      </c>
      <c r="AH83" s="213" t="str">
        <f t="shared" si="27"/>
        <v/>
      </c>
      <c r="AI83" s="213" t="str">
        <f t="shared" si="27"/>
        <v/>
      </c>
      <c r="AJ83" s="213" t="str">
        <f t="shared" si="27"/>
        <v/>
      </c>
    </row>
    <row r="84" spans="1:36" x14ac:dyDescent="0.25">
      <c r="A84" s="204">
        <v>7</v>
      </c>
      <c r="B84" s="205" t="s">
        <v>199</v>
      </c>
      <c r="C84" s="205"/>
      <c r="D84" s="212" t="str">
        <f t="shared" si="27"/>
        <v/>
      </c>
      <c r="E84" s="165"/>
      <c r="F84" s="213" t="str">
        <f t="shared" si="27"/>
        <v/>
      </c>
      <c r="G84" s="213" t="str">
        <f t="shared" si="27"/>
        <v/>
      </c>
      <c r="H84" s="213" t="str">
        <f t="shared" si="27"/>
        <v/>
      </c>
      <c r="I84" s="213" t="str">
        <f t="shared" si="27"/>
        <v/>
      </c>
      <c r="J84" s="213" t="str">
        <f t="shared" si="27"/>
        <v/>
      </c>
      <c r="K84" s="213" t="str">
        <f t="shared" si="27"/>
        <v/>
      </c>
      <c r="L84" s="213" t="str">
        <f t="shared" si="27"/>
        <v/>
      </c>
      <c r="M84" s="213" t="str">
        <f t="shared" si="27"/>
        <v/>
      </c>
      <c r="N84" s="213" t="str">
        <f t="shared" si="27"/>
        <v/>
      </c>
      <c r="O84" s="213" t="str">
        <f t="shared" si="27"/>
        <v/>
      </c>
      <c r="P84" s="213" t="str">
        <f t="shared" si="27"/>
        <v/>
      </c>
      <c r="Q84" s="213" t="str">
        <f t="shared" si="27"/>
        <v/>
      </c>
      <c r="R84" s="213" t="str">
        <f t="shared" si="27"/>
        <v/>
      </c>
      <c r="S84" s="213" t="str">
        <f t="shared" si="27"/>
        <v/>
      </c>
      <c r="T84" s="213" t="str">
        <f t="shared" si="27"/>
        <v/>
      </c>
      <c r="U84" s="213" t="str">
        <f t="shared" si="27"/>
        <v/>
      </c>
      <c r="V84" s="213" t="str">
        <f t="shared" si="27"/>
        <v/>
      </c>
      <c r="W84" s="213" t="str">
        <f t="shared" si="27"/>
        <v/>
      </c>
      <c r="X84" s="213" t="str">
        <f t="shared" si="27"/>
        <v/>
      </c>
      <c r="Y84" s="213" t="str">
        <f t="shared" si="27"/>
        <v/>
      </c>
      <c r="Z84" s="213" t="str">
        <f t="shared" si="27"/>
        <v/>
      </c>
      <c r="AA84" s="213" t="str">
        <f t="shared" si="27"/>
        <v/>
      </c>
      <c r="AB84" s="213" t="str">
        <f t="shared" si="27"/>
        <v/>
      </c>
      <c r="AC84" s="213" t="str">
        <f t="shared" si="27"/>
        <v/>
      </c>
      <c r="AD84" s="213" t="str">
        <f t="shared" si="27"/>
        <v/>
      </c>
      <c r="AE84" s="213" t="str">
        <f t="shared" si="27"/>
        <v/>
      </c>
      <c r="AF84" s="213" t="str">
        <f t="shared" si="27"/>
        <v/>
      </c>
      <c r="AG84" s="213" t="str">
        <f t="shared" si="27"/>
        <v/>
      </c>
      <c r="AH84" s="213" t="str">
        <f t="shared" si="27"/>
        <v/>
      </c>
      <c r="AI84" s="213" t="str">
        <f t="shared" si="27"/>
        <v/>
      </c>
      <c r="AJ84" s="213" t="str">
        <f t="shared" si="27"/>
        <v/>
      </c>
    </row>
    <row r="85" spans="1:36" x14ac:dyDescent="0.25">
      <c r="A85" s="204">
        <v>8</v>
      </c>
      <c r="B85" s="205" t="s">
        <v>200</v>
      </c>
      <c r="C85" s="205"/>
      <c r="D85" s="212">
        <f t="shared" si="27"/>
        <v>1</v>
      </c>
      <c r="E85" s="165"/>
      <c r="F85" s="213" t="str">
        <f t="shared" si="27"/>
        <v/>
      </c>
      <c r="G85" s="213" t="str">
        <f t="shared" si="27"/>
        <v/>
      </c>
      <c r="H85" s="213" t="str">
        <f t="shared" si="27"/>
        <v/>
      </c>
      <c r="I85" s="213" t="str">
        <f t="shared" si="27"/>
        <v/>
      </c>
      <c r="J85" s="213" t="str">
        <f t="shared" si="27"/>
        <v/>
      </c>
      <c r="K85" s="213">
        <f t="shared" si="27"/>
        <v>1</v>
      </c>
      <c r="L85" s="213" t="str">
        <f t="shared" si="27"/>
        <v/>
      </c>
      <c r="M85" s="213" t="str">
        <f t="shared" si="27"/>
        <v/>
      </c>
      <c r="N85" s="213">
        <f t="shared" si="27"/>
        <v>1</v>
      </c>
      <c r="O85" s="213">
        <f t="shared" si="27"/>
        <v>1</v>
      </c>
      <c r="P85" s="213" t="str">
        <f t="shared" si="27"/>
        <v/>
      </c>
      <c r="Q85" s="213" t="str">
        <f t="shared" si="27"/>
        <v/>
      </c>
      <c r="R85" s="213" t="str">
        <f t="shared" si="27"/>
        <v/>
      </c>
      <c r="S85" s="213" t="str">
        <f t="shared" si="27"/>
        <v/>
      </c>
      <c r="T85" s="213" t="str">
        <f t="shared" si="27"/>
        <v/>
      </c>
      <c r="U85" s="213" t="str">
        <f t="shared" si="27"/>
        <v/>
      </c>
      <c r="V85" s="213" t="str">
        <f t="shared" si="27"/>
        <v/>
      </c>
      <c r="W85" s="213" t="str">
        <f t="shared" si="27"/>
        <v/>
      </c>
      <c r="X85" s="213" t="str">
        <f t="shared" si="27"/>
        <v/>
      </c>
      <c r="Y85" s="213" t="str">
        <f t="shared" si="27"/>
        <v/>
      </c>
      <c r="Z85" s="213" t="str">
        <f t="shared" si="27"/>
        <v/>
      </c>
      <c r="AA85" s="213" t="str">
        <f t="shared" si="27"/>
        <v/>
      </c>
      <c r="AB85" s="213" t="str">
        <f t="shared" si="27"/>
        <v/>
      </c>
      <c r="AC85" s="213" t="str">
        <f t="shared" si="27"/>
        <v/>
      </c>
      <c r="AD85" s="213" t="str">
        <f t="shared" si="27"/>
        <v/>
      </c>
      <c r="AE85" s="213" t="str">
        <f t="shared" si="27"/>
        <v/>
      </c>
      <c r="AF85" s="213" t="str">
        <f t="shared" si="27"/>
        <v/>
      </c>
      <c r="AG85" s="213" t="str">
        <f t="shared" si="27"/>
        <v/>
      </c>
      <c r="AH85" s="213" t="str">
        <f t="shared" si="27"/>
        <v/>
      </c>
      <c r="AI85" s="213" t="str">
        <f t="shared" si="27"/>
        <v/>
      </c>
      <c r="AJ85" s="213" t="str">
        <f t="shared" ref="F85:AJ86" si="28">+IF(AJ99=0,"",AJ99/AJ112)</f>
        <v/>
      </c>
    </row>
    <row r="86" spans="1:36" x14ac:dyDescent="0.25">
      <c r="A86" s="204">
        <v>9</v>
      </c>
      <c r="B86" s="205" t="s">
        <v>220</v>
      </c>
      <c r="C86" s="205"/>
      <c r="D86" s="212" t="str">
        <f>+IF(D100=0,"",D100/D113)</f>
        <v/>
      </c>
      <c r="E86" s="165"/>
      <c r="F86" s="213" t="str">
        <f t="shared" si="28"/>
        <v/>
      </c>
      <c r="G86" s="213" t="str">
        <f t="shared" si="28"/>
        <v/>
      </c>
      <c r="H86" s="213" t="str">
        <f t="shared" si="28"/>
        <v/>
      </c>
      <c r="I86" s="213" t="str">
        <f t="shared" si="28"/>
        <v/>
      </c>
      <c r="J86" s="213" t="str">
        <f t="shared" si="28"/>
        <v/>
      </c>
      <c r="K86" s="213" t="str">
        <f t="shared" si="28"/>
        <v/>
      </c>
      <c r="L86" s="213" t="str">
        <f t="shared" si="28"/>
        <v/>
      </c>
      <c r="M86" s="213" t="str">
        <f t="shared" si="28"/>
        <v/>
      </c>
      <c r="N86" s="213" t="str">
        <f t="shared" si="28"/>
        <v/>
      </c>
      <c r="O86" s="213" t="str">
        <f t="shared" si="28"/>
        <v/>
      </c>
      <c r="P86" s="213" t="str">
        <f t="shared" si="28"/>
        <v/>
      </c>
      <c r="Q86" s="213" t="str">
        <f t="shared" si="28"/>
        <v/>
      </c>
      <c r="R86" s="213" t="str">
        <f t="shared" si="28"/>
        <v/>
      </c>
      <c r="S86" s="213" t="str">
        <f t="shared" si="28"/>
        <v/>
      </c>
      <c r="T86" s="213" t="str">
        <f t="shared" si="28"/>
        <v/>
      </c>
      <c r="U86" s="213" t="str">
        <f t="shared" si="28"/>
        <v/>
      </c>
      <c r="V86" s="213" t="str">
        <f t="shared" si="28"/>
        <v/>
      </c>
      <c r="W86" s="213" t="str">
        <f t="shared" si="28"/>
        <v/>
      </c>
      <c r="X86" s="213" t="str">
        <f t="shared" si="28"/>
        <v/>
      </c>
      <c r="Y86" s="213" t="str">
        <f t="shared" si="28"/>
        <v/>
      </c>
      <c r="Z86" s="213" t="str">
        <f t="shared" si="28"/>
        <v/>
      </c>
      <c r="AA86" s="213" t="str">
        <f t="shared" si="28"/>
        <v/>
      </c>
      <c r="AB86" s="213" t="str">
        <f t="shared" si="28"/>
        <v/>
      </c>
      <c r="AC86" s="213" t="str">
        <f t="shared" si="28"/>
        <v/>
      </c>
      <c r="AD86" s="213" t="str">
        <f t="shared" si="28"/>
        <v/>
      </c>
      <c r="AE86" s="213" t="str">
        <f t="shared" si="28"/>
        <v/>
      </c>
      <c r="AF86" s="213" t="str">
        <f t="shared" si="28"/>
        <v/>
      </c>
      <c r="AG86" s="213" t="str">
        <f t="shared" si="28"/>
        <v/>
      </c>
      <c r="AH86" s="213" t="str">
        <f t="shared" si="28"/>
        <v/>
      </c>
      <c r="AI86" s="213" t="str">
        <f t="shared" si="28"/>
        <v/>
      </c>
      <c r="AJ86" s="213" t="str">
        <f t="shared" si="28"/>
        <v/>
      </c>
    </row>
    <row r="87" spans="1:36" ht="12" x14ac:dyDescent="0.25">
      <c r="A87" s="1017"/>
      <c r="B87" s="1017"/>
      <c r="C87" s="1017"/>
      <c r="D87" s="1017"/>
      <c r="E87" s="1017"/>
      <c r="F87" s="1017"/>
      <c r="G87" s="1017"/>
      <c r="H87" s="1017"/>
      <c r="I87" s="1017"/>
      <c r="J87" s="1017"/>
      <c r="K87" s="1017"/>
      <c r="L87" s="1017"/>
      <c r="M87" s="1017"/>
      <c r="N87" s="1017"/>
      <c r="O87" s="1017"/>
      <c r="P87" s="1017"/>
      <c r="Q87" s="1017"/>
      <c r="R87" s="1017"/>
      <c r="S87" s="1017"/>
      <c r="T87" s="1017"/>
      <c r="U87" s="1017"/>
      <c r="V87" s="1017"/>
      <c r="W87" s="1017"/>
      <c r="X87" s="1017"/>
      <c r="Y87" s="1017"/>
      <c r="Z87" s="1017"/>
      <c r="AA87" s="1017"/>
      <c r="AB87" s="1017"/>
      <c r="AC87" s="1017"/>
      <c r="AD87" s="1017"/>
      <c r="AE87" s="1017"/>
      <c r="AF87" s="1017"/>
      <c r="AG87" s="1017"/>
      <c r="AH87" s="1017"/>
      <c r="AI87" s="1017"/>
      <c r="AJ87" s="1017"/>
    </row>
    <row r="88" spans="1:36" s="174" customFormat="1" ht="13.95" customHeight="1" x14ac:dyDescent="0.3">
      <c r="A88" s="1012" t="s">
        <v>27</v>
      </c>
      <c r="B88" s="1012" t="s">
        <v>28</v>
      </c>
      <c r="C88" s="1012"/>
      <c r="D88" s="979" t="s">
        <v>182</v>
      </c>
      <c r="E88" s="167"/>
      <c r="F88" s="1014" t="s">
        <v>184</v>
      </c>
      <c r="G88" s="1014"/>
      <c r="H88" s="1014"/>
      <c r="I88" s="1014"/>
      <c r="J88" s="1014"/>
      <c r="K88" s="1014"/>
      <c r="L88" s="1014"/>
      <c r="M88" s="1014"/>
      <c r="N88" s="1014"/>
      <c r="O88" s="1014"/>
      <c r="P88" s="1014"/>
      <c r="Q88" s="1014"/>
      <c r="R88" s="1014"/>
      <c r="S88" s="1014"/>
      <c r="T88" s="1014"/>
      <c r="U88" s="1014"/>
      <c r="V88" s="1014"/>
      <c r="W88" s="1014"/>
      <c r="X88" s="1014"/>
      <c r="Y88" s="1014"/>
      <c r="Z88" s="1014"/>
      <c r="AA88" s="1014"/>
      <c r="AB88" s="1014"/>
      <c r="AC88" s="1014"/>
      <c r="AD88" s="1014"/>
      <c r="AE88" s="1014"/>
      <c r="AF88" s="1014"/>
      <c r="AG88" s="1014"/>
      <c r="AH88" s="1014"/>
      <c r="AI88" s="1014"/>
      <c r="AJ88" s="1014"/>
    </row>
    <row r="89" spans="1:36" s="174" customFormat="1" ht="18" customHeight="1" x14ac:dyDescent="0.3">
      <c r="A89" s="1013"/>
      <c r="B89" s="1013"/>
      <c r="C89" s="1013"/>
      <c r="D89" s="980"/>
      <c r="E89" s="168"/>
      <c r="F89" s="175" t="s">
        <v>204</v>
      </c>
      <c r="G89" s="176">
        <f>+F89+1</f>
        <v>45993</v>
      </c>
      <c r="H89" s="176">
        <f t="shared" ref="H89:AJ89" si="29">+G89+1</f>
        <v>45994</v>
      </c>
      <c r="I89" s="176">
        <f t="shared" si="29"/>
        <v>45995</v>
      </c>
      <c r="J89" s="176">
        <f t="shared" si="29"/>
        <v>45996</v>
      </c>
      <c r="K89" s="176">
        <f t="shared" si="29"/>
        <v>45997</v>
      </c>
      <c r="L89" s="176">
        <f t="shared" si="29"/>
        <v>45998</v>
      </c>
      <c r="M89" s="176">
        <f t="shared" si="29"/>
        <v>45999</v>
      </c>
      <c r="N89" s="176">
        <f t="shared" si="29"/>
        <v>46000</v>
      </c>
      <c r="O89" s="176">
        <f t="shared" si="29"/>
        <v>46001</v>
      </c>
      <c r="P89" s="176">
        <f t="shared" si="29"/>
        <v>46002</v>
      </c>
      <c r="Q89" s="176">
        <f t="shared" si="29"/>
        <v>46003</v>
      </c>
      <c r="R89" s="176">
        <f t="shared" si="29"/>
        <v>46004</v>
      </c>
      <c r="S89" s="176">
        <f t="shared" si="29"/>
        <v>46005</v>
      </c>
      <c r="T89" s="176">
        <f t="shared" si="29"/>
        <v>46006</v>
      </c>
      <c r="U89" s="176">
        <f t="shared" si="29"/>
        <v>46007</v>
      </c>
      <c r="V89" s="176">
        <f t="shared" si="29"/>
        <v>46008</v>
      </c>
      <c r="W89" s="176">
        <f t="shared" si="29"/>
        <v>46009</v>
      </c>
      <c r="X89" s="176">
        <f t="shared" si="29"/>
        <v>46010</v>
      </c>
      <c r="Y89" s="176">
        <f t="shared" si="29"/>
        <v>46011</v>
      </c>
      <c r="Z89" s="176">
        <f t="shared" si="29"/>
        <v>46012</v>
      </c>
      <c r="AA89" s="176">
        <f t="shared" si="29"/>
        <v>46013</v>
      </c>
      <c r="AB89" s="176">
        <f t="shared" si="29"/>
        <v>46014</v>
      </c>
      <c r="AC89" s="176">
        <f t="shared" si="29"/>
        <v>46015</v>
      </c>
      <c r="AD89" s="176">
        <f t="shared" si="29"/>
        <v>46016</v>
      </c>
      <c r="AE89" s="176">
        <f t="shared" si="29"/>
        <v>46017</v>
      </c>
      <c r="AF89" s="176">
        <f t="shared" si="29"/>
        <v>46018</v>
      </c>
      <c r="AG89" s="176">
        <f t="shared" si="29"/>
        <v>46019</v>
      </c>
      <c r="AH89" s="176">
        <f t="shared" si="29"/>
        <v>46020</v>
      </c>
      <c r="AI89" s="176">
        <f t="shared" si="29"/>
        <v>46021</v>
      </c>
      <c r="AJ89" s="176">
        <f t="shared" si="29"/>
        <v>46022</v>
      </c>
    </row>
    <row r="90" spans="1:36" s="179" customFormat="1" ht="19.95" customHeight="1" x14ac:dyDescent="0.3">
      <c r="A90" s="1015" t="s">
        <v>221</v>
      </c>
      <c r="B90" s="1016"/>
      <c r="C90" s="209"/>
      <c r="D90" s="214">
        <f>+SUM(F90:AJ90)</f>
        <v>351</v>
      </c>
      <c r="E90" s="222"/>
      <c r="F90" s="215">
        <f>+SUM(F91:F99)</f>
        <v>1</v>
      </c>
      <c r="G90" s="215">
        <f t="shared" ref="G90:AJ90" si="30">+SUM(G91:G99)</f>
        <v>21</v>
      </c>
      <c r="H90" s="215">
        <f t="shared" si="30"/>
        <v>40</v>
      </c>
      <c r="I90" s="215">
        <f t="shared" si="30"/>
        <v>30</v>
      </c>
      <c r="J90" s="215">
        <f t="shared" si="30"/>
        <v>30</v>
      </c>
      <c r="K90" s="215">
        <f t="shared" si="30"/>
        <v>38</v>
      </c>
      <c r="L90" s="215">
        <f t="shared" si="30"/>
        <v>0</v>
      </c>
      <c r="M90" s="215">
        <f t="shared" si="30"/>
        <v>2</v>
      </c>
      <c r="N90" s="215">
        <f t="shared" si="30"/>
        <v>26</v>
      </c>
      <c r="O90" s="215">
        <f t="shared" si="30"/>
        <v>36</v>
      </c>
      <c r="P90" s="215">
        <f t="shared" si="30"/>
        <v>27</v>
      </c>
      <c r="Q90" s="215">
        <f t="shared" si="30"/>
        <v>42</v>
      </c>
      <c r="R90" s="215">
        <f t="shared" si="30"/>
        <v>24</v>
      </c>
      <c r="S90" s="215">
        <f t="shared" si="30"/>
        <v>9</v>
      </c>
      <c r="T90" s="215">
        <f t="shared" si="30"/>
        <v>4</v>
      </c>
      <c r="U90" s="215">
        <f t="shared" si="30"/>
        <v>21</v>
      </c>
      <c r="V90" s="215">
        <f t="shared" si="30"/>
        <v>0</v>
      </c>
      <c r="W90" s="215">
        <f t="shared" si="30"/>
        <v>0</v>
      </c>
      <c r="X90" s="215">
        <f t="shared" si="30"/>
        <v>0</v>
      </c>
      <c r="Y90" s="215">
        <f t="shared" si="30"/>
        <v>0</v>
      </c>
      <c r="Z90" s="215">
        <f t="shared" si="30"/>
        <v>0</v>
      </c>
      <c r="AA90" s="215">
        <f t="shared" si="30"/>
        <v>0</v>
      </c>
      <c r="AB90" s="215">
        <f t="shared" si="30"/>
        <v>0</v>
      </c>
      <c r="AC90" s="215">
        <f t="shared" si="30"/>
        <v>0</v>
      </c>
      <c r="AD90" s="215">
        <f t="shared" si="30"/>
        <v>0</v>
      </c>
      <c r="AE90" s="215">
        <f t="shared" si="30"/>
        <v>0</v>
      </c>
      <c r="AF90" s="215">
        <f t="shared" si="30"/>
        <v>0</v>
      </c>
      <c r="AG90" s="215">
        <f t="shared" si="30"/>
        <v>0</v>
      </c>
      <c r="AH90" s="215">
        <f t="shared" si="30"/>
        <v>0</v>
      </c>
      <c r="AI90" s="215">
        <f t="shared" si="30"/>
        <v>0</v>
      </c>
      <c r="AJ90" s="215">
        <f t="shared" si="30"/>
        <v>0</v>
      </c>
    </row>
    <row r="91" spans="1:36" x14ac:dyDescent="0.25">
      <c r="A91" s="204">
        <v>1</v>
      </c>
      <c r="B91" s="205" t="s">
        <v>215</v>
      </c>
      <c r="C91" s="205"/>
      <c r="D91" s="207">
        <f t="shared" ref="D91:D99" si="31">+SUM(F91:AJ91)</f>
        <v>22</v>
      </c>
      <c r="E91" s="224"/>
      <c r="F91" s="205">
        <v>1</v>
      </c>
      <c r="G91" s="205">
        <v>1</v>
      </c>
      <c r="H91" s="205">
        <v>3</v>
      </c>
      <c r="I91" s="205">
        <v>2</v>
      </c>
      <c r="J91" s="205">
        <v>3</v>
      </c>
      <c r="K91" s="205">
        <v>1</v>
      </c>
      <c r="L91" s="205">
        <v>0</v>
      </c>
      <c r="M91" s="205">
        <v>0</v>
      </c>
      <c r="N91" s="205">
        <v>0</v>
      </c>
      <c r="O91" s="205">
        <v>4</v>
      </c>
      <c r="P91" s="205">
        <v>1</v>
      </c>
      <c r="Q91" s="205">
        <v>2</v>
      </c>
      <c r="R91" s="205">
        <v>1</v>
      </c>
      <c r="S91" s="205">
        <v>1</v>
      </c>
      <c r="T91" s="205">
        <v>0</v>
      </c>
      <c r="U91" s="205">
        <v>2</v>
      </c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</row>
    <row r="92" spans="1:36" x14ac:dyDescent="0.25">
      <c r="A92" s="204">
        <v>2</v>
      </c>
      <c r="B92" s="205" t="s">
        <v>216</v>
      </c>
      <c r="C92" s="205"/>
      <c r="D92" s="207">
        <f t="shared" si="31"/>
        <v>35</v>
      </c>
      <c r="E92" s="224"/>
      <c r="F92" s="205">
        <v>0</v>
      </c>
      <c r="G92" s="205">
        <v>0</v>
      </c>
      <c r="H92" s="205">
        <v>8</v>
      </c>
      <c r="I92" s="205">
        <v>4</v>
      </c>
      <c r="J92" s="205">
        <v>1</v>
      </c>
      <c r="K92" s="205">
        <v>2</v>
      </c>
      <c r="L92" s="205">
        <v>0</v>
      </c>
      <c r="M92" s="205">
        <v>0</v>
      </c>
      <c r="N92" s="205">
        <v>2</v>
      </c>
      <c r="O92" s="205">
        <v>0</v>
      </c>
      <c r="P92" s="205">
        <v>4</v>
      </c>
      <c r="Q92" s="205">
        <v>6</v>
      </c>
      <c r="R92" s="205">
        <v>1</v>
      </c>
      <c r="S92" s="205">
        <v>4</v>
      </c>
      <c r="T92" s="205">
        <v>3</v>
      </c>
      <c r="U92" s="205">
        <v>0</v>
      </c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</row>
    <row r="93" spans="1:36" x14ac:dyDescent="0.25">
      <c r="A93" s="204">
        <v>3</v>
      </c>
      <c r="B93" s="205" t="s">
        <v>19</v>
      </c>
      <c r="C93" s="205"/>
      <c r="D93" s="207">
        <f t="shared" si="31"/>
        <v>52</v>
      </c>
      <c r="E93" s="224"/>
      <c r="F93" s="205">
        <v>0</v>
      </c>
      <c r="G93" s="205">
        <v>0</v>
      </c>
      <c r="H93" s="205">
        <v>5</v>
      </c>
      <c r="I93" s="205">
        <v>6</v>
      </c>
      <c r="J93" s="205">
        <v>7</v>
      </c>
      <c r="K93" s="205">
        <v>7</v>
      </c>
      <c r="L93" s="205">
        <v>0</v>
      </c>
      <c r="M93" s="205">
        <v>0</v>
      </c>
      <c r="N93" s="205">
        <v>1</v>
      </c>
      <c r="O93" s="205">
        <v>4</v>
      </c>
      <c r="P93" s="205">
        <v>4</v>
      </c>
      <c r="Q93" s="205">
        <v>11</v>
      </c>
      <c r="R93" s="205">
        <v>6</v>
      </c>
      <c r="S93" s="205">
        <v>1</v>
      </c>
      <c r="T93" s="205">
        <v>0</v>
      </c>
      <c r="U93" s="205">
        <v>0</v>
      </c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</row>
    <row r="94" spans="1:36" x14ac:dyDescent="0.25">
      <c r="A94" s="204">
        <v>4</v>
      </c>
      <c r="B94" s="205" t="s">
        <v>217</v>
      </c>
      <c r="C94" s="205"/>
      <c r="D94" s="207">
        <f>+SUM(F94:AJ94)</f>
        <v>27</v>
      </c>
      <c r="E94" s="224"/>
      <c r="F94" s="205">
        <v>0</v>
      </c>
      <c r="G94" s="205">
        <v>2</v>
      </c>
      <c r="H94" s="205">
        <v>0</v>
      </c>
      <c r="I94" s="205">
        <v>2</v>
      </c>
      <c r="J94" s="205">
        <v>2</v>
      </c>
      <c r="K94" s="205">
        <v>1</v>
      </c>
      <c r="L94" s="205">
        <v>0</v>
      </c>
      <c r="M94" s="205">
        <v>0</v>
      </c>
      <c r="N94" s="205">
        <v>2</v>
      </c>
      <c r="O94" s="205">
        <v>6</v>
      </c>
      <c r="P94" s="205">
        <v>2</v>
      </c>
      <c r="Q94" s="205">
        <v>4</v>
      </c>
      <c r="R94" s="205">
        <v>2</v>
      </c>
      <c r="S94" s="205">
        <v>0</v>
      </c>
      <c r="T94" s="205">
        <v>1</v>
      </c>
      <c r="U94" s="205">
        <v>3</v>
      </c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</row>
    <row r="95" spans="1:36" x14ac:dyDescent="0.25">
      <c r="A95" s="204">
        <v>5</v>
      </c>
      <c r="B95" s="205" t="s">
        <v>218</v>
      </c>
      <c r="C95" s="205"/>
      <c r="D95" s="207">
        <f>+SUM(F95:AJ95)</f>
        <v>210</v>
      </c>
      <c r="E95" s="224"/>
      <c r="F95" s="205">
        <v>0</v>
      </c>
      <c r="G95" s="205">
        <v>18</v>
      </c>
      <c r="H95" s="205">
        <v>24</v>
      </c>
      <c r="I95" s="205">
        <v>16</v>
      </c>
      <c r="J95" s="205">
        <v>16</v>
      </c>
      <c r="K95" s="205">
        <v>25</v>
      </c>
      <c r="L95" s="205">
        <v>0</v>
      </c>
      <c r="M95" s="205">
        <v>2</v>
      </c>
      <c r="N95" s="205">
        <v>20</v>
      </c>
      <c r="O95" s="205">
        <v>21</v>
      </c>
      <c r="P95" s="205">
        <v>16</v>
      </c>
      <c r="Q95" s="205">
        <v>19</v>
      </c>
      <c r="R95" s="205">
        <v>14</v>
      </c>
      <c r="S95" s="205">
        <v>3</v>
      </c>
      <c r="T95" s="205">
        <v>0</v>
      </c>
      <c r="U95" s="205">
        <v>16</v>
      </c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</row>
    <row r="96" spans="1:36" x14ac:dyDescent="0.25">
      <c r="A96" s="204">
        <v>6</v>
      </c>
      <c r="B96" s="205" t="s">
        <v>219</v>
      </c>
      <c r="C96" s="205"/>
      <c r="D96" s="207">
        <f>+SUM(F96:AJ96)</f>
        <v>1</v>
      </c>
      <c r="E96" s="224"/>
      <c r="F96" s="205">
        <v>0</v>
      </c>
      <c r="G96" s="205">
        <v>0</v>
      </c>
      <c r="H96" s="205">
        <v>0</v>
      </c>
      <c r="I96" s="205">
        <v>0</v>
      </c>
      <c r="J96" s="205">
        <v>1</v>
      </c>
      <c r="K96" s="205">
        <v>0</v>
      </c>
      <c r="L96" s="205">
        <v>0</v>
      </c>
      <c r="M96" s="205">
        <v>0</v>
      </c>
      <c r="N96" s="205">
        <v>0</v>
      </c>
      <c r="O96" s="205">
        <v>0</v>
      </c>
      <c r="P96" s="205">
        <v>0</v>
      </c>
      <c r="Q96" s="205">
        <v>0</v>
      </c>
      <c r="R96" s="205">
        <v>0</v>
      </c>
      <c r="S96" s="205">
        <v>0</v>
      </c>
      <c r="T96" s="205">
        <v>0</v>
      </c>
      <c r="U96" s="205">
        <v>0</v>
      </c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</row>
    <row r="97" spans="1:36" x14ac:dyDescent="0.25">
      <c r="A97" s="204">
        <v>7</v>
      </c>
      <c r="B97" s="205" t="s">
        <v>199</v>
      </c>
      <c r="C97" s="205"/>
      <c r="D97" s="207">
        <f t="shared" si="31"/>
        <v>0</v>
      </c>
      <c r="E97" s="224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</row>
    <row r="98" spans="1:36" x14ac:dyDescent="0.25">
      <c r="A98" s="204">
        <v>8</v>
      </c>
      <c r="B98" s="205" t="s">
        <v>200</v>
      </c>
      <c r="C98" s="205"/>
      <c r="D98" s="207">
        <f t="shared" si="31"/>
        <v>0</v>
      </c>
      <c r="E98" s="224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</row>
    <row r="99" spans="1:36" x14ac:dyDescent="0.25">
      <c r="A99" s="204">
        <v>9</v>
      </c>
      <c r="B99" s="205" t="s">
        <v>220</v>
      </c>
      <c r="C99" s="205"/>
      <c r="D99" s="207">
        <f t="shared" si="31"/>
        <v>4</v>
      </c>
      <c r="E99" s="224"/>
      <c r="F99" s="205">
        <v>0</v>
      </c>
      <c r="G99" s="205">
        <v>0</v>
      </c>
      <c r="H99" s="205">
        <v>0</v>
      </c>
      <c r="I99" s="205">
        <v>0</v>
      </c>
      <c r="J99" s="205">
        <v>0</v>
      </c>
      <c r="K99" s="205">
        <v>2</v>
      </c>
      <c r="L99" s="205">
        <v>0</v>
      </c>
      <c r="M99" s="205">
        <v>0</v>
      </c>
      <c r="N99" s="205">
        <v>1</v>
      </c>
      <c r="O99" s="205">
        <v>1</v>
      </c>
      <c r="P99" s="205">
        <v>0</v>
      </c>
      <c r="Q99" s="205">
        <v>0</v>
      </c>
      <c r="R99" s="205">
        <v>0</v>
      </c>
      <c r="S99" s="205">
        <v>0</v>
      </c>
      <c r="T99" s="205">
        <v>0</v>
      </c>
      <c r="U99" s="205">
        <v>0</v>
      </c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</row>
    <row r="100" spans="1:36" ht="12" x14ac:dyDescent="0.25">
      <c r="A100" s="1017"/>
      <c r="B100" s="1017"/>
      <c r="C100" s="1017"/>
      <c r="D100" s="1017"/>
      <c r="E100" s="1017"/>
      <c r="F100" s="1017"/>
      <c r="G100" s="1017"/>
      <c r="H100" s="1017"/>
      <c r="I100" s="1017"/>
      <c r="J100" s="1017"/>
      <c r="K100" s="1017"/>
      <c r="L100" s="1017"/>
      <c r="M100" s="1017"/>
      <c r="N100" s="1017"/>
      <c r="O100" s="1017"/>
      <c r="P100" s="1017"/>
      <c r="Q100" s="1017"/>
      <c r="R100" s="1017"/>
      <c r="S100" s="1017"/>
      <c r="T100" s="1017"/>
      <c r="U100" s="1017"/>
      <c r="V100" s="1017"/>
      <c r="W100" s="1017"/>
      <c r="X100" s="1017"/>
      <c r="Y100" s="1017"/>
      <c r="Z100" s="1017"/>
      <c r="AA100" s="1017"/>
      <c r="AB100" s="1017"/>
      <c r="AC100" s="1017"/>
      <c r="AD100" s="1017"/>
      <c r="AE100" s="1017"/>
      <c r="AF100" s="1017"/>
      <c r="AG100" s="1017"/>
      <c r="AH100" s="1017"/>
      <c r="AI100" s="1017"/>
      <c r="AJ100" s="1017"/>
    </row>
    <row r="101" spans="1:36" s="174" customFormat="1" ht="13.95" customHeight="1" x14ac:dyDescent="0.3">
      <c r="A101" s="1012" t="s">
        <v>27</v>
      </c>
      <c r="B101" s="1012" t="s">
        <v>28</v>
      </c>
      <c r="C101" s="1012"/>
      <c r="D101" s="979" t="s">
        <v>182</v>
      </c>
      <c r="E101" s="167"/>
      <c r="F101" s="1014" t="s">
        <v>184</v>
      </c>
      <c r="G101" s="1014"/>
      <c r="H101" s="1014"/>
      <c r="I101" s="1014"/>
      <c r="J101" s="1014"/>
      <c r="K101" s="1014"/>
      <c r="L101" s="1014"/>
      <c r="M101" s="1014"/>
      <c r="N101" s="1014"/>
      <c r="O101" s="1014"/>
      <c r="P101" s="1014"/>
      <c r="Q101" s="1014"/>
      <c r="R101" s="1014"/>
      <c r="S101" s="1014"/>
      <c r="T101" s="1014"/>
      <c r="U101" s="1014"/>
      <c r="V101" s="1014"/>
      <c r="W101" s="1014"/>
      <c r="X101" s="1014"/>
      <c r="Y101" s="1014"/>
      <c r="Z101" s="1014"/>
      <c r="AA101" s="1014"/>
      <c r="AB101" s="1014"/>
      <c r="AC101" s="1014"/>
      <c r="AD101" s="1014"/>
      <c r="AE101" s="1014"/>
      <c r="AF101" s="1014"/>
      <c r="AG101" s="1014"/>
      <c r="AH101" s="1014"/>
      <c r="AI101" s="1014"/>
      <c r="AJ101" s="1014"/>
    </row>
    <row r="102" spans="1:36" s="174" customFormat="1" ht="18" customHeight="1" x14ac:dyDescent="0.3">
      <c r="A102" s="1013"/>
      <c r="B102" s="1013"/>
      <c r="C102" s="1013"/>
      <c r="D102" s="980"/>
      <c r="E102" s="168"/>
      <c r="F102" s="175" t="s">
        <v>204</v>
      </c>
      <c r="G102" s="176">
        <f>+F102+1</f>
        <v>45993</v>
      </c>
      <c r="H102" s="176">
        <f t="shared" ref="H102:AJ102" si="32">+G102+1</f>
        <v>45994</v>
      </c>
      <c r="I102" s="176">
        <f t="shared" si="32"/>
        <v>45995</v>
      </c>
      <c r="J102" s="176">
        <f t="shared" si="32"/>
        <v>45996</v>
      </c>
      <c r="K102" s="176">
        <f t="shared" si="32"/>
        <v>45997</v>
      </c>
      <c r="L102" s="176">
        <f t="shared" si="32"/>
        <v>45998</v>
      </c>
      <c r="M102" s="176">
        <f t="shared" si="32"/>
        <v>45999</v>
      </c>
      <c r="N102" s="176">
        <f t="shared" si="32"/>
        <v>46000</v>
      </c>
      <c r="O102" s="176">
        <f t="shared" si="32"/>
        <v>46001</v>
      </c>
      <c r="P102" s="176">
        <f t="shared" si="32"/>
        <v>46002</v>
      </c>
      <c r="Q102" s="176">
        <f t="shared" si="32"/>
        <v>46003</v>
      </c>
      <c r="R102" s="176">
        <f t="shared" si="32"/>
        <v>46004</v>
      </c>
      <c r="S102" s="176">
        <f t="shared" si="32"/>
        <v>46005</v>
      </c>
      <c r="T102" s="176">
        <f t="shared" si="32"/>
        <v>46006</v>
      </c>
      <c r="U102" s="176">
        <f t="shared" si="32"/>
        <v>46007</v>
      </c>
      <c r="V102" s="176">
        <f t="shared" si="32"/>
        <v>46008</v>
      </c>
      <c r="W102" s="176">
        <f t="shared" si="32"/>
        <v>46009</v>
      </c>
      <c r="X102" s="176">
        <f t="shared" si="32"/>
        <v>46010</v>
      </c>
      <c r="Y102" s="176">
        <f t="shared" si="32"/>
        <v>46011</v>
      </c>
      <c r="Z102" s="176">
        <f t="shared" si="32"/>
        <v>46012</v>
      </c>
      <c r="AA102" s="176">
        <f t="shared" si="32"/>
        <v>46013</v>
      </c>
      <c r="AB102" s="176">
        <f t="shared" si="32"/>
        <v>46014</v>
      </c>
      <c r="AC102" s="176">
        <f t="shared" si="32"/>
        <v>46015</v>
      </c>
      <c r="AD102" s="176">
        <f t="shared" si="32"/>
        <v>46016</v>
      </c>
      <c r="AE102" s="176">
        <f t="shared" si="32"/>
        <v>46017</v>
      </c>
      <c r="AF102" s="176">
        <f t="shared" si="32"/>
        <v>46018</v>
      </c>
      <c r="AG102" s="176">
        <f t="shared" si="32"/>
        <v>46019</v>
      </c>
      <c r="AH102" s="176">
        <f t="shared" si="32"/>
        <v>46020</v>
      </c>
      <c r="AI102" s="176">
        <f t="shared" si="32"/>
        <v>46021</v>
      </c>
      <c r="AJ102" s="176">
        <f t="shared" si="32"/>
        <v>46022</v>
      </c>
    </row>
    <row r="103" spans="1:36" s="179" customFormat="1" ht="19.95" customHeight="1" x14ac:dyDescent="0.3">
      <c r="A103" s="1015" t="s">
        <v>222</v>
      </c>
      <c r="B103" s="1016"/>
      <c r="C103" s="209"/>
      <c r="D103" s="214">
        <f>+SUM(F103:AJ103)</f>
        <v>353</v>
      </c>
      <c r="E103" s="222"/>
      <c r="F103" s="215">
        <f>+SUM(F104:F112)</f>
        <v>1</v>
      </c>
      <c r="G103" s="215">
        <f t="shared" ref="G103:AJ103" si="33">+SUM(G104:G112)</f>
        <v>21</v>
      </c>
      <c r="H103" s="215">
        <f t="shared" si="33"/>
        <v>41</v>
      </c>
      <c r="I103" s="215">
        <f t="shared" si="33"/>
        <v>30</v>
      </c>
      <c r="J103" s="215">
        <f t="shared" si="33"/>
        <v>30</v>
      </c>
      <c r="K103" s="215">
        <f t="shared" si="33"/>
        <v>38</v>
      </c>
      <c r="L103" s="215">
        <f t="shared" si="33"/>
        <v>0</v>
      </c>
      <c r="M103" s="215">
        <f t="shared" si="33"/>
        <v>2</v>
      </c>
      <c r="N103" s="215">
        <f t="shared" si="33"/>
        <v>27</v>
      </c>
      <c r="O103" s="215">
        <f t="shared" si="33"/>
        <v>36</v>
      </c>
      <c r="P103" s="215">
        <f t="shared" si="33"/>
        <v>27</v>
      </c>
      <c r="Q103" s="215">
        <f t="shared" si="33"/>
        <v>42</v>
      </c>
      <c r="R103" s="215">
        <f t="shared" si="33"/>
        <v>24</v>
      </c>
      <c r="S103" s="215">
        <f t="shared" si="33"/>
        <v>9</v>
      </c>
      <c r="T103" s="215">
        <f t="shared" si="33"/>
        <v>4</v>
      </c>
      <c r="U103" s="215">
        <f t="shared" si="33"/>
        <v>21</v>
      </c>
      <c r="V103" s="215">
        <f t="shared" si="33"/>
        <v>0</v>
      </c>
      <c r="W103" s="215">
        <f t="shared" si="33"/>
        <v>0</v>
      </c>
      <c r="X103" s="215">
        <f t="shared" si="33"/>
        <v>0</v>
      </c>
      <c r="Y103" s="215">
        <f t="shared" si="33"/>
        <v>0</v>
      </c>
      <c r="Z103" s="215">
        <f t="shared" si="33"/>
        <v>0</v>
      </c>
      <c r="AA103" s="215">
        <f t="shared" si="33"/>
        <v>0</v>
      </c>
      <c r="AB103" s="215">
        <f t="shared" si="33"/>
        <v>0</v>
      </c>
      <c r="AC103" s="215">
        <f t="shared" si="33"/>
        <v>0</v>
      </c>
      <c r="AD103" s="215">
        <f t="shared" si="33"/>
        <v>0</v>
      </c>
      <c r="AE103" s="215">
        <f t="shared" si="33"/>
        <v>0</v>
      </c>
      <c r="AF103" s="215">
        <f t="shared" si="33"/>
        <v>0</v>
      </c>
      <c r="AG103" s="215">
        <f t="shared" si="33"/>
        <v>0</v>
      </c>
      <c r="AH103" s="215">
        <f t="shared" si="33"/>
        <v>0</v>
      </c>
      <c r="AI103" s="215">
        <f t="shared" si="33"/>
        <v>0</v>
      </c>
      <c r="AJ103" s="215">
        <f t="shared" si="33"/>
        <v>0</v>
      </c>
    </row>
    <row r="104" spans="1:36" x14ac:dyDescent="0.25">
      <c r="A104" s="204">
        <v>1</v>
      </c>
      <c r="B104" s="205" t="s">
        <v>215</v>
      </c>
      <c r="C104" s="205"/>
      <c r="D104" s="207">
        <f t="shared" ref="D104:D112" si="34">+SUM(F104:AJ104)</f>
        <v>22</v>
      </c>
      <c r="E104" s="224"/>
      <c r="F104" s="205">
        <v>1</v>
      </c>
      <c r="G104" s="205">
        <v>1</v>
      </c>
      <c r="H104" s="205">
        <v>3</v>
      </c>
      <c r="I104" s="205">
        <v>2</v>
      </c>
      <c r="J104" s="205">
        <v>3</v>
      </c>
      <c r="K104" s="205">
        <v>1</v>
      </c>
      <c r="L104" s="205">
        <v>0</v>
      </c>
      <c r="M104" s="205">
        <v>0</v>
      </c>
      <c r="N104" s="205">
        <v>0</v>
      </c>
      <c r="O104" s="205">
        <v>4</v>
      </c>
      <c r="P104" s="205">
        <v>1</v>
      </c>
      <c r="Q104" s="205">
        <v>2</v>
      </c>
      <c r="R104" s="205">
        <v>1</v>
      </c>
      <c r="S104" s="205">
        <v>1</v>
      </c>
      <c r="T104" s="205">
        <v>0</v>
      </c>
      <c r="U104" s="205">
        <v>2</v>
      </c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</row>
    <row r="105" spans="1:36" x14ac:dyDescent="0.25">
      <c r="A105" s="204">
        <v>2</v>
      </c>
      <c r="B105" s="205" t="s">
        <v>216</v>
      </c>
      <c r="C105" s="205"/>
      <c r="D105" s="207">
        <f t="shared" si="34"/>
        <v>35</v>
      </c>
      <c r="E105" s="224"/>
      <c r="F105" s="205">
        <v>0</v>
      </c>
      <c r="G105" s="205">
        <v>0</v>
      </c>
      <c r="H105" s="205">
        <v>8</v>
      </c>
      <c r="I105" s="205">
        <v>4</v>
      </c>
      <c r="J105" s="205">
        <v>1</v>
      </c>
      <c r="K105" s="205">
        <v>2</v>
      </c>
      <c r="L105" s="205">
        <v>0</v>
      </c>
      <c r="M105" s="205">
        <v>0</v>
      </c>
      <c r="N105" s="205">
        <v>2</v>
      </c>
      <c r="O105" s="205">
        <v>0</v>
      </c>
      <c r="P105" s="205">
        <v>4</v>
      </c>
      <c r="Q105" s="205">
        <v>6</v>
      </c>
      <c r="R105" s="205">
        <v>1</v>
      </c>
      <c r="S105" s="205">
        <v>4</v>
      </c>
      <c r="T105" s="205">
        <v>3</v>
      </c>
      <c r="U105" s="205">
        <v>0</v>
      </c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</row>
    <row r="106" spans="1:36" x14ac:dyDescent="0.25">
      <c r="A106" s="204">
        <v>3</v>
      </c>
      <c r="B106" s="205" t="s">
        <v>19</v>
      </c>
      <c r="C106" s="205"/>
      <c r="D106" s="207">
        <f t="shared" si="34"/>
        <v>54</v>
      </c>
      <c r="E106" s="224"/>
      <c r="F106" s="205">
        <v>0</v>
      </c>
      <c r="G106" s="205">
        <v>0</v>
      </c>
      <c r="H106" s="205">
        <v>6</v>
      </c>
      <c r="I106" s="205">
        <v>6</v>
      </c>
      <c r="J106" s="205">
        <v>7</v>
      </c>
      <c r="K106" s="205">
        <v>7</v>
      </c>
      <c r="L106" s="205">
        <v>0</v>
      </c>
      <c r="M106" s="205">
        <v>0</v>
      </c>
      <c r="N106" s="205">
        <v>2</v>
      </c>
      <c r="O106" s="205">
        <v>4</v>
      </c>
      <c r="P106" s="205">
        <v>4</v>
      </c>
      <c r="Q106" s="205">
        <v>11</v>
      </c>
      <c r="R106" s="205">
        <v>6</v>
      </c>
      <c r="S106" s="205">
        <v>1</v>
      </c>
      <c r="T106" s="205">
        <v>0</v>
      </c>
      <c r="U106" s="205">
        <v>0</v>
      </c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</row>
    <row r="107" spans="1:36" x14ac:dyDescent="0.25">
      <c r="A107" s="204">
        <v>4</v>
      </c>
      <c r="B107" s="205" t="s">
        <v>217</v>
      </c>
      <c r="C107" s="205"/>
      <c r="D107" s="207">
        <f>+SUM(F107:AJ107)</f>
        <v>27</v>
      </c>
      <c r="E107" s="224"/>
      <c r="F107" s="205">
        <v>0</v>
      </c>
      <c r="G107" s="205">
        <v>2</v>
      </c>
      <c r="H107" s="205">
        <v>0</v>
      </c>
      <c r="I107" s="205">
        <v>2</v>
      </c>
      <c r="J107" s="205">
        <v>2</v>
      </c>
      <c r="K107" s="205">
        <v>1</v>
      </c>
      <c r="L107" s="205">
        <v>0</v>
      </c>
      <c r="M107" s="205">
        <v>0</v>
      </c>
      <c r="N107" s="205">
        <v>2</v>
      </c>
      <c r="O107" s="205">
        <v>6</v>
      </c>
      <c r="P107" s="205">
        <v>2</v>
      </c>
      <c r="Q107" s="205">
        <v>4</v>
      </c>
      <c r="R107" s="205">
        <v>2</v>
      </c>
      <c r="S107" s="205">
        <v>0</v>
      </c>
      <c r="T107" s="205">
        <v>1</v>
      </c>
      <c r="U107" s="205">
        <v>3</v>
      </c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</row>
    <row r="108" spans="1:36" x14ac:dyDescent="0.25">
      <c r="A108" s="204">
        <v>5</v>
      </c>
      <c r="B108" s="205" t="s">
        <v>218</v>
      </c>
      <c r="C108" s="205"/>
      <c r="D108" s="207">
        <f>+SUM(F108:AJ108)</f>
        <v>210</v>
      </c>
      <c r="E108" s="224"/>
      <c r="F108" s="205">
        <v>0</v>
      </c>
      <c r="G108" s="205">
        <v>18</v>
      </c>
      <c r="H108" s="205">
        <v>24</v>
      </c>
      <c r="I108" s="205">
        <v>16</v>
      </c>
      <c r="J108" s="205">
        <v>16</v>
      </c>
      <c r="K108" s="205">
        <v>25</v>
      </c>
      <c r="L108" s="205">
        <v>0</v>
      </c>
      <c r="M108" s="205">
        <v>2</v>
      </c>
      <c r="N108" s="205">
        <v>20</v>
      </c>
      <c r="O108" s="205">
        <v>21</v>
      </c>
      <c r="P108" s="205">
        <v>16</v>
      </c>
      <c r="Q108" s="205">
        <v>19</v>
      </c>
      <c r="R108" s="205">
        <v>14</v>
      </c>
      <c r="S108" s="205">
        <v>3</v>
      </c>
      <c r="T108" s="205">
        <v>0</v>
      </c>
      <c r="U108" s="205">
        <v>16</v>
      </c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5"/>
      <c r="AH108" s="205"/>
      <c r="AI108" s="205"/>
      <c r="AJ108" s="205"/>
    </row>
    <row r="109" spans="1:36" x14ac:dyDescent="0.25">
      <c r="A109" s="204">
        <v>6</v>
      </c>
      <c r="B109" s="205" t="s">
        <v>219</v>
      </c>
      <c r="C109" s="205"/>
      <c r="D109" s="207">
        <f>+SUM(F109:AJ109)</f>
        <v>1</v>
      </c>
      <c r="E109" s="224"/>
      <c r="F109" s="205">
        <v>0</v>
      </c>
      <c r="G109" s="205">
        <v>0</v>
      </c>
      <c r="H109" s="205">
        <v>0</v>
      </c>
      <c r="I109" s="205">
        <v>0</v>
      </c>
      <c r="J109" s="205">
        <v>1</v>
      </c>
      <c r="K109" s="205">
        <v>0</v>
      </c>
      <c r="L109" s="205">
        <v>0</v>
      </c>
      <c r="M109" s="205">
        <v>0</v>
      </c>
      <c r="N109" s="205">
        <v>0</v>
      </c>
      <c r="O109" s="205">
        <v>0</v>
      </c>
      <c r="P109" s="205">
        <v>0</v>
      </c>
      <c r="Q109" s="205">
        <v>0</v>
      </c>
      <c r="R109" s="205">
        <v>0</v>
      </c>
      <c r="S109" s="205">
        <v>0</v>
      </c>
      <c r="T109" s="205">
        <v>0</v>
      </c>
      <c r="U109" s="205">
        <v>0</v>
      </c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205"/>
      <c r="AI109" s="205"/>
      <c r="AJ109" s="205"/>
    </row>
    <row r="110" spans="1:36" x14ac:dyDescent="0.25">
      <c r="A110" s="204">
        <v>7</v>
      </c>
      <c r="B110" s="205" t="s">
        <v>199</v>
      </c>
      <c r="C110" s="205"/>
      <c r="D110" s="207">
        <f t="shared" si="34"/>
        <v>0</v>
      </c>
      <c r="E110" s="224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05"/>
      <c r="AI110" s="205"/>
      <c r="AJ110" s="205"/>
    </row>
    <row r="111" spans="1:36" x14ac:dyDescent="0.25">
      <c r="A111" s="204">
        <v>8</v>
      </c>
      <c r="B111" s="205" t="s">
        <v>200</v>
      </c>
      <c r="C111" s="205"/>
      <c r="D111" s="207">
        <f t="shared" si="34"/>
        <v>0</v>
      </c>
      <c r="E111" s="224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</row>
    <row r="112" spans="1:36" x14ac:dyDescent="0.25">
      <c r="A112" s="204">
        <v>9</v>
      </c>
      <c r="B112" s="205" t="s">
        <v>220</v>
      </c>
      <c r="C112" s="205"/>
      <c r="D112" s="207">
        <f t="shared" si="34"/>
        <v>4</v>
      </c>
      <c r="E112" s="224"/>
      <c r="F112" s="205">
        <v>0</v>
      </c>
      <c r="G112" s="205">
        <v>0</v>
      </c>
      <c r="H112" s="205">
        <v>0</v>
      </c>
      <c r="I112" s="205">
        <v>0</v>
      </c>
      <c r="J112" s="205">
        <v>0</v>
      </c>
      <c r="K112" s="205">
        <v>2</v>
      </c>
      <c r="L112" s="205">
        <v>0</v>
      </c>
      <c r="M112" s="205">
        <v>0</v>
      </c>
      <c r="N112" s="205">
        <v>1</v>
      </c>
      <c r="O112" s="205">
        <v>1</v>
      </c>
      <c r="P112" s="205">
        <v>0</v>
      </c>
      <c r="Q112" s="205">
        <v>0</v>
      </c>
      <c r="R112" s="205">
        <v>0</v>
      </c>
      <c r="S112" s="205">
        <v>0</v>
      </c>
      <c r="T112" s="205">
        <v>0</v>
      </c>
      <c r="U112" s="205">
        <v>0</v>
      </c>
      <c r="V112" s="205"/>
      <c r="W112" s="205"/>
      <c r="X112" s="205"/>
      <c r="Y112" s="205"/>
      <c r="Z112" s="205"/>
      <c r="AA112" s="205"/>
      <c r="AB112" s="205"/>
      <c r="AC112" s="205"/>
      <c r="AD112" s="205"/>
      <c r="AE112" s="205"/>
      <c r="AF112" s="205"/>
      <c r="AG112" s="205"/>
      <c r="AH112" s="205"/>
      <c r="AI112" s="205"/>
      <c r="AJ112" s="205"/>
    </row>
  </sheetData>
  <mergeCells count="36">
    <mergeCell ref="A6:B6"/>
    <mergeCell ref="E4:E5"/>
    <mergeCell ref="E48:E49"/>
    <mergeCell ref="C48:C49"/>
    <mergeCell ref="A4:A5"/>
    <mergeCell ref="B4:B5"/>
    <mergeCell ref="C4:C5"/>
    <mergeCell ref="D4:D5"/>
    <mergeCell ref="F75:AJ75"/>
    <mergeCell ref="A77:B77"/>
    <mergeCell ref="C61:C62"/>
    <mergeCell ref="E61:E62"/>
    <mergeCell ref="E75:E76"/>
    <mergeCell ref="A75:A76"/>
    <mergeCell ref="B75:B76"/>
    <mergeCell ref="A103:B103"/>
    <mergeCell ref="C75:C76"/>
    <mergeCell ref="D75:D76"/>
    <mergeCell ref="F4:AJ4"/>
    <mergeCell ref="D48:D49"/>
    <mergeCell ref="F48:AJ48"/>
    <mergeCell ref="D61:D62"/>
    <mergeCell ref="F61:AJ61"/>
    <mergeCell ref="A87:AJ87"/>
    <mergeCell ref="A88:A89"/>
    <mergeCell ref="B88:B89"/>
    <mergeCell ref="C88:C89"/>
    <mergeCell ref="D88:D89"/>
    <mergeCell ref="F88:AJ88"/>
    <mergeCell ref="A90:B90"/>
    <mergeCell ref="A100:AJ100"/>
    <mergeCell ref="A101:A102"/>
    <mergeCell ref="B101:B102"/>
    <mergeCell ref="C101:C102"/>
    <mergeCell ref="D101:D102"/>
    <mergeCell ref="F101:AJ10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N57"/>
  <sheetViews>
    <sheetView zoomScale="85" zoomScaleNormal="85" workbookViewId="0">
      <pane xSplit="6" ySplit="6" topLeftCell="X35" activePane="bottomRight" state="frozen"/>
      <selection pane="topRight" activeCell="G1" sqref="G1"/>
      <selection pane="bottomLeft" activeCell="A7" sqref="A7"/>
      <selection pane="bottomRight" activeCell="F37" sqref="F37"/>
    </sheetView>
  </sheetViews>
  <sheetFormatPr defaultColWidth="9.109375" defaultRowHeight="25.5" customHeight="1" x14ac:dyDescent="0.3"/>
  <cols>
    <col min="1" max="1" customWidth="true" style="857" width="7.44140625"/>
    <col min="2" max="2" customWidth="true" style="223" width="29.5546875"/>
    <col min="3" max="3" customWidth="true" style="857" width="8.0"/>
    <col min="4" max="4" customWidth="true" style="223" width="8.0"/>
    <col min="5" max="5" customWidth="true" style="223" width="9.0"/>
    <col min="6" max="6" customWidth="true" style="859" width="8.0"/>
    <col min="7" max="7" customWidth="true" style="912" width="8.0"/>
    <col min="8" max="15" customWidth="true" style="911" width="8.0"/>
    <col min="16" max="19" customWidth="true" style="860" width="8.0"/>
    <col min="20" max="20" customWidth="true" style="882" width="8.0"/>
    <col min="21" max="23" customWidth="true" style="223" width="8.0"/>
    <col min="24" max="24" customWidth="true" style="859" width="8.0"/>
    <col min="25" max="30" customWidth="true" style="223" width="8.0"/>
    <col min="31" max="31" bestFit="true" customWidth="true" style="223" width="8.5546875"/>
    <col min="32" max="32" bestFit="true" customWidth="true" style="223" width="9.44140625"/>
    <col min="33" max="33" bestFit="true" customWidth="true" style="223" width="8.6640625"/>
    <col min="34" max="37" customWidth="true" style="223" width="8.0"/>
    <col min="38" max="38" customWidth="true" style="223" width="24.33203125"/>
    <col min="39" max="39" customWidth="true" style="223" width="33.5546875"/>
    <col min="40" max="40" customWidth="true" style="223" width="36.5546875"/>
    <col min="41" max="16384" style="223" width="9.109375"/>
  </cols>
  <sheetData>
    <row r="1" spans="1:40" ht="25.5" customHeight="1" x14ac:dyDescent="0.3">
      <c r="B1" s="858" t="s">
        <v>223</v>
      </c>
      <c r="C1" s="858"/>
      <c r="D1" s="858"/>
      <c r="E1" s="858"/>
      <c r="F1" s="858"/>
      <c r="G1" s="858"/>
      <c r="H1" s="223"/>
      <c r="I1" s="859"/>
      <c r="J1" s="223"/>
      <c r="K1" s="223"/>
      <c r="L1" s="223"/>
      <c r="M1" s="223"/>
      <c r="N1" s="858"/>
      <c r="O1" s="858"/>
      <c r="P1" s="858"/>
      <c r="Q1" s="858"/>
      <c r="R1" s="858"/>
      <c r="S1" s="858"/>
      <c r="T1" s="860"/>
      <c r="U1" s="860"/>
      <c r="V1" s="860"/>
      <c r="X1" s="223"/>
    </row>
    <row r="2" spans="1:40" s="864" customFormat="1" ht="25.5" customHeight="1" x14ac:dyDescent="0.3">
      <c r="A2" s="861"/>
      <c r="B2" s="862"/>
      <c r="C2" s="862" t="s">
        <v>224</v>
      </c>
      <c r="D2" s="863" t="s">
        <v>225</v>
      </c>
      <c r="E2" s="863" t="s">
        <v>226</v>
      </c>
      <c r="F2" s="863" t="s">
        <v>227</v>
      </c>
      <c r="G2" s="863" t="s">
        <v>228</v>
      </c>
      <c r="H2" s="862" t="s">
        <v>229</v>
      </c>
      <c r="I2" s="862" t="s">
        <v>230</v>
      </c>
      <c r="J2" s="862" t="s">
        <v>231</v>
      </c>
      <c r="K2" s="862" t="s">
        <v>232</v>
      </c>
      <c r="L2" s="862" t="s">
        <v>233</v>
      </c>
      <c r="M2" s="862" t="s">
        <v>234</v>
      </c>
      <c r="N2" s="862" t="s">
        <v>235</v>
      </c>
      <c r="O2" s="862" t="s">
        <v>236</v>
      </c>
      <c r="P2" s="862" t="s">
        <v>237</v>
      </c>
      <c r="Q2" s="862" t="s">
        <v>238</v>
      </c>
      <c r="R2" s="862" t="s">
        <v>239</v>
      </c>
      <c r="S2" s="862" t="s">
        <v>240</v>
      </c>
      <c r="T2" s="862" t="s">
        <v>241</v>
      </c>
      <c r="U2" s="862" t="s">
        <v>242</v>
      </c>
      <c r="V2" s="862" t="s">
        <v>243</v>
      </c>
      <c r="W2" s="862" t="s">
        <v>244</v>
      </c>
      <c r="X2" s="862" t="s">
        <v>245</v>
      </c>
      <c r="Y2" s="862" t="s">
        <v>246</v>
      </c>
      <c r="Z2" s="862" t="s">
        <v>247</v>
      </c>
      <c r="AA2" s="862" t="s">
        <v>248</v>
      </c>
      <c r="AB2" s="862" t="s">
        <v>249</v>
      </c>
      <c r="AC2" s="862" t="s">
        <v>250</v>
      </c>
      <c r="AD2" s="862" t="s">
        <v>251</v>
      </c>
      <c r="AE2" s="862" t="s">
        <v>252</v>
      </c>
      <c r="AF2" s="862" t="s">
        <v>253</v>
      </c>
      <c r="AG2" s="862" t="s">
        <v>254</v>
      </c>
      <c r="AH2" s="862" t="s">
        <v>255</v>
      </c>
      <c r="AI2" s="863" t="s">
        <v>226</v>
      </c>
      <c r="AJ2" s="863" t="s">
        <v>227</v>
      </c>
      <c r="AK2" s="863" t="s">
        <v>228</v>
      </c>
      <c r="AL2" s="862"/>
      <c r="AM2" s="862"/>
      <c r="AN2" s="862"/>
    </row>
    <row r="3" spans="1:40" s="873" customFormat="1" ht="25.5" customHeight="1" x14ac:dyDescent="0.3">
      <c r="A3" s="865">
        <v>2</v>
      </c>
      <c r="B3" s="866" t="s">
        <v>256</v>
      </c>
      <c r="C3" s="866"/>
      <c r="D3" s="867"/>
      <c r="E3" s="867"/>
      <c r="F3" s="867"/>
      <c r="G3" s="867"/>
      <c r="H3" s="867"/>
      <c r="I3" s="868"/>
      <c r="J3" s="868"/>
      <c r="K3" s="868"/>
      <c r="L3" s="869"/>
      <c r="M3" s="870"/>
      <c r="N3" s="870"/>
      <c r="O3" s="870"/>
      <c r="P3" s="870"/>
      <c r="Q3" s="870"/>
      <c r="R3" s="870"/>
      <c r="S3" s="870"/>
      <c r="T3" s="870"/>
      <c r="U3" s="870"/>
      <c r="V3" s="870"/>
      <c r="W3" s="870"/>
      <c r="X3" s="870"/>
      <c r="Y3" s="868"/>
      <c r="Z3" s="868"/>
      <c r="AA3" s="871"/>
      <c r="AB3" s="872"/>
      <c r="AC3" s="868"/>
      <c r="AD3" s="867"/>
      <c r="AE3" s="867"/>
      <c r="AF3" s="867"/>
      <c r="AG3" s="867"/>
      <c r="AH3" s="867"/>
      <c r="AI3" s="867"/>
      <c r="AJ3" s="867"/>
      <c r="AK3" s="867"/>
      <c r="AL3" s="867"/>
      <c r="AM3" s="867"/>
      <c r="AN3" s="867"/>
    </row>
    <row r="4" spans="1:40" s="879" customFormat="1" ht="25.5" customHeight="1" x14ac:dyDescent="0.3">
      <c r="A4" s="874" t="s">
        <v>50</v>
      </c>
      <c r="B4" s="874" t="s">
        <v>257</v>
      </c>
      <c r="C4" s="866"/>
      <c r="D4" s="875"/>
      <c r="E4" s="875"/>
      <c r="F4" s="875"/>
      <c r="G4" s="875"/>
      <c r="H4" s="875"/>
      <c r="I4" s="876"/>
      <c r="J4" s="876"/>
      <c r="K4" s="876"/>
      <c r="L4" s="877"/>
      <c r="M4" s="878"/>
      <c r="N4" s="878"/>
      <c r="O4" s="878"/>
      <c r="P4" s="878"/>
      <c r="Q4" s="878"/>
      <c r="R4" s="878"/>
      <c r="S4" s="878"/>
      <c r="T4" s="878"/>
      <c r="U4" s="878"/>
      <c r="V4" s="878"/>
      <c r="W4" s="878"/>
      <c r="X4" s="878"/>
      <c r="Y4" s="876"/>
      <c r="Z4" s="868"/>
      <c r="AA4" s="871"/>
      <c r="AB4" s="872"/>
      <c r="AC4" s="876"/>
      <c r="AD4" s="875"/>
      <c r="AE4" s="875"/>
      <c r="AF4" s="875"/>
      <c r="AG4" s="875"/>
      <c r="AH4" s="875"/>
      <c r="AI4" s="875"/>
      <c r="AJ4" s="875"/>
      <c r="AK4" s="875"/>
      <c r="AL4" s="875"/>
      <c r="AM4" s="875"/>
      <c r="AN4" s="875"/>
    </row>
    <row r="5" spans="1:40" s="882" customFormat="1" ht="25.5" customHeight="1" x14ac:dyDescent="0.3">
      <c r="A5" s="880"/>
      <c r="B5" s="812" t="s">
        <v>61</v>
      </c>
      <c r="C5" s="437">
        <v>0.79210000000000003</v>
      </c>
      <c r="D5" s="437">
        <v>0.79210000000000003</v>
      </c>
      <c r="E5" s="437">
        <v>0.79210000000000003</v>
      </c>
      <c r="F5" s="437">
        <v>0.79210000000000003</v>
      </c>
      <c r="G5" s="437">
        <v>0.79210000000000003</v>
      </c>
      <c r="H5" s="437">
        <v>0.79210000000000003</v>
      </c>
      <c r="I5" s="437">
        <v>0.79210000000000003</v>
      </c>
      <c r="J5" s="437">
        <v>0.79210000000000003</v>
      </c>
      <c r="K5" s="437">
        <v>0.79210000000000003</v>
      </c>
      <c r="L5" s="437">
        <v>0.79210000000000003</v>
      </c>
      <c r="M5" s="437">
        <v>0.79210000000000003</v>
      </c>
      <c r="N5" s="437">
        <v>0.79210000000000003</v>
      </c>
      <c r="O5" s="437">
        <v>0.79210000000000003</v>
      </c>
      <c r="P5" s="437">
        <v>0.79210000000000003</v>
      </c>
      <c r="Q5" s="437">
        <v>0.79210000000000003</v>
      </c>
      <c r="R5" s="437">
        <v>0.79210000000000003</v>
      </c>
      <c r="S5" s="437">
        <v>0.79210000000000003</v>
      </c>
      <c r="T5" s="437">
        <v>0.79210000000000003</v>
      </c>
      <c r="U5" s="437">
        <v>0.79210000000000003</v>
      </c>
      <c r="V5" s="437">
        <v>0.79210000000000003</v>
      </c>
      <c r="W5" s="437">
        <v>0.79210000000000003</v>
      </c>
      <c r="X5" s="437">
        <v>0.79210000000000003</v>
      </c>
      <c r="Y5" s="437">
        <v>0.79210000000000003</v>
      </c>
      <c r="Z5" s="437">
        <v>0.79210000000000003</v>
      </c>
      <c r="AA5" s="437">
        <v>0.79210000000000003</v>
      </c>
      <c r="AB5" s="437">
        <v>0.79210000000000003</v>
      </c>
      <c r="AC5" s="437">
        <v>0.79210000000000003</v>
      </c>
      <c r="AD5" s="437">
        <v>0.79210000000000003</v>
      </c>
      <c r="AE5" s="437">
        <v>0.79210000000000003</v>
      </c>
      <c r="AF5" s="437">
        <v>0.79210000000000003</v>
      </c>
      <c r="AG5" s="437">
        <v>0.79210000000000003</v>
      </c>
      <c r="AH5" s="437">
        <v>0.79210000000000003</v>
      </c>
      <c r="AI5" s="437">
        <v>0.79210000000000003</v>
      </c>
      <c r="AJ5" s="437">
        <v>0.79210000000000003</v>
      </c>
      <c r="AK5" s="437">
        <v>0.79210000000000003</v>
      </c>
      <c r="AL5" s="881"/>
      <c r="AM5" s="881"/>
      <c r="AN5" s="881"/>
    </row>
    <row r="6" spans="1:40" s="882" customFormat="1" ht="25.5" customHeight="1" x14ac:dyDescent="0.3">
      <c r="A6" s="880"/>
      <c r="B6" s="812" t="s">
        <v>74</v>
      </c>
      <c r="C6" s="162">
        <f>+C7/C8</f>
        <v>0.92347696879643393</v>
      </c>
      <c r="D6" s="914">
        <f>+D7/D8</f>
        <v>0.91666666666666663</v>
      </c>
      <c r="E6" s="914">
        <f>+E7/E8</f>
        <v>0.90243902439024393</v>
      </c>
      <c r="F6" s="914">
        <f>+F7/F8</f>
        <v>0.93023255813953487</v>
      </c>
      <c r="G6" s="914">
        <f>+G7/G8</f>
        <v>0.94736842105263153</v>
      </c>
      <c r="H6" s="914">
        <f t="shared" ref="H6:AJ6" si="0">+H7/H8</f>
        <v>0.9285714285714286</v>
      </c>
      <c r="I6" s="914">
        <f t="shared" si="0"/>
        <v>1</v>
      </c>
      <c r="J6" s="914">
        <f t="shared" si="0"/>
        <v>0.96969696969696972</v>
      </c>
      <c r="K6" s="914">
        <f t="shared" si="0"/>
        <v>0.97674418604651159</v>
      </c>
      <c r="L6" s="914">
        <f t="shared" si="0"/>
        <v>0.95238095238095233</v>
      </c>
      <c r="M6" s="914">
        <f t="shared" si="0"/>
        <v>0.92682926829268297</v>
      </c>
      <c r="N6" s="914">
        <f t="shared" si="0"/>
        <v>0.9375</v>
      </c>
      <c r="O6" s="914">
        <f t="shared" si="0"/>
        <v>0.94444444444444442</v>
      </c>
      <c r="P6" s="914">
        <f t="shared" si="0"/>
        <v>0.84615384615384615</v>
      </c>
      <c r="Q6" s="914">
        <f t="shared" si="0"/>
        <v>0.90163934426229508</v>
      </c>
      <c r="R6" s="914">
        <f t="shared" si="0"/>
        <v>0.96</v>
      </c>
      <c r="S6" s="914">
        <f t="shared" si="0"/>
        <v>0.91666666666666663</v>
      </c>
      <c r="T6" s="914">
        <f t="shared" si="0"/>
        <v>0.97435897435897434</v>
      </c>
      <c r="U6" s="914">
        <f t="shared" si="0"/>
        <v>0.93181818181818177</v>
      </c>
      <c r="V6" s="914">
        <f t="shared" si="0"/>
        <v>0.74358974358974361</v>
      </c>
      <c r="W6" s="914">
        <f t="shared" si="0"/>
        <v>0.83783783783783783</v>
      </c>
      <c r="X6" s="914">
        <f t="shared" si="0"/>
        <v>0.875</v>
      </c>
      <c r="Y6" s="914">
        <f t="shared" si="0"/>
        <v>0.91549295774647887</v>
      </c>
      <c r="Z6" s="914">
        <f t="shared" si="0"/>
        <v>0.921875</v>
      </c>
      <c r="AA6" s="914">
        <f t="shared" si="0"/>
        <v>0.97222222222222221</v>
      </c>
      <c r="AB6" s="914">
        <f t="shared" si="0"/>
        <v>0.89473684210526316</v>
      </c>
      <c r="AC6" s="914">
        <f t="shared" si="0"/>
        <v>0.94117647058823528</v>
      </c>
      <c r="AD6" s="914">
        <f t="shared" si="0"/>
        <v>0.92682926829268297</v>
      </c>
      <c r="AE6" s="914">
        <f t="shared" si="0"/>
        <v>0.93055555555555558</v>
      </c>
      <c r="AF6" s="914">
        <f t="shared" si="0"/>
        <v>0.89583333333333337</v>
      </c>
      <c r="AG6" s="914">
        <f t="shared" si="0"/>
        <v>0.97619047619047616</v>
      </c>
      <c r="AH6" s="914">
        <f>+AH7/AH8</f>
        <v>0.95652173913043481</v>
      </c>
      <c r="AI6" s="914" t="e">
        <f>+AI7/AI8</f>
        <v>#DIV/0!</v>
      </c>
      <c r="AJ6" s="914" t="e">
        <f t="shared" si="0"/>
        <v>#DIV/0!</v>
      </c>
      <c r="AK6" s="914" t="e">
        <f>+AK7/AK8</f>
        <v>#DIV/0!</v>
      </c>
      <c r="AL6" s="881"/>
      <c r="AM6" s="881"/>
      <c r="AN6" s="881"/>
    </row>
    <row r="7" spans="1:40" s="882" customFormat="1" ht="25.5" customHeight="1" x14ac:dyDescent="0.3">
      <c r="A7" s="880"/>
      <c r="B7" s="816" t="s">
        <v>258</v>
      </c>
      <c r="C7" s="812">
        <f>+SUM(D7:AJ7)</f>
        <v>1243</v>
      </c>
      <c r="D7" s="845">
        <v>44</v>
      </c>
      <c r="E7" s="881">
        <v>37</v>
      </c>
      <c r="F7" s="881">
        <v>40</v>
      </c>
      <c r="G7" s="881">
        <v>36</v>
      </c>
      <c r="H7" s="881">
        <v>13</v>
      </c>
      <c r="I7" s="881">
        <v>18</v>
      </c>
      <c r="J7" s="881">
        <v>64</v>
      </c>
      <c r="K7" s="881">
        <v>42</v>
      </c>
      <c r="L7" s="881">
        <v>40</v>
      </c>
      <c r="M7" s="881">
        <v>38</v>
      </c>
      <c r="N7" s="881">
        <v>45</v>
      </c>
      <c r="O7" s="881">
        <v>17</v>
      </c>
      <c r="P7" s="881">
        <v>11</v>
      </c>
      <c r="Q7" s="881">
        <v>55</v>
      </c>
      <c r="R7" s="881">
        <v>48</v>
      </c>
      <c r="S7" s="881">
        <v>44</v>
      </c>
      <c r="T7" s="881">
        <v>38</v>
      </c>
      <c r="U7" s="883">
        <v>41</v>
      </c>
      <c r="V7" s="881">
        <v>29</v>
      </c>
      <c r="W7" s="881">
        <v>31</v>
      </c>
      <c r="X7" s="881">
        <v>70</v>
      </c>
      <c r="Y7" s="881">
        <v>65</v>
      </c>
      <c r="Z7" s="881">
        <v>59</v>
      </c>
      <c r="AA7" s="881">
        <v>35</v>
      </c>
      <c r="AB7" s="881">
        <v>34</v>
      </c>
      <c r="AC7" s="881">
        <v>16</v>
      </c>
      <c r="AD7" s="881">
        <v>38</v>
      </c>
      <c r="AE7" s="881">
        <v>67</v>
      </c>
      <c r="AF7" s="881">
        <v>43</v>
      </c>
      <c r="AG7" s="881">
        <v>41</v>
      </c>
      <c r="AH7" s="881">
        <v>44</v>
      </c>
      <c r="AI7" s="881"/>
      <c r="AJ7" s="881"/>
      <c r="AK7" s="881"/>
      <c r="AL7" s="881"/>
      <c r="AM7" s="881"/>
      <c r="AN7" s="881"/>
    </row>
    <row r="8" spans="1:40" s="882" customFormat="1" ht="25.5" customHeight="1" x14ac:dyDescent="0.3">
      <c r="A8" s="880"/>
      <c r="B8" s="816" t="s">
        <v>259</v>
      </c>
      <c r="C8" s="812">
        <f>+SUM(D8:AJ8)</f>
        <v>1346</v>
      </c>
      <c r="D8" s="845">
        <v>48</v>
      </c>
      <c r="E8" s="881">
        <v>41</v>
      </c>
      <c r="F8" s="881">
        <v>43</v>
      </c>
      <c r="G8" s="881">
        <v>38</v>
      </c>
      <c r="H8" s="881">
        <v>14</v>
      </c>
      <c r="I8" s="881">
        <v>18</v>
      </c>
      <c r="J8" s="881">
        <v>66</v>
      </c>
      <c r="K8" s="881">
        <v>43</v>
      </c>
      <c r="L8" s="881">
        <v>42</v>
      </c>
      <c r="M8" s="881">
        <v>41</v>
      </c>
      <c r="N8" s="881">
        <v>48</v>
      </c>
      <c r="O8" s="881">
        <v>18</v>
      </c>
      <c r="P8" s="881">
        <v>13</v>
      </c>
      <c r="Q8" s="881">
        <v>61</v>
      </c>
      <c r="R8" s="881">
        <v>50</v>
      </c>
      <c r="S8" s="881">
        <v>48</v>
      </c>
      <c r="T8" s="881">
        <v>39</v>
      </c>
      <c r="U8" s="881">
        <v>44</v>
      </c>
      <c r="V8" s="881">
        <v>39</v>
      </c>
      <c r="W8" s="881">
        <v>37</v>
      </c>
      <c r="X8" s="881">
        <v>80</v>
      </c>
      <c r="Y8" s="881">
        <v>71</v>
      </c>
      <c r="Z8" s="881">
        <v>64</v>
      </c>
      <c r="AA8" s="881">
        <v>36</v>
      </c>
      <c r="AB8" s="881">
        <v>38</v>
      </c>
      <c r="AC8" s="881">
        <v>17</v>
      </c>
      <c r="AD8" s="881">
        <v>41</v>
      </c>
      <c r="AE8" s="881">
        <v>72</v>
      </c>
      <c r="AF8" s="881">
        <v>48</v>
      </c>
      <c r="AG8" s="881">
        <v>42</v>
      </c>
      <c r="AH8" s="881">
        <v>46</v>
      </c>
      <c r="AI8" s="881"/>
      <c r="AJ8" s="881"/>
      <c r="AK8" s="881"/>
      <c r="AL8" s="881"/>
      <c r="AM8" s="881"/>
      <c r="AN8" s="881"/>
    </row>
    <row r="9" spans="1:40" s="882" customFormat="1" ht="25.5" customHeight="1" x14ac:dyDescent="0.3">
      <c r="A9" s="880"/>
      <c r="B9" s="816" t="s">
        <v>68</v>
      </c>
      <c r="C9" s="884" t="str">
        <f>+IF(C6&gt;=C5,"Đạt","Ko đạt")</f>
        <v>Đạt</v>
      </c>
      <c r="D9" s="881" t="str">
        <f>+IF(D6&gt;=D5,"Đạt","Ko đạt")</f>
        <v>Đạt</v>
      </c>
      <c r="E9" s="881" t="str">
        <f>+IF(E6&gt;=E5,"Đạt","Ko đạt")</f>
        <v>Đạt</v>
      </c>
      <c r="F9" s="881" t="str">
        <f>+IF(F6&gt;=F5,"Đạt","Ko đạt")</f>
        <v>Đạt</v>
      </c>
      <c r="G9" s="881" t="str">
        <f>+IF(G6&gt;=G5,"Đạt","Ko đạt")</f>
        <v>Đạt</v>
      </c>
      <c r="H9" s="881" t="str">
        <f t="shared" ref="H9:AJ9" si="1">+IF(H6&gt;=H5,"Đạt","Ko đạt")</f>
        <v>Đạt</v>
      </c>
      <c r="I9" s="881" t="str">
        <f t="shared" si="1"/>
        <v>Đạt</v>
      </c>
      <c r="J9" s="881" t="str">
        <f t="shared" si="1"/>
        <v>Đạt</v>
      </c>
      <c r="K9" s="881" t="str">
        <f t="shared" si="1"/>
        <v>Đạt</v>
      </c>
      <c r="L9" s="881" t="str">
        <f t="shared" si="1"/>
        <v>Đạt</v>
      </c>
      <c r="M9" s="881" t="str">
        <f t="shared" si="1"/>
        <v>Đạt</v>
      </c>
      <c r="N9" s="881" t="str">
        <f t="shared" si="1"/>
        <v>Đạt</v>
      </c>
      <c r="O9" s="881" t="str">
        <f t="shared" si="1"/>
        <v>Đạt</v>
      </c>
      <c r="P9" s="881" t="str">
        <f t="shared" si="1"/>
        <v>Đạt</v>
      </c>
      <c r="Q9" s="881" t="str">
        <f t="shared" si="1"/>
        <v>Đạt</v>
      </c>
      <c r="R9" s="881" t="str">
        <f t="shared" si="1"/>
        <v>Đạt</v>
      </c>
      <c r="S9" s="881" t="str">
        <f t="shared" si="1"/>
        <v>Đạt</v>
      </c>
      <c r="T9" s="881" t="str">
        <f t="shared" si="1"/>
        <v>Đạt</v>
      </c>
      <c r="U9" s="881" t="str">
        <f t="shared" si="1"/>
        <v>Đạt</v>
      </c>
      <c r="V9" s="881" t="str">
        <f t="shared" si="1"/>
        <v>Ko đạt</v>
      </c>
      <c r="W9" s="881" t="str">
        <f t="shared" si="1"/>
        <v>Đạt</v>
      </c>
      <c r="X9" s="881" t="str">
        <f t="shared" si="1"/>
        <v>Đạt</v>
      </c>
      <c r="Y9" s="881" t="str">
        <f t="shared" si="1"/>
        <v>Đạt</v>
      </c>
      <c r="Z9" s="881" t="str">
        <f t="shared" si="1"/>
        <v>Đạt</v>
      </c>
      <c r="AA9" s="881" t="str">
        <f t="shared" si="1"/>
        <v>Đạt</v>
      </c>
      <c r="AB9" s="881" t="str">
        <f t="shared" si="1"/>
        <v>Đạt</v>
      </c>
      <c r="AC9" s="881" t="str">
        <f t="shared" si="1"/>
        <v>Đạt</v>
      </c>
      <c r="AD9" s="881" t="str">
        <f t="shared" si="1"/>
        <v>Đạt</v>
      </c>
      <c r="AE9" s="881" t="str">
        <f t="shared" si="1"/>
        <v>Đạt</v>
      </c>
      <c r="AF9" s="881" t="str">
        <f t="shared" si="1"/>
        <v>Đạt</v>
      </c>
      <c r="AG9" s="881" t="str">
        <f t="shared" si="1"/>
        <v>Đạt</v>
      </c>
      <c r="AH9" s="881" t="str">
        <f>+IF(AH6&gt;=AH5,"Đạt","Ko đạt")</f>
        <v>Đạt</v>
      </c>
      <c r="AI9" s="881" t="e">
        <f>+IF(AI6&gt;=AI5,"Đạt","Ko đạt")</f>
        <v>#DIV/0!</v>
      </c>
      <c r="AJ9" s="881" t="e">
        <f t="shared" si="1"/>
        <v>#DIV/0!</v>
      </c>
      <c r="AK9" s="881" t="e">
        <f>+IF(AK6&gt;=AK5,"Đạt","Ko đạt")</f>
        <v>#DIV/0!</v>
      </c>
      <c r="AL9" s="881"/>
      <c r="AM9" s="881"/>
      <c r="AN9" s="881"/>
    </row>
    <row r="10" spans="1:40" s="873" customFormat="1" ht="25.5" customHeight="1" x14ac:dyDescent="0.3">
      <c r="A10" s="874" t="s">
        <v>52</v>
      </c>
      <c r="B10" s="874" t="s">
        <v>260</v>
      </c>
      <c r="C10" s="866"/>
      <c r="D10" s="867"/>
      <c r="E10" s="867"/>
      <c r="F10" s="867"/>
      <c r="G10" s="867"/>
      <c r="H10" s="867"/>
      <c r="I10" s="866"/>
      <c r="J10" s="866"/>
      <c r="K10" s="866"/>
      <c r="L10" s="885"/>
      <c r="M10" s="876"/>
      <c r="N10" s="876"/>
      <c r="O10" s="876"/>
      <c r="P10" s="876"/>
      <c r="Q10" s="876"/>
      <c r="R10" s="876"/>
      <c r="S10" s="876"/>
      <c r="T10" s="876"/>
      <c r="U10" s="876"/>
      <c r="V10" s="876"/>
      <c r="W10" s="876"/>
      <c r="X10" s="876"/>
      <c r="Y10" s="886"/>
      <c r="Z10" s="868"/>
      <c r="AA10" s="868"/>
      <c r="AB10" s="871"/>
      <c r="AC10" s="868"/>
      <c r="AD10" s="867"/>
      <c r="AE10" s="867"/>
      <c r="AF10" s="867"/>
      <c r="AG10" s="867"/>
      <c r="AH10" s="867"/>
      <c r="AI10" s="867"/>
      <c r="AJ10" s="867"/>
      <c r="AK10" s="867"/>
      <c r="AL10" s="867"/>
      <c r="AM10" s="867"/>
      <c r="AN10" s="867"/>
    </row>
    <row r="11" spans="1:40" s="882" customFormat="1" ht="25.5" customHeight="1" x14ac:dyDescent="0.3">
      <c r="A11" s="880"/>
      <c r="B11" s="812" t="s">
        <v>61</v>
      </c>
      <c r="C11" s="437">
        <v>0.98209999999999997</v>
      </c>
      <c r="D11" s="437">
        <v>0.98209999999999997</v>
      </c>
      <c r="E11" s="437">
        <v>0.98209999999999997</v>
      </c>
      <c r="F11" s="437">
        <v>0.98209999999999997</v>
      </c>
      <c r="G11" s="437">
        <v>0.98209999999999997</v>
      </c>
      <c r="H11" s="437">
        <v>0.98209999999999997</v>
      </c>
      <c r="I11" s="437">
        <v>0.98209999999999997</v>
      </c>
      <c r="J11" s="437">
        <v>0.98209999999999997</v>
      </c>
      <c r="K11" s="437">
        <v>0.98209999999999997</v>
      </c>
      <c r="L11" s="437">
        <v>0.98209999999999997</v>
      </c>
      <c r="M11" s="437">
        <v>0.98209999999999997</v>
      </c>
      <c r="N11" s="437">
        <v>0.98209999999999997</v>
      </c>
      <c r="O11" s="437">
        <v>0.98209999999999997</v>
      </c>
      <c r="P11" s="437">
        <v>0.98209999999999997</v>
      </c>
      <c r="Q11" s="437">
        <v>0.98209999999999997</v>
      </c>
      <c r="R11" s="437">
        <v>0.98209999999999997</v>
      </c>
      <c r="S11" s="437">
        <v>0.98209999999999997</v>
      </c>
      <c r="T11" s="437">
        <v>0.98209999999999997</v>
      </c>
      <c r="U11" s="437">
        <v>0.98209999999999997</v>
      </c>
      <c r="V11" s="437">
        <v>0.98209999999999997</v>
      </c>
      <c r="W11" s="437">
        <v>0.98209999999999997</v>
      </c>
      <c r="X11" s="437">
        <v>0.98209999999999997</v>
      </c>
      <c r="Y11" s="437">
        <v>0.98209999999999997</v>
      </c>
      <c r="Z11" s="437">
        <v>0.98209999999999997</v>
      </c>
      <c r="AA11" s="437">
        <v>0.98209999999999997</v>
      </c>
      <c r="AB11" s="437">
        <v>0.98209999999999997</v>
      </c>
      <c r="AC11" s="437">
        <v>0.98209999999999997</v>
      </c>
      <c r="AD11" s="437">
        <v>0.98209999999999997</v>
      </c>
      <c r="AE11" s="437">
        <v>0.98209999999999997</v>
      </c>
      <c r="AF11" s="437">
        <v>0.98209999999999997</v>
      </c>
      <c r="AG11" s="437">
        <v>0.98209999999999997</v>
      </c>
      <c r="AH11" s="437">
        <v>0.98209999999999997</v>
      </c>
      <c r="AI11" s="437">
        <v>0.98209999999999997</v>
      </c>
      <c r="AJ11" s="437">
        <v>0.98209999999999997</v>
      </c>
      <c r="AK11" s="437">
        <v>0.98209999999999997</v>
      </c>
      <c r="AL11" s="881"/>
      <c r="AM11" s="881"/>
      <c r="AN11" s="881"/>
    </row>
    <row r="12" spans="1:40" s="919" customFormat="1" ht="25.5" customHeight="1" x14ac:dyDescent="0.3">
      <c r="A12" s="388"/>
      <c r="B12" s="915" t="s">
        <v>74</v>
      </c>
      <c r="C12" s="916">
        <f t="shared" ref="C12:AK12" si="2">+C13/C14</f>
        <v>1</v>
      </c>
      <c r="D12" s="917">
        <f t="shared" si="2"/>
        <v>1</v>
      </c>
      <c r="E12" s="917">
        <f t="shared" si="2"/>
        <v>1</v>
      </c>
      <c r="F12" s="917">
        <f t="shared" si="2"/>
        <v>1</v>
      </c>
      <c r="G12" s="917">
        <f t="shared" si="2"/>
        <v>1</v>
      </c>
      <c r="H12" s="917">
        <f t="shared" si="2"/>
        <v>1</v>
      </c>
      <c r="I12" s="917">
        <f t="shared" si="2"/>
        <v>1</v>
      </c>
      <c r="J12" s="917">
        <f t="shared" si="2"/>
        <v>1</v>
      </c>
      <c r="K12" s="917">
        <f t="shared" si="2"/>
        <v>1</v>
      </c>
      <c r="L12" s="917">
        <f t="shared" si="2"/>
        <v>1</v>
      </c>
      <c r="M12" s="917">
        <f t="shared" si="2"/>
        <v>1</v>
      </c>
      <c r="N12" s="917">
        <f t="shared" si="2"/>
        <v>1</v>
      </c>
      <c r="O12" s="917">
        <f t="shared" si="2"/>
        <v>1</v>
      </c>
      <c r="P12" s="917">
        <f t="shared" si="2"/>
        <v>1</v>
      </c>
      <c r="Q12" s="917">
        <f t="shared" si="2"/>
        <v>1</v>
      </c>
      <c r="R12" s="917">
        <f t="shared" si="2"/>
        <v>1</v>
      </c>
      <c r="S12" s="917">
        <f t="shared" si="2"/>
        <v>1</v>
      </c>
      <c r="T12" s="917">
        <f t="shared" si="2"/>
        <v>1</v>
      </c>
      <c r="U12" s="917">
        <f t="shared" si="2"/>
        <v>1</v>
      </c>
      <c r="V12" s="917">
        <f t="shared" si="2"/>
        <v>1</v>
      </c>
      <c r="W12" s="917">
        <f t="shared" si="2"/>
        <v>1</v>
      </c>
      <c r="X12" s="917">
        <f t="shared" si="2"/>
        <v>1</v>
      </c>
      <c r="Y12" s="917">
        <f t="shared" si="2"/>
        <v>1</v>
      </c>
      <c r="Z12" s="917">
        <f t="shared" si="2"/>
        <v>1</v>
      </c>
      <c r="AA12" s="917">
        <f t="shared" si="2"/>
        <v>1</v>
      </c>
      <c r="AB12" s="917">
        <f t="shared" si="2"/>
        <v>1</v>
      </c>
      <c r="AC12" s="917">
        <f t="shared" si="2"/>
        <v>1</v>
      </c>
      <c r="AD12" s="917">
        <f t="shared" si="2"/>
        <v>1</v>
      </c>
      <c r="AE12" s="917">
        <f t="shared" si="2"/>
        <v>1</v>
      </c>
      <c r="AF12" s="917">
        <f t="shared" si="2"/>
        <v>1</v>
      </c>
      <c r="AG12" s="917">
        <f t="shared" si="2"/>
        <v>1</v>
      </c>
      <c r="AH12" s="917">
        <f t="shared" si="2"/>
        <v>1</v>
      </c>
      <c r="AI12" s="917" t="e">
        <f t="shared" si="2"/>
        <v>#DIV/0!</v>
      </c>
      <c r="AJ12" s="917" t="e">
        <f t="shared" si="2"/>
        <v>#DIV/0!</v>
      </c>
      <c r="AK12" s="917" t="e">
        <f t="shared" si="2"/>
        <v>#DIV/0!</v>
      </c>
      <c r="AL12" s="918"/>
      <c r="AM12" s="918"/>
      <c r="AN12" s="918"/>
    </row>
    <row r="13" spans="1:40" s="882" customFormat="1" ht="25.5" customHeight="1" x14ac:dyDescent="0.3">
      <c r="A13" s="880"/>
      <c r="B13" s="816" t="s">
        <v>258</v>
      </c>
      <c r="C13" s="812">
        <f>+SUM(D13:AJ13)</f>
        <v>1354</v>
      </c>
      <c r="D13" s="881">
        <v>48</v>
      </c>
      <c r="E13" s="881">
        <v>41</v>
      </c>
      <c r="F13" s="881">
        <v>43</v>
      </c>
      <c r="G13" s="881">
        <v>38</v>
      </c>
      <c r="H13" s="881">
        <v>14</v>
      </c>
      <c r="I13" s="881">
        <v>18</v>
      </c>
      <c r="J13" s="881">
        <v>66</v>
      </c>
      <c r="K13" s="881">
        <v>43</v>
      </c>
      <c r="L13" s="881">
        <v>42</v>
      </c>
      <c r="M13" s="881">
        <v>41</v>
      </c>
      <c r="N13" s="881">
        <v>48</v>
      </c>
      <c r="O13" s="881">
        <v>18</v>
      </c>
      <c r="P13" s="881">
        <v>13</v>
      </c>
      <c r="Q13" s="881">
        <v>69</v>
      </c>
      <c r="R13" s="881">
        <v>50</v>
      </c>
      <c r="S13" s="881">
        <v>48</v>
      </c>
      <c r="T13" s="881">
        <v>39</v>
      </c>
      <c r="U13" s="881">
        <v>44</v>
      </c>
      <c r="V13" s="881">
        <v>39</v>
      </c>
      <c r="W13" s="881">
        <v>37</v>
      </c>
      <c r="X13" s="881">
        <v>80</v>
      </c>
      <c r="Y13" s="881">
        <v>71</v>
      </c>
      <c r="Z13" s="881">
        <v>64</v>
      </c>
      <c r="AA13" s="881">
        <v>36</v>
      </c>
      <c r="AB13" s="881">
        <v>38</v>
      </c>
      <c r="AC13" s="881">
        <v>17</v>
      </c>
      <c r="AD13" s="881">
        <v>41</v>
      </c>
      <c r="AE13" s="881">
        <v>72</v>
      </c>
      <c r="AF13" s="881">
        <v>48</v>
      </c>
      <c r="AG13" s="881">
        <v>42</v>
      </c>
      <c r="AH13" s="881">
        <v>46</v>
      </c>
      <c r="AI13" s="881"/>
      <c r="AJ13" s="881"/>
      <c r="AK13" s="881"/>
      <c r="AL13" s="881"/>
      <c r="AM13" s="881"/>
      <c r="AN13" s="881"/>
    </row>
    <row r="14" spans="1:40" s="882" customFormat="1" ht="25.5" customHeight="1" x14ac:dyDescent="0.3">
      <c r="A14" s="880"/>
      <c r="B14" s="816" t="s">
        <v>259</v>
      </c>
      <c r="C14" s="812">
        <f>+SUM(D14:AJ14)</f>
        <v>1354</v>
      </c>
      <c r="D14" s="881">
        <v>48</v>
      </c>
      <c r="E14" s="881">
        <v>41</v>
      </c>
      <c r="F14" s="881">
        <v>43</v>
      </c>
      <c r="G14" s="881">
        <v>38</v>
      </c>
      <c r="H14" s="881">
        <v>14</v>
      </c>
      <c r="I14" s="881">
        <v>18</v>
      </c>
      <c r="J14" s="881">
        <v>66</v>
      </c>
      <c r="K14" s="881">
        <v>43</v>
      </c>
      <c r="L14" s="881">
        <v>42</v>
      </c>
      <c r="M14" s="881">
        <v>41</v>
      </c>
      <c r="N14" s="881">
        <v>48</v>
      </c>
      <c r="O14" s="881">
        <v>18</v>
      </c>
      <c r="P14" s="881">
        <v>13</v>
      </c>
      <c r="Q14" s="881">
        <v>69</v>
      </c>
      <c r="R14" s="881">
        <v>50</v>
      </c>
      <c r="S14" s="881">
        <v>48</v>
      </c>
      <c r="T14" s="881">
        <v>39</v>
      </c>
      <c r="U14" s="881">
        <v>44</v>
      </c>
      <c r="V14" s="881">
        <v>39</v>
      </c>
      <c r="W14" s="881">
        <v>37</v>
      </c>
      <c r="X14" s="881">
        <v>80</v>
      </c>
      <c r="Y14" s="881">
        <v>71</v>
      </c>
      <c r="Z14" s="881">
        <v>64</v>
      </c>
      <c r="AA14" s="881">
        <v>36</v>
      </c>
      <c r="AB14" s="881">
        <v>38</v>
      </c>
      <c r="AC14" s="881">
        <v>17</v>
      </c>
      <c r="AD14" s="881">
        <v>41</v>
      </c>
      <c r="AE14" s="881">
        <v>72</v>
      </c>
      <c r="AF14" s="881">
        <v>48</v>
      </c>
      <c r="AG14" s="881">
        <v>42</v>
      </c>
      <c r="AH14" s="881">
        <v>46</v>
      </c>
      <c r="AI14" s="881"/>
      <c r="AJ14" s="881"/>
      <c r="AK14" s="881"/>
      <c r="AL14" s="881"/>
      <c r="AM14" s="881"/>
      <c r="AN14" s="881"/>
    </row>
    <row r="15" spans="1:40" s="882" customFormat="1" ht="25.5" customHeight="1" x14ac:dyDescent="0.3">
      <c r="A15" s="880"/>
      <c r="B15" s="816" t="s">
        <v>68</v>
      </c>
      <c r="C15" s="884" t="str">
        <f>+IF(C12&gt;=C11,"Đạt","Ko đạt")</f>
        <v>Đạt</v>
      </c>
      <c r="D15" s="881" t="str">
        <f>+IF(D12&gt;=D11,"Đạt","Ko đạt")</f>
        <v>Đạt</v>
      </c>
      <c r="E15" s="881" t="str">
        <f>+IF(E12&gt;=E11,"Đạt","Ko đạt")</f>
        <v>Đạt</v>
      </c>
      <c r="F15" s="881" t="str">
        <f>+IF(F12&gt;=F11,"Đạt","Ko đạt")</f>
        <v>Đạt</v>
      </c>
      <c r="G15" s="881" t="str">
        <f>+IF(G12&gt;=G11,"Đạt","Ko đạt")</f>
        <v>Đạt</v>
      </c>
      <c r="H15" s="881" t="str">
        <f t="shared" ref="H15:AJ15" si="3">+IF(H12&gt;=H11,"Đạt","Ko đạt")</f>
        <v>Đạt</v>
      </c>
      <c r="I15" s="881" t="str">
        <f t="shared" si="3"/>
        <v>Đạt</v>
      </c>
      <c r="J15" s="881" t="str">
        <f t="shared" si="3"/>
        <v>Đạt</v>
      </c>
      <c r="K15" s="881" t="str">
        <f t="shared" si="3"/>
        <v>Đạt</v>
      </c>
      <c r="L15" s="881" t="str">
        <f t="shared" si="3"/>
        <v>Đạt</v>
      </c>
      <c r="M15" s="881" t="str">
        <f t="shared" si="3"/>
        <v>Đạt</v>
      </c>
      <c r="N15" s="881" t="str">
        <f t="shared" si="3"/>
        <v>Đạt</v>
      </c>
      <c r="O15" s="881" t="str">
        <f t="shared" si="3"/>
        <v>Đạt</v>
      </c>
      <c r="P15" s="881" t="str">
        <f t="shared" si="3"/>
        <v>Đạt</v>
      </c>
      <c r="Q15" s="881" t="str">
        <f t="shared" si="3"/>
        <v>Đạt</v>
      </c>
      <c r="R15" s="881" t="str">
        <f t="shared" si="3"/>
        <v>Đạt</v>
      </c>
      <c r="S15" s="881" t="str">
        <f t="shared" si="3"/>
        <v>Đạt</v>
      </c>
      <c r="T15" s="881" t="str">
        <f t="shared" si="3"/>
        <v>Đạt</v>
      </c>
      <c r="U15" s="881" t="str">
        <f t="shared" si="3"/>
        <v>Đạt</v>
      </c>
      <c r="V15" s="881" t="str">
        <f t="shared" si="3"/>
        <v>Đạt</v>
      </c>
      <c r="W15" s="881" t="str">
        <f t="shared" si="3"/>
        <v>Đạt</v>
      </c>
      <c r="X15" s="881" t="str">
        <f t="shared" si="3"/>
        <v>Đạt</v>
      </c>
      <c r="Y15" s="881" t="str">
        <f t="shared" si="3"/>
        <v>Đạt</v>
      </c>
      <c r="Z15" s="881" t="str">
        <f t="shared" si="3"/>
        <v>Đạt</v>
      </c>
      <c r="AA15" s="881" t="str">
        <f t="shared" si="3"/>
        <v>Đạt</v>
      </c>
      <c r="AB15" s="881" t="str">
        <f t="shared" si="3"/>
        <v>Đạt</v>
      </c>
      <c r="AC15" s="881" t="str">
        <f t="shared" si="3"/>
        <v>Đạt</v>
      </c>
      <c r="AD15" s="881" t="str">
        <f t="shared" si="3"/>
        <v>Đạt</v>
      </c>
      <c r="AE15" s="881" t="str">
        <f t="shared" si="3"/>
        <v>Đạt</v>
      </c>
      <c r="AF15" s="881" t="str">
        <f t="shared" si="3"/>
        <v>Đạt</v>
      </c>
      <c r="AG15" s="881" t="str">
        <f t="shared" si="3"/>
        <v>Đạt</v>
      </c>
      <c r="AH15" s="881" t="str">
        <f>+IF(AH12&gt;=AH11,"Đạt","Ko đạt")</f>
        <v>Đạt</v>
      </c>
      <c r="AI15" s="881" t="e">
        <f>+IF(AI12&gt;=AI11,"Đạt","Ko đạt")</f>
        <v>#DIV/0!</v>
      </c>
      <c r="AJ15" s="881" t="e">
        <f t="shared" si="3"/>
        <v>#DIV/0!</v>
      </c>
      <c r="AK15" s="881" t="e">
        <f>+IF(AK12&gt;=AK11,"Đạt","Ko đạt")</f>
        <v>#DIV/0!</v>
      </c>
      <c r="AL15" s="881"/>
      <c r="AM15" s="881"/>
      <c r="AN15" s="881"/>
    </row>
    <row r="16" spans="1:40" s="873" customFormat="1" ht="25.5" customHeight="1" x14ac:dyDescent="0.3">
      <c r="A16" s="874" t="s">
        <v>54</v>
      </c>
      <c r="B16" s="874" t="s">
        <v>261</v>
      </c>
      <c r="C16" s="866"/>
      <c r="D16" s="867"/>
      <c r="E16" s="867"/>
      <c r="F16" s="867"/>
      <c r="G16" s="867"/>
      <c r="H16" s="867"/>
      <c r="I16" s="866"/>
      <c r="J16" s="866"/>
      <c r="K16" s="866"/>
      <c r="L16" s="885"/>
      <c r="M16" s="889"/>
      <c r="N16" s="889"/>
      <c r="O16" s="889"/>
      <c r="P16" s="889"/>
      <c r="Q16" s="889"/>
      <c r="R16" s="889"/>
      <c r="S16" s="889"/>
      <c r="T16" s="889"/>
      <c r="U16" s="889"/>
      <c r="V16" s="889"/>
      <c r="W16" s="889"/>
      <c r="X16" s="889"/>
      <c r="Y16" s="886"/>
      <c r="Z16" s="868"/>
      <c r="AA16" s="871"/>
      <c r="AB16" s="871"/>
      <c r="AC16" s="868"/>
      <c r="AD16" s="867"/>
      <c r="AE16" s="867"/>
      <c r="AF16" s="867"/>
      <c r="AG16" s="867"/>
      <c r="AH16" s="867"/>
      <c r="AI16" s="867"/>
      <c r="AJ16" s="867"/>
      <c r="AK16" s="867"/>
      <c r="AL16" s="867"/>
      <c r="AM16" s="867"/>
      <c r="AN16" s="867"/>
    </row>
    <row r="17" spans="1:40" s="882" customFormat="1" ht="25.5" customHeight="1" x14ac:dyDescent="0.3">
      <c r="A17" s="880"/>
      <c r="B17" s="812" t="s">
        <v>61</v>
      </c>
      <c r="C17" s="437">
        <v>0.999</v>
      </c>
      <c r="D17" s="437">
        <v>0.999</v>
      </c>
      <c r="E17" s="437">
        <v>0.999</v>
      </c>
      <c r="F17" s="437">
        <v>0.999</v>
      </c>
      <c r="G17" s="437">
        <v>0.999</v>
      </c>
      <c r="H17" s="437">
        <v>0.999</v>
      </c>
      <c r="I17" s="437">
        <v>0.999</v>
      </c>
      <c r="J17" s="437">
        <v>0.999</v>
      </c>
      <c r="K17" s="437">
        <v>0.999</v>
      </c>
      <c r="L17" s="437">
        <v>0.999</v>
      </c>
      <c r="M17" s="437">
        <v>0.999</v>
      </c>
      <c r="N17" s="437">
        <v>0.999</v>
      </c>
      <c r="O17" s="437">
        <v>0.999</v>
      </c>
      <c r="P17" s="437">
        <v>0.999</v>
      </c>
      <c r="Q17" s="437">
        <v>0.999</v>
      </c>
      <c r="R17" s="437">
        <v>0.999</v>
      </c>
      <c r="S17" s="437">
        <v>0.999</v>
      </c>
      <c r="T17" s="437">
        <v>0.999</v>
      </c>
      <c r="U17" s="437">
        <v>0.999</v>
      </c>
      <c r="V17" s="437">
        <v>0.999</v>
      </c>
      <c r="W17" s="437">
        <v>0.999</v>
      </c>
      <c r="X17" s="437">
        <v>0.999</v>
      </c>
      <c r="Y17" s="437">
        <v>0.999</v>
      </c>
      <c r="Z17" s="437">
        <v>0.999</v>
      </c>
      <c r="AA17" s="437">
        <v>0.999</v>
      </c>
      <c r="AB17" s="437">
        <v>0.999</v>
      </c>
      <c r="AC17" s="437">
        <v>0.999</v>
      </c>
      <c r="AD17" s="437">
        <v>0.999</v>
      </c>
      <c r="AE17" s="437">
        <v>0.999</v>
      </c>
      <c r="AF17" s="437">
        <v>0.999</v>
      </c>
      <c r="AG17" s="437">
        <v>0.999</v>
      </c>
      <c r="AH17" s="437">
        <v>0.999</v>
      </c>
      <c r="AI17" s="437">
        <v>0.999</v>
      </c>
      <c r="AJ17" s="437">
        <v>0.999</v>
      </c>
      <c r="AK17" s="437">
        <v>0.999</v>
      </c>
      <c r="AL17" s="881"/>
      <c r="AM17" s="881"/>
      <c r="AN17" s="881"/>
    </row>
    <row r="18" spans="1:40" s="882" customFormat="1" ht="25.5" customHeight="1" x14ac:dyDescent="0.3">
      <c r="A18" s="880"/>
      <c r="B18" s="812" t="s">
        <v>74</v>
      </c>
      <c r="C18" s="916">
        <f t="shared" ref="C18:AK18" si="4">+C19/C20</f>
        <v>1</v>
      </c>
      <c r="D18" s="917">
        <f t="shared" si="4"/>
        <v>1</v>
      </c>
      <c r="E18" s="917">
        <f t="shared" si="4"/>
        <v>1</v>
      </c>
      <c r="F18" s="917">
        <f t="shared" si="4"/>
        <v>1</v>
      </c>
      <c r="G18" s="917">
        <f t="shared" si="4"/>
        <v>1</v>
      </c>
      <c r="H18" s="917">
        <f t="shared" si="4"/>
        <v>1</v>
      </c>
      <c r="I18" s="917">
        <f t="shared" si="4"/>
        <v>1</v>
      </c>
      <c r="J18" s="917">
        <f t="shared" si="4"/>
        <v>1</v>
      </c>
      <c r="K18" s="917">
        <f t="shared" si="4"/>
        <v>1</v>
      </c>
      <c r="L18" s="917">
        <f t="shared" si="4"/>
        <v>1</v>
      </c>
      <c r="M18" s="917">
        <f t="shared" si="4"/>
        <v>1</v>
      </c>
      <c r="N18" s="917">
        <f t="shared" si="4"/>
        <v>1</v>
      </c>
      <c r="O18" s="917">
        <f t="shared" si="4"/>
        <v>1</v>
      </c>
      <c r="P18" s="917">
        <f t="shared" si="4"/>
        <v>1</v>
      </c>
      <c r="Q18" s="917">
        <f t="shared" si="4"/>
        <v>1</v>
      </c>
      <c r="R18" s="917">
        <f t="shared" si="4"/>
        <v>1</v>
      </c>
      <c r="S18" s="917">
        <f t="shared" si="4"/>
        <v>1</v>
      </c>
      <c r="T18" s="917">
        <f t="shared" si="4"/>
        <v>1</v>
      </c>
      <c r="U18" s="917">
        <f t="shared" si="4"/>
        <v>1</v>
      </c>
      <c r="V18" s="917">
        <f t="shared" si="4"/>
        <v>1</v>
      </c>
      <c r="W18" s="917">
        <f t="shared" si="4"/>
        <v>1</v>
      </c>
      <c r="X18" s="917">
        <f t="shared" si="4"/>
        <v>1</v>
      </c>
      <c r="Y18" s="917">
        <f t="shared" si="4"/>
        <v>1</v>
      </c>
      <c r="Z18" s="917">
        <f t="shared" si="4"/>
        <v>1</v>
      </c>
      <c r="AA18" s="917">
        <f t="shared" si="4"/>
        <v>1</v>
      </c>
      <c r="AB18" s="917">
        <f t="shared" si="4"/>
        <v>1</v>
      </c>
      <c r="AC18" s="917">
        <f t="shared" si="4"/>
        <v>1</v>
      </c>
      <c r="AD18" s="917">
        <f t="shared" si="4"/>
        <v>1</v>
      </c>
      <c r="AE18" s="917">
        <f t="shared" si="4"/>
        <v>1</v>
      </c>
      <c r="AF18" s="917">
        <f t="shared" si="4"/>
        <v>1</v>
      </c>
      <c r="AG18" s="917">
        <f t="shared" si="4"/>
        <v>1</v>
      </c>
      <c r="AH18" s="917">
        <f t="shared" si="4"/>
        <v>1</v>
      </c>
      <c r="AI18" s="917" t="e">
        <f t="shared" si="4"/>
        <v>#DIV/0!</v>
      </c>
      <c r="AJ18" s="917" t="e">
        <f t="shared" si="4"/>
        <v>#DIV/0!</v>
      </c>
      <c r="AK18" s="917" t="e">
        <f t="shared" si="4"/>
        <v>#DIV/0!</v>
      </c>
      <c r="AL18" s="881"/>
      <c r="AM18" s="881"/>
      <c r="AN18" s="881"/>
    </row>
    <row r="19" spans="1:40" s="882" customFormat="1" ht="25.5" customHeight="1" x14ac:dyDescent="0.3">
      <c r="A19" s="880"/>
      <c r="B19" s="816" t="s">
        <v>258</v>
      </c>
      <c r="C19" s="812">
        <f>+SUM(D19:AJ19)</f>
        <v>1354</v>
      </c>
      <c r="D19" s="881">
        <v>48</v>
      </c>
      <c r="E19" s="881">
        <v>41</v>
      </c>
      <c r="F19" s="881">
        <v>43</v>
      </c>
      <c r="G19" s="881">
        <v>38</v>
      </c>
      <c r="H19" s="881">
        <v>14</v>
      </c>
      <c r="I19" s="881">
        <v>18</v>
      </c>
      <c r="J19" s="881">
        <v>66</v>
      </c>
      <c r="K19" s="881">
        <v>43</v>
      </c>
      <c r="L19" s="881">
        <v>42</v>
      </c>
      <c r="M19" s="881">
        <v>41</v>
      </c>
      <c r="N19" s="881">
        <v>48</v>
      </c>
      <c r="O19" s="881">
        <v>18</v>
      </c>
      <c r="P19" s="881">
        <v>13</v>
      </c>
      <c r="Q19" s="881">
        <v>69</v>
      </c>
      <c r="R19" s="881">
        <v>50</v>
      </c>
      <c r="S19" s="881">
        <v>48</v>
      </c>
      <c r="T19" s="881">
        <v>39</v>
      </c>
      <c r="U19" s="881">
        <v>44</v>
      </c>
      <c r="V19" s="881">
        <v>39</v>
      </c>
      <c r="W19" s="881">
        <v>37</v>
      </c>
      <c r="X19" s="881">
        <v>80</v>
      </c>
      <c r="Y19" s="881">
        <v>71</v>
      </c>
      <c r="Z19" s="881">
        <v>64</v>
      </c>
      <c r="AA19" s="881">
        <v>36</v>
      </c>
      <c r="AB19" s="881">
        <v>38</v>
      </c>
      <c r="AC19" s="881">
        <v>17</v>
      </c>
      <c r="AD19" s="881">
        <v>41</v>
      </c>
      <c r="AE19" s="881">
        <v>72</v>
      </c>
      <c r="AF19" s="881">
        <v>48</v>
      </c>
      <c r="AG19" s="881">
        <v>42</v>
      </c>
      <c r="AH19" s="881">
        <v>46</v>
      </c>
      <c r="AI19" s="881"/>
      <c r="AJ19" s="881"/>
      <c r="AK19" s="881"/>
      <c r="AL19" s="881"/>
      <c r="AM19" s="881"/>
      <c r="AN19" s="881"/>
    </row>
    <row r="20" spans="1:40" s="882" customFormat="1" ht="25.5" customHeight="1" x14ac:dyDescent="0.3">
      <c r="A20" s="880"/>
      <c r="B20" s="816" t="s">
        <v>259</v>
      </c>
      <c r="C20" s="812">
        <f>+SUM(D20:AJ20)</f>
        <v>1354</v>
      </c>
      <c r="D20" s="881">
        <v>48</v>
      </c>
      <c r="E20" s="881">
        <v>41</v>
      </c>
      <c r="F20" s="881">
        <v>43</v>
      </c>
      <c r="G20" s="881">
        <v>38</v>
      </c>
      <c r="H20" s="881">
        <v>14</v>
      </c>
      <c r="I20" s="881">
        <v>18</v>
      </c>
      <c r="J20" s="881">
        <v>66</v>
      </c>
      <c r="K20" s="881">
        <v>43</v>
      </c>
      <c r="L20" s="881">
        <v>42</v>
      </c>
      <c r="M20" s="881">
        <v>41</v>
      </c>
      <c r="N20" s="881">
        <v>48</v>
      </c>
      <c r="O20" s="881">
        <v>18</v>
      </c>
      <c r="P20" s="881">
        <v>13</v>
      </c>
      <c r="Q20" s="881">
        <v>69</v>
      </c>
      <c r="R20" s="881">
        <v>50</v>
      </c>
      <c r="S20" s="881">
        <v>48</v>
      </c>
      <c r="T20" s="881">
        <v>39</v>
      </c>
      <c r="U20" s="881">
        <v>44</v>
      </c>
      <c r="V20" s="881">
        <v>39</v>
      </c>
      <c r="W20" s="881">
        <v>37</v>
      </c>
      <c r="X20" s="881">
        <v>80</v>
      </c>
      <c r="Y20" s="881">
        <v>71</v>
      </c>
      <c r="Z20" s="881">
        <v>64</v>
      </c>
      <c r="AA20" s="881">
        <v>36</v>
      </c>
      <c r="AB20" s="881">
        <v>38</v>
      </c>
      <c r="AC20" s="881">
        <v>17</v>
      </c>
      <c r="AD20" s="881">
        <v>41</v>
      </c>
      <c r="AE20" s="881">
        <v>72</v>
      </c>
      <c r="AF20" s="881">
        <v>48</v>
      </c>
      <c r="AG20" s="881">
        <v>42</v>
      </c>
      <c r="AH20" s="881">
        <v>46</v>
      </c>
      <c r="AI20" s="881"/>
      <c r="AJ20" s="881"/>
      <c r="AK20" s="881"/>
      <c r="AL20" s="881"/>
      <c r="AM20" s="881"/>
      <c r="AN20" s="881"/>
    </row>
    <row r="21" spans="1:40" s="882" customFormat="1" ht="25.5" customHeight="1" x14ac:dyDescent="0.3">
      <c r="A21" s="880"/>
      <c r="B21" s="816" t="s">
        <v>68</v>
      </c>
      <c r="C21" s="884" t="str">
        <f>+IF(C18&gt;=C17,"Đạt","Ko đạt")</f>
        <v>Đạt</v>
      </c>
      <c r="D21" s="881" t="str">
        <f>+IF(D18&gt;=D17,"Đạt","Ko đạt")</f>
        <v>Đạt</v>
      </c>
      <c r="E21" s="881" t="str">
        <f>+IF(E18&gt;=E17,"Đạt","Ko đạt")</f>
        <v>Đạt</v>
      </c>
      <c r="F21" s="881" t="str">
        <f>+IF(F18&gt;=F17,"Đạt","Ko đạt")</f>
        <v>Đạt</v>
      </c>
      <c r="G21" s="881" t="str">
        <f>+IF(G18&gt;=G17,"Đạt","Ko đạt")</f>
        <v>Đạt</v>
      </c>
      <c r="H21" s="881" t="str">
        <f t="shared" ref="H21:AJ21" si="5">+IF(H18&gt;=H17,"Đạt","Ko đạt")</f>
        <v>Đạt</v>
      </c>
      <c r="I21" s="881" t="str">
        <f t="shared" si="5"/>
        <v>Đạt</v>
      </c>
      <c r="J21" s="881" t="str">
        <f t="shared" si="5"/>
        <v>Đạt</v>
      </c>
      <c r="K21" s="881" t="str">
        <f t="shared" si="5"/>
        <v>Đạt</v>
      </c>
      <c r="L21" s="881" t="str">
        <f t="shared" si="5"/>
        <v>Đạt</v>
      </c>
      <c r="M21" s="881" t="str">
        <f t="shared" si="5"/>
        <v>Đạt</v>
      </c>
      <c r="N21" s="881" t="str">
        <f t="shared" si="5"/>
        <v>Đạt</v>
      </c>
      <c r="O21" s="881" t="str">
        <f t="shared" si="5"/>
        <v>Đạt</v>
      </c>
      <c r="P21" s="881" t="str">
        <f t="shared" si="5"/>
        <v>Đạt</v>
      </c>
      <c r="Q21" s="881" t="str">
        <f t="shared" si="5"/>
        <v>Đạt</v>
      </c>
      <c r="R21" s="881" t="str">
        <f t="shared" si="5"/>
        <v>Đạt</v>
      </c>
      <c r="S21" s="881" t="str">
        <f t="shared" si="5"/>
        <v>Đạt</v>
      </c>
      <c r="T21" s="881" t="str">
        <f t="shared" si="5"/>
        <v>Đạt</v>
      </c>
      <c r="U21" s="881" t="str">
        <f t="shared" si="5"/>
        <v>Đạt</v>
      </c>
      <c r="V21" s="881" t="str">
        <f t="shared" si="5"/>
        <v>Đạt</v>
      </c>
      <c r="W21" s="881" t="str">
        <f t="shared" si="5"/>
        <v>Đạt</v>
      </c>
      <c r="X21" s="881" t="str">
        <f t="shared" si="5"/>
        <v>Đạt</v>
      </c>
      <c r="Y21" s="881" t="str">
        <f t="shared" si="5"/>
        <v>Đạt</v>
      </c>
      <c r="Z21" s="881" t="str">
        <f t="shared" si="5"/>
        <v>Đạt</v>
      </c>
      <c r="AA21" s="881" t="str">
        <f t="shared" si="5"/>
        <v>Đạt</v>
      </c>
      <c r="AB21" s="881" t="str">
        <f t="shared" si="5"/>
        <v>Đạt</v>
      </c>
      <c r="AC21" s="881" t="str">
        <f t="shared" si="5"/>
        <v>Đạt</v>
      </c>
      <c r="AD21" s="881" t="str">
        <f t="shared" si="5"/>
        <v>Đạt</v>
      </c>
      <c r="AE21" s="881" t="str">
        <f t="shared" si="5"/>
        <v>Đạt</v>
      </c>
      <c r="AF21" s="881" t="str">
        <f t="shared" si="5"/>
        <v>Đạt</v>
      </c>
      <c r="AG21" s="881" t="str">
        <f t="shared" si="5"/>
        <v>Đạt</v>
      </c>
      <c r="AH21" s="881" t="str">
        <f>+IF(AH18&gt;=AH17,"Đạt","Ko đạt")</f>
        <v>Đạt</v>
      </c>
      <c r="AI21" s="881" t="e">
        <f>+IF(AI18&gt;=AI17,"Đạt","Ko đạt")</f>
        <v>#DIV/0!</v>
      </c>
      <c r="AJ21" s="881" t="e">
        <f t="shared" si="5"/>
        <v>#DIV/0!</v>
      </c>
      <c r="AK21" s="881" t="e">
        <f>+IF(AK18&gt;=AK17,"Đạt","Ko đạt")</f>
        <v>#DIV/0!</v>
      </c>
      <c r="AL21" s="881"/>
      <c r="AM21" s="881"/>
      <c r="AN21" s="881"/>
    </row>
    <row r="22" spans="1:40" s="898" customFormat="1" ht="25.5" customHeight="1" x14ac:dyDescent="0.3">
      <c r="A22" s="890" t="s">
        <v>56</v>
      </c>
      <c r="B22" s="890" t="s">
        <v>262</v>
      </c>
      <c r="C22" s="891"/>
      <c r="D22" s="892"/>
      <c r="E22" s="892"/>
      <c r="F22" s="892"/>
      <c r="G22" s="892"/>
      <c r="H22" s="892"/>
      <c r="I22" s="891"/>
      <c r="J22" s="891"/>
      <c r="K22" s="891"/>
      <c r="L22" s="893"/>
      <c r="M22" s="894"/>
      <c r="N22" s="894"/>
      <c r="O22" s="894"/>
      <c r="P22" s="894"/>
      <c r="Q22" s="894"/>
      <c r="R22" s="894"/>
      <c r="S22" s="894"/>
      <c r="T22" s="894"/>
      <c r="U22" s="894"/>
      <c r="V22" s="894"/>
      <c r="W22" s="894"/>
      <c r="X22" s="894"/>
      <c r="Y22" s="895"/>
      <c r="Z22" s="896"/>
      <c r="AA22" s="896"/>
      <c r="AB22" s="897"/>
      <c r="AC22" s="896"/>
      <c r="AD22" s="892"/>
      <c r="AE22" s="892"/>
      <c r="AF22" s="892"/>
      <c r="AG22" s="892"/>
      <c r="AH22" s="892"/>
      <c r="AI22" s="892"/>
      <c r="AJ22" s="892"/>
      <c r="AK22" s="892"/>
      <c r="AL22" s="892"/>
      <c r="AM22" s="892"/>
      <c r="AN22" s="892"/>
    </row>
    <row r="23" spans="1:40" s="882" customFormat="1" ht="25.5" customHeight="1" x14ac:dyDescent="0.3">
      <c r="A23" s="880"/>
      <c r="B23" s="812" t="s">
        <v>61</v>
      </c>
      <c r="C23" s="909">
        <v>0.9</v>
      </c>
      <c r="D23" s="909">
        <v>0.9</v>
      </c>
      <c r="E23" s="909">
        <v>0.9</v>
      </c>
      <c r="F23" s="909">
        <v>0.9</v>
      </c>
      <c r="G23" s="909">
        <v>0.9</v>
      </c>
      <c r="H23" s="909">
        <v>0.9</v>
      </c>
      <c r="I23" s="909">
        <v>0.9</v>
      </c>
      <c r="J23" s="909">
        <v>0.9</v>
      </c>
      <c r="K23" s="909">
        <v>0.9</v>
      </c>
      <c r="L23" s="909">
        <v>0.9</v>
      </c>
      <c r="M23" s="909">
        <v>0.9</v>
      </c>
      <c r="N23" s="909">
        <v>0.9</v>
      </c>
      <c r="O23" s="909">
        <v>0.9</v>
      </c>
      <c r="P23" s="909">
        <v>0.9</v>
      </c>
      <c r="Q23" s="909">
        <v>0.9</v>
      </c>
      <c r="R23" s="909">
        <v>0.9</v>
      </c>
      <c r="S23" s="909">
        <v>0.9</v>
      </c>
      <c r="T23" s="909">
        <v>0.9</v>
      </c>
      <c r="U23" s="909">
        <v>0.9</v>
      </c>
      <c r="V23" s="909">
        <v>0.9</v>
      </c>
      <c r="W23" s="909">
        <v>0.9</v>
      </c>
      <c r="X23" s="909">
        <v>0.9</v>
      </c>
      <c r="Y23" s="909">
        <v>0.9</v>
      </c>
      <c r="Z23" s="909">
        <v>0.9</v>
      </c>
      <c r="AA23" s="909">
        <v>0.9</v>
      </c>
      <c r="AB23" s="909">
        <v>0.9</v>
      </c>
      <c r="AC23" s="909">
        <v>0.9</v>
      </c>
      <c r="AD23" s="909">
        <v>0.9</v>
      </c>
      <c r="AE23" s="909">
        <v>0.9</v>
      </c>
      <c r="AF23" s="909">
        <v>0.9</v>
      </c>
      <c r="AG23" s="909">
        <v>0.9</v>
      </c>
      <c r="AH23" s="909">
        <v>0.9</v>
      </c>
      <c r="AI23" s="909">
        <v>0.9</v>
      </c>
      <c r="AJ23" s="909">
        <v>0.9</v>
      </c>
      <c r="AK23" s="909">
        <v>0.9</v>
      </c>
      <c r="AL23" s="881"/>
      <c r="AM23" s="881"/>
      <c r="AN23" s="881"/>
    </row>
    <row r="24" spans="1:40" s="882" customFormat="1" ht="25.5" customHeight="1" x14ac:dyDescent="0.3">
      <c r="A24" s="880"/>
      <c r="B24" s="812" t="s">
        <v>74</v>
      </c>
      <c r="C24" s="913">
        <f>C25/C26</f>
        <v>0.99383983572895274</v>
      </c>
      <c r="D24" s="913">
        <f t="shared" ref="D24:AJ24" si="6">D25/D26</f>
        <v>1</v>
      </c>
      <c r="E24" s="913">
        <f t="shared" si="6"/>
        <v>1</v>
      </c>
      <c r="F24" s="913">
        <f>F25/F26</f>
        <v>1</v>
      </c>
      <c r="G24" s="913">
        <f>G25/G26</f>
        <v>1</v>
      </c>
      <c r="H24" s="913">
        <f t="shared" si="6"/>
        <v>1</v>
      </c>
      <c r="I24" s="913">
        <f t="shared" si="6"/>
        <v>1</v>
      </c>
      <c r="J24" s="913">
        <f t="shared" si="6"/>
        <v>1</v>
      </c>
      <c r="K24" s="913">
        <f t="shared" si="6"/>
        <v>1</v>
      </c>
      <c r="L24" s="913">
        <f t="shared" si="6"/>
        <v>1</v>
      </c>
      <c r="M24" s="913">
        <f t="shared" si="6"/>
        <v>1</v>
      </c>
      <c r="N24" s="913">
        <f t="shared" si="6"/>
        <v>1</v>
      </c>
      <c r="O24" s="913">
        <f t="shared" si="6"/>
        <v>1</v>
      </c>
      <c r="P24" s="913">
        <f t="shared" si="6"/>
        <v>1</v>
      </c>
      <c r="Q24" s="913">
        <f t="shared" si="6"/>
        <v>1</v>
      </c>
      <c r="R24" s="913">
        <f t="shared" si="6"/>
        <v>1</v>
      </c>
      <c r="S24" s="913">
        <f t="shared" si="6"/>
        <v>1</v>
      </c>
      <c r="T24" s="913">
        <f t="shared" si="6"/>
        <v>1</v>
      </c>
      <c r="U24" s="913">
        <f t="shared" si="6"/>
        <v>1</v>
      </c>
      <c r="V24" s="913">
        <f t="shared" si="6"/>
        <v>1</v>
      </c>
      <c r="W24" s="913">
        <f t="shared" si="6"/>
        <v>1</v>
      </c>
      <c r="X24" s="913">
        <f t="shared" si="6"/>
        <v>0.96153846153846156</v>
      </c>
      <c r="Y24" s="913">
        <f t="shared" si="6"/>
        <v>1</v>
      </c>
      <c r="Z24" s="913">
        <f t="shared" si="6"/>
        <v>1</v>
      </c>
      <c r="AA24" s="913">
        <f t="shared" si="6"/>
        <v>1</v>
      </c>
      <c r="AB24" s="913">
        <f t="shared" si="6"/>
        <v>1</v>
      </c>
      <c r="AC24" s="913">
        <f t="shared" si="6"/>
        <v>1</v>
      </c>
      <c r="AD24" s="913">
        <f t="shared" si="6"/>
        <v>1</v>
      </c>
      <c r="AE24" s="913">
        <f t="shared" si="6"/>
        <v>0.967741935483871</v>
      </c>
      <c r="AF24" s="913">
        <f t="shared" si="6"/>
        <v>0.46627810158201499</v>
      </c>
      <c r="AG24" s="913">
        <f t="shared" si="6"/>
        <v>2.9015544041450778E-2</v>
      </c>
      <c r="AH24" s="913" t="e">
        <f>AH25/AH26</f>
        <v>#DIV/0!</v>
      </c>
      <c r="AI24" s="913" t="e">
        <f>AI25/AI26</f>
        <v>#DIV/0!</v>
      </c>
      <c r="AJ24" s="913" t="e">
        <f t="shared" si="6"/>
        <v>#DIV/0!</v>
      </c>
      <c r="AK24" s="913" t="e">
        <f>AK25/AK26</f>
        <v>#DIV/0!</v>
      </c>
      <c r="AL24" s="881"/>
      <c r="AM24" s="881"/>
      <c r="AN24" s="881"/>
    </row>
    <row r="25" spans="1:40" s="882" customFormat="1" ht="25.5" customHeight="1" x14ac:dyDescent="0.3">
      <c r="A25" s="880"/>
      <c r="B25" s="816" t="s">
        <v>258</v>
      </c>
      <c r="C25" s="812">
        <v>968</v>
      </c>
      <c r="D25" s="888">
        <v>31</v>
      </c>
      <c r="E25" s="881">
        <v>24</v>
      </c>
      <c r="F25" s="881">
        <v>23</v>
      </c>
      <c r="G25" s="881">
        <v>17</v>
      </c>
      <c r="H25" s="881">
        <v>12</v>
      </c>
      <c r="I25" s="899">
        <v>5</v>
      </c>
      <c r="J25" s="881">
        <v>17</v>
      </c>
      <c r="K25" s="881">
        <v>26</v>
      </c>
      <c r="L25" s="888">
        <v>9</v>
      </c>
      <c r="M25" s="888">
        <v>21</v>
      </c>
      <c r="N25" s="816">
        <v>25</v>
      </c>
      <c r="O25" s="888">
        <v>11</v>
      </c>
      <c r="P25" s="816">
        <v>7</v>
      </c>
      <c r="Q25" s="888">
        <v>25</v>
      </c>
      <c r="R25" s="888">
        <v>25</v>
      </c>
      <c r="S25" s="888">
        <v>21</v>
      </c>
      <c r="T25" s="888">
        <v>17</v>
      </c>
      <c r="U25" s="888">
        <v>17</v>
      </c>
      <c r="V25" s="888">
        <v>3</v>
      </c>
      <c r="W25" s="888">
        <v>4</v>
      </c>
      <c r="X25" s="888">
        <v>25</v>
      </c>
      <c r="Y25" s="900">
        <v>24</v>
      </c>
      <c r="Z25" s="816">
        <v>8</v>
      </c>
      <c r="AA25" s="888">
        <v>38</v>
      </c>
      <c r="AB25" s="888">
        <v>20</v>
      </c>
      <c r="AC25" s="900">
        <v>8</v>
      </c>
      <c r="AD25" s="888">
        <v>4</v>
      </c>
      <c r="AE25" s="881">
        <v>30</v>
      </c>
      <c r="AF25" s="881">
        <v>560</v>
      </c>
      <c r="AG25" s="881">
        <v>28</v>
      </c>
      <c r="AH25" s="888"/>
      <c r="AI25" s="881"/>
      <c r="AJ25" s="881"/>
      <c r="AK25" s="881"/>
      <c r="AL25" s="881"/>
      <c r="AM25" s="881"/>
      <c r="AN25" s="881"/>
    </row>
    <row r="26" spans="1:40" s="882" customFormat="1" ht="25.5" customHeight="1" x14ac:dyDescent="0.3">
      <c r="A26" s="880"/>
      <c r="B26" s="816" t="s">
        <v>259</v>
      </c>
      <c r="C26" s="812">
        <v>974</v>
      </c>
      <c r="D26" s="888">
        <v>31</v>
      </c>
      <c r="E26" s="881">
        <v>24</v>
      </c>
      <c r="F26" s="881">
        <v>23</v>
      </c>
      <c r="G26" s="881">
        <v>17</v>
      </c>
      <c r="H26" s="881">
        <v>12</v>
      </c>
      <c r="I26" s="899">
        <v>5</v>
      </c>
      <c r="J26" s="881">
        <v>17</v>
      </c>
      <c r="K26" s="881">
        <v>26</v>
      </c>
      <c r="L26" s="881">
        <v>9</v>
      </c>
      <c r="M26" s="881">
        <v>21</v>
      </c>
      <c r="N26" s="816">
        <v>25</v>
      </c>
      <c r="O26" s="881">
        <v>11</v>
      </c>
      <c r="P26" s="816">
        <v>7</v>
      </c>
      <c r="Q26" s="881">
        <v>25</v>
      </c>
      <c r="R26" s="881">
        <v>25</v>
      </c>
      <c r="S26" s="881">
        <v>21</v>
      </c>
      <c r="T26" s="881">
        <v>17</v>
      </c>
      <c r="U26" s="881">
        <v>17</v>
      </c>
      <c r="V26" s="881">
        <v>3</v>
      </c>
      <c r="W26" s="888">
        <v>4</v>
      </c>
      <c r="X26" s="881">
        <v>26</v>
      </c>
      <c r="Y26" s="881">
        <v>24</v>
      </c>
      <c r="Z26" s="881">
        <v>8</v>
      </c>
      <c r="AA26" s="888">
        <v>38</v>
      </c>
      <c r="AB26" s="888">
        <v>20</v>
      </c>
      <c r="AC26" s="881">
        <v>8</v>
      </c>
      <c r="AD26" s="888">
        <v>4</v>
      </c>
      <c r="AE26" s="881">
        <v>31</v>
      </c>
      <c r="AF26" s="881">
        <v>1201</v>
      </c>
      <c r="AG26" s="881">
        <v>965</v>
      </c>
      <c r="AH26" s="888"/>
      <c r="AI26" s="881"/>
      <c r="AJ26" s="881"/>
      <c r="AK26" s="881"/>
      <c r="AL26" s="881"/>
      <c r="AM26" s="881"/>
      <c r="AN26" s="881"/>
    </row>
    <row r="27" spans="1:40" s="882" customFormat="1" ht="25.5" customHeight="1" x14ac:dyDescent="0.3">
      <c r="A27" s="880"/>
      <c r="B27" s="816" t="s">
        <v>68</v>
      </c>
      <c r="C27" s="884" t="s">
        <v>76</v>
      </c>
      <c r="D27" s="881" t="str">
        <f>+IF(D24&gt;=D23,"Đạt","Ko đạt")</f>
        <v>Đạt</v>
      </c>
      <c r="E27" s="881" t="str">
        <f>+IF(E24&gt;=E23,"Đạt","Ko đạt")</f>
        <v>Đạt</v>
      </c>
      <c r="F27" s="881" t="str">
        <f>+IF(F24&gt;=F23,"Đạt","Ko đạt")</f>
        <v>Đạt</v>
      </c>
      <c r="G27" s="881" t="str">
        <f>+IF(G24&gt;=G23,"Đạt","Ko đạt")</f>
        <v>Đạt</v>
      </c>
      <c r="H27" s="881" t="s">
        <v>76</v>
      </c>
      <c r="I27" s="881" t="s">
        <v>76</v>
      </c>
      <c r="J27" s="881" t="s">
        <v>76</v>
      </c>
      <c r="K27" s="881" t="s">
        <v>76</v>
      </c>
      <c r="L27" s="881" t="s">
        <v>76</v>
      </c>
      <c r="M27" s="881" t="s">
        <v>76</v>
      </c>
      <c r="N27" s="881" t="s">
        <v>76</v>
      </c>
      <c r="O27" s="881" t="s">
        <v>76</v>
      </c>
      <c r="P27" s="881" t="s">
        <v>76</v>
      </c>
      <c r="Q27" s="881" t="s">
        <v>76</v>
      </c>
      <c r="R27" s="881" t="str">
        <f t="shared" ref="R27:AJ27" si="7">+IF(R24&gt;=R23,"Đạt","Ko đạt")</f>
        <v>Đạt</v>
      </c>
      <c r="S27" s="881" t="str">
        <f t="shared" si="7"/>
        <v>Đạt</v>
      </c>
      <c r="T27" s="881" t="str">
        <f t="shared" si="7"/>
        <v>Đạt</v>
      </c>
      <c r="U27" s="881" t="str">
        <f t="shared" si="7"/>
        <v>Đạt</v>
      </c>
      <c r="V27" s="881" t="str">
        <f t="shared" si="7"/>
        <v>Đạt</v>
      </c>
      <c r="W27" s="881" t="str">
        <f t="shared" si="7"/>
        <v>Đạt</v>
      </c>
      <c r="X27" s="881" t="str">
        <f t="shared" si="7"/>
        <v>Đạt</v>
      </c>
      <c r="Y27" s="881" t="str">
        <f t="shared" si="7"/>
        <v>Đạt</v>
      </c>
      <c r="Z27" s="881" t="str">
        <f t="shared" si="7"/>
        <v>Đạt</v>
      </c>
      <c r="AA27" s="881" t="str">
        <f t="shared" si="7"/>
        <v>Đạt</v>
      </c>
      <c r="AB27" s="881" t="str">
        <f t="shared" si="7"/>
        <v>Đạt</v>
      </c>
      <c r="AC27" s="881" t="str">
        <f t="shared" si="7"/>
        <v>Đạt</v>
      </c>
      <c r="AD27" s="881" t="str">
        <f t="shared" si="7"/>
        <v>Đạt</v>
      </c>
      <c r="AE27" s="881" t="str">
        <f t="shared" si="7"/>
        <v>Đạt</v>
      </c>
      <c r="AF27" s="881" t="str">
        <f t="shared" si="7"/>
        <v>Ko đạt</v>
      </c>
      <c r="AG27" s="881" t="str">
        <f t="shared" si="7"/>
        <v>Ko đạt</v>
      </c>
      <c r="AH27" s="881" t="e">
        <f>+IF(AH24&gt;=AH23,"Đạt","Ko đạt")</f>
        <v>#DIV/0!</v>
      </c>
      <c r="AI27" s="881" t="e">
        <f>+IF(AI24&gt;=AI23,"Đạt","Ko đạt")</f>
        <v>#DIV/0!</v>
      </c>
      <c r="AJ27" s="881" t="e">
        <f t="shared" si="7"/>
        <v>#DIV/0!</v>
      </c>
      <c r="AK27" s="881" t="e">
        <f>+IF(AK24&gt;=AK23,"Đạt","Ko đạt")</f>
        <v>#DIV/0!</v>
      </c>
      <c r="AL27" s="881"/>
      <c r="AM27" s="881"/>
      <c r="AN27" s="881"/>
    </row>
    <row r="28" spans="1:40" s="873" customFormat="1" ht="25.5" customHeight="1" x14ac:dyDescent="0.3">
      <c r="A28" s="865">
        <v>3</v>
      </c>
      <c r="B28" s="866" t="s">
        <v>263</v>
      </c>
      <c r="C28" s="866"/>
      <c r="D28" s="867"/>
      <c r="E28" s="867"/>
      <c r="F28" s="867"/>
      <c r="G28" s="867"/>
      <c r="H28" s="867"/>
      <c r="I28" s="866"/>
      <c r="J28" s="866"/>
      <c r="K28" s="866"/>
      <c r="L28" s="885"/>
      <c r="M28" s="876"/>
      <c r="N28" s="876"/>
      <c r="O28" s="876"/>
      <c r="P28" s="876"/>
      <c r="Q28" s="876"/>
      <c r="R28" s="876"/>
      <c r="S28" s="876"/>
      <c r="T28" s="876"/>
      <c r="U28" s="876"/>
      <c r="V28" s="876"/>
      <c r="W28" s="876"/>
      <c r="X28" s="876"/>
      <c r="Y28" s="886"/>
      <c r="Z28" s="868"/>
      <c r="AA28" s="868"/>
      <c r="AB28" s="871"/>
      <c r="AC28" s="868"/>
      <c r="AD28" s="867"/>
      <c r="AE28" s="867"/>
      <c r="AF28" s="867"/>
      <c r="AG28" s="867"/>
      <c r="AH28" s="867"/>
      <c r="AI28" s="867"/>
      <c r="AJ28" s="867"/>
      <c r="AK28" s="867"/>
      <c r="AL28" s="867"/>
      <c r="AM28" s="867"/>
      <c r="AN28" s="867"/>
    </row>
    <row r="29" spans="1:40" s="873" customFormat="1" ht="25.5" customHeight="1" x14ac:dyDescent="0.3">
      <c r="A29" s="874" t="s">
        <v>264</v>
      </c>
      <c r="B29" s="874" t="s">
        <v>265</v>
      </c>
      <c r="C29" s="866"/>
      <c r="D29" s="867"/>
      <c r="E29" s="867"/>
      <c r="F29" s="867"/>
      <c r="G29" s="867"/>
      <c r="H29" s="867"/>
      <c r="I29" s="866"/>
      <c r="J29" s="866"/>
      <c r="K29" s="866"/>
      <c r="L29" s="885"/>
      <c r="M29" s="876"/>
      <c r="N29" s="876"/>
      <c r="O29" s="876"/>
      <c r="P29" s="876"/>
      <c r="Q29" s="876"/>
      <c r="R29" s="876"/>
      <c r="S29" s="876"/>
      <c r="T29" s="876"/>
      <c r="U29" s="876"/>
      <c r="V29" s="876"/>
      <c r="W29" s="876"/>
      <c r="X29" s="876"/>
      <c r="Y29" s="886"/>
      <c r="Z29" s="868"/>
      <c r="AA29" s="868"/>
      <c r="AB29" s="871"/>
      <c r="AC29" s="868"/>
      <c r="AD29" s="867"/>
      <c r="AE29" s="867"/>
      <c r="AF29" s="867"/>
      <c r="AG29" s="867"/>
      <c r="AH29" s="867"/>
      <c r="AI29" s="867"/>
      <c r="AJ29" s="867"/>
      <c r="AK29" s="867"/>
      <c r="AL29" s="867"/>
      <c r="AM29" s="867"/>
      <c r="AN29" s="867"/>
    </row>
    <row r="30" spans="1:40" s="882" customFormat="1" ht="25.5" customHeight="1" x14ac:dyDescent="0.3">
      <c r="A30" s="880"/>
      <c r="B30" s="812" t="s">
        <v>61</v>
      </c>
      <c r="C30" s="388" t="s">
        <v>201</v>
      </c>
      <c r="D30" s="881" t="s">
        <v>201</v>
      </c>
      <c r="E30" s="881" t="s">
        <v>201</v>
      </c>
      <c r="F30" s="881" t="s">
        <v>201</v>
      </c>
      <c r="G30" s="881" t="s">
        <v>201</v>
      </c>
      <c r="H30" s="881" t="s">
        <v>201</v>
      </c>
      <c r="I30" s="881" t="s">
        <v>201</v>
      </c>
      <c r="J30" s="881" t="s">
        <v>201</v>
      </c>
      <c r="K30" s="881" t="s">
        <v>201</v>
      </c>
      <c r="L30" s="881" t="s">
        <v>201</v>
      </c>
      <c r="M30" s="881" t="s">
        <v>201</v>
      </c>
      <c r="N30" s="881" t="s">
        <v>201</v>
      </c>
      <c r="O30" s="881" t="s">
        <v>201</v>
      </c>
      <c r="P30" s="881" t="s">
        <v>201</v>
      </c>
      <c r="Q30" s="881" t="s">
        <v>201</v>
      </c>
      <c r="R30" s="881" t="s">
        <v>201</v>
      </c>
      <c r="S30" s="881" t="s">
        <v>201</v>
      </c>
      <c r="T30" s="881" t="s">
        <v>201</v>
      </c>
      <c r="U30" s="881" t="s">
        <v>201</v>
      </c>
      <c r="V30" s="881" t="s">
        <v>201</v>
      </c>
      <c r="W30" s="881" t="s">
        <v>201</v>
      </c>
      <c r="X30" s="881" t="s">
        <v>201</v>
      </c>
      <c r="Y30" s="881" t="s">
        <v>201</v>
      </c>
      <c r="Z30" s="881" t="s">
        <v>201</v>
      </c>
      <c r="AA30" s="881" t="s">
        <v>201</v>
      </c>
      <c r="AB30" s="881" t="s">
        <v>201</v>
      </c>
      <c r="AC30" s="881" t="s">
        <v>201</v>
      </c>
      <c r="AD30" s="881" t="s">
        <v>201</v>
      </c>
      <c r="AE30" s="881" t="s">
        <v>201</v>
      </c>
      <c r="AF30" s="881" t="s">
        <v>201</v>
      </c>
      <c r="AG30" s="881" t="s">
        <v>201</v>
      </c>
      <c r="AH30" s="881" t="s">
        <v>201</v>
      </c>
      <c r="AI30" s="881" t="s">
        <v>201</v>
      </c>
      <c r="AJ30" s="881" t="s">
        <v>201</v>
      </c>
      <c r="AK30" s="881" t="s">
        <v>201</v>
      </c>
      <c r="AL30" s="881"/>
      <c r="AM30" s="881"/>
      <c r="AN30" s="881"/>
    </row>
    <row r="31" spans="1:40" s="882" customFormat="1" ht="25.5" customHeight="1" x14ac:dyDescent="0.3">
      <c r="A31" s="880"/>
      <c r="B31" s="812" t="s">
        <v>74</v>
      </c>
      <c r="C31" s="815">
        <f xml:space="preserve"> C32/C33</f>
        <v>1.5382939438700147</v>
      </c>
      <c r="D31" s="815">
        <f t="shared" ref="D31:AJ31" si="8" xml:space="preserve"> D32/D33</f>
        <v>1.3166666666666664</v>
      </c>
      <c r="E31" s="815">
        <f t="shared" si="8"/>
        <v>1.5934146341463413</v>
      </c>
      <c r="F31" s="815">
        <f xml:space="preserve"> F32/F33</f>
        <v>1.5565116279069768</v>
      </c>
      <c r="G31" s="815">
        <f xml:space="preserve"> G32/G33</f>
        <v>1.2628947368421053</v>
      </c>
      <c r="H31" s="815">
        <f t="shared" si="8"/>
        <v>1.9121428571428571</v>
      </c>
      <c r="I31" s="815">
        <f t="shared" si="8"/>
        <v>1.068888888888889</v>
      </c>
      <c r="J31" s="815">
        <f xml:space="preserve"> J32/J33</f>
        <v>1.4492424242424242</v>
      </c>
      <c r="K31" s="815">
        <f t="shared" si="8"/>
        <v>1.1869767441860462</v>
      </c>
      <c r="L31" s="815">
        <f t="shared" si="8"/>
        <v>1.0392857142857141</v>
      </c>
      <c r="M31" s="815">
        <f t="shared" si="8"/>
        <v>0.66243902439024405</v>
      </c>
      <c r="N31" s="815">
        <f t="shared" si="8"/>
        <v>1.6781249999999999</v>
      </c>
      <c r="O31" s="815">
        <f t="shared" si="8"/>
        <v>0.80944444444444441</v>
      </c>
      <c r="P31" s="815">
        <f t="shared" si="8"/>
        <v>1.0407692307692309</v>
      </c>
      <c r="Q31" s="815">
        <f t="shared" si="8"/>
        <v>1.8357971014492755</v>
      </c>
      <c r="R31" s="815">
        <f t="shared" si="8"/>
        <v>1.0318000000000001</v>
      </c>
      <c r="S31" s="815">
        <f t="shared" si="8"/>
        <v>1.5006249999999997</v>
      </c>
      <c r="T31" s="815">
        <f t="shared" si="8"/>
        <v>1.0807692307692307</v>
      </c>
      <c r="U31" s="815">
        <f t="shared" si="8"/>
        <v>1.8388636363636364</v>
      </c>
      <c r="V31" s="815">
        <f t="shared" si="8"/>
        <v>1.9664102564102568</v>
      </c>
      <c r="W31" s="815">
        <f t="shared" si="8"/>
        <v>2.2659459459459459</v>
      </c>
      <c r="X31" s="815">
        <f t="shared" si="8"/>
        <v>2.0668749999999996</v>
      </c>
      <c r="Y31" s="815">
        <f t="shared" si="8"/>
        <v>1.8161971830985917</v>
      </c>
      <c r="Z31" s="815">
        <f t="shared" si="8"/>
        <v>1.6553124999999997</v>
      </c>
      <c r="AA31" s="815">
        <f t="shared" si="8"/>
        <v>1.4424999999999999</v>
      </c>
      <c r="AB31" s="815">
        <f t="shared" si="8"/>
        <v>1.7884210526315791</v>
      </c>
      <c r="AC31" s="815">
        <f t="shared" si="8"/>
        <v>1.4258823529411766</v>
      </c>
      <c r="AD31" s="815">
        <f t="shared" si="8"/>
        <v>1.3397560975609757</v>
      </c>
      <c r="AE31" s="815">
        <f t="shared" si="8"/>
        <v>1.6004166666666668</v>
      </c>
      <c r="AF31" s="815">
        <f t="shared" si="8"/>
        <v>1.7481249999999997</v>
      </c>
      <c r="AG31" s="815">
        <f t="shared" si="8"/>
        <v>0.99</v>
      </c>
      <c r="AH31" s="815">
        <f xml:space="preserve"> AH32/AH33</f>
        <v>2.0291304347826076</v>
      </c>
      <c r="AI31" s="815" t="e">
        <f xml:space="preserve"> AI32/AI33</f>
        <v>#DIV/0!</v>
      </c>
      <c r="AJ31" s="815" t="e">
        <f t="shared" si="8"/>
        <v>#DIV/0!</v>
      </c>
      <c r="AK31" s="815" t="e">
        <f xml:space="preserve"> AK32/AK33</f>
        <v>#DIV/0!</v>
      </c>
      <c r="AL31" s="881"/>
      <c r="AM31" s="881"/>
      <c r="AN31" s="881"/>
    </row>
    <row r="32" spans="1:40" s="941" customFormat="1" ht="25.5" customHeight="1" x14ac:dyDescent="0.3">
      <c r="A32" s="939"/>
      <c r="B32" s="821" t="s">
        <v>258</v>
      </c>
      <c r="C32" s="815">
        <f>SUM(D32:AH32)</f>
        <v>2082.85</v>
      </c>
      <c r="D32" s="902">
        <v>63.199999999999989</v>
      </c>
      <c r="E32" s="902">
        <v>65.33</v>
      </c>
      <c r="F32" s="902">
        <v>66.930000000000007</v>
      </c>
      <c r="G32" s="902">
        <v>47.99</v>
      </c>
      <c r="H32" s="940">
        <v>26.77</v>
      </c>
      <c r="I32" s="902">
        <v>19.240000000000002</v>
      </c>
      <c r="J32" s="902">
        <v>95.65</v>
      </c>
      <c r="K32" s="902">
        <v>51.039999999999985</v>
      </c>
      <c r="L32" s="902">
        <v>43.65</v>
      </c>
      <c r="M32" s="902">
        <v>27.160000000000004</v>
      </c>
      <c r="N32" s="902">
        <v>80.55</v>
      </c>
      <c r="O32" s="902">
        <v>14.569999999999999</v>
      </c>
      <c r="P32" s="902">
        <v>13.530000000000001</v>
      </c>
      <c r="Q32" s="902">
        <v>126.67000000000002</v>
      </c>
      <c r="R32" s="902">
        <v>51.59</v>
      </c>
      <c r="S32" s="902">
        <v>72.029999999999987</v>
      </c>
      <c r="T32" s="902">
        <v>42.15</v>
      </c>
      <c r="U32" s="902">
        <v>80.91</v>
      </c>
      <c r="V32" s="902">
        <v>76.690000000000012</v>
      </c>
      <c r="W32" s="902">
        <v>83.84</v>
      </c>
      <c r="X32" s="902">
        <v>165.34999999999997</v>
      </c>
      <c r="Y32" s="902">
        <v>128.95000000000002</v>
      </c>
      <c r="Z32" s="902">
        <v>105.93999999999998</v>
      </c>
      <c r="AA32" s="902">
        <v>51.93</v>
      </c>
      <c r="AB32" s="902">
        <v>67.960000000000008</v>
      </c>
      <c r="AC32" s="902">
        <v>24.240000000000002</v>
      </c>
      <c r="AD32" s="902">
        <v>54.93</v>
      </c>
      <c r="AE32" s="902">
        <v>115.23</v>
      </c>
      <c r="AF32" s="902">
        <v>83.909999999999982</v>
      </c>
      <c r="AG32" s="902">
        <v>41.58</v>
      </c>
      <c r="AH32" s="902">
        <v>93.339999999999947</v>
      </c>
      <c r="AI32" s="902"/>
      <c r="AJ32" s="902"/>
      <c r="AK32" s="902"/>
      <c r="AL32" s="940"/>
      <c r="AM32" s="940"/>
      <c r="AN32" s="940"/>
    </row>
    <row r="33" spans="1:40" s="882" customFormat="1" ht="25.5" customHeight="1" x14ac:dyDescent="0.3">
      <c r="A33" s="880"/>
      <c r="B33" s="816" t="s">
        <v>259</v>
      </c>
      <c r="C33" s="815">
        <f>SUM(D33:AH33)</f>
        <v>1354</v>
      </c>
      <c r="D33" s="899">
        <v>48</v>
      </c>
      <c r="E33" s="899">
        <v>41</v>
      </c>
      <c r="F33" s="899">
        <v>43</v>
      </c>
      <c r="G33" s="899">
        <v>38</v>
      </c>
      <c r="H33" s="887">
        <v>14</v>
      </c>
      <c r="I33" s="899">
        <v>18</v>
      </c>
      <c r="J33" s="899">
        <v>66</v>
      </c>
      <c r="K33" s="899">
        <v>43</v>
      </c>
      <c r="L33" s="899">
        <v>42</v>
      </c>
      <c r="M33" s="899">
        <v>41</v>
      </c>
      <c r="N33" s="899">
        <v>48</v>
      </c>
      <c r="O33" s="899">
        <v>18</v>
      </c>
      <c r="P33" s="899">
        <v>13</v>
      </c>
      <c r="Q33" s="899">
        <v>69</v>
      </c>
      <c r="R33" s="899">
        <v>50</v>
      </c>
      <c r="S33" s="899">
        <v>48</v>
      </c>
      <c r="T33" s="899">
        <v>39</v>
      </c>
      <c r="U33" s="899">
        <v>44</v>
      </c>
      <c r="V33" s="899">
        <v>39</v>
      </c>
      <c r="W33" s="899">
        <v>37</v>
      </c>
      <c r="X33" s="899">
        <v>80</v>
      </c>
      <c r="Y33" s="899">
        <v>71</v>
      </c>
      <c r="Z33" s="899">
        <v>64</v>
      </c>
      <c r="AA33" s="899">
        <v>36</v>
      </c>
      <c r="AB33" s="899">
        <v>38</v>
      </c>
      <c r="AC33" s="900">
        <v>17</v>
      </c>
      <c r="AD33" s="900">
        <v>41</v>
      </c>
      <c r="AE33" s="900">
        <v>72</v>
      </c>
      <c r="AF33" s="900">
        <v>48</v>
      </c>
      <c r="AG33" s="900">
        <v>42</v>
      </c>
      <c r="AH33" s="900">
        <v>46</v>
      </c>
      <c r="AI33" s="900"/>
      <c r="AJ33" s="900"/>
      <c r="AK33" s="900"/>
      <c r="AL33" s="881"/>
      <c r="AM33" s="881"/>
      <c r="AN33" s="881"/>
    </row>
    <row r="34" spans="1:40" s="898" customFormat="1" ht="25.5" customHeight="1" x14ac:dyDescent="0.3">
      <c r="A34" s="890" t="s">
        <v>266</v>
      </c>
      <c r="B34" s="890" t="s">
        <v>267</v>
      </c>
      <c r="C34" s="903">
        <f t="shared" ref="C34:AK34" si="9">C35/C36</f>
        <v>6.4457177615571766</v>
      </c>
      <c r="D34" s="903" t="e">
        <f t="shared" si="9"/>
        <v>#DIV/0!</v>
      </c>
      <c r="E34" s="903" t="e">
        <f t="shared" si="9"/>
        <v>#DIV/0!</v>
      </c>
      <c r="F34" s="903" t="e">
        <f t="shared" si="9"/>
        <v>#DIV/0!</v>
      </c>
      <c r="G34" s="903" t="e">
        <f t="shared" si="9"/>
        <v>#DIV/0!</v>
      </c>
      <c r="H34" s="903" t="e">
        <f t="shared" si="9"/>
        <v>#DIV/0!</v>
      </c>
      <c r="I34" s="903" t="e">
        <f t="shared" si="9"/>
        <v>#DIV/0!</v>
      </c>
      <c r="J34" s="903" t="e">
        <f t="shared" si="9"/>
        <v>#DIV/0!</v>
      </c>
      <c r="K34" s="903" t="e">
        <f t="shared" si="9"/>
        <v>#DIV/0!</v>
      </c>
      <c r="L34" s="903" t="e">
        <f t="shared" si="9"/>
        <v>#DIV/0!</v>
      </c>
      <c r="M34" s="903" t="e">
        <f t="shared" si="9"/>
        <v>#DIV/0!</v>
      </c>
      <c r="N34" s="903" t="e">
        <f t="shared" si="9"/>
        <v>#DIV/0!</v>
      </c>
      <c r="O34" s="903" t="e">
        <f t="shared" si="9"/>
        <v>#DIV/0!</v>
      </c>
      <c r="P34" s="903" t="e">
        <f t="shared" si="9"/>
        <v>#DIV/0!</v>
      </c>
      <c r="Q34" s="903" t="e">
        <f t="shared" si="9"/>
        <v>#DIV/0!</v>
      </c>
      <c r="R34" s="903" t="e">
        <f t="shared" si="9"/>
        <v>#DIV/0!</v>
      </c>
      <c r="S34" s="903" t="e">
        <f t="shared" si="9"/>
        <v>#DIV/0!</v>
      </c>
      <c r="T34" s="903" t="e">
        <f t="shared" si="9"/>
        <v>#DIV/0!</v>
      </c>
      <c r="U34" s="903" t="e">
        <f t="shared" si="9"/>
        <v>#DIV/0!</v>
      </c>
      <c r="V34" s="903" t="e">
        <f t="shared" si="9"/>
        <v>#DIV/0!</v>
      </c>
      <c r="W34" s="903" t="e">
        <f t="shared" si="9"/>
        <v>#DIV/0!</v>
      </c>
      <c r="X34" s="903" t="e">
        <f t="shared" si="9"/>
        <v>#DIV/0!</v>
      </c>
      <c r="Y34" s="903" t="e">
        <f t="shared" si="9"/>
        <v>#DIV/0!</v>
      </c>
      <c r="Z34" s="903" t="e">
        <f t="shared" si="9"/>
        <v>#DIV/0!</v>
      </c>
      <c r="AA34" s="903" t="e">
        <f t="shared" si="9"/>
        <v>#DIV/0!</v>
      </c>
      <c r="AB34" s="903" t="e">
        <f t="shared" si="9"/>
        <v>#DIV/0!</v>
      </c>
      <c r="AC34" s="903" t="e">
        <f t="shared" si="9"/>
        <v>#DIV/0!</v>
      </c>
      <c r="AD34" s="903" t="e">
        <f t="shared" si="9"/>
        <v>#DIV/0!</v>
      </c>
      <c r="AE34" s="903" t="e">
        <f t="shared" si="9"/>
        <v>#DIV/0!</v>
      </c>
      <c r="AF34" s="903" t="e">
        <f t="shared" si="9"/>
        <v>#DIV/0!</v>
      </c>
      <c r="AG34" s="903" t="e">
        <f t="shared" si="9"/>
        <v>#DIV/0!</v>
      </c>
      <c r="AH34" s="903" t="e">
        <f t="shared" si="9"/>
        <v>#DIV/0!</v>
      </c>
      <c r="AI34" s="903" t="e">
        <f t="shared" si="9"/>
        <v>#DIV/0!</v>
      </c>
      <c r="AJ34" s="903" t="e">
        <f t="shared" si="9"/>
        <v>#DIV/0!</v>
      </c>
      <c r="AK34" s="903" t="e">
        <f t="shared" si="9"/>
        <v>#DIV/0!</v>
      </c>
      <c r="AL34" s="892"/>
      <c r="AM34" s="892"/>
      <c r="AN34" s="892"/>
    </row>
    <row r="35" spans="1:40" s="882" customFormat="1" ht="25.5" customHeight="1" x14ac:dyDescent="0.3">
      <c r="A35" s="880"/>
      <c r="B35" s="812" t="s">
        <v>74</v>
      </c>
      <c r="C35" s="814">
        <v>2649.1899999999996</v>
      </c>
      <c r="D35" s="904">
        <f>D37/D38</f>
        <v>9.4974193548387067</v>
      </c>
      <c r="E35" s="904">
        <f>E37/E38</f>
        <v>4.5750000000000002</v>
      </c>
      <c r="F35" s="904">
        <f>F37/F38</f>
        <v>17.731304347826093</v>
      </c>
      <c r="G35" s="904">
        <f>G37/G38</f>
        <v>47.069411764705883</v>
      </c>
      <c r="H35" s="904">
        <f t="shared" ref="H35:AJ35" si="10">H37/H38</f>
        <v>27.456666666666663</v>
      </c>
      <c r="I35" s="904">
        <f t="shared" si="10"/>
        <v>15.562000000000001</v>
      </c>
      <c r="J35" s="904">
        <f t="shared" si="10"/>
        <v>7.4770588235294122</v>
      </c>
      <c r="K35" s="904">
        <f t="shared" si="10"/>
        <v>6.8073076923076927</v>
      </c>
      <c r="L35" s="904">
        <f t="shared" si="10"/>
        <v>6.42</v>
      </c>
      <c r="M35" s="904">
        <f t="shared" si="10"/>
        <v>4.9019047619047624</v>
      </c>
      <c r="N35" s="904">
        <f t="shared" si="10"/>
        <v>19.075200000000002</v>
      </c>
      <c r="O35" s="904">
        <f t="shared" si="10"/>
        <v>19.174545454545456</v>
      </c>
      <c r="P35" s="904">
        <f t="shared" si="10"/>
        <v>8.2314285714285713</v>
      </c>
      <c r="Q35" s="904">
        <f t="shared" si="10"/>
        <v>7.3327999999999998</v>
      </c>
      <c r="R35" s="904">
        <f t="shared" si="10"/>
        <v>33.090769230769233</v>
      </c>
      <c r="S35" s="904">
        <f t="shared" si="10"/>
        <v>11.677619047619046</v>
      </c>
      <c r="T35" s="904">
        <f t="shared" si="10"/>
        <v>16.973333333333333</v>
      </c>
      <c r="U35" s="904">
        <f t="shared" si="10"/>
        <v>18.915714285714287</v>
      </c>
      <c r="V35" s="904">
        <f t="shared" si="10"/>
        <v>24.453749999999999</v>
      </c>
      <c r="W35" s="904">
        <f t="shared" si="10"/>
        <v>1.52</v>
      </c>
      <c r="X35" s="904">
        <f t="shared" si="10"/>
        <v>11.794615384615383</v>
      </c>
      <c r="Y35" s="904">
        <f t="shared" si="10"/>
        <v>10.237083333333333</v>
      </c>
      <c r="Z35" s="904">
        <f t="shared" si="10"/>
        <v>3.9624999999999999</v>
      </c>
      <c r="AA35" s="904">
        <f t="shared" si="10"/>
        <v>7.5481578947368417</v>
      </c>
      <c r="AB35" s="904">
        <f t="shared" si="10"/>
        <v>16.790999999999997</v>
      </c>
      <c r="AC35" s="904">
        <f t="shared" si="10"/>
        <v>59.298749999999998</v>
      </c>
      <c r="AD35" s="904">
        <f t="shared" si="10"/>
        <v>27.947500000000002</v>
      </c>
      <c r="AE35" s="904">
        <f t="shared" si="10"/>
        <v>17.927096774193544</v>
      </c>
      <c r="AF35" s="904">
        <f t="shared" si="10"/>
        <v>20.066960865945028</v>
      </c>
      <c r="AG35" s="904">
        <f t="shared" si="10"/>
        <v>19.091450777202112</v>
      </c>
      <c r="AH35" s="904" t="e">
        <f t="shared" si="10"/>
        <v>#DIV/0!</v>
      </c>
      <c r="AI35" s="904" t="e">
        <f t="shared" si="10"/>
        <v>#DIV/0!</v>
      </c>
      <c r="AJ35" s="904" t="e">
        <f t="shared" si="10"/>
        <v>#DIV/0!</v>
      </c>
      <c r="AK35" s="904" t="e">
        <f>AK37/AK38</f>
        <v>#DIV/0!</v>
      </c>
      <c r="AL35" s="881"/>
      <c r="AM35" s="881"/>
      <c r="AN35" s="881"/>
    </row>
    <row r="36" spans="1:40" s="882" customFormat="1" ht="20.25" hidden="1" customHeight="1" x14ac:dyDescent="0.3">
      <c r="A36" s="880"/>
      <c r="B36" s="812" t="s">
        <v>74</v>
      </c>
      <c r="C36" s="814">
        <v>411</v>
      </c>
      <c r="D36" s="901"/>
      <c r="E36" s="901"/>
      <c r="F36" s="901"/>
      <c r="G36" s="901"/>
      <c r="H36" s="881"/>
      <c r="I36" s="881"/>
      <c r="J36" s="905"/>
      <c r="K36" s="905"/>
      <c r="L36" s="905"/>
      <c r="M36" s="905"/>
      <c r="N36" s="905"/>
      <c r="O36" s="905"/>
      <c r="P36" s="905"/>
      <c r="Q36" s="888"/>
      <c r="R36" s="888"/>
      <c r="S36" s="888"/>
      <c r="T36" s="888"/>
      <c r="U36" s="888"/>
      <c r="V36" s="888"/>
      <c r="W36" s="899"/>
      <c r="X36" s="888"/>
      <c r="Y36" s="899"/>
      <c r="Z36" s="905"/>
      <c r="AA36" s="906"/>
      <c r="AB36" s="901"/>
      <c r="AC36" s="901"/>
      <c r="AD36" s="901"/>
      <c r="AE36" s="901"/>
      <c r="AF36" s="901"/>
      <c r="AG36" s="901"/>
      <c r="AH36" s="901"/>
      <c r="AI36" s="901"/>
      <c r="AJ36" s="901"/>
      <c r="AK36" s="901"/>
      <c r="AL36" s="881"/>
      <c r="AM36" s="881"/>
      <c r="AN36" s="881"/>
    </row>
    <row r="37" spans="1:40" s="882" customFormat="1" ht="25.5" customHeight="1" x14ac:dyDescent="0.3">
      <c r="A37" s="880"/>
      <c r="B37" s="816" t="s">
        <v>258</v>
      </c>
      <c r="C37" s="814">
        <f>+SUM(D37:AJ37)</f>
        <v>50295.410000000018</v>
      </c>
      <c r="D37" s="907">
        <v>294.4199999999999</v>
      </c>
      <c r="E37" s="907">
        <v>109.8</v>
      </c>
      <c r="F37" s="907">
        <v>407.82000000000011</v>
      </c>
      <c r="G37" s="907">
        <v>800.18000000000006</v>
      </c>
      <c r="H37" s="881">
        <v>329.47999999999996</v>
      </c>
      <c r="I37" s="816">
        <v>77.81</v>
      </c>
      <c r="J37" s="816">
        <v>127.11000000000001</v>
      </c>
      <c r="K37" s="816">
        <v>176.99</v>
      </c>
      <c r="L37" s="816">
        <v>57.78</v>
      </c>
      <c r="M37" s="816">
        <v>102.94000000000001</v>
      </c>
      <c r="N37" s="816">
        <v>476.88000000000005</v>
      </c>
      <c r="O37" s="816">
        <v>210.92000000000002</v>
      </c>
      <c r="P37" s="816">
        <v>57.620000000000005</v>
      </c>
      <c r="Q37" s="816">
        <v>183.32</v>
      </c>
      <c r="R37" s="816">
        <v>860.36</v>
      </c>
      <c r="S37" s="816">
        <v>245.22999999999996</v>
      </c>
      <c r="T37" s="816">
        <v>305.52</v>
      </c>
      <c r="U37" s="816">
        <v>397.23</v>
      </c>
      <c r="V37" s="908">
        <v>195.63</v>
      </c>
      <c r="W37" s="907">
        <v>6.08</v>
      </c>
      <c r="X37" s="907">
        <v>306.65999999999997</v>
      </c>
      <c r="Y37" s="899">
        <v>245.69</v>
      </c>
      <c r="Z37" s="905">
        <v>31.7</v>
      </c>
      <c r="AA37" s="888">
        <v>286.83</v>
      </c>
      <c r="AB37" s="888">
        <v>335.81999999999994</v>
      </c>
      <c r="AC37" s="943">
        <v>474.39</v>
      </c>
      <c r="AD37" s="888">
        <v>111.79</v>
      </c>
      <c r="AE37" s="943">
        <v>555.7399999999999</v>
      </c>
      <c r="AF37" s="899">
        <v>24100.419999999976</v>
      </c>
      <c r="AG37" s="905">
        <v>18423.25000000004</v>
      </c>
      <c r="AH37" s="907"/>
      <c r="AI37" s="907"/>
      <c r="AJ37" s="907"/>
      <c r="AK37" s="907"/>
      <c r="AL37" s="881"/>
      <c r="AM37" s="881"/>
      <c r="AN37" s="881"/>
    </row>
    <row r="38" spans="1:40" ht="25.5" customHeight="1" x14ac:dyDescent="0.3">
      <c r="A38" s="880"/>
      <c r="B38" s="816" t="s">
        <v>259</v>
      </c>
      <c r="C38" s="814">
        <f>+SUM(D38:AJ38)</f>
        <v>2676</v>
      </c>
      <c r="D38" s="921">
        <v>31</v>
      </c>
      <c r="E38" s="921">
        <v>24</v>
      </c>
      <c r="F38" s="921">
        <v>23</v>
      </c>
      <c r="G38" s="921">
        <v>17</v>
      </c>
      <c r="H38" s="819">
        <v>12</v>
      </c>
      <c r="I38" s="816">
        <v>5</v>
      </c>
      <c r="J38" s="816">
        <v>17</v>
      </c>
      <c r="K38" s="816">
        <v>26</v>
      </c>
      <c r="L38" s="816">
        <v>9</v>
      </c>
      <c r="M38" s="816">
        <v>21</v>
      </c>
      <c r="N38" s="816">
        <v>25</v>
      </c>
      <c r="O38" s="816">
        <v>11</v>
      </c>
      <c r="P38" s="816">
        <v>7</v>
      </c>
      <c r="Q38" s="816">
        <v>25</v>
      </c>
      <c r="R38" s="816">
        <v>26</v>
      </c>
      <c r="S38" s="816">
        <v>21</v>
      </c>
      <c r="T38" s="816">
        <v>18</v>
      </c>
      <c r="U38" s="816">
        <v>21</v>
      </c>
      <c r="V38" s="816">
        <v>8</v>
      </c>
      <c r="W38" s="921">
        <v>4</v>
      </c>
      <c r="X38" s="922">
        <v>26</v>
      </c>
      <c r="Y38" s="905">
        <v>24</v>
      </c>
      <c r="Z38" s="905">
        <v>8</v>
      </c>
      <c r="AA38" s="921">
        <v>38</v>
      </c>
      <c r="AB38" s="921">
        <v>20</v>
      </c>
      <c r="AC38" s="944">
        <v>8</v>
      </c>
      <c r="AD38" s="921">
        <v>4</v>
      </c>
      <c r="AE38" s="905">
        <v>31</v>
      </c>
      <c r="AF38" s="905">
        <v>1201</v>
      </c>
      <c r="AG38" s="905">
        <v>965</v>
      </c>
      <c r="AH38" s="921"/>
      <c r="AI38" s="921"/>
      <c r="AJ38" s="921"/>
      <c r="AK38" s="921"/>
      <c r="AL38" s="819"/>
      <c r="AM38" s="819"/>
      <c r="AN38" s="819"/>
    </row>
    <row r="39" spans="1:40" s="873" customFormat="1" ht="25.5" customHeight="1" x14ac:dyDescent="0.3">
      <c r="A39" s="865">
        <v>4</v>
      </c>
      <c r="B39" s="866" t="s">
        <v>268</v>
      </c>
      <c r="C39" s="866"/>
      <c r="D39" s="867"/>
      <c r="E39" s="867"/>
      <c r="F39" s="867"/>
      <c r="G39" s="867"/>
      <c r="H39" s="867"/>
      <c r="I39" s="866"/>
      <c r="J39" s="866"/>
      <c r="K39" s="866"/>
      <c r="L39" s="885"/>
      <c r="M39" s="876"/>
      <c r="N39" s="876"/>
      <c r="O39" s="876"/>
      <c r="P39" s="876"/>
      <c r="Q39" s="876"/>
      <c r="R39" s="876"/>
      <c r="S39" s="876"/>
      <c r="T39" s="876"/>
      <c r="U39" s="876"/>
      <c r="V39" s="876"/>
      <c r="W39" s="876"/>
      <c r="X39" s="876"/>
      <c r="Y39" s="886"/>
      <c r="Z39" s="868"/>
      <c r="AA39" s="868"/>
      <c r="AB39" s="871"/>
      <c r="AC39" s="868"/>
      <c r="AD39" s="867"/>
      <c r="AE39" s="867"/>
      <c r="AF39" s="867"/>
      <c r="AG39" s="867"/>
      <c r="AH39" s="867"/>
      <c r="AI39" s="867"/>
      <c r="AJ39" s="867"/>
      <c r="AK39" s="867"/>
      <c r="AL39" s="867"/>
      <c r="AM39" s="867"/>
      <c r="AN39" s="867"/>
    </row>
    <row r="40" spans="1:40" s="873" customFormat="1" ht="20.25" customHeight="1" x14ac:dyDescent="0.3">
      <c r="A40" s="874" t="s">
        <v>269</v>
      </c>
      <c r="B40" s="874" t="s">
        <v>270</v>
      </c>
      <c r="C40" s="866"/>
      <c r="D40" s="867"/>
      <c r="E40" s="867"/>
      <c r="F40" s="867"/>
      <c r="G40" s="867"/>
      <c r="H40" s="867"/>
      <c r="I40" s="866"/>
      <c r="J40" s="866"/>
      <c r="K40" s="866"/>
      <c r="L40" s="885"/>
      <c r="M40" s="876"/>
      <c r="N40" s="876"/>
      <c r="O40" s="876"/>
      <c r="P40" s="876"/>
      <c r="Q40" s="876"/>
      <c r="R40" s="876"/>
      <c r="S40" s="876"/>
      <c r="T40" s="876"/>
      <c r="U40" s="876"/>
      <c r="V40" s="876"/>
      <c r="W40" s="876"/>
      <c r="X40" s="876"/>
      <c r="Y40" s="886"/>
      <c r="Z40" s="868"/>
      <c r="AA40" s="868"/>
      <c r="AB40" s="871"/>
      <c r="AC40" s="868"/>
      <c r="AD40" s="867"/>
      <c r="AE40" s="867"/>
      <c r="AF40" s="867"/>
      <c r="AG40" s="867"/>
      <c r="AH40" s="867"/>
      <c r="AI40" s="867"/>
      <c r="AJ40" s="867"/>
      <c r="AK40" s="867"/>
      <c r="AL40" s="867"/>
      <c r="AM40" s="867"/>
      <c r="AN40" s="867"/>
    </row>
    <row r="41" spans="1:40" s="882" customFormat="1" ht="25.5" customHeight="1" x14ac:dyDescent="0.3">
      <c r="A41" s="880"/>
      <c r="B41" s="812" t="s">
        <v>61</v>
      </c>
      <c r="C41" s="388">
        <v>0.85</v>
      </c>
      <c r="D41" s="388">
        <v>0.85</v>
      </c>
      <c r="E41" s="388">
        <v>0.85</v>
      </c>
      <c r="F41" s="388">
        <v>0.85</v>
      </c>
      <c r="G41" s="388">
        <v>0.85</v>
      </c>
      <c r="H41" s="388">
        <v>0.85</v>
      </c>
      <c r="I41" s="388">
        <v>0.85</v>
      </c>
      <c r="J41" s="388">
        <v>0.85</v>
      </c>
      <c r="K41" s="388">
        <v>0.85</v>
      </c>
      <c r="L41" s="388">
        <v>0.85</v>
      </c>
      <c r="M41" s="388">
        <v>0.85</v>
      </c>
      <c r="N41" s="388">
        <v>0.85</v>
      </c>
      <c r="O41" s="388">
        <v>0.85</v>
      </c>
      <c r="P41" s="388">
        <v>0.85</v>
      </c>
      <c r="Q41" s="388">
        <v>0.85</v>
      </c>
      <c r="R41" s="388">
        <v>0.85</v>
      </c>
      <c r="S41" s="388">
        <v>0.85</v>
      </c>
      <c r="T41" s="388">
        <v>0.85</v>
      </c>
      <c r="U41" s="388">
        <v>0.85</v>
      </c>
      <c r="V41" s="388">
        <v>0.85</v>
      </c>
      <c r="W41" s="388">
        <v>0.85</v>
      </c>
      <c r="X41" s="388">
        <v>0.85</v>
      </c>
      <c r="Y41" s="388">
        <v>0.85</v>
      </c>
      <c r="Z41" s="388">
        <v>0.85</v>
      </c>
      <c r="AA41" s="388">
        <v>0.85</v>
      </c>
      <c r="AB41" s="388">
        <v>0.85</v>
      </c>
      <c r="AC41" s="388">
        <v>0.85</v>
      </c>
      <c r="AD41" s="388">
        <v>0.85</v>
      </c>
      <c r="AE41" s="388">
        <v>0.85</v>
      </c>
      <c r="AF41" s="388">
        <v>0.85</v>
      </c>
      <c r="AG41" s="388">
        <v>0.85</v>
      </c>
      <c r="AH41" s="388">
        <v>0.85</v>
      </c>
      <c r="AI41" s="388">
        <v>0.85</v>
      </c>
      <c r="AJ41" s="388">
        <v>0.85</v>
      </c>
      <c r="AK41" s="388">
        <v>0.85</v>
      </c>
      <c r="AL41" s="881"/>
      <c r="AM41" s="881"/>
      <c r="AN41" s="881"/>
    </row>
    <row r="42" spans="1:40" s="882" customFormat="1" ht="25.5" customHeight="1" x14ac:dyDescent="0.3">
      <c r="A42" s="880"/>
      <c r="B42" s="812" t="s">
        <v>74</v>
      </c>
      <c r="C42" s="909">
        <f>C43/C44</f>
        <v>1</v>
      </c>
      <c r="D42" s="920">
        <f t="shared" ref="D42:AJ42" si="11">D43/D44</f>
        <v>1</v>
      </c>
      <c r="E42" s="920">
        <f t="shared" si="11"/>
        <v>1</v>
      </c>
      <c r="F42" s="920">
        <f>F43/F44</f>
        <v>1</v>
      </c>
      <c r="G42" s="920">
        <f>G43/G44</f>
        <v>1</v>
      </c>
      <c r="H42" s="920">
        <f t="shared" si="11"/>
        <v>1</v>
      </c>
      <c r="I42" s="920">
        <f t="shared" si="11"/>
        <v>1</v>
      </c>
      <c r="J42" s="920">
        <f t="shared" si="11"/>
        <v>1</v>
      </c>
      <c r="K42" s="920">
        <f t="shared" si="11"/>
        <v>1</v>
      </c>
      <c r="L42" s="920">
        <f t="shared" si="11"/>
        <v>1</v>
      </c>
      <c r="M42" s="920">
        <f t="shared" si="11"/>
        <v>1</v>
      </c>
      <c r="N42" s="920">
        <f t="shared" si="11"/>
        <v>1</v>
      </c>
      <c r="O42" s="920">
        <f t="shared" si="11"/>
        <v>1</v>
      </c>
      <c r="P42" s="920">
        <f t="shared" si="11"/>
        <v>1</v>
      </c>
      <c r="Q42" s="920">
        <f t="shared" si="11"/>
        <v>1</v>
      </c>
      <c r="R42" s="920">
        <f t="shared" si="11"/>
        <v>1</v>
      </c>
      <c r="S42" s="920">
        <f t="shared" si="11"/>
        <v>1</v>
      </c>
      <c r="T42" s="920">
        <f t="shared" si="11"/>
        <v>1</v>
      </c>
      <c r="U42" s="920">
        <f t="shared" si="11"/>
        <v>1</v>
      </c>
      <c r="V42" s="920">
        <f t="shared" si="11"/>
        <v>1</v>
      </c>
      <c r="W42" s="920">
        <f t="shared" si="11"/>
        <v>1</v>
      </c>
      <c r="X42" s="920">
        <f t="shared" si="11"/>
        <v>1</v>
      </c>
      <c r="Y42" s="920">
        <f t="shared" si="11"/>
        <v>1</v>
      </c>
      <c r="Z42" s="920">
        <f t="shared" si="11"/>
        <v>1</v>
      </c>
      <c r="AA42" s="920">
        <f t="shared" si="11"/>
        <v>1</v>
      </c>
      <c r="AB42" s="920">
        <f t="shared" si="11"/>
        <v>1</v>
      </c>
      <c r="AC42" s="920">
        <f t="shared" si="11"/>
        <v>1</v>
      </c>
      <c r="AD42" s="920">
        <f t="shared" si="11"/>
        <v>1</v>
      </c>
      <c r="AE42" s="920">
        <f t="shared" si="11"/>
        <v>1</v>
      </c>
      <c r="AF42" s="920">
        <f t="shared" si="11"/>
        <v>1</v>
      </c>
      <c r="AG42" s="920">
        <f t="shared" si="11"/>
        <v>1</v>
      </c>
      <c r="AH42" s="920">
        <f>AH43/AH44</f>
        <v>1</v>
      </c>
      <c r="AI42" s="920" t="e">
        <f>AI43/AI44</f>
        <v>#DIV/0!</v>
      </c>
      <c r="AJ42" s="920" t="e">
        <f t="shared" si="11"/>
        <v>#DIV/0!</v>
      </c>
      <c r="AK42" s="920" t="e">
        <f>AK43/AK44</f>
        <v>#DIV/0!</v>
      </c>
      <c r="AL42" s="881"/>
      <c r="AM42" s="881"/>
      <c r="AN42" s="881"/>
    </row>
    <row r="43" spans="1:40" s="882" customFormat="1" ht="25.5" customHeight="1" x14ac:dyDescent="0.3">
      <c r="A43" s="880"/>
      <c r="B43" s="816" t="s">
        <v>258</v>
      </c>
      <c r="C43" s="812">
        <f>SUM(D43:AJ43)</f>
        <v>796</v>
      </c>
      <c r="D43" s="816">
        <f>+D48+D54</f>
        <v>35</v>
      </c>
      <c r="E43" s="816">
        <f t="shared" ref="E43:AK43" si="12">+E48+E54</f>
        <v>32</v>
      </c>
      <c r="F43" s="816">
        <f t="shared" si="12"/>
        <v>27</v>
      </c>
      <c r="G43" s="816">
        <f t="shared" si="12"/>
        <v>30</v>
      </c>
      <c r="H43" s="816">
        <f t="shared" si="12"/>
        <v>4</v>
      </c>
      <c r="I43" s="816">
        <f t="shared" si="12"/>
        <v>6</v>
      </c>
      <c r="J43" s="816">
        <f t="shared" si="12"/>
        <v>42</v>
      </c>
      <c r="K43" s="816">
        <f t="shared" si="12"/>
        <v>26</v>
      </c>
      <c r="L43" s="816">
        <f t="shared" si="12"/>
        <v>19</v>
      </c>
      <c r="M43" s="816">
        <f t="shared" si="12"/>
        <v>22</v>
      </c>
      <c r="N43" s="816">
        <f>+N48+N54</f>
        <v>25</v>
      </c>
      <c r="O43" s="816">
        <f t="shared" si="12"/>
        <v>14</v>
      </c>
      <c r="P43" s="816">
        <f t="shared" si="12"/>
        <v>4</v>
      </c>
      <c r="Q43" s="816">
        <f t="shared" si="12"/>
        <v>35</v>
      </c>
      <c r="R43" s="816">
        <f t="shared" si="12"/>
        <v>32</v>
      </c>
      <c r="S43" s="816">
        <f t="shared" si="12"/>
        <v>17</v>
      </c>
      <c r="T43" s="816">
        <f t="shared" si="12"/>
        <v>28</v>
      </c>
      <c r="U43" s="816">
        <f t="shared" si="12"/>
        <v>24</v>
      </c>
      <c r="V43" s="816">
        <f t="shared" si="12"/>
        <v>17</v>
      </c>
      <c r="W43" s="816">
        <f t="shared" si="12"/>
        <v>21</v>
      </c>
      <c r="X43" s="816">
        <f t="shared" si="12"/>
        <v>48</v>
      </c>
      <c r="Y43" s="816">
        <f t="shared" si="12"/>
        <v>53</v>
      </c>
      <c r="Z43" s="816">
        <f t="shared" si="12"/>
        <v>41</v>
      </c>
      <c r="AA43" s="816">
        <f t="shared" si="12"/>
        <v>27</v>
      </c>
      <c r="AB43" s="816">
        <f t="shared" si="12"/>
        <v>21</v>
      </c>
      <c r="AC43" s="816">
        <f t="shared" si="12"/>
        <v>10</v>
      </c>
      <c r="AD43" s="816">
        <f t="shared" si="12"/>
        <v>12</v>
      </c>
      <c r="AE43" s="816">
        <f t="shared" si="12"/>
        <v>43</v>
      </c>
      <c r="AF43" s="816">
        <f t="shared" si="12"/>
        <v>29</v>
      </c>
      <c r="AG43" s="816">
        <f t="shared" si="12"/>
        <v>20</v>
      </c>
      <c r="AH43" s="816">
        <f t="shared" si="12"/>
        <v>32</v>
      </c>
      <c r="AI43" s="816">
        <f t="shared" si="12"/>
        <v>0</v>
      </c>
      <c r="AJ43" s="816">
        <f t="shared" si="12"/>
        <v>0</v>
      </c>
      <c r="AK43" s="816">
        <f t="shared" si="12"/>
        <v>0</v>
      </c>
      <c r="AL43" s="881"/>
      <c r="AM43" s="881"/>
      <c r="AN43" s="881"/>
    </row>
    <row r="44" spans="1:40" s="882" customFormat="1" ht="25.5" customHeight="1" x14ac:dyDescent="0.3">
      <c r="A44" s="880"/>
      <c r="B44" s="816" t="s">
        <v>259</v>
      </c>
      <c r="C44" s="812">
        <f>SUM(D44:AJ44)</f>
        <v>796</v>
      </c>
      <c r="D44" s="816">
        <f>+D49+D55</f>
        <v>35</v>
      </c>
      <c r="E44" s="816">
        <f t="shared" ref="E44:AK44" si="13">+E49+E55</f>
        <v>32</v>
      </c>
      <c r="F44" s="816">
        <f t="shared" si="13"/>
        <v>27</v>
      </c>
      <c r="G44" s="816">
        <f t="shared" si="13"/>
        <v>30</v>
      </c>
      <c r="H44" s="816">
        <f t="shared" si="13"/>
        <v>4</v>
      </c>
      <c r="I44" s="816">
        <f t="shared" si="13"/>
        <v>6</v>
      </c>
      <c r="J44" s="816">
        <f t="shared" si="13"/>
        <v>42</v>
      </c>
      <c r="K44" s="816">
        <f t="shared" si="13"/>
        <v>26</v>
      </c>
      <c r="L44" s="816">
        <f t="shared" si="13"/>
        <v>19</v>
      </c>
      <c r="M44" s="816">
        <f t="shared" si="13"/>
        <v>22</v>
      </c>
      <c r="N44" s="816">
        <f>+N49+N55</f>
        <v>25</v>
      </c>
      <c r="O44" s="816">
        <f t="shared" si="13"/>
        <v>14</v>
      </c>
      <c r="P44" s="816">
        <f t="shared" si="13"/>
        <v>4</v>
      </c>
      <c r="Q44" s="816">
        <f t="shared" si="13"/>
        <v>35</v>
      </c>
      <c r="R44" s="816">
        <f t="shared" si="13"/>
        <v>32</v>
      </c>
      <c r="S44" s="816">
        <f t="shared" si="13"/>
        <v>17</v>
      </c>
      <c r="T44" s="816">
        <f t="shared" si="13"/>
        <v>28</v>
      </c>
      <c r="U44" s="816">
        <f t="shared" si="13"/>
        <v>24</v>
      </c>
      <c r="V44" s="816">
        <f t="shared" si="13"/>
        <v>17</v>
      </c>
      <c r="W44" s="816">
        <f t="shared" si="13"/>
        <v>21</v>
      </c>
      <c r="X44" s="816">
        <f t="shared" si="13"/>
        <v>48</v>
      </c>
      <c r="Y44" s="816">
        <f t="shared" si="13"/>
        <v>53</v>
      </c>
      <c r="Z44" s="816">
        <f t="shared" si="13"/>
        <v>41</v>
      </c>
      <c r="AA44" s="816">
        <f t="shared" si="13"/>
        <v>27</v>
      </c>
      <c r="AB44" s="816">
        <f t="shared" si="13"/>
        <v>21</v>
      </c>
      <c r="AC44" s="816">
        <f t="shared" si="13"/>
        <v>10</v>
      </c>
      <c r="AD44" s="816">
        <f t="shared" si="13"/>
        <v>12</v>
      </c>
      <c r="AE44" s="816">
        <f t="shared" si="13"/>
        <v>43</v>
      </c>
      <c r="AF44" s="816">
        <f t="shared" si="13"/>
        <v>29</v>
      </c>
      <c r="AG44" s="816">
        <f t="shared" si="13"/>
        <v>20</v>
      </c>
      <c r="AH44" s="816">
        <f t="shared" si="13"/>
        <v>32</v>
      </c>
      <c r="AI44" s="816">
        <f t="shared" si="13"/>
        <v>0</v>
      </c>
      <c r="AJ44" s="816">
        <f t="shared" si="13"/>
        <v>0</v>
      </c>
      <c r="AK44" s="816">
        <f t="shared" si="13"/>
        <v>0</v>
      </c>
      <c r="AL44" s="881"/>
      <c r="AM44" s="881"/>
      <c r="AN44" s="881"/>
    </row>
    <row r="45" spans="1:40" s="873" customFormat="1" ht="25.5" customHeight="1" x14ac:dyDescent="0.3">
      <c r="A45" s="865">
        <v>4.0999999999999996</v>
      </c>
      <c r="B45" s="866" t="s">
        <v>271</v>
      </c>
      <c r="C45" s="866"/>
      <c r="D45" s="867"/>
      <c r="E45" s="867"/>
      <c r="F45" s="867"/>
      <c r="G45" s="867"/>
      <c r="H45" s="867"/>
      <c r="I45" s="866"/>
      <c r="J45" s="866"/>
      <c r="K45" s="866"/>
      <c r="L45" s="885"/>
      <c r="M45" s="876"/>
      <c r="N45" s="876"/>
      <c r="O45" s="876"/>
      <c r="P45" s="876"/>
      <c r="Q45" s="876"/>
      <c r="R45" s="876"/>
      <c r="S45" s="876"/>
      <c r="T45" s="876"/>
      <c r="U45" s="876"/>
      <c r="V45" s="876"/>
      <c r="W45" s="876"/>
      <c r="X45" s="876"/>
      <c r="Y45" s="886"/>
      <c r="Z45" s="868"/>
      <c r="AA45" s="868"/>
      <c r="AB45" s="871"/>
      <c r="AC45" s="868"/>
      <c r="AD45" s="867"/>
      <c r="AE45" s="867"/>
      <c r="AF45" s="867"/>
      <c r="AG45" s="867"/>
      <c r="AH45" s="867"/>
      <c r="AI45" s="867"/>
      <c r="AJ45" s="867"/>
      <c r="AK45" s="867"/>
      <c r="AL45" s="867"/>
      <c r="AM45" s="867"/>
      <c r="AN45" s="867"/>
    </row>
    <row r="46" spans="1:40" s="882" customFormat="1" ht="25.5" customHeight="1" x14ac:dyDescent="0.3">
      <c r="A46" s="880"/>
      <c r="B46" s="812" t="s">
        <v>61</v>
      </c>
      <c r="C46" s="388">
        <v>0.85</v>
      </c>
      <c r="D46" s="388">
        <v>0.85</v>
      </c>
      <c r="E46" s="388">
        <v>0.85</v>
      </c>
      <c r="F46" s="388">
        <v>0.85</v>
      </c>
      <c r="G46" s="388">
        <v>0.85</v>
      </c>
      <c r="H46" s="388">
        <v>0.85</v>
      </c>
      <c r="I46" s="388">
        <v>0.85</v>
      </c>
      <c r="J46" s="388">
        <v>0.85</v>
      </c>
      <c r="K46" s="388">
        <v>0.85</v>
      </c>
      <c r="L46" s="388">
        <v>0.85</v>
      </c>
      <c r="M46" s="388">
        <v>0.85</v>
      </c>
      <c r="N46" s="388">
        <v>0.85</v>
      </c>
      <c r="O46" s="388">
        <v>0.85</v>
      </c>
      <c r="P46" s="388">
        <v>0.85</v>
      </c>
      <c r="Q46" s="388">
        <v>0.85</v>
      </c>
      <c r="R46" s="388">
        <v>0.85</v>
      </c>
      <c r="S46" s="388">
        <v>0.85</v>
      </c>
      <c r="T46" s="388">
        <v>0.85</v>
      </c>
      <c r="U46" s="388">
        <v>0.85</v>
      </c>
      <c r="V46" s="388">
        <v>0.85</v>
      </c>
      <c r="W46" s="388">
        <v>0.85</v>
      </c>
      <c r="X46" s="388">
        <v>0.85</v>
      </c>
      <c r="Y46" s="388">
        <v>0.85</v>
      </c>
      <c r="Z46" s="388">
        <v>0.85</v>
      </c>
      <c r="AA46" s="388">
        <v>0.85</v>
      </c>
      <c r="AB46" s="388">
        <v>0.85</v>
      </c>
      <c r="AC46" s="388">
        <v>0.85</v>
      </c>
      <c r="AD46" s="388">
        <v>0.85</v>
      </c>
      <c r="AE46" s="388">
        <v>0.85</v>
      </c>
      <c r="AF46" s="388">
        <v>0.85</v>
      </c>
      <c r="AG46" s="388">
        <v>0.85</v>
      </c>
      <c r="AH46" s="388">
        <v>0.85</v>
      </c>
      <c r="AI46" s="388">
        <v>0.85</v>
      </c>
      <c r="AJ46" s="388">
        <v>0.85</v>
      </c>
      <c r="AK46" s="388">
        <v>0.85</v>
      </c>
      <c r="AL46" s="881"/>
      <c r="AM46" s="881"/>
      <c r="AN46" s="881"/>
    </row>
    <row r="47" spans="1:40" s="882" customFormat="1" ht="25.5" customHeight="1" x14ac:dyDescent="0.3">
      <c r="A47" s="880"/>
      <c r="B47" s="812" t="s">
        <v>74</v>
      </c>
      <c r="C47" s="920">
        <f>C48/C49</f>
        <v>1</v>
      </c>
      <c r="D47" s="920">
        <f t="shared" ref="D47:AK47" si="14">D48/D49</f>
        <v>1</v>
      </c>
      <c r="E47" s="920">
        <f t="shared" si="14"/>
        <v>1</v>
      </c>
      <c r="F47" s="920">
        <f t="shared" si="14"/>
        <v>1</v>
      </c>
      <c r="G47" s="920">
        <f t="shared" si="14"/>
        <v>1</v>
      </c>
      <c r="H47" s="920">
        <f t="shared" si="14"/>
        <v>1</v>
      </c>
      <c r="I47" s="920">
        <f t="shared" si="14"/>
        <v>1</v>
      </c>
      <c r="J47" s="920">
        <f t="shared" si="14"/>
        <v>1</v>
      </c>
      <c r="K47" s="920">
        <f t="shared" si="14"/>
        <v>1</v>
      </c>
      <c r="L47" s="920">
        <f t="shared" si="14"/>
        <v>1</v>
      </c>
      <c r="M47" s="920">
        <f t="shared" si="14"/>
        <v>1</v>
      </c>
      <c r="N47" s="920">
        <f t="shared" si="14"/>
        <v>1</v>
      </c>
      <c r="O47" s="920">
        <f t="shared" si="14"/>
        <v>1</v>
      </c>
      <c r="P47" s="920">
        <f t="shared" si="14"/>
        <v>1</v>
      </c>
      <c r="Q47" s="920">
        <f t="shared" si="14"/>
        <v>1</v>
      </c>
      <c r="R47" s="920">
        <f t="shared" si="14"/>
        <v>1</v>
      </c>
      <c r="S47" s="920">
        <f t="shared" si="14"/>
        <v>1</v>
      </c>
      <c r="T47" s="920">
        <f t="shared" si="14"/>
        <v>1</v>
      </c>
      <c r="U47" s="920">
        <f t="shared" si="14"/>
        <v>1</v>
      </c>
      <c r="V47" s="920">
        <f t="shared" si="14"/>
        <v>1</v>
      </c>
      <c r="W47" s="920">
        <f t="shared" si="14"/>
        <v>1</v>
      </c>
      <c r="X47" s="920">
        <f t="shared" si="14"/>
        <v>1</v>
      </c>
      <c r="Y47" s="920">
        <f t="shared" si="14"/>
        <v>1</v>
      </c>
      <c r="Z47" s="920">
        <f t="shared" si="14"/>
        <v>1</v>
      </c>
      <c r="AA47" s="920">
        <f t="shared" si="14"/>
        <v>1</v>
      </c>
      <c r="AB47" s="920">
        <f t="shared" si="14"/>
        <v>1</v>
      </c>
      <c r="AC47" s="920">
        <f t="shared" si="14"/>
        <v>1</v>
      </c>
      <c r="AD47" s="920">
        <f t="shared" si="14"/>
        <v>1</v>
      </c>
      <c r="AE47" s="920">
        <f t="shared" si="14"/>
        <v>1</v>
      </c>
      <c r="AF47" s="920">
        <f t="shared" si="14"/>
        <v>1</v>
      </c>
      <c r="AG47" s="920">
        <f t="shared" si="14"/>
        <v>1</v>
      </c>
      <c r="AH47" s="920">
        <f t="shared" si="14"/>
        <v>1</v>
      </c>
      <c r="AI47" s="920" t="e">
        <f t="shared" si="14"/>
        <v>#DIV/0!</v>
      </c>
      <c r="AJ47" s="920" t="e">
        <f t="shared" si="14"/>
        <v>#DIV/0!</v>
      </c>
      <c r="AK47" s="920" t="e">
        <f t="shared" si="14"/>
        <v>#DIV/0!</v>
      </c>
      <c r="AL47" s="881"/>
      <c r="AM47" s="881"/>
      <c r="AN47" s="881"/>
    </row>
    <row r="48" spans="1:40" s="882" customFormat="1" ht="25.5" customHeight="1" x14ac:dyDescent="0.3">
      <c r="A48" s="880"/>
      <c r="B48" s="816" t="s">
        <v>258</v>
      </c>
      <c r="C48" s="812">
        <f>SUM(D48:AJ48)</f>
        <v>786</v>
      </c>
      <c r="D48" s="816">
        <v>35</v>
      </c>
      <c r="E48" s="816">
        <v>31</v>
      </c>
      <c r="F48" s="816">
        <v>27</v>
      </c>
      <c r="G48" s="816">
        <v>30</v>
      </c>
      <c r="H48" s="816">
        <v>4</v>
      </c>
      <c r="I48" s="816">
        <v>5</v>
      </c>
      <c r="J48" s="816">
        <v>42</v>
      </c>
      <c r="K48" s="816">
        <v>26</v>
      </c>
      <c r="L48" s="816">
        <v>19</v>
      </c>
      <c r="M48" s="816">
        <v>22</v>
      </c>
      <c r="N48" s="816">
        <v>25</v>
      </c>
      <c r="O48" s="816">
        <v>14</v>
      </c>
      <c r="P48" s="816">
        <v>4</v>
      </c>
      <c r="Q48" s="816">
        <v>34</v>
      </c>
      <c r="R48" s="816">
        <v>32</v>
      </c>
      <c r="S48" s="816">
        <v>17</v>
      </c>
      <c r="T48" s="816">
        <v>27</v>
      </c>
      <c r="U48" s="816">
        <v>23</v>
      </c>
      <c r="V48" s="816">
        <v>17</v>
      </c>
      <c r="W48" s="816">
        <v>21</v>
      </c>
      <c r="X48" s="816">
        <v>48</v>
      </c>
      <c r="Y48" s="816">
        <v>51</v>
      </c>
      <c r="Z48" s="816">
        <v>41</v>
      </c>
      <c r="AA48" s="816">
        <v>26</v>
      </c>
      <c r="AB48" s="816">
        <v>21</v>
      </c>
      <c r="AC48" s="816">
        <v>10</v>
      </c>
      <c r="AD48" s="816">
        <v>12</v>
      </c>
      <c r="AE48" s="816">
        <v>42</v>
      </c>
      <c r="AF48" s="816">
        <v>28</v>
      </c>
      <c r="AG48" s="816">
        <v>20</v>
      </c>
      <c r="AH48" s="816">
        <v>32</v>
      </c>
      <c r="AI48" s="816"/>
      <c r="AJ48" s="816"/>
      <c r="AK48" s="816"/>
      <c r="AL48" s="881"/>
      <c r="AM48" s="881"/>
      <c r="AN48" s="881"/>
    </row>
    <row r="49" spans="1:40" s="882" customFormat="1" ht="25.5" customHeight="1" x14ac:dyDescent="0.3">
      <c r="A49" s="880"/>
      <c r="B49" s="816" t="s">
        <v>259</v>
      </c>
      <c r="C49" s="812">
        <f>SUM(D49:AJ49)</f>
        <v>786</v>
      </c>
      <c r="D49" s="816">
        <v>35</v>
      </c>
      <c r="E49" s="816">
        <v>31</v>
      </c>
      <c r="F49" s="816">
        <v>27</v>
      </c>
      <c r="G49" s="816">
        <v>30</v>
      </c>
      <c r="H49" s="816">
        <v>4</v>
      </c>
      <c r="I49" s="816">
        <v>5</v>
      </c>
      <c r="J49" s="816">
        <v>42</v>
      </c>
      <c r="K49" s="816">
        <v>26</v>
      </c>
      <c r="L49" s="816">
        <v>19</v>
      </c>
      <c r="M49" s="816">
        <v>22</v>
      </c>
      <c r="N49" s="816">
        <v>25</v>
      </c>
      <c r="O49" s="816">
        <v>14</v>
      </c>
      <c r="P49" s="816">
        <v>4</v>
      </c>
      <c r="Q49" s="816">
        <v>34</v>
      </c>
      <c r="R49" s="816">
        <v>32</v>
      </c>
      <c r="S49" s="816">
        <v>17</v>
      </c>
      <c r="T49" s="816">
        <v>27</v>
      </c>
      <c r="U49" s="816">
        <v>23</v>
      </c>
      <c r="V49" s="816">
        <v>17</v>
      </c>
      <c r="W49" s="816">
        <v>21</v>
      </c>
      <c r="X49" s="816">
        <v>48</v>
      </c>
      <c r="Y49" s="816">
        <v>51</v>
      </c>
      <c r="Z49" s="816">
        <v>41</v>
      </c>
      <c r="AA49" s="816">
        <v>26</v>
      </c>
      <c r="AB49" s="816">
        <v>21</v>
      </c>
      <c r="AC49" s="816">
        <v>10</v>
      </c>
      <c r="AD49" s="816">
        <v>12</v>
      </c>
      <c r="AE49" s="816">
        <v>42</v>
      </c>
      <c r="AF49" s="816">
        <v>28</v>
      </c>
      <c r="AG49" s="816">
        <v>20</v>
      </c>
      <c r="AH49" s="816">
        <v>32</v>
      </c>
      <c r="AI49" s="816"/>
      <c r="AJ49" s="816"/>
      <c r="AK49" s="816"/>
      <c r="AL49" s="881"/>
      <c r="AM49" s="881"/>
      <c r="AN49" s="881"/>
    </row>
    <row r="51" spans="1:40" s="898" customFormat="1" ht="25.5" customHeight="1" x14ac:dyDescent="0.3">
      <c r="A51" s="910">
        <v>4.2</v>
      </c>
      <c r="B51" s="891" t="s">
        <v>272</v>
      </c>
      <c r="C51" s="891"/>
      <c r="D51" s="892"/>
      <c r="E51" s="892"/>
      <c r="F51" s="892"/>
      <c r="G51" s="892"/>
      <c r="H51" s="892"/>
      <c r="I51" s="891"/>
      <c r="J51" s="891"/>
      <c r="K51" s="891"/>
      <c r="L51" s="893"/>
      <c r="M51" s="894"/>
      <c r="N51" s="894"/>
      <c r="O51" s="894"/>
      <c r="P51" s="894"/>
      <c r="Q51" s="894"/>
      <c r="R51" s="894"/>
      <c r="S51" s="894"/>
      <c r="T51" s="894"/>
      <c r="U51" s="894"/>
      <c r="V51" s="894"/>
      <c r="W51" s="894"/>
      <c r="X51" s="894"/>
      <c r="Y51" s="895"/>
      <c r="Z51" s="896"/>
      <c r="AA51" s="896"/>
      <c r="AB51" s="897"/>
      <c r="AC51" s="896"/>
      <c r="AD51" s="892"/>
      <c r="AE51" s="892"/>
      <c r="AF51" s="892"/>
      <c r="AG51" s="892"/>
      <c r="AH51" s="892"/>
      <c r="AI51" s="892"/>
      <c r="AJ51" s="892"/>
      <c r="AK51" s="892"/>
      <c r="AL51" s="892"/>
      <c r="AM51" s="892"/>
      <c r="AN51" s="892"/>
    </row>
    <row r="52" spans="1:40" s="882" customFormat="1" ht="25.5" customHeight="1" x14ac:dyDescent="0.3">
      <c r="A52" s="880"/>
      <c r="B52" s="812" t="s">
        <v>61</v>
      </c>
      <c r="C52" s="388">
        <v>0.85</v>
      </c>
      <c r="D52" s="388">
        <v>0.85</v>
      </c>
      <c r="E52" s="388">
        <v>0.85</v>
      </c>
      <c r="F52" s="388">
        <v>0.85</v>
      </c>
      <c r="G52" s="388">
        <v>0.85</v>
      </c>
      <c r="H52" s="388">
        <v>0.85</v>
      </c>
      <c r="I52" s="388">
        <v>0.85</v>
      </c>
      <c r="J52" s="388">
        <v>0.85</v>
      </c>
      <c r="K52" s="388">
        <v>0.85</v>
      </c>
      <c r="L52" s="388">
        <v>0.85</v>
      </c>
      <c r="M52" s="388">
        <v>0.85</v>
      </c>
      <c r="N52" s="388">
        <v>0.85</v>
      </c>
      <c r="O52" s="388">
        <v>0.85</v>
      </c>
      <c r="P52" s="388">
        <v>0.85</v>
      </c>
      <c r="Q52" s="388">
        <v>0.85</v>
      </c>
      <c r="R52" s="388">
        <v>0.85</v>
      </c>
      <c r="S52" s="388">
        <v>0.85</v>
      </c>
      <c r="T52" s="388">
        <v>0.85</v>
      </c>
      <c r="U52" s="388">
        <v>0.85</v>
      </c>
      <c r="V52" s="388">
        <v>0.85</v>
      </c>
      <c r="W52" s="388">
        <v>0.85</v>
      </c>
      <c r="X52" s="388">
        <v>0.85</v>
      </c>
      <c r="Y52" s="388">
        <v>0.85</v>
      </c>
      <c r="Z52" s="388">
        <v>0.85</v>
      </c>
      <c r="AA52" s="388">
        <v>0.85</v>
      </c>
      <c r="AB52" s="388">
        <v>0.85</v>
      </c>
      <c r="AC52" s="388">
        <v>0.85</v>
      </c>
      <c r="AD52" s="388">
        <v>0.85</v>
      </c>
      <c r="AE52" s="388">
        <v>0.85</v>
      </c>
      <c r="AF52" s="388">
        <v>0.85</v>
      </c>
      <c r="AG52" s="388">
        <v>0.85</v>
      </c>
      <c r="AH52" s="388">
        <v>0.85</v>
      </c>
      <c r="AI52" s="388">
        <v>0.85</v>
      </c>
      <c r="AJ52" s="388">
        <v>0.85</v>
      </c>
      <c r="AK52" s="388">
        <v>0.85</v>
      </c>
      <c r="AL52" s="881"/>
      <c r="AM52" s="881"/>
      <c r="AN52" s="881"/>
    </row>
    <row r="53" spans="1:40" s="882" customFormat="1" ht="25.5" customHeight="1" x14ac:dyDescent="0.3">
      <c r="A53" s="880"/>
      <c r="B53" s="812" t="s">
        <v>74</v>
      </c>
      <c r="C53" s="437">
        <f>C54/C55</f>
        <v>1</v>
      </c>
      <c r="D53" s="437" t="e">
        <f>D54/D55</f>
        <v>#DIV/0!</v>
      </c>
      <c r="E53" s="437">
        <f t="shared" ref="E53:AK53" si="15">E54/E55</f>
        <v>1</v>
      </c>
      <c r="F53" s="437" t="e">
        <f t="shared" si="15"/>
        <v>#DIV/0!</v>
      </c>
      <c r="G53" s="437" t="e">
        <f t="shared" si="15"/>
        <v>#DIV/0!</v>
      </c>
      <c r="H53" s="437" t="e">
        <f t="shared" si="15"/>
        <v>#DIV/0!</v>
      </c>
      <c r="I53" s="437">
        <f t="shared" si="15"/>
        <v>1</v>
      </c>
      <c r="J53" s="437" t="e">
        <f t="shared" si="15"/>
        <v>#DIV/0!</v>
      </c>
      <c r="K53" s="437" t="e">
        <f t="shared" si="15"/>
        <v>#DIV/0!</v>
      </c>
      <c r="L53" s="437" t="e">
        <f t="shared" si="15"/>
        <v>#DIV/0!</v>
      </c>
      <c r="M53" s="437" t="e">
        <f t="shared" si="15"/>
        <v>#DIV/0!</v>
      </c>
      <c r="N53" s="437" t="e">
        <f t="shared" si="15"/>
        <v>#DIV/0!</v>
      </c>
      <c r="O53" s="437" t="e">
        <f t="shared" si="15"/>
        <v>#DIV/0!</v>
      </c>
      <c r="P53" s="437" t="e">
        <f t="shared" si="15"/>
        <v>#DIV/0!</v>
      </c>
      <c r="Q53" s="437">
        <f t="shared" si="15"/>
        <v>1</v>
      </c>
      <c r="R53" s="437" t="e">
        <f t="shared" si="15"/>
        <v>#DIV/0!</v>
      </c>
      <c r="S53" s="437" t="e">
        <f t="shared" si="15"/>
        <v>#DIV/0!</v>
      </c>
      <c r="T53" s="437">
        <f t="shared" si="15"/>
        <v>1</v>
      </c>
      <c r="U53" s="437">
        <f t="shared" si="15"/>
        <v>1</v>
      </c>
      <c r="V53" s="437" t="e">
        <f t="shared" si="15"/>
        <v>#DIV/0!</v>
      </c>
      <c r="W53" s="437" t="e">
        <f t="shared" si="15"/>
        <v>#DIV/0!</v>
      </c>
      <c r="X53" s="437" t="e">
        <f t="shared" si="15"/>
        <v>#DIV/0!</v>
      </c>
      <c r="Y53" s="437">
        <f t="shared" si="15"/>
        <v>1</v>
      </c>
      <c r="Z53" s="437" t="e">
        <f t="shared" si="15"/>
        <v>#DIV/0!</v>
      </c>
      <c r="AA53" s="437">
        <f t="shared" si="15"/>
        <v>1</v>
      </c>
      <c r="AB53" s="437" t="e">
        <f t="shared" si="15"/>
        <v>#DIV/0!</v>
      </c>
      <c r="AC53" s="437" t="e">
        <f t="shared" si="15"/>
        <v>#DIV/0!</v>
      </c>
      <c r="AD53" s="437" t="e">
        <f t="shared" si="15"/>
        <v>#DIV/0!</v>
      </c>
      <c r="AE53" s="437">
        <f t="shared" si="15"/>
        <v>1</v>
      </c>
      <c r="AF53" s="437">
        <f t="shared" si="15"/>
        <v>1</v>
      </c>
      <c r="AG53" s="437" t="e">
        <f t="shared" si="15"/>
        <v>#DIV/0!</v>
      </c>
      <c r="AH53" s="437" t="e">
        <f t="shared" si="15"/>
        <v>#DIV/0!</v>
      </c>
      <c r="AI53" s="437" t="e">
        <f t="shared" si="15"/>
        <v>#DIV/0!</v>
      </c>
      <c r="AJ53" s="437" t="e">
        <f t="shared" si="15"/>
        <v>#DIV/0!</v>
      </c>
      <c r="AK53" s="437" t="e">
        <f t="shared" si="15"/>
        <v>#DIV/0!</v>
      </c>
      <c r="AL53" s="881"/>
      <c r="AM53" s="881"/>
      <c r="AN53" s="881"/>
    </row>
    <row r="54" spans="1:40" s="882" customFormat="1" ht="25.5" customHeight="1" x14ac:dyDescent="0.3">
      <c r="A54" s="880"/>
      <c r="B54" s="816" t="s">
        <v>258</v>
      </c>
      <c r="C54" s="812">
        <f>SUM(D54:AJ54)</f>
        <v>10</v>
      </c>
      <c r="D54" s="816">
        <v>0</v>
      </c>
      <c r="E54" s="816">
        <v>1</v>
      </c>
      <c r="F54" s="816">
        <v>0</v>
      </c>
      <c r="G54" s="816">
        <v>0</v>
      </c>
      <c r="H54" s="816">
        <v>0</v>
      </c>
      <c r="I54" s="816">
        <v>1</v>
      </c>
      <c r="J54" s="816">
        <v>0</v>
      </c>
      <c r="K54" s="816">
        <v>0</v>
      </c>
      <c r="L54" s="816">
        <v>0</v>
      </c>
      <c r="M54" s="816">
        <v>0</v>
      </c>
      <c r="N54" s="816">
        <v>0</v>
      </c>
      <c r="O54" s="816">
        <v>0</v>
      </c>
      <c r="P54" s="816">
        <v>0</v>
      </c>
      <c r="Q54" s="816">
        <v>1</v>
      </c>
      <c r="R54" s="816">
        <v>0</v>
      </c>
      <c r="S54" s="816">
        <v>0</v>
      </c>
      <c r="T54" s="816">
        <v>1</v>
      </c>
      <c r="U54" s="816">
        <v>1</v>
      </c>
      <c r="V54" s="816">
        <v>0</v>
      </c>
      <c r="W54" s="816">
        <v>0</v>
      </c>
      <c r="X54" s="816">
        <v>0</v>
      </c>
      <c r="Y54" s="816">
        <v>2</v>
      </c>
      <c r="Z54" s="816">
        <v>0</v>
      </c>
      <c r="AA54" s="816">
        <v>1</v>
      </c>
      <c r="AB54" s="816">
        <v>0</v>
      </c>
      <c r="AC54" s="816">
        <v>0</v>
      </c>
      <c r="AD54" s="816">
        <v>0</v>
      </c>
      <c r="AE54" s="816">
        <v>1</v>
      </c>
      <c r="AF54" s="816">
        <v>1</v>
      </c>
      <c r="AG54" s="816">
        <v>0</v>
      </c>
      <c r="AH54" s="816"/>
      <c r="AI54" s="816"/>
      <c r="AJ54" s="816"/>
      <c r="AK54" s="816"/>
      <c r="AL54" s="881"/>
      <c r="AM54" s="881"/>
      <c r="AN54" s="881"/>
    </row>
    <row r="55" spans="1:40" s="882" customFormat="1" ht="25.5" customHeight="1" x14ac:dyDescent="0.3">
      <c r="A55" s="880"/>
      <c r="B55" s="816" t="s">
        <v>259</v>
      </c>
      <c r="C55" s="812">
        <f>SUM(D55:AJ55)</f>
        <v>10</v>
      </c>
      <c r="D55" s="816">
        <v>0</v>
      </c>
      <c r="E55" s="816">
        <v>1</v>
      </c>
      <c r="F55" s="816">
        <v>0</v>
      </c>
      <c r="G55" s="816">
        <v>0</v>
      </c>
      <c r="H55" s="816">
        <v>0</v>
      </c>
      <c r="I55" s="816">
        <v>1</v>
      </c>
      <c r="J55" s="816">
        <v>0</v>
      </c>
      <c r="K55" s="816">
        <v>0</v>
      </c>
      <c r="L55" s="816">
        <v>0</v>
      </c>
      <c r="M55" s="816">
        <v>0</v>
      </c>
      <c r="N55" s="816">
        <v>0</v>
      </c>
      <c r="O55" s="816">
        <v>0</v>
      </c>
      <c r="P55" s="816">
        <v>0</v>
      </c>
      <c r="Q55" s="816">
        <v>1</v>
      </c>
      <c r="R55" s="816">
        <v>0</v>
      </c>
      <c r="S55" s="816">
        <v>0</v>
      </c>
      <c r="T55" s="816">
        <v>1</v>
      </c>
      <c r="U55" s="816">
        <v>1</v>
      </c>
      <c r="V55" s="816">
        <v>0</v>
      </c>
      <c r="W55" s="816">
        <v>0</v>
      </c>
      <c r="X55" s="816">
        <v>0</v>
      </c>
      <c r="Y55" s="816">
        <v>2</v>
      </c>
      <c r="Z55" s="816">
        <v>0</v>
      </c>
      <c r="AA55" s="816">
        <v>1</v>
      </c>
      <c r="AB55" s="816">
        <v>0</v>
      </c>
      <c r="AC55" s="816">
        <v>0</v>
      </c>
      <c r="AD55" s="816">
        <v>0</v>
      </c>
      <c r="AE55" s="816">
        <v>1</v>
      </c>
      <c r="AF55" s="816">
        <v>1</v>
      </c>
      <c r="AG55" s="816">
        <v>0</v>
      </c>
      <c r="AH55" s="816"/>
      <c r="AI55" s="816"/>
      <c r="AJ55" s="816"/>
      <c r="AK55" s="816"/>
      <c r="AL55" s="881"/>
      <c r="AM55" s="881"/>
      <c r="AN55" s="881"/>
    </row>
    <row r="56" spans="1:40" ht="25.5" customHeight="1" x14ac:dyDescent="0.3">
      <c r="F56" s="223"/>
      <c r="G56" s="223"/>
      <c r="H56" s="223"/>
      <c r="I56" s="223"/>
      <c r="J56" s="223"/>
      <c r="K56" s="223"/>
      <c r="L56" s="223"/>
      <c r="M56" s="223"/>
      <c r="N56" s="223"/>
    </row>
    <row r="57" spans="1:40" ht="25.5" customHeight="1" x14ac:dyDescent="0.3">
      <c r="F57" s="223"/>
      <c r="G57" s="223"/>
      <c r="H57" s="223"/>
      <c r="I57" s="223"/>
      <c r="J57" s="223"/>
      <c r="K57" s="223"/>
      <c r="L57" s="223"/>
      <c r="M57" s="223"/>
      <c r="N57" s="223"/>
    </row>
  </sheetData>
  <phoneticPr fontId="9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4.9989318521683403E-2"/>
  </sheetPr>
  <dimension ref="B1:DV9"/>
  <sheetViews>
    <sheetView workbookViewId="0">
      <pane xSplit="3" ySplit="4" topLeftCell="AX5" activePane="bottomRight" state="frozen"/>
      <selection pane="topRight" activeCell="H1" sqref="H1"/>
      <selection pane="bottomLeft" activeCell="A5" sqref="A5"/>
      <selection pane="bottomRight" activeCell="D5" sqref="D5"/>
    </sheetView>
  </sheetViews>
  <sheetFormatPr defaultColWidth="8.88671875" defaultRowHeight="13.8" x14ac:dyDescent="0.25"/>
  <cols>
    <col min="1" max="2" style="752" width="8.88671875"/>
    <col min="3" max="3" customWidth="true" style="752" width="24.0"/>
    <col min="4" max="4" customWidth="true" style="752" width="9.5546875"/>
    <col min="5" max="65" style="752" width="8.88671875"/>
    <col min="66" max="67" bestFit="true" customWidth="true" style="752" width="11.33203125"/>
    <col min="68" max="73" bestFit="true" customWidth="true" style="752" width="10.109375"/>
    <col min="74" max="89" style="752" width="8.88671875"/>
    <col min="90" max="90" customWidth="true" style="752" width="9.33203125"/>
    <col min="91" max="94" style="752" width="8.88671875"/>
    <col min="95" max="95" customWidth="true" style="752" width="16.88671875"/>
    <col min="96" max="126" bestFit="true" customWidth="true" style="752" width="11.33203125"/>
    <col min="127" max="16384" style="752" width="8.88671875"/>
  </cols>
  <sheetData>
    <row r="1" spans="2:126" x14ac:dyDescent="0.25">
      <c r="B1" s="649" t="s">
        <v>273</v>
      </c>
    </row>
    <row r="2" spans="2:126" s="935" customFormat="1" x14ac:dyDescent="0.25">
      <c r="B2" s="284"/>
      <c r="C2" s="935" t="s">
        <v>274</v>
      </c>
      <c r="E2" s="855">
        <v>45748</v>
      </c>
      <c r="F2" s="754">
        <v>45749</v>
      </c>
      <c r="G2" s="754">
        <v>45750</v>
      </c>
      <c r="H2" s="754">
        <v>45751</v>
      </c>
      <c r="I2" s="754">
        <v>45752</v>
      </c>
      <c r="J2" s="754">
        <v>45753</v>
      </c>
      <c r="K2" s="754">
        <v>45754</v>
      </c>
      <c r="L2" s="754">
        <v>45755</v>
      </c>
      <c r="M2" s="754">
        <v>45756</v>
      </c>
      <c r="N2" s="754">
        <v>45757</v>
      </c>
      <c r="O2" s="754">
        <v>45758</v>
      </c>
      <c r="P2" s="754">
        <v>45759</v>
      </c>
      <c r="Q2" s="754">
        <v>45760</v>
      </c>
      <c r="R2" s="754">
        <v>45761</v>
      </c>
      <c r="S2" s="754">
        <v>45762</v>
      </c>
      <c r="T2" s="754">
        <v>45763</v>
      </c>
      <c r="U2" s="754">
        <v>45764</v>
      </c>
      <c r="V2" s="754">
        <v>45765</v>
      </c>
      <c r="W2" s="754">
        <v>45766</v>
      </c>
      <c r="X2" s="754">
        <v>45767</v>
      </c>
      <c r="Y2" s="754">
        <v>45768</v>
      </c>
      <c r="Z2" s="754">
        <v>45769</v>
      </c>
      <c r="AA2" s="754">
        <v>45770</v>
      </c>
      <c r="AB2" s="754">
        <v>45771</v>
      </c>
      <c r="AC2" s="754">
        <v>45772</v>
      </c>
      <c r="AD2" s="754">
        <v>45773</v>
      </c>
      <c r="AE2" s="754">
        <v>45774</v>
      </c>
      <c r="AF2" s="754">
        <v>45775</v>
      </c>
      <c r="AG2" s="754">
        <v>45776</v>
      </c>
      <c r="AH2" s="754">
        <v>45777</v>
      </c>
      <c r="AI2" s="754">
        <v>45778</v>
      </c>
      <c r="AJ2" s="754">
        <v>45779</v>
      </c>
      <c r="AK2" s="754">
        <v>45780</v>
      </c>
      <c r="AL2" s="754">
        <v>45781</v>
      </c>
      <c r="AM2" s="754">
        <v>45782</v>
      </c>
      <c r="AN2" s="754">
        <v>45783</v>
      </c>
      <c r="AO2" s="754">
        <v>45784</v>
      </c>
      <c r="AP2" s="754">
        <v>45785</v>
      </c>
      <c r="AQ2" s="754">
        <v>45786</v>
      </c>
      <c r="AR2" s="754">
        <v>45787</v>
      </c>
      <c r="AS2" s="754">
        <v>45788</v>
      </c>
      <c r="AT2" s="754">
        <v>45789</v>
      </c>
      <c r="AU2" s="754">
        <v>45790</v>
      </c>
      <c r="AV2" s="754">
        <v>45791</v>
      </c>
      <c r="AW2" s="754">
        <v>45792</v>
      </c>
      <c r="AX2" s="754">
        <v>45793</v>
      </c>
      <c r="AY2" s="754">
        <v>45794</v>
      </c>
      <c r="AZ2" s="754">
        <v>45795</v>
      </c>
      <c r="BA2" s="754">
        <v>45796</v>
      </c>
      <c r="BB2" s="754">
        <v>45797</v>
      </c>
      <c r="BC2" s="754">
        <v>45798</v>
      </c>
      <c r="BD2" s="754">
        <v>45799</v>
      </c>
      <c r="BE2" s="754">
        <v>45800</v>
      </c>
      <c r="BF2" s="754">
        <v>45801</v>
      </c>
      <c r="BG2" s="754">
        <v>45802</v>
      </c>
      <c r="BH2" s="754">
        <v>45803</v>
      </c>
      <c r="BI2" s="754">
        <v>45804</v>
      </c>
      <c r="BJ2" s="754">
        <v>45805</v>
      </c>
      <c r="BK2" s="754">
        <v>45806</v>
      </c>
      <c r="BL2" s="754">
        <v>45807</v>
      </c>
      <c r="BM2" s="754">
        <v>45808</v>
      </c>
      <c r="BN2" s="754">
        <v>45809</v>
      </c>
      <c r="BO2" s="754">
        <v>45810</v>
      </c>
      <c r="BP2" s="754">
        <v>45811</v>
      </c>
      <c r="BQ2" s="754">
        <v>45812</v>
      </c>
      <c r="BR2" s="754">
        <v>45813</v>
      </c>
      <c r="BS2" s="754">
        <v>45814</v>
      </c>
      <c r="BT2" s="754">
        <v>45815</v>
      </c>
      <c r="BU2" s="754">
        <v>45816</v>
      </c>
      <c r="BV2" s="754">
        <v>45817</v>
      </c>
      <c r="BW2" s="754">
        <v>45818</v>
      </c>
      <c r="BX2" s="754">
        <v>45819</v>
      </c>
      <c r="BY2" s="754">
        <v>45820</v>
      </c>
      <c r="BZ2" s="754">
        <v>45821</v>
      </c>
      <c r="CA2" s="754">
        <v>45822</v>
      </c>
      <c r="CB2" s="754">
        <v>45823</v>
      </c>
      <c r="CC2" s="754">
        <v>45824</v>
      </c>
      <c r="CD2" s="754">
        <v>45825</v>
      </c>
      <c r="CE2" s="754">
        <v>45826</v>
      </c>
      <c r="CF2" s="754">
        <v>45827</v>
      </c>
      <c r="CG2" s="754">
        <v>45828</v>
      </c>
      <c r="CH2" s="754">
        <v>45829</v>
      </c>
      <c r="CI2" s="754">
        <v>45830</v>
      </c>
      <c r="CJ2" s="754">
        <v>45831</v>
      </c>
      <c r="CK2" s="754">
        <v>45832</v>
      </c>
      <c r="CL2" s="754">
        <v>45833</v>
      </c>
      <c r="CM2" s="754">
        <v>45834</v>
      </c>
      <c r="CN2" s="772">
        <f>+CM2+1</f>
        <v>45835</v>
      </c>
      <c r="CO2" s="772">
        <f>+CN2+1</f>
        <v>45836</v>
      </c>
      <c r="CP2" s="772">
        <f>+CO2+1</f>
        <v>45837</v>
      </c>
      <c r="CQ2" s="772">
        <f>+CP2+1</f>
        <v>45838</v>
      </c>
      <c r="CR2" s="938">
        <v>45839</v>
      </c>
      <c r="CS2" s="938">
        <v>45840</v>
      </c>
      <c r="CT2" s="938">
        <v>45841</v>
      </c>
      <c r="CU2" s="938">
        <v>45842</v>
      </c>
      <c r="CV2" s="938">
        <v>45843</v>
      </c>
      <c r="CW2" s="938">
        <v>45844</v>
      </c>
      <c r="CX2" s="938">
        <v>45845</v>
      </c>
      <c r="CY2" s="938">
        <v>45846</v>
      </c>
      <c r="CZ2" s="938">
        <v>45847</v>
      </c>
      <c r="DA2" s="938">
        <v>45848</v>
      </c>
      <c r="DB2" s="938">
        <v>45849</v>
      </c>
      <c r="DC2" s="938">
        <v>45850</v>
      </c>
      <c r="DD2" s="938">
        <v>45851</v>
      </c>
      <c r="DE2" s="938">
        <v>45852</v>
      </c>
      <c r="DF2" s="938">
        <v>45853</v>
      </c>
      <c r="DG2" s="938">
        <v>45854</v>
      </c>
      <c r="DH2" s="938">
        <v>45855</v>
      </c>
      <c r="DI2" s="938">
        <v>45856</v>
      </c>
      <c r="DJ2" s="938">
        <v>45857</v>
      </c>
      <c r="DK2" s="938">
        <v>45858</v>
      </c>
      <c r="DL2" s="938">
        <v>45859</v>
      </c>
      <c r="DM2" s="938">
        <v>45860</v>
      </c>
      <c r="DN2" s="938">
        <v>45861</v>
      </c>
      <c r="DO2" s="938">
        <v>45862</v>
      </c>
      <c r="DP2" s="938">
        <v>45863</v>
      </c>
      <c r="DQ2" s="938">
        <v>45864</v>
      </c>
      <c r="DR2" s="938">
        <v>45865</v>
      </c>
      <c r="DS2" s="938">
        <v>45866</v>
      </c>
      <c r="DT2" s="938">
        <v>45867</v>
      </c>
      <c r="DU2" s="938">
        <v>45868</v>
      </c>
      <c r="DV2" s="938">
        <v>45869</v>
      </c>
    </row>
    <row r="3" spans="2:126" s="285" customFormat="1" x14ac:dyDescent="0.25">
      <c r="B3" s="755"/>
      <c r="C3" s="756" t="s">
        <v>42</v>
      </c>
      <c r="D3" s="758"/>
      <c r="E3" s="856">
        <v>189</v>
      </c>
      <c r="F3" s="757">
        <v>213</v>
      </c>
      <c r="G3" s="757">
        <v>255</v>
      </c>
      <c r="H3" s="757">
        <v>201</v>
      </c>
      <c r="I3" s="757">
        <v>44</v>
      </c>
      <c r="J3" s="757">
        <v>46</v>
      </c>
      <c r="K3" s="757">
        <v>148</v>
      </c>
      <c r="L3" s="757">
        <v>214</v>
      </c>
      <c r="M3" s="757">
        <v>243</v>
      </c>
      <c r="N3" s="757">
        <v>296</v>
      </c>
      <c r="O3" s="757">
        <v>356</v>
      </c>
      <c r="P3" s="757">
        <v>422</v>
      </c>
      <c r="Q3" s="757">
        <v>286</v>
      </c>
      <c r="R3" s="757">
        <v>298</v>
      </c>
      <c r="S3" s="757">
        <v>343</v>
      </c>
      <c r="T3" s="757">
        <v>268</v>
      </c>
      <c r="U3" s="757">
        <v>296</v>
      </c>
      <c r="V3" s="757">
        <v>300</v>
      </c>
      <c r="W3" s="757">
        <v>294</v>
      </c>
      <c r="X3" s="757">
        <v>243</v>
      </c>
      <c r="Y3" s="757">
        <v>347</v>
      </c>
      <c r="Z3" s="757">
        <v>342</v>
      </c>
      <c r="AA3" s="757">
        <v>660</v>
      </c>
      <c r="AB3" s="757">
        <v>695</v>
      </c>
      <c r="AC3" s="757">
        <v>586</v>
      </c>
      <c r="AD3" s="757">
        <v>357</v>
      </c>
      <c r="AE3" s="757">
        <v>363</v>
      </c>
      <c r="AF3" s="757">
        <v>393</v>
      </c>
      <c r="AG3" s="757">
        <v>338</v>
      </c>
      <c r="AH3" s="757">
        <v>214</v>
      </c>
      <c r="AI3" s="757">
        <v>154</v>
      </c>
      <c r="AJ3" s="757">
        <v>170</v>
      </c>
      <c r="AK3" s="757">
        <v>172</v>
      </c>
      <c r="AL3" s="757">
        <v>215</v>
      </c>
      <c r="AM3" s="757">
        <v>349</v>
      </c>
      <c r="AN3" s="757">
        <v>328</v>
      </c>
      <c r="AO3" s="757">
        <v>332</v>
      </c>
      <c r="AP3" s="757">
        <v>372</v>
      </c>
      <c r="AQ3" s="757">
        <v>421</v>
      </c>
      <c r="AR3" s="757">
        <v>414</v>
      </c>
      <c r="AS3" s="757">
        <v>341</v>
      </c>
      <c r="AT3" s="757">
        <v>332</v>
      </c>
      <c r="AU3" s="757">
        <v>327</v>
      </c>
      <c r="AV3" s="761">
        <v>475</v>
      </c>
      <c r="AW3" s="761">
        <v>460</v>
      </c>
      <c r="AX3" s="761">
        <v>347</v>
      </c>
      <c r="AY3" s="761">
        <v>397</v>
      </c>
      <c r="AZ3" s="761">
        <v>340</v>
      </c>
      <c r="BA3" s="757">
        <v>104</v>
      </c>
      <c r="BB3" s="757">
        <v>77</v>
      </c>
      <c r="BC3" s="757">
        <v>291</v>
      </c>
      <c r="BD3" s="757">
        <v>291</v>
      </c>
      <c r="BE3" s="757">
        <v>149</v>
      </c>
      <c r="BF3" s="757">
        <v>310</v>
      </c>
      <c r="BG3" s="757">
        <v>350</v>
      </c>
      <c r="BH3" s="757">
        <v>293</v>
      </c>
      <c r="BI3" s="757">
        <v>293</v>
      </c>
      <c r="BJ3" s="757">
        <v>315</v>
      </c>
      <c r="BK3" s="757">
        <v>308</v>
      </c>
      <c r="BL3" s="757">
        <v>68</v>
      </c>
      <c r="BM3" s="757">
        <v>45</v>
      </c>
      <c r="BN3" s="757">
        <v>27</v>
      </c>
      <c r="BO3" s="757">
        <v>201</v>
      </c>
      <c r="BP3" s="757">
        <v>451</v>
      </c>
      <c r="BQ3" s="757">
        <v>368</v>
      </c>
      <c r="BR3" s="757">
        <v>333</v>
      </c>
      <c r="BS3" s="757">
        <v>379</v>
      </c>
      <c r="BT3" s="757">
        <v>314</v>
      </c>
      <c r="BU3" s="757">
        <v>430</v>
      </c>
      <c r="BV3" s="757">
        <v>339</v>
      </c>
      <c r="BW3" s="757">
        <v>327</v>
      </c>
      <c r="BX3" s="757">
        <v>366</v>
      </c>
      <c r="BY3" s="757">
        <v>399</v>
      </c>
      <c r="BZ3" s="757">
        <v>349</v>
      </c>
      <c r="CA3" s="757">
        <v>271</v>
      </c>
      <c r="CB3" s="757">
        <v>460</v>
      </c>
      <c r="CC3" s="757">
        <v>347</v>
      </c>
      <c r="CD3" s="757">
        <v>396</v>
      </c>
      <c r="CE3" s="757">
        <v>340</v>
      </c>
      <c r="CF3" s="757">
        <v>321</v>
      </c>
      <c r="CG3" s="757">
        <v>372</v>
      </c>
      <c r="CH3" s="757">
        <v>411</v>
      </c>
      <c r="CI3" s="757">
        <v>399</v>
      </c>
      <c r="CJ3" s="757">
        <v>336</v>
      </c>
      <c r="CK3" s="757">
        <v>489</v>
      </c>
      <c r="CL3" s="757">
        <v>494</v>
      </c>
      <c r="CM3" s="757">
        <v>494</v>
      </c>
      <c r="CN3" s="771">
        <v>465</v>
      </c>
      <c r="CO3" s="771">
        <v>328</v>
      </c>
      <c r="CP3" s="771">
        <v>398</v>
      </c>
      <c r="CQ3" s="771">
        <v>2208</v>
      </c>
      <c r="CR3" s="285">
        <v>395</v>
      </c>
      <c r="CS3" s="285">
        <v>296</v>
      </c>
      <c r="CT3" s="285">
        <v>356</v>
      </c>
      <c r="CU3" s="285">
        <v>303</v>
      </c>
      <c r="CV3" s="285">
        <v>275</v>
      </c>
      <c r="CW3" s="285">
        <v>260</v>
      </c>
      <c r="CX3" s="285">
        <v>351</v>
      </c>
    </row>
    <row r="4" spans="2:126" s="759" customFormat="1" x14ac:dyDescent="0.25">
      <c r="B4" s="233">
        <v>1</v>
      </c>
      <c r="C4" s="759" t="s">
        <v>46</v>
      </c>
      <c r="D4" s="758"/>
      <c r="E4" s="760">
        <v>37</v>
      </c>
      <c r="F4" s="760">
        <v>48</v>
      </c>
      <c r="G4" s="760">
        <v>67</v>
      </c>
      <c r="H4" s="760">
        <v>44</v>
      </c>
      <c r="I4" s="760">
        <v>9</v>
      </c>
      <c r="J4" s="760">
        <v>8</v>
      </c>
      <c r="K4" s="760">
        <v>10</v>
      </c>
      <c r="L4" s="760">
        <v>47</v>
      </c>
      <c r="M4" s="760">
        <v>40</v>
      </c>
      <c r="N4" s="760">
        <v>35</v>
      </c>
      <c r="O4" s="760">
        <v>76</v>
      </c>
      <c r="P4" s="760">
        <v>21</v>
      </c>
      <c r="Q4" s="760">
        <v>17</v>
      </c>
      <c r="R4" s="760">
        <v>55</v>
      </c>
      <c r="S4" s="760">
        <v>64</v>
      </c>
      <c r="T4" s="760">
        <v>33</v>
      </c>
      <c r="U4" s="760">
        <v>37</v>
      </c>
      <c r="V4" s="760">
        <v>33</v>
      </c>
      <c r="W4" s="760">
        <v>17</v>
      </c>
      <c r="X4" s="760">
        <v>4</v>
      </c>
      <c r="Y4" s="760">
        <v>62</v>
      </c>
      <c r="Z4" s="760">
        <v>54</v>
      </c>
      <c r="AA4" s="760">
        <v>84</v>
      </c>
      <c r="AB4" s="760">
        <v>69</v>
      </c>
      <c r="AC4" s="760">
        <v>66</v>
      </c>
      <c r="AD4" s="760">
        <v>42</v>
      </c>
      <c r="AE4" s="760">
        <v>12</v>
      </c>
      <c r="AF4" s="760">
        <v>79</v>
      </c>
      <c r="AG4" s="760">
        <v>32</v>
      </c>
      <c r="AH4" s="760">
        <v>10</v>
      </c>
      <c r="AI4" s="760">
        <v>14</v>
      </c>
      <c r="AJ4" s="760">
        <v>15</v>
      </c>
      <c r="AK4" s="760">
        <v>16</v>
      </c>
      <c r="AL4" s="760">
        <v>19</v>
      </c>
      <c r="AM4" s="760">
        <v>67</v>
      </c>
      <c r="AN4" s="760">
        <v>40</v>
      </c>
      <c r="AO4" s="760">
        <v>61</v>
      </c>
      <c r="AP4" s="760">
        <v>64</v>
      </c>
      <c r="AQ4" s="760">
        <v>46</v>
      </c>
      <c r="AR4" s="760">
        <v>26</v>
      </c>
      <c r="AS4" s="760">
        <v>13</v>
      </c>
      <c r="AT4" s="760">
        <v>74</v>
      </c>
      <c r="AU4" s="760">
        <v>27</v>
      </c>
      <c r="AV4" s="761">
        <v>16</v>
      </c>
      <c r="AW4" s="761">
        <v>8</v>
      </c>
      <c r="AX4" s="761">
        <v>6</v>
      </c>
      <c r="AY4" s="761">
        <v>7</v>
      </c>
      <c r="AZ4" s="761">
        <v>15</v>
      </c>
      <c r="BA4" s="760">
        <v>67</v>
      </c>
      <c r="BB4" s="760">
        <v>46</v>
      </c>
      <c r="BC4" s="760">
        <v>31</v>
      </c>
      <c r="BD4" s="760">
        <v>42</v>
      </c>
      <c r="BE4" s="760">
        <v>30</v>
      </c>
      <c r="BF4" s="760">
        <v>13</v>
      </c>
      <c r="BG4" s="760">
        <v>30</v>
      </c>
      <c r="BH4" s="760">
        <v>57</v>
      </c>
      <c r="BI4" s="760">
        <v>42</v>
      </c>
      <c r="BJ4" s="760">
        <v>42</v>
      </c>
      <c r="BK4" s="760">
        <v>33</v>
      </c>
      <c r="BL4" s="760">
        <v>35</v>
      </c>
      <c r="BM4" s="760">
        <v>19</v>
      </c>
      <c r="BN4" s="760">
        <v>12</v>
      </c>
      <c r="BO4" s="760">
        <v>81</v>
      </c>
      <c r="BP4" s="760">
        <v>44</v>
      </c>
      <c r="BQ4" s="760">
        <v>46</v>
      </c>
      <c r="BR4" s="760">
        <v>50</v>
      </c>
      <c r="BS4" s="760">
        <v>51</v>
      </c>
      <c r="BT4" s="760">
        <v>12</v>
      </c>
      <c r="BU4" s="760">
        <v>13</v>
      </c>
      <c r="BV4" s="760">
        <v>55</v>
      </c>
      <c r="BW4" s="760">
        <v>37</v>
      </c>
      <c r="BX4" s="760">
        <v>58</v>
      </c>
      <c r="BY4" s="760">
        <v>51</v>
      </c>
      <c r="BZ4" s="760">
        <v>52</v>
      </c>
      <c r="CA4" s="760">
        <v>21</v>
      </c>
      <c r="CB4" s="760">
        <v>23</v>
      </c>
      <c r="CC4" s="760">
        <v>70</v>
      </c>
      <c r="CD4" s="760">
        <v>33</v>
      </c>
      <c r="CE4" s="760">
        <v>40</v>
      </c>
      <c r="CF4" s="760">
        <v>28</v>
      </c>
      <c r="CG4" s="760">
        <v>38</v>
      </c>
      <c r="CH4" s="760">
        <v>26</v>
      </c>
      <c r="CI4" s="760">
        <v>17</v>
      </c>
      <c r="CJ4" s="760">
        <v>63</v>
      </c>
      <c r="CK4" s="760">
        <v>46</v>
      </c>
      <c r="CL4" s="760">
        <v>74</v>
      </c>
      <c r="CM4" s="760">
        <v>60</v>
      </c>
      <c r="CN4" s="777">
        <v>45</v>
      </c>
      <c r="CO4" s="777">
        <v>19</v>
      </c>
      <c r="CP4" s="777">
        <v>15</v>
      </c>
      <c r="CQ4" s="777">
        <v>53</v>
      </c>
      <c r="CR4" s="759">
        <v>43</v>
      </c>
      <c r="CS4" s="759">
        <v>42</v>
      </c>
      <c r="CT4" s="759">
        <v>40</v>
      </c>
      <c r="CU4" s="759">
        <v>37</v>
      </c>
      <c r="CV4" s="759">
        <v>14</v>
      </c>
      <c r="CW4" s="759">
        <v>11</v>
      </c>
      <c r="CX4" s="759">
        <v>62</v>
      </c>
    </row>
    <row r="5" spans="2:126" s="759" customFormat="1" x14ac:dyDescent="0.25">
      <c r="B5" s="233">
        <v>2</v>
      </c>
      <c r="C5" s="759" t="s">
        <v>43</v>
      </c>
      <c r="D5" s="758"/>
      <c r="E5" s="760">
        <v>1</v>
      </c>
      <c r="F5" s="760">
        <v>5</v>
      </c>
      <c r="G5" s="760">
        <v>6</v>
      </c>
      <c r="H5" s="760">
        <v>4</v>
      </c>
      <c r="I5" s="760">
        <v>0</v>
      </c>
      <c r="J5" s="760">
        <v>3</v>
      </c>
      <c r="K5" s="760">
        <v>6</v>
      </c>
      <c r="L5" s="760">
        <v>6</v>
      </c>
      <c r="M5" s="760">
        <v>6</v>
      </c>
      <c r="N5" s="760">
        <v>5</v>
      </c>
      <c r="O5" s="760">
        <v>9</v>
      </c>
      <c r="P5" s="760">
        <v>1</v>
      </c>
      <c r="Q5" s="760">
        <v>0</v>
      </c>
      <c r="R5" s="760">
        <v>8</v>
      </c>
      <c r="S5" s="760">
        <v>15</v>
      </c>
      <c r="T5" s="760">
        <v>9</v>
      </c>
      <c r="U5" s="760">
        <v>6</v>
      </c>
      <c r="V5" s="760">
        <v>4</v>
      </c>
      <c r="W5" s="760">
        <v>5</v>
      </c>
      <c r="X5" s="760">
        <v>2</v>
      </c>
      <c r="Y5" s="760">
        <v>8</v>
      </c>
      <c r="Z5" s="760">
        <v>9</v>
      </c>
      <c r="AA5" s="760">
        <v>5</v>
      </c>
      <c r="AB5" s="760">
        <v>10</v>
      </c>
      <c r="AC5" s="760">
        <v>6</v>
      </c>
      <c r="AD5" s="760">
        <v>4</v>
      </c>
      <c r="AE5" s="760">
        <v>5</v>
      </c>
      <c r="AF5" s="760">
        <v>1</v>
      </c>
      <c r="AG5" s="760">
        <v>8</v>
      </c>
      <c r="AH5" s="760">
        <v>2</v>
      </c>
      <c r="AI5" s="760">
        <v>1</v>
      </c>
      <c r="AJ5" s="760">
        <v>0</v>
      </c>
      <c r="AK5" s="760">
        <v>1</v>
      </c>
      <c r="AL5" s="760">
        <v>1</v>
      </c>
      <c r="AM5" s="760">
        <v>7</v>
      </c>
      <c r="AN5" s="760">
        <v>7</v>
      </c>
      <c r="AO5" s="760">
        <v>6</v>
      </c>
      <c r="AP5" s="760">
        <v>5</v>
      </c>
      <c r="AQ5" s="760">
        <v>6</v>
      </c>
      <c r="AR5" s="760">
        <v>5</v>
      </c>
      <c r="AS5" s="760">
        <v>3</v>
      </c>
      <c r="AT5" s="760">
        <v>4</v>
      </c>
      <c r="AU5" s="760">
        <v>7</v>
      </c>
      <c r="AV5" s="761">
        <v>44</v>
      </c>
      <c r="AW5" s="761">
        <v>23</v>
      </c>
      <c r="AX5" s="761">
        <v>70</v>
      </c>
      <c r="AY5" s="761">
        <v>34</v>
      </c>
      <c r="AZ5" s="761">
        <v>40</v>
      </c>
      <c r="BA5" s="760">
        <v>7</v>
      </c>
      <c r="BB5" s="760">
        <v>3</v>
      </c>
      <c r="BC5" s="760">
        <v>8</v>
      </c>
      <c r="BD5" s="760">
        <v>7</v>
      </c>
      <c r="BE5" s="760">
        <v>9</v>
      </c>
      <c r="BF5" s="760">
        <v>0</v>
      </c>
      <c r="BG5" s="760">
        <v>2</v>
      </c>
      <c r="BH5" s="760">
        <v>5</v>
      </c>
      <c r="BI5" s="760">
        <v>3</v>
      </c>
      <c r="BJ5" s="760">
        <v>8</v>
      </c>
      <c r="BK5" s="760">
        <v>11</v>
      </c>
      <c r="BL5" s="760">
        <v>7</v>
      </c>
      <c r="BM5" s="760">
        <v>6</v>
      </c>
      <c r="BN5" s="760">
        <v>4</v>
      </c>
      <c r="BO5" s="760">
        <v>6</v>
      </c>
      <c r="BP5" s="760">
        <v>2</v>
      </c>
      <c r="BQ5" s="760">
        <v>5</v>
      </c>
      <c r="BR5" s="760">
        <v>4</v>
      </c>
      <c r="BS5" s="760">
        <v>5</v>
      </c>
      <c r="BT5" s="760">
        <v>3</v>
      </c>
      <c r="BU5" s="760">
        <v>11</v>
      </c>
      <c r="BV5" s="760">
        <v>6</v>
      </c>
      <c r="BW5" s="760">
        <v>7</v>
      </c>
      <c r="BX5" s="760">
        <v>3</v>
      </c>
      <c r="BY5" s="760">
        <v>3</v>
      </c>
      <c r="BZ5" s="760">
        <v>4</v>
      </c>
      <c r="CA5" s="760">
        <v>5</v>
      </c>
      <c r="CB5" s="760">
        <v>9</v>
      </c>
      <c r="CC5" s="760">
        <v>5</v>
      </c>
      <c r="CD5" s="760">
        <v>10</v>
      </c>
      <c r="CE5" s="760">
        <v>5</v>
      </c>
      <c r="CF5" s="760">
        <v>9</v>
      </c>
      <c r="CG5" s="760">
        <v>5</v>
      </c>
      <c r="CH5" s="760">
        <v>2</v>
      </c>
      <c r="CI5" s="760">
        <v>0</v>
      </c>
      <c r="CJ5" s="760">
        <v>6</v>
      </c>
      <c r="CK5" s="760">
        <v>7</v>
      </c>
      <c r="CL5" s="760">
        <v>4</v>
      </c>
      <c r="CM5" s="760">
        <v>4</v>
      </c>
      <c r="CN5" s="777">
        <v>7</v>
      </c>
      <c r="CO5" s="777">
        <v>2</v>
      </c>
      <c r="CP5" s="777">
        <v>2</v>
      </c>
      <c r="CQ5" s="777">
        <v>11</v>
      </c>
      <c r="CR5" s="759">
        <v>4</v>
      </c>
      <c r="CS5" s="759">
        <v>2</v>
      </c>
      <c r="CT5" s="759">
        <v>8</v>
      </c>
      <c r="CU5" s="759">
        <v>6</v>
      </c>
      <c r="CV5" s="759">
        <v>3</v>
      </c>
      <c r="CW5" s="759">
        <v>5</v>
      </c>
      <c r="CX5" s="759">
        <v>9</v>
      </c>
    </row>
    <row r="6" spans="2:126" s="759" customFormat="1" x14ac:dyDescent="0.25">
      <c r="B6" s="233">
        <v>3</v>
      </c>
      <c r="C6" s="759" t="s">
        <v>45</v>
      </c>
      <c r="D6" s="758"/>
      <c r="E6" s="760">
        <v>17</v>
      </c>
      <c r="F6" s="760">
        <v>7</v>
      </c>
      <c r="G6" s="760">
        <v>27</v>
      </c>
      <c r="H6" s="760">
        <v>20</v>
      </c>
      <c r="I6" s="760">
        <v>2</v>
      </c>
      <c r="J6" s="760">
        <v>1</v>
      </c>
      <c r="K6" s="760">
        <v>2</v>
      </c>
      <c r="L6" s="760">
        <v>15</v>
      </c>
      <c r="M6" s="760">
        <v>25</v>
      </c>
      <c r="N6" s="760">
        <v>26</v>
      </c>
      <c r="O6" s="760">
        <v>30</v>
      </c>
      <c r="P6" s="760">
        <v>7</v>
      </c>
      <c r="Q6" s="760">
        <v>4</v>
      </c>
      <c r="R6" s="760">
        <v>12</v>
      </c>
      <c r="S6" s="760">
        <v>18</v>
      </c>
      <c r="T6" s="760">
        <v>18</v>
      </c>
      <c r="U6" s="760">
        <v>12</v>
      </c>
      <c r="V6" s="760">
        <v>10</v>
      </c>
      <c r="W6" s="760">
        <v>6</v>
      </c>
      <c r="X6" s="760">
        <v>6</v>
      </c>
      <c r="Y6" s="760">
        <v>14</v>
      </c>
      <c r="Z6" s="760">
        <v>12</v>
      </c>
      <c r="AA6" s="760">
        <v>18</v>
      </c>
      <c r="AB6" s="760">
        <v>47</v>
      </c>
      <c r="AC6" s="760">
        <v>12</v>
      </c>
      <c r="AD6" s="760">
        <v>15</v>
      </c>
      <c r="AE6" s="760">
        <v>13</v>
      </c>
      <c r="AF6" s="760">
        <v>22</v>
      </c>
      <c r="AG6" s="760">
        <v>18</v>
      </c>
      <c r="AH6" s="760">
        <v>2</v>
      </c>
      <c r="AI6" s="760">
        <v>1</v>
      </c>
      <c r="AJ6" s="760">
        <v>9</v>
      </c>
      <c r="AK6" s="760">
        <v>7</v>
      </c>
      <c r="AL6" s="760">
        <v>6</v>
      </c>
      <c r="AM6" s="760">
        <v>21</v>
      </c>
      <c r="AN6" s="760">
        <v>16</v>
      </c>
      <c r="AO6" s="760">
        <v>18</v>
      </c>
      <c r="AP6" s="760">
        <v>19</v>
      </c>
      <c r="AQ6" s="760">
        <v>14</v>
      </c>
      <c r="AR6" s="760">
        <v>11</v>
      </c>
      <c r="AS6" s="760">
        <v>2</v>
      </c>
      <c r="AT6" s="760">
        <v>19</v>
      </c>
      <c r="AU6" s="760">
        <v>22</v>
      </c>
      <c r="AV6" s="761">
        <v>18</v>
      </c>
      <c r="AW6" s="761">
        <v>9</v>
      </c>
      <c r="AX6" s="761">
        <v>19</v>
      </c>
      <c r="AY6" s="761">
        <v>15</v>
      </c>
      <c r="AZ6" s="761">
        <v>22</v>
      </c>
      <c r="BA6" s="760">
        <v>19</v>
      </c>
      <c r="BB6" s="760">
        <v>22</v>
      </c>
      <c r="BC6" s="760">
        <v>15</v>
      </c>
      <c r="BD6" s="760">
        <v>16</v>
      </c>
      <c r="BE6" s="760">
        <v>21</v>
      </c>
      <c r="BF6" s="760">
        <v>10</v>
      </c>
      <c r="BG6" s="760">
        <v>7</v>
      </c>
      <c r="BH6" s="760">
        <v>10</v>
      </c>
      <c r="BI6" s="760">
        <v>11</v>
      </c>
      <c r="BJ6" s="760">
        <v>24</v>
      </c>
      <c r="BK6" s="760">
        <v>19</v>
      </c>
      <c r="BL6" s="760">
        <v>13</v>
      </c>
      <c r="BM6" s="760">
        <v>10</v>
      </c>
      <c r="BN6" s="760">
        <v>5</v>
      </c>
      <c r="BO6" s="760">
        <v>25</v>
      </c>
      <c r="BP6" s="760">
        <v>18</v>
      </c>
      <c r="BQ6" s="760">
        <v>22</v>
      </c>
      <c r="BR6" s="760">
        <v>14</v>
      </c>
      <c r="BS6" s="760">
        <v>12</v>
      </c>
      <c r="BT6" s="760">
        <v>5</v>
      </c>
      <c r="BU6" s="760">
        <v>13</v>
      </c>
      <c r="BV6" s="760">
        <v>18</v>
      </c>
      <c r="BW6" s="760">
        <v>18</v>
      </c>
      <c r="BX6" s="760">
        <v>15</v>
      </c>
      <c r="BY6" s="760">
        <v>15</v>
      </c>
      <c r="BZ6" s="760">
        <v>14</v>
      </c>
      <c r="CA6" s="760">
        <v>10</v>
      </c>
      <c r="CB6" s="760">
        <v>9</v>
      </c>
      <c r="CC6" s="760">
        <v>19</v>
      </c>
      <c r="CD6" s="760">
        <v>15</v>
      </c>
      <c r="CE6" s="760">
        <v>22</v>
      </c>
      <c r="CF6" s="760">
        <v>17</v>
      </c>
      <c r="CG6" s="760">
        <v>21</v>
      </c>
      <c r="CH6" s="760">
        <v>9</v>
      </c>
      <c r="CI6" s="760">
        <v>13</v>
      </c>
      <c r="CJ6" s="760">
        <v>17</v>
      </c>
      <c r="CK6" s="760">
        <v>16</v>
      </c>
      <c r="CL6" s="760">
        <v>20</v>
      </c>
      <c r="CM6" s="760">
        <v>18</v>
      </c>
      <c r="CN6" s="777">
        <v>16</v>
      </c>
      <c r="CO6" s="777">
        <v>5</v>
      </c>
      <c r="CP6" s="777">
        <v>1</v>
      </c>
      <c r="CQ6" s="777">
        <v>16</v>
      </c>
      <c r="CR6" s="759">
        <v>17</v>
      </c>
      <c r="CS6" s="759">
        <v>18</v>
      </c>
      <c r="CT6" s="759">
        <v>15</v>
      </c>
      <c r="CU6" s="759">
        <v>13</v>
      </c>
      <c r="CV6" s="759">
        <v>9</v>
      </c>
      <c r="CW6" s="759">
        <v>4</v>
      </c>
      <c r="CX6" s="759">
        <v>37</v>
      </c>
    </row>
    <row r="7" spans="2:126" s="759" customFormat="1" x14ac:dyDescent="0.25">
      <c r="B7" s="233">
        <v>4</v>
      </c>
      <c r="C7" s="759" t="s">
        <v>44</v>
      </c>
      <c r="D7" s="758"/>
      <c r="E7" s="760">
        <v>18</v>
      </c>
      <c r="F7" s="760">
        <v>14</v>
      </c>
      <c r="G7" s="760">
        <v>12</v>
      </c>
      <c r="H7" s="760">
        <v>9</v>
      </c>
      <c r="I7" s="760">
        <v>6</v>
      </c>
      <c r="J7" s="760">
        <v>5</v>
      </c>
      <c r="K7" s="760">
        <v>17</v>
      </c>
      <c r="L7" s="760">
        <v>11</v>
      </c>
      <c r="M7" s="760">
        <v>26</v>
      </c>
      <c r="N7" s="760">
        <v>18</v>
      </c>
      <c r="O7" s="760">
        <v>11</v>
      </c>
      <c r="P7" s="760">
        <v>5</v>
      </c>
      <c r="Q7" s="760">
        <v>5</v>
      </c>
      <c r="R7" s="760">
        <v>9</v>
      </c>
      <c r="S7" s="760">
        <v>7</v>
      </c>
      <c r="T7" s="760">
        <v>8</v>
      </c>
      <c r="U7" s="760">
        <v>35</v>
      </c>
      <c r="V7" s="760">
        <v>9</v>
      </c>
      <c r="W7" s="760">
        <v>9</v>
      </c>
      <c r="X7" s="760">
        <v>5</v>
      </c>
      <c r="Y7" s="760">
        <v>13</v>
      </c>
      <c r="Z7" s="760">
        <v>8</v>
      </c>
      <c r="AA7" s="760">
        <v>20</v>
      </c>
      <c r="AB7" s="760">
        <v>18</v>
      </c>
      <c r="AC7" s="760">
        <v>13</v>
      </c>
      <c r="AD7" s="760">
        <v>9</v>
      </c>
      <c r="AE7" s="760">
        <v>9</v>
      </c>
      <c r="AF7" s="760">
        <v>4</v>
      </c>
      <c r="AG7" s="760">
        <v>19</v>
      </c>
      <c r="AH7" s="760">
        <v>9</v>
      </c>
      <c r="AI7" s="760">
        <v>8</v>
      </c>
      <c r="AJ7" s="760">
        <v>13</v>
      </c>
      <c r="AK7" s="760">
        <v>12</v>
      </c>
      <c r="AL7" s="760">
        <v>2</v>
      </c>
      <c r="AM7" s="760">
        <v>10</v>
      </c>
      <c r="AN7" s="760">
        <v>11</v>
      </c>
      <c r="AO7" s="760">
        <v>5</v>
      </c>
      <c r="AP7" s="760">
        <v>16</v>
      </c>
      <c r="AQ7" s="760">
        <v>10</v>
      </c>
      <c r="AR7" s="760">
        <v>6</v>
      </c>
      <c r="AS7" s="760">
        <v>6</v>
      </c>
      <c r="AT7" s="760">
        <v>24</v>
      </c>
      <c r="AU7" s="760">
        <v>20</v>
      </c>
      <c r="AV7" s="761">
        <v>10</v>
      </c>
      <c r="AW7" s="761">
        <v>9</v>
      </c>
      <c r="AX7" s="761">
        <v>5</v>
      </c>
      <c r="AY7" s="761">
        <v>10</v>
      </c>
      <c r="AZ7" s="761">
        <v>5</v>
      </c>
      <c r="BA7" s="760">
        <v>11</v>
      </c>
      <c r="BB7" s="760">
        <v>6</v>
      </c>
      <c r="BC7" s="760">
        <v>14</v>
      </c>
      <c r="BD7" s="760">
        <v>13</v>
      </c>
      <c r="BE7" s="760">
        <v>11</v>
      </c>
      <c r="BF7" s="760">
        <v>5</v>
      </c>
      <c r="BG7" s="760">
        <v>6</v>
      </c>
      <c r="BH7" s="760">
        <v>11</v>
      </c>
      <c r="BI7" s="760">
        <v>5</v>
      </c>
      <c r="BJ7" s="760">
        <v>28</v>
      </c>
      <c r="BK7" s="760">
        <v>18</v>
      </c>
      <c r="BL7" s="760">
        <v>11</v>
      </c>
      <c r="BM7" s="760">
        <v>10</v>
      </c>
      <c r="BN7" s="760">
        <v>3</v>
      </c>
      <c r="BO7" s="760">
        <v>5</v>
      </c>
      <c r="BP7" s="760">
        <v>16</v>
      </c>
      <c r="BQ7" s="760">
        <v>7</v>
      </c>
      <c r="BR7" s="760">
        <v>6</v>
      </c>
      <c r="BS7" s="760">
        <v>10</v>
      </c>
      <c r="BT7" s="760">
        <v>12</v>
      </c>
      <c r="BU7" s="760">
        <v>9</v>
      </c>
      <c r="BV7" s="760">
        <v>14</v>
      </c>
      <c r="BW7" s="760">
        <v>7</v>
      </c>
      <c r="BX7" s="760">
        <v>10</v>
      </c>
      <c r="BY7" s="760">
        <v>8</v>
      </c>
      <c r="BZ7" s="760">
        <v>13</v>
      </c>
      <c r="CA7" s="760">
        <v>10</v>
      </c>
      <c r="CB7" s="760">
        <v>8</v>
      </c>
      <c r="CC7" s="760">
        <v>6</v>
      </c>
      <c r="CD7" s="760">
        <v>7</v>
      </c>
      <c r="CE7" s="760">
        <v>15</v>
      </c>
      <c r="CF7" s="760">
        <v>11</v>
      </c>
      <c r="CG7" s="760">
        <v>14</v>
      </c>
      <c r="CH7" s="760">
        <v>7</v>
      </c>
      <c r="CI7" s="760">
        <v>11</v>
      </c>
      <c r="CJ7" s="760">
        <v>8</v>
      </c>
      <c r="CK7" s="760">
        <v>13</v>
      </c>
      <c r="CL7" s="760">
        <v>11</v>
      </c>
      <c r="CM7" s="760">
        <v>10</v>
      </c>
      <c r="CN7" s="777">
        <v>9</v>
      </c>
      <c r="CO7" s="777">
        <v>2</v>
      </c>
      <c r="CP7" s="777">
        <v>8</v>
      </c>
      <c r="CQ7" s="777">
        <v>5</v>
      </c>
      <c r="CR7" s="759">
        <v>14</v>
      </c>
      <c r="CS7" s="759">
        <v>16</v>
      </c>
      <c r="CT7" s="759">
        <v>5</v>
      </c>
      <c r="CU7" s="759">
        <v>5</v>
      </c>
      <c r="CV7" s="759">
        <v>3</v>
      </c>
      <c r="CW7" s="759">
        <v>11</v>
      </c>
      <c r="CX7" s="759">
        <v>7</v>
      </c>
    </row>
    <row r="8" spans="2:126" s="759" customFormat="1" x14ac:dyDescent="0.25">
      <c r="B8" s="233">
        <v>5</v>
      </c>
      <c r="C8" s="759" t="s">
        <v>47</v>
      </c>
      <c r="D8" s="758"/>
      <c r="E8" s="760">
        <v>0</v>
      </c>
      <c r="F8" s="760">
        <v>0</v>
      </c>
      <c r="G8" s="760">
        <v>0</v>
      </c>
      <c r="H8" s="760">
        <v>0</v>
      </c>
      <c r="I8" s="760">
        <v>0</v>
      </c>
      <c r="J8" s="760">
        <v>0</v>
      </c>
      <c r="K8" s="760">
        <v>0</v>
      </c>
      <c r="L8" s="760">
        <v>0</v>
      </c>
      <c r="M8" s="760">
        <v>0</v>
      </c>
      <c r="N8" s="760">
        <v>0</v>
      </c>
      <c r="O8" s="760">
        <v>0</v>
      </c>
      <c r="P8" s="760">
        <v>0</v>
      </c>
      <c r="Q8" s="760">
        <v>0</v>
      </c>
      <c r="R8" s="760">
        <v>0</v>
      </c>
      <c r="S8" s="760">
        <v>0</v>
      </c>
      <c r="T8" s="760">
        <v>0</v>
      </c>
      <c r="U8" s="760">
        <v>0</v>
      </c>
      <c r="V8" s="760">
        <v>0</v>
      </c>
      <c r="W8" s="760">
        <v>0</v>
      </c>
      <c r="X8" s="760">
        <v>0</v>
      </c>
      <c r="Y8" s="760">
        <v>0</v>
      </c>
      <c r="Z8" s="760">
        <v>0</v>
      </c>
      <c r="AA8" s="760">
        <v>0</v>
      </c>
      <c r="AB8" s="760">
        <v>0</v>
      </c>
      <c r="AC8" s="760">
        <v>0</v>
      </c>
      <c r="AD8" s="760">
        <v>0</v>
      </c>
      <c r="AE8" s="760">
        <v>0</v>
      </c>
      <c r="AF8" s="760">
        <v>0</v>
      </c>
      <c r="AG8" s="760">
        <v>0</v>
      </c>
      <c r="AH8" s="760">
        <v>0</v>
      </c>
      <c r="AI8" s="760">
        <v>0</v>
      </c>
      <c r="AJ8" s="760">
        <v>0</v>
      </c>
      <c r="AK8" s="760">
        <v>0</v>
      </c>
      <c r="AL8" s="760">
        <v>0</v>
      </c>
      <c r="AM8" s="760">
        <v>0</v>
      </c>
      <c r="AN8" s="760">
        <v>0</v>
      </c>
      <c r="AO8" s="760">
        <v>0</v>
      </c>
      <c r="AP8" s="760">
        <v>0</v>
      </c>
      <c r="AQ8" s="760">
        <v>0</v>
      </c>
      <c r="AR8" s="760">
        <v>0</v>
      </c>
      <c r="AS8" s="760">
        <v>0</v>
      </c>
      <c r="AT8" s="760">
        <v>0</v>
      </c>
      <c r="AU8" s="760">
        <v>0</v>
      </c>
      <c r="AV8" s="761">
        <v>0</v>
      </c>
      <c r="AW8" s="761">
        <v>0</v>
      </c>
      <c r="AX8" s="761">
        <v>0</v>
      </c>
      <c r="AY8" s="761">
        <v>0</v>
      </c>
      <c r="AZ8" s="761">
        <v>0</v>
      </c>
      <c r="BA8" s="760">
        <v>0</v>
      </c>
      <c r="BB8" s="760">
        <v>0</v>
      </c>
      <c r="BC8" s="760">
        <v>0</v>
      </c>
      <c r="BD8" s="760">
        <v>0</v>
      </c>
      <c r="BE8" s="760">
        <v>0</v>
      </c>
      <c r="BF8" s="760">
        <v>0</v>
      </c>
      <c r="BG8" s="760">
        <v>0</v>
      </c>
      <c r="BH8" s="760">
        <v>0</v>
      </c>
      <c r="BI8" s="760">
        <v>0</v>
      </c>
      <c r="BJ8" s="760">
        <v>0</v>
      </c>
      <c r="BK8" s="760">
        <v>0</v>
      </c>
      <c r="BL8" s="760">
        <v>0</v>
      </c>
      <c r="BM8" s="760">
        <v>0</v>
      </c>
      <c r="BN8" s="760">
        <v>0</v>
      </c>
      <c r="BO8" s="760">
        <v>0</v>
      </c>
      <c r="BP8" s="760">
        <v>0</v>
      </c>
      <c r="BQ8" s="760">
        <v>0</v>
      </c>
      <c r="BR8" s="760">
        <v>0</v>
      </c>
      <c r="BS8" s="760">
        <v>0</v>
      </c>
      <c r="BT8" s="760">
        <v>0</v>
      </c>
      <c r="BU8" s="760">
        <v>0</v>
      </c>
      <c r="BV8" s="760">
        <v>0</v>
      </c>
      <c r="BW8" s="760">
        <v>0</v>
      </c>
      <c r="BX8" s="760">
        <v>0</v>
      </c>
      <c r="BY8" s="760">
        <v>0</v>
      </c>
      <c r="BZ8" s="760">
        <v>0</v>
      </c>
      <c r="CA8" s="760">
        <v>0</v>
      </c>
      <c r="CB8" s="760">
        <v>0</v>
      </c>
      <c r="CC8" s="760">
        <v>0</v>
      </c>
      <c r="CD8" s="760">
        <v>0</v>
      </c>
      <c r="CE8" s="760">
        <v>0</v>
      </c>
      <c r="CF8" s="760">
        <v>0</v>
      </c>
      <c r="CG8" s="760">
        <v>0</v>
      </c>
      <c r="CH8" s="760">
        <v>0</v>
      </c>
      <c r="CI8" s="760">
        <v>0</v>
      </c>
      <c r="CJ8" s="760">
        <v>0</v>
      </c>
      <c r="CK8" s="760">
        <v>0</v>
      </c>
      <c r="CL8" s="760">
        <v>0</v>
      </c>
      <c r="CM8" s="760">
        <v>0</v>
      </c>
      <c r="CN8" s="777">
        <v>0</v>
      </c>
      <c r="CO8" s="777">
        <v>0</v>
      </c>
      <c r="CP8" s="777">
        <v>0</v>
      </c>
      <c r="CQ8" s="777">
        <v>0</v>
      </c>
      <c r="CR8" s="759">
        <v>0</v>
      </c>
      <c r="CS8" s="759">
        <v>0</v>
      </c>
      <c r="CT8" s="759">
        <v>0</v>
      </c>
      <c r="CU8" s="759">
        <v>0</v>
      </c>
      <c r="CV8" s="759">
        <v>0</v>
      </c>
      <c r="CW8" s="759">
        <v>0</v>
      </c>
      <c r="CX8" s="759">
        <v>0</v>
      </c>
    </row>
    <row r="9" spans="2:126" s="759" customFormat="1" x14ac:dyDescent="0.25">
      <c r="B9" s="233">
        <v>6</v>
      </c>
      <c r="C9" s="759" t="s">
        <v>48</v>
      </c>
      <c r="D9" s="758"/>
      <c r="E9" s="760">
        <v>116</v>
      </c>
      <c r="F9" s="760">
        <v>139</v>
      </c>
      <c r="G9" s="760">
        <v>143</v>
      </c>
      <c r="H9" s="760">
        <v>124</v>
      </c>
      <c r="I9" s="760">
        <v>27</v>
      </c>
      <c r="J9" s="760">
        <v>29</v>
      </c>
      <c r="K9" s="760">
        <v>113</v>
      </c>
      <c r="L9" s="760">
        <v>135</v>
      </c>
      <c r="M9" s="760">
        <v>146</v>
      </c>
      <c r="N9" s="760">
        <v>212</v>
      </c>
      <c r="O9" s="760">
        <v>230</v>
      </c>
      <c r="P9" s="760">
        <v>388</v>
      </c>
      <c r="Q9" s="760">
        <v>260</v>
      </c>
      <c r="R9" s="760">
        <v>214</v>
      </c>
      <c r="S9" s="760">
        <v>239</v>
      </c>
      <c r="T9" s="760">
        <v>200</v>
      </c>
      <c r="U9" s="760">
        <v>206</v>
      </c>
      <c r="V9" s="760">
        <v>244</v>
      </c>
      <c r="W9" s="760">
        <v>257</v>
      </c>
      <c r="X9" s="760">
        <v>226</v>
      </c>
      <c r="Y9" s="760">
        <v>250</v>
      </c>
      <c r="Z9" s="760">
        <v>259</v>
      </c>
      <c r="AA9" s="760">
        <v>533</v>
      </c>
      <c r="AB9" s="760">
        <v>551</v>
      </c>
      <c r="AC9" s="760">
        <v>489</v>
      </c>
      <c r="AD9" s="760">
        <v>287</v>
      </c>
      <c r="AE9" s="760">
        <v>324</v>
      </c>
      <c r="AF9" s="760">
        <v>287</v>
      </c>
      <c r="AG9" s="760">
        <v>261</v>
      </c>
      <c r="AH9" s="760">
        <v>191</v>
      </c>
      <c r="AI9" s="760">
        <v>130</v>
      </c>
      <c r="AJ9" s="760">
        <v>133</v>
      </c>
      <c r="AK9" s="760">
        <v>136</v>
      </c>
      <c r="AL9" s="760">
        <v>187</v>
      </c>
      <c r="AM9" s="760">
        <v>244</v>
      </c>
      <c r="AN9" s="760">
        <v>254</v>
      </c>
      <c r="AO9" s="760">
        <v>242</v>
      </c>
      <c r="AP9" s="760">
        <v>268</v>
      </c>
      <c r="AQ9" s="760">
        <v>345</v>
      </c>
      <c r="AR9" s="760">
        <v>366</v>
      </c>
      <c r="AS9" s="760">
        <v>317</v>
      </c>
      <c r="AT9" s="760">
        <v>211</v>
      </c>
      <c r="AU9" s="760">
        <v>251</v>
      </c>
      <c r="AV9" s="761">
        <v>387</v>
      </c>
      <c r="AW9" s="761">
        <v>411</v>
      </c>
      <c r="AX9" s="761">
        <v>247</v>
      </c>
      <c r="AY9" s="761">
        <v>331</v>
      </c>
      <c r="AZ9" s="761">
        <v>258</v>
      </c>
      <c r="BA9" s="760">
        <v>0</v>
      </c>
      <c r="BB9" s="760">
        <v>0</v>
      </c>
      <c r="BC9" s="760">
        <v>223</v>
      </c>
      <c r="BD9" s="760">
        <v>213</v>
      </c>
      <c r="BE9" s="760">
        <v>78</v>
      </c>
      <c r="BF9" s="760">
        <v>282</v>
      </c>
      <c r="BG9" s="760">
        <v>305</v>
      </c>
      <c r="BH9" s="760">
        <v>210</v>
      </c>
      <c r="BI9" s="760">
        <v>232</v>
      </c>
      <c r="BJ9" s="760">
        <v>213</v>
      </c>
      <c r="BK9" s="760">
        <v>227</v>
      </c>
      <c r="BL9" s="760">
        <v>2</v>
      </c>
      <c r="BM9" s="760">
        <v>0</v>
      </c>
      <c r="BN9" s="760">
        <v>3</v>
      </c>
      <c r="BO9" s="760">
        <v>84</v>
      </c>
      <c r="BP9" s="760">
        <v>371</v>
      </c>
      <c r="BQ9" s="760">
        <v>288</v>
      </c>
      <c r="BR9" s="760">
        <v>259</v>
      </c>
      <c r="BS9" s="760">
        <v>301</v>
      </c>
      <c r="BT9" s="760">
        <v>282</v>
      </c>
      <c r="BU9" s="760">
        <v>384</v>
      </c>
      <c r="BV9" s="760">
        <v>246</v>
      </c>
      <c r="BW9" s="760">
        <v>258</v>
      </c>
      <c r="BX9" s="760">
        <v>280</v>
      </c>
      <c r="BY9" s="760">
        <v>322</v>
      </c>
      <c r="BZ9" s="760">
        <v>266</v>
      </c>
      <c r="CA9" s="760">
        <v>225</v>
      </c>
      <c r="CB9" s="760">
        <v>411</v>
      </c>
      <c r="CC9" s="760">
        <v>247</v>
      </c>
      <c r="CD9" s="760">
        <v>331</v>
      </c>
      <c r="CE9" s="760">
        <v>258</v>
      </c>
      <c r="CF9" s="760">
        <v>256</v>
      </c>
      <c r="CG9" s="760">
        <v>294</v>
      </c>
      <c r="CH9" s="760">
        <v>367</v>
      </c>
      <c r="CI9" s="760">
        <v>358</v>
      </c>
      <c r="CJ9" s="760">
        <v>242</v>
      </c>
      <c r="CK9" s="760">
        <v>407</v>
      </c>
      <c r="CL9" s="760">
        <v>385</v>
      </c>
      <c r="CM9" s="760">
        <v>402</v>
      </c>
      <c r="CN9" s="777">
        <v>388</v>
      </c>
      <c r="CO9" s="777">
        <v>300</v>
      </c>
      <c r="CP9" s="777">
        <v>372</v>
      </c>
      <c r="CQ9" s="777">
        <v>2123</v>
      </c>
      <c r="CR9" s="759">
        <v>317</v>
      </c>
      <c r="CS9" s="759">
        <v>218</v>
      </c>
      <c r="CT9" s="759">
        <v>288</v>
      </c>
      <c r="CU9" s="759">
        <v>242</v>
      </c>
      <c r="CV9" s="759">
        <v>246</v>
      </c>
      <c r="CW9" s="759">
        <v>229</v>
      </c>
      <c r="CX9" s="759">
        <v>236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CD32"/>
  <sheetViews>
    <sheetView workbookViewId="0">
      <selection activeCell="L30" sqref="L30"/>
    </sheetView>
  </sheetViews>
  <sheetFormatPr defaultColWidth="8.88671875" defaultRowHeight="12" x14ac:dyDescent="0.25"/>
  <cols>
    <col min="1" max="1" style="266" width="8.88671875"/>
    <col min="2" max="2" customWidth="true" style="274" width="6.44140625"/>
    <col min="3" max="3" customWidth="true" style="266" width="39.88671875"/>
    <col min="4" max="4" customWidth="true" style="266" width="12.0"/>
    <col min="5" max="5" customWidth="true" style="274" width="9.6640625"/>
    <col min="6" max="6" customWidth="true" style="274" width="10.109375"/>
    <col min="7" max="7" customWidth="true" style="274" width="8.33203125"/>
    <col min="8" max="8" customWidth="true" style="274" width="11.44140625"/>
    <col min="9" max="9" customWidth="true" style="274" width="9.6640625"/>
    <col min="10" max="46" customWidth="true" style="274" width="5.33203125"/>
    <col min="47" max="47" customWidth="true" style="540" width="5.6640625"/>
    <col min="48" max="81" customWidth="true" style="274" width="5.6640625"/>
    <col min="82" max="16384" style="266" width="8.88671875"/>
  </cols>
  <sheetData>
    <row r="1" spans="1:81" s="277" customFormat="1" ht="16.8" x14ac:dyDescent="0.25">
      <c r="B1" s="276"/>
      <c r="E1" s="1018" t="s">
        <v>26</v>
      </c>
      <c r="F1" s="1018"/>
      <c r="G1" s="1018"/>
      <c r="H1" s="1018"/>
      <c r="I1" s="1018"/>
      <c r="J1" s="1018"/>
      <c r="K1" s="1018"/>
      <c r="L1" s="1018"/>
      <c r="M1" s="1018"/>
      <c r="N1" s="1018"/>
      <c r="O1" s="1018"/>
      <c r="AU1" s="539"/>
    </row>
    <row r="2" spans="1:81" x14ac:dyDescent="0.25">
      <c r="B2" s="275"/>
    </row>
    <row r="3" spans="1:81" ht="13.2" x14ac:dyDescent="0.25">
      <c r="B3" s="1019" t="s">
        <v>27</v>
      </c>
      <c r="C3" s="1020" t="s">
        <v>28</v>
      </c>
      <c r="D3" s="1021" t="str">
        <f ca="1">+"Ngày "&amp;DAY(TODAY()-1)&amp;"/01/2025
(Tức 16 ÂL)"</f>
        <v>Ngày 25/01/2025
(Tức 16 ÂL)</v>
      </c>
      <c r="E3" s="1019" t="s">
        <v>29</v>
      </c>
      <c r="F3" s="1019" t="s">
        <v>275</v>
      </c>
      <c r="G3" s="1019"/>
      <c r="H3" s="1019" t="s">
        <v>276</v>
      </c>
      <c r="I3" s="1019"/>
    </row>
    <row r="4" spans="1:81" ht="26.4" x14ac:dyDescent="0.25">
      <c r="B4" s="1019"/>
      <c r="C4" s="1020"/>
      <c r="D4" s="1019"/>
      <c r="E4" s="1019"/>
      <c r="F4" s="541" t="str">
        <f ca="1">+"Ngày "&amp;DAY(TODAY()-8)&amp;"/01/2025"</f>
        <v>Ngày 18/01/2025</v>
      </c>
      <c r="G4" s="542" t="s">
        <v>32</v>
      </c>
      <c r="H4" s="543" t="str">
        <f ca="1">+"Ngày "&amp;DAY(TODAY()-21)&amp;"/01/2024"</f>
        <v>Ngày 5/01/2024</v>
      </c>
      <c r="I4" s="542" t="s">
        <v>32</v>
      </c>
    </row>
    <row r="5" spans="1:81" s="277" customFormat="1" ht="13.2" x14ac:dyDescent="0.25">
      <c r="B5" s="544" t="s">
        <v>33</v>
      </c>
      <c r="C5" s="545" t="s">
        <v>34</v>
      </c>
      <c r="D5" s="544">
        <f>+SUM(D6:D7)</f>
        <v>332</v>
      </c>
      <c r="E5" s="546">
        <f>+D6/D5</f>
        <v>1</v>
      </c>
      <c r="F5" s="544">
        <f>+SUM(F6:F7)</f>
        <v>500</v>
      </c>
      <c r="G5" s="546">
        <f>+(D5-F5)/F5</f>
        <v>-0.33600000000000002</v>
      </c>
      <c r="H5" s="544">
        <f>+SUM(H6:H7)</f>
        <v>107</v>
      </c>
      <c r="I5" s="546">
        <f>+(D5-H5)/D5</f>
        <v>0.67771084337349397</v>
      </c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547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276"/>
      <c r="BH5" s="276"/>
      <c r="BI5" s="276"/>
      <c r="BJ5" s="276"/>
      <c r="BK5" s="276"/>
      <c r="BL5" s="276"/>
      <c r="BM5" s="276"/>
      <c r="BN5" s="276"/>
      <c r="BO5" s="276"/>
      <c r="BP5" s="276"/>
      <c r="BQ5" s="276"/>
      <c r="BR5" s="276"/>
      <c r="BS5" s="276"/>
      <c r="BT5" s="276"/>
      <c r="BU5" s="276"/>
      <c r="BV5" s="276"/>
      <c r="BW5" s="276"/>
      <c r="BX5" s="276"/>
      <c r="BY5" s="276"/>
      <c r="BZ5" s="276"/>
      <c r="CA5" s="276"/>
      <c r="CB5" s="276"/>
      <c r="CC5" s="276"/>
    </row>
    <row r="6" spans="1:81" s="277" customFormat="1" ht="13.2" x14ac:dyDescent="0.25">
      <c r="B6" s="548">
        <v>1</v>
      </c>
      <c r="C6" s="549" t="s">
        <v>35</v>
      </c>
      <c r="D6" s="550">
        <f>+D15</f>
        <v>332</v>
      </c>
      <c r="E6" s="551" t="e">
        <f>+D6/#REF!</f>
        <v>#REF!</v>
      </c>
      <c r="F6" s="550">
        <f>+F15</f>
        <v>500</v>
      </c>
      <c r="G6" s="552">
        <f>+(D6-F6)/F6</f>
        <v>-0.33600000000000002</v>
      </c>
      <c r="H6" s="550">
        <f>+H15</f>
        <v>107</v>
      </c>
      <c r="I6" s="552">
        <f>+(D6-H6)/D6</f>
        <v>0.67771084337349397</v>
      </c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76"/>
      <c r="AU6" s="547"/>
      <c r="AV6" s="276"/>
      <c r="AW6" s="276"/>
      <c r="AX6" s="276"/>
      <c r="AY6" s="276"/>
      <c r="AZ6" s="276"/>
      <c r="BA6" s="276"/>
      <c r="BB6" s="276"/>
      <c r="BC6" s="276"/>
      <c r="BD6" s="276"/>
      <c r="BE6" s="276"/>
      <c r="BF6" s="276"/>
      <c r="BG6" s="276"/>
      <c r="BH6" s="276"/>
      <c r="BI6" s="276"/>
      <c r="BJ6" s="276"/>
      <c r="BK6" s="276"/>
      <c r="BL6" s="276"/>
      <c r="BM6" s="276"/>
      <c r="BN6" s="276"/>
      <c r="BO6" s="276"/>
      <c r="BP6" s="276"/>
      <c r="BQ6" s="276"/>
      <c r="BR6" s="276"/>
      <c r="BS6" s="276"/>
      <c r="BT6" s="276"/>
      <c r="BU6" s="276"/>
      <c r="BV6" s="276"/>
      <c r="BW6" s="276"/>
      <c r="BX6" s="276"/>
      <c r="BY6" s="276"/>
      <c r="BZ6" s="276"/>
      <c r="CA6" s="276"/>
      <c r="CB6" s="276"/>
      <c r="CC6" s="276"/>
    </row>
    <row r="7" spans="1:81" s="277" customFormat="1" ht="13.2" x14ac:dyDescent="0.25">
      <c r="B7" s="548">
        <v>2</v>
      </c>
      <c r="C7" s="549" t="s">
        <v>36</v>
      </c>
      <c r="D7" s="550" t="s">
        <v>277</v>
      </c>
      <c r="E7" s="551" t="s">
        <v>277</v>
      </c>
      <c r="F7" s="550" t="s">
        <v>277</v>
      </c>
      <c r="G7" s="552" t="s">
        <v>277</v>
      </c>
      <c r="H7" s="550" t="s">
        <v>277</v>
      </c>
      <c r="I7" s="552" t="s">
        <v>277</v>
      </c>
      <c r="J7" s="276"/>
      <c r="K7" s="276"/>
      <c r="L7" s="276"/>
      <c r="M7" s="276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547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6"/>
      <c r="BO7" s="276"/>
      <c r="BP7" s="276"/>
      <c r="BQ7" s="276"/>
      <c r="BR7" s="276"/>
      <c r="BS7" s="276"/>
      <c r="BT7" s="276"/>
      <c r="BU7" s="276"/>
      <c r="BV7" s="276"/>
      <c r="BW7" s="276"/>
      <c r="BX7" s="276"/>
      <c r="BY7" s="276"/>
      <c r="BZ7" s="276"/>
      <c r="CA7" s="276"/>
      <c r="CB7" s="276"/>
      <c r="CC7" s="276"/>
    </row>
    <row r="8" spans="1:81" x14ac:dyDescent="0.25">
      <c r="A8" s="267"/>
      <c r="B8" s="275"/>
    </row>
    <row r="9" spans="1:81" x14ac:dyDescent="0.25">
      <c r="B9" s="275"/>
    </row>
    <row r="10" spans="1:81" s="268" customFormat="1" x14ac:dyDescent="0.2">
      <c r="A10" s="278" t="s">
        <v>13</v>
      </c>
      <c r="B10" s="268" t="s">
        <v>37</v>
      </c>
      <c r="E10" s="278"/>
      <c r="F10" s="278"/>
      <c r="G10" s="278"/>
      <c r="H10" s="278"/>
      <c r="I10" s="278"/>
      <c r="J10" s="276"/>
      <c r="K10" s="276"/>
      <c r="L10" s="276"/>
      <c r="M10" s="276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547"/>
      <c r="AV10" s="276"/>
      <c r="AW10" s="276"/>
      <c r="AX10" s="276"/>
      <c r="AY10" s="274"/>
      <c r="AZ10" s="274"/>
      <c r="BA10" s="274"/>
      <c r="BB10" s="274"/>
      <c r="BC10" s="274"/>
      <c r="BD10" s="274"/>
      <c r="BE10" s="274"/>
      <c r="BF10" s="274"/>
      <c r="BG10" s="274"/>
      <c r="BH10" s="274"/>
      <c r="BI10" s="274"/>
      <c r="BJ10" s="274"/>
      <c r="BK10" s="274"/>
      <c r="BL10" s="274"/>
      <c r="BM10" s="274"/>
      <c r="BN10" s="274"/>
      <c r="BO10" s="274"/>
      <c r="BP10" s="274"/>
      <c r="BQ10" s="274"/>
      <c r="BR10" s="274"/>
      <c r="BS10" s="274"/>
      <c r="BT10" s="274"/>
      <c r="BU10" s="274"/>
      <c r="BV10" s="274"/>
      <c r="BW10" s="274"/>
      <c r="BX10" s="274"/>
      <c r="BY10" s="274"/>
      <c r="BZ10" s="274"/>
      <c r="CA10" s="274"/>
      <c r="CB10" s="274"/>
      <c r="CC10" s="274"/>
    </row>
    <row r="11" spans="1:81" s="277" customFormat="1" x14ac:dyDescent="0.25">
      <c r="B11" s="959" t="s">
        <v>27</v>
      </c>
      <c r="C11" s="960" t="s">
        <v>28</v>
      </c>
      <c r="D11" s="961" t="str">
        <f ca="1">+D3</f>
        <v>Ngày 25/01/2025
(Tức 16 ÂL)</v>
      </c>
      <c r="E11" s="958" t="s">
        <v>29</v>
      </c>
      <c r="F11" s="958" t="s">
        <v>38</v>
      </c>
      <c r="G11" s="958"/>
      <c r="H11" s="958" t="s">
        <v>31</v>
      </c>
      <c r="I11" s="958"/>
      <c r="J11" s="1022" t="s">
        <v>278</v>
      </c>
      <c r="K11" s="1022"/>
      <c r="L11" s="1022"/>
      <c r="M11" s="1022"/>
      <c r="N11" s="1022"/>
      <c r="O11" s="1022"/>
      <c r="P11" s="1022"/>
      <c r="Q11" s="1022"/>
      <c r="R11" s="1022"/>
      <c r="S11" s="1022"/>
      <c r="T11" s="1022"/>
      <c r="U11" s="1022"/>
      <c r="V11" s="1022"/>
      <c r="W11" s="1022"/>
      <c r="X11" s="1022"/>
      <c r="Y11" s="1022"/>
      <c r="Z11" s="1022"/>
      <c r="AA11" s="1022"/>
      <c r="AB11" s="1022"/>
      <c r="AC11" s="1022"/>
      <c r="AD11" s="1022"/>
      <c r="AE11" s="1022"/>
      <c r="AF11" s="1022"/>
      <c r="AG11" s="1022"/>
      <c r="AH11" s="1022"/>
      <c r="AI11" s="1022"/>
      <c r="AJ11" s="1022"/>
      <c r="AK11" s="1022"/>
      <c r="AL11" s="1022"/>
      <c r="AM11" s="1022"/>
      <c r="AN11" s="1022"/>
      <c r="AO11" s="1022"/>
      <c r="AP11" s="1022"/>
      <c r="AQ11" s="1022"/>
      <c r="AR11" s="1022"/>
      <c r="AS11" s="1022"/>
      <c r="AT11" s="1022"/>
      <c r="AU11" s="1023" t="s">
        <v>279</v>
      </c>
      <c r="AV11" s="1023"/>
      <c r="AW11" s="1023"/>
      <c r="AX11" s="1023"/>
      <c r="AY11" s="1023"/>
      <c r="AZ11" s="1023"/>
      <c r="BA11" s="1023"/>
      <c r="BB11" s="1023"/>
      <c r="BC11" s="1023"/>
      <c r="BD11" s="1023"/>
      <c r="BE11" s="1023"/>
      <c r="BF11" s="1023"/>
      <c r="BG11" s="1023"/>
      <c r="BH11" s="1023"/>
      <c r="BI11" s="1023"/>
      <c r="BJ11" s="1023"/>
      <c r="BK11" s="1023"/>
      <c r="BL11" s="1023"/>
      <c r="BM11" s="1023"/>
      <c r="BN11" s="1023"/>
      <c r="BO11" s="1023"/>
      <c r="BP11" s="1023"/>
      <c r="BQ11" s="1023"/>
      <c r="BR11" s="1023"/>
      <c r="BS11" s="1023"/>
      <c r="BT11" s="1023"/>
      <c r="BU11" s="1023"/>
      <c r="BV11" s="1023"/>
      <c r="BW11" s="1023"/>
      <c r="BX11" s="1023"/>
      <c r="BY11" s="1023"/>
      <c r="BZ11" s="1023"/>
      <c r="CA11" s="1023"/>
      <c r="CB11" s="1023"/>
      <c r="CC11" s="1023"/>
    </row>
    <row r="12" spans="1:81" s="277" customFormat="1" ht="22.8" x14ac:dyDescent="0.25">
      <c r="B12" s="959"/>
      <c r="C12" s="960"/>
      <c r="D12" s="959"/>
      <c r="E12" s="958"/>
      <c r="F12" s="225" t="str">
        <f ca="1">+F4</f>
        <v>Ngày 18/01/2025</v>
      </c>
      <c r="G12" s="225" t="s">
        <v>32</v>
      </c>
      <c r="H12" s="553" t="str">
        <f ca="1">+H4</f>
        <v>Ngày 5/01/2024</v>
      </c>
      <c r="I12" s="225" t="s">
        <v>32</v>
      </c>
      <c r="J12" s="554">
        <v>46022</v>
      </c>
      <c r="K12" s="555">
        <v>45658</v>
      </c>
      <c r="L12" s="556">
        <f>+K12+1</f>
        <v>45659</v>
      </c>
      <c r="M12" s="556">
        <f>+L12+1</f>
        <v>45660</v>
      </c>
      <c r="N12" s="556">
        <f>+M12+1</f>
        <v>45661</v>
      </c>
      <c r="O12" s="556">
        <f>+N12+1</f>
        <v>45662</v>
      </c>
      <c r="P12" s="556">
        <f>+O12+1</f>
        <v>45663</v>
      </c>
      <c r="Q12" s="556">
        <f t="shared" ref="Q12:AT12" si="0">+P12+1</f>
        <v>45664</v>
      </c>
      <c r="R12" s="556">
        <f t="shared" si="0"/>
        <v>45665</v>
      </c>
      <c r="S12" s="556">
        <f t="shared" si="0"/>
        <v>45666</v>
      </c>
      <c r="T12" s="556">
        <f t="shared" si="0"/>
        <v>45667</v>
      </c>
      <c r="U12" s="556">
        <f t="shared" si="0"/>
        <v>45668</v>
      </c>
      <c r="V12" s="556">
        <f t="shared" si="0"/>
        <v>45669</v>
      </c>
      <c r="W12" s="556">
        <f t="shared" si="0"/>
        <v>45670</v>
      </c>
      <c r="X12" s="557">
        <f t="shared" si="0"/>
        <v>45671</v>
      </c>
      <c r="Y12" s="556">
        <f t="shared" si="0"/>
        <v>45672</v>
      </c>
      <c r="Z12" s="556">
        <f t="shared" si="0"/>
        <v>45673</v>
      </c>
      <c r="AA12" s="556">
        <f t="shared" si="0"/>
        <v>45674</v>
      </c>
      <c r="AB12" s="556">
        <f t="shared" si="0"/>
        <v>45675</v>
      </c>
      <c r="AC12" s="556">
        <f t="shared" si="0"/>
        <v>45676</v>
      </c>
      <c r="AD12" s="556">
        <f t="shared" si="0"/>
        <v>45677</v>
      </c>
      <c r="AE12" s="556">
        <f t="shared" si="0"/>
        <v>45678</v>
      </c>
      <c r="AF12" s="556">
        <f t="shared" si="0"/>
        <v>45679</v>
      </c>
      <c r="AG12" s="556">
        <f t="shared" si="0"/>
        <v>45680</v>
      </c>
      <c r="AH12" s="556">
        <f t="shared" si="0"/>
        <v>45681</v>
      </c>
      <c r="AI12" s="556">
        <f t="shared" si="0"/>
        <v>45682</v>
      </c>
      <c r="AJ12" s="556">
        <f t="shared" si="0"/>
        <v>45683</v>
      </c>
      <c r="AK12" s="556">
        <f t="shared" si="0"/>
        <v>45684</v>
      </c>
      <c r="AL12" s="557">
        <f t="shared" si="0"/>
        <v>45685</v>
      </c>
      <c r="AM12" s="557">
        <f t="shared" si="0"/>
        <v>45686</v>
      </c>
      <c r="AN12" s="557">
        <f t="shared" si="0"/>
        <v>45687</v>
      </c>
      <c r="AO12" s="557">
        <f t="shared" si="0"/>
        <v>45688</v>
      </c>
      <c r="AP12" s="557">
        <f t="shared" si="0"/>
        <v>45689</v>
      </c>
      <c r="AQ12" s="557">
        <f t="shared" si="0"/>
        <v>45690</v>
      </c>
      <c r="AR12" s="556">
        <f t="shared" si="0"/>
        <v>45691</v>
      </c>
      <c r="AS12" s="556">
        <f t="shared" si="0"/>
        <v>45692</v>
      </c>
      <c r="AT12" s="556">
        <f t="shared" si="0"/>
        <v>45693</v>
      </c>
      <c r="AU12" s="558">
        <v>45302</v>
      </c>
      <c r="AV12" s="555">
        <f t="shared" ref="AV12:CC12" si="1">+AU12+1</f>
        <v>45303</v>
      </c>
      <c r="AW12" s="556">
        <f t="shared" si="1"/>
        <v>45304</v>
      </c>
      <c r="AX12" s="556">
        <f t="shared" si="1"/>
        <v>45305</v>
      </c>
      <c r="AY12" s="556">
        <f t="shared" si="1"/>
        <v>45306</v>
      </c>
      <c r="AZ12" s="556">
        <f t="shared" si="1"/>
        <v>45307</v>
      </c>
      <c r="BA12" s="556">
        <f t="shared" si="1"/>
        <v>45308</v>
      </c>
      <c r="BB12" s="556">
        <f t="shared" si="1"/>
        <v>45309</v>
      </c>
      <c r="BC12" s="556">
        <f t="shared" si="1"/>
        <v>45310</v>
      </c>
      <c r="BD12" s="556">
        <f t="shared" si="1"/>
        <v>45311</v>
      </c>
      <c r="BE12" s="556">
        <f t="shared" si="1"/>
        <v>45312</v>
      </c>
      <c r="BF12" s="556">
        <f t="shared" si="1"/>
        <v>45313</v>
      </c>
      <c r="BG12" s="556">
        <f t="shared" si="1"/>
        <v>45314</v>
      </c>
      <c r="BH12" s="556">
        <f t="shared" si="1"/>
        <v>45315</v>
      </c>
      <c r="BI12" s="556">
        <f t="shared" si="1"/>
        <v>45316</v>
      </c>
      <c r="BJ12" s="556">
        <f t="shared" si="1"/>
        <v>45317</v>
      </c>
      <c r="BK12" s="556">
        <f t="shared" si="1"/>
        <v>45318</v>
      </c>
      <c r="BL12" s="556">
        <f t="shared" si="1"/>
        <v>45319</v>
      </c>
      <c r="BM12" s="556">
        <f t="shared" si="1"/>
        <v>45320</v>
      </c>
      <c r="BN12" s="556">
        <f t="shared" si="1"/>
        <v>45321</v>
      </c>
      <c r="BO12" s="556">
        <f t="shared" si="1"/>
        <v>45322</v>
      </c>
      <c r="BP12" s="556">
        <f t="shared" si="1"/>
        <v>45323</v>
      </c>
      <c r="BQ12" s="556">
        <f t="shared" si="1"/>
        <v>45324</v>
      </c>
      <c r="BR12" s="556">
        <f t="shared" si="1"/>
        <v>45325</v>
      </c>
      <c r="BS12" s="556">
        <f t="shared" si="1"/>
        <v>45326</v>
      </c>
      <c r="BT12" s="556">
        <f t="shared" si="1"/>
        <v>45327</v>
      </c>
      <c r="BU12" s="556">
        <f t="shared" si="1"/>
        <v>45328</v>
      </c>
      <c r="BV12" s="556">
        <f t="shared" si="1"/>
        <v>45329</v>
      </c>
      <c r="BW12" s="559">
        <f t="shared" si="1"/>
        <v>45330</v>
      </c>
      <c r="BX12" s="559">
        <f t="shared" si="1"/>
        <v>45331</v>
      </c>
      <c r="BY12" s="559">
        <f t="shared" si="1"/>
        <v>45332</v>
      </c>
      <c r="BZ12" s="559">
        <f t="shared" si="1"/>
        <v>45333</v>
      </c>
      <c r="CA12" s="559">
        <f t="shared" si="1"/>
        <v>45334</v>
      </c>
      <c r="CB12" s="559">
        <f t="shared" si="1"/>
        <v>45335</v>
      </c>
      <c r="CC12" s="559">
        <f t="shared" si="1"/>
        <v>45336</v>
      </c>
    </row>
    <row r="13" spans="1:81" s="277" customFormat="1" x14ac:dyDescent="0.25">
      <c r="B13" s="535"/>
      <c r="C13" s="536"/>
      <c r="D13" s="535"/>
      <c r="E13" s="225"/>
      <c r="F13" s="225"/>
      <c r="G13" s="225"/>
      <c r="H13" s="225"/>
      <c r="I13" s="225"/>
      <c r="J13" s="560" t="s">
        <v>280</v>
      </c>
      <c r="K13" s="561" t="s">
        <v>281</v>
      </c>
      <c r="L13" s="561" t="s">
        <v>282</v>
      </c>
      <c r="M13" s="561" t="s">
        <v>283</v>
      </c>
      <c r="N13" s="561" t="s">
        <v>284</v>
      </c>
      <c r="O13" s="561" t="s">
        <v>285</v>
      </c>
      <c r="P13" s="561" t="s">
        <v>286</v>
      </c>
      <c r="Q13" s="561" t="s">
        <v>287</v>
      </c>
      <c r="R13" s="561" t="s">
        <v>288</v>
      </c>
      <c r="S13" s="561" t="s">
        <v>289</v>
      </c>
      <c r="T13" s="561" t="s">
        <v>290</v>
      </c>
      <c r="U13" s="561" t="s">
        <v>291</v>
      </c>
      <c r="V13" s="561" t="s">
        <v>292</v>
      </c>
      <c r="W13" s="561" t="s">
        <v>293</v>
      </c>
      <c r="X13" s="562" t="s">
        <v>294</v>
      </c>
      <c r="Y13" s="561" t="s">
        <v>295</v>
      </c>
      <c r="Z13" s="561" t="s">
        <v>296</v>
      </c>
      <c r="AA13" s="561" t="s">
        <v>297</v>
      </c>
      <c r="AB13" s="561" t="s">
        <v>298</v>
      </c>
      <c r="AC13" s="561" t="s">
        <v>299</v>
      </c>
      <c r="AD13" s="561" t="s">
        <v>300</v>
      </c>
      <c r="AE13" s="561" t="s">
        <v>301</v>
      </c>
      <c r="AF13" s="561" t="s">
        <v>302</v>
      </c>
      <c r="AG13" s="561" t="s">
        <v>303</v>
      </c>
      <c r="AH13" s="561" t="s">
        <v>304</v>
      </c>
      <c r="AI13" s="561" t="s">
        <v>305</v>
      </c>
      <c r="AJ13" s="561" t="s">
        <v>306</v>
      </c>
      <c r="AK13" s="561" t="s">
        <v>307</v>
      </c>
      <c r="AL13" s="563" t="s">
        <v>308</v>
      </c>
      <c r="AM13" s="563" t="s">
        <v>309</v>
      </c>
      <c r="AN13" s="563" t="s">
        <v>310</v>
      </c>
      <c r="AO13" s="563" t="s">
        <v>311</v>
      </c>
      <c r="AP13" s="563" t="s">
        <v>312</v>
      </c>
      <c r="AQ13" s="563" t="s">
        <v>313</v>
      </c>
      <c r="AR13" s="561"/>
      <c r="AS13" s="561"/>
      <c r="AT13" s="561"/>
      <c r="AU13" s="562" t="s">
        <v>280</v>
      </c>
      <c r="AV13" s="561" t="s">
        <v>281</v>
      </c>
      <c r="AW13" s="561" t="s">
        <v>282</v>
      </c>
      <c r="AX13" s="561" t="s">
        <v>283</v>
      </c>
      <c r="AY13" s="561" t="s">
        <v>284</v>
      </c>
      <c r="AZ13" s="561" t="s">
        <v>285</v>
      </c>
      <c r="BA13" s="561" t="s">
        <v>286</v>
      </c>
      <c r="BB13" s="561" t="s">
        <v>287</v>
      </c>
      <c r="BC13" s="561" t="s">
        <v>288</v>
      </c>
      <c r="BD13" s="561" t="s">
        <v>289</v>
      </c>
      <c r="BE13" s="561" t="s">
        <v>290</v>
      </c>
      <c r="BF13" s="561" t="s">
        <v>291</v>
      </c>
      <c r="BG13" s="561" t="s">
        <v>292</v>
      </c>
      <c r="BH13" s="561" t="s">
        <v>293</v>
      </c>
      <c r="BI13" s="561" t="s">
        <v>294</v>
      </c>
      <c r="BJ13" s="561" t="s">
        <v>295</v>
      </c>
      <c r="BK13" s="561" t="s">
        <v>296</v>
      </c>
      <c r="BL13" s="561" t="s">
        <v>297</v>
      </c>
      <c r="BM13" s="561" t="s">
        <v>298</v>
      </c>
      <c r="BN13" s="561" t="s">
        <v>299</v>
      </c>
      <c r="BO13" s="561" t="s">
        <v>300</v>
      </c>
      <c r="BP13" s="561" t="s">
        <v>301</v>
      </c>
      <c r="BQ13" s="561" t="s">
        <v>302</v>
      </c>
      <c r="BR13" s="561" t="s">
        <v>303</v>
      </c>
      <c r="BS13" s="561" t="s">
        <v>304</v>
      </c>
      <c r="BT13" s="561" t="s">
        <v>305</v>
      </c>
      <c r="BU13" s="561" t="s">
        <v>306</v>
      </c>
      <c r="BV13" s="561" t="s">
        <v>307</v>
      </c>
      <c r="BW13" s="564" t="s">
        <v>314</v>
      </c>
      <c r="BX13" s="564" t="s">
        <v>315</v>
      </c>
      <c r="BY13" s="564" t="s">
        <v>309</v>
      </c>
      <c r="BZ13" s="564" t="s">
        <v>310</v>
      </c>
      <c r="CA13" s="564" t="s">
        <v>311</v>
      </c>
      <c r="CB13" s="564" t="s">
        <v>312</v>
      </c>
      <c r="CC13" s="564" t="s">
        <v>313</v>
      </c>
    </row>
    <row r="14" spans="1:81" s="565" customFormat="1" ht="11.4" x14ac:dyDescent="0.2">
      <c r="A14" s="565" t="s">
        <v>316</v>
      </c>
      <c r="B14" s="566" t="s">
        <v>40</v>
      </c>
      <c r="C14" s="567" t="s">
        <v>41</v>
      </c>
      <c r="D14" s="568">
        <f>+D15+D22</f>
        <v>332</v>
      </c>
      <c r="E14" s="569"/>
      <c r="F14" s="568">
        <f>+F15+F22</f>
        <v>633</v>
      </c>
      <c r="G14" s="570">
        <f t="shared" ref="G14:G27" si="2">+IF(F14=0,100%,(D14-F14)/F14)</f>
        <v>-0.4755134281200632</v>
      </c>
      <c r="H14" s="568">
        <f>+H15+H22</f>
        <v>211</v>
      </c>
      <c r="I14" s="570">
        <f t="shared" ref="I14:I27" si="3">+IF(H14=0,100%,($D14-H14)/H14)</f>
        <v>0.57345971563981046</v>
      </c>
      <c r="J14" s="571">
        <f t="shared" ref="J14:BU14" si="4">+J15+J22</f>
        <v>198</v>
      </c>
      <c r="K14" s="571">
        <f t="shared" si="4"/>
        <v>217</v>
      </c>
      <c r="L14" s="571">
        <f t="shared" si="4"/>
        <v>452</v>
      </c>
      <c r="M14" s="571">
        <f t="shared" si="4"/>
        <v>377</v>
      </c>
      <c r="N14" s="571">
        <f t="shared" si="4"/>
        <v>181</v>
      </c>
      <c r="O14" s="571">
        <f t="shared" si="4"/>
        <v>138</v>
      </c>
      <c r="P14" s="571">
        <f t="shared" si="4"/>
        <v>236</v>
      </c>
      <c r="Q14" s="571">
        <f t="shared" si="4"/>
        <v>341</v>
      </c>
      <c r="R14" s="571">
        <f t="shared" si="4"/>
        <v>626</v>
      </c>
      <c r="S14" s="571">
        <f t="shared" si="4"/>
        <v>382</v>
      </c>
      <c r="T14" s="571">
        <f t="shared" si="4"/>
        <v>325</v>
      </c>
      <c r="U14" s="571">
        <f t="shared" si="4"/>
        <v>100</v>
      </c>
      <c r="V14" s="571">
        <f t="shared" si="4"/>
        <v>162</v>
      </c>
      <c r="W14" s="571">
        <f t="shared" si="4"/>
        <v>277</v>
      </c>
      <c r="X14" s="493">
        <f t="shared" si="4"/>
        <v>229</v>
      </c>
      <c r="Y14" s="571">
        <f t="shared" si="4"/>
        <v>332</v>
      </c>
      <c r="Z14" s="571">
        <f t="shared" si="4"/>
        <v>185</v>
      </c>
      <c r="AA14" s="571">
        <f t="shared" si="4"/>
        <v>130</v>
      </c>
      <c r="AB14" s="571">
        <f t="shared" si="4"/>
        <v>0</v>
      </c>
      <c r="AC14" s="571">
        <f t="shared" si="4"/>
        <v>0</v>
      </c>
      <c r="AD14" s="571">
        <f t="shared" si="4"/>
        <v>0</v>
      </c>
      <c r="AE14" s="571">
        <f t="shared" si="4"/>
        <v>0</v>
      </c>
      <c r="AF14" s="571">
        <f t="shared" si="4"/>
        <v>113</v>
      </c>
      <c r="AG14" s="571">
        <f t="shared" si="4"/>
        <v>0</v>
      </c>
      <c r="AH14" s="571">
        <f t="shared" si="4"/>
        <v>0</v>
      </c>
      <c r="AI14" s="571">
        <f t="shared" si="4"/>
        <v>0</v>
      </c>
      <c r="AJ14" s="571">
        <f t="shared" si="4"/>
        <v>0</v>
      </c>
      <c r="AK14" s="571">
        <f t="shared" si="4"/>
        <v>0</v>
      </c>
      <c r="AL14" s="571">
        <f t="shared" si="4"/>
        <v>0</v>
      </c>
      <c r="AM14" s="571">
        <f t="shared" si="4"/>
        <v>0</v>
      </c>
      <c r="AN14" s="571">
        <f t="shared" si="4"/>
        <v>0</v>
      </c>
      <c r="AO14" s="571">
        <f t="shared" si="4"/>
        <v>0</v>
      </c>
      <c r="AP14" s="571">
        <f t="shared" si="4"/>
        <v>0</v>
      </c>
      <c r="AQ14" s="571">
        <f t="shared" si="4"/>
        <v>0</v>
      </c>
      <c r="AR14" s="571">
        <f t="shared" si="4"/>
        <v>0</v>
      </c>
      <c r="AS14" s="571">
        <f t="shared" si="4"/>
        <v>0</v>
      </c>
      <c r="AT14" s="571">
        <f t="shared" si="4"/>
        <v>0</v>
      </c>
      <c r="AU14" s="493">
        <f t="shared" si="4"/>
        <v>198</v>
      </c>
      <c r="AV14" s="571">
        <f t="shared" si="4"/>
        <v>190</v>
      </c>
      <c r="AW14" s="571">
        <f t="shared" si="4"/>
        <v>93</v>
      </c>
      <c r="AX14" s="571">
        <f t="shared" si="4"/>
        <v>76</v>
      </c>
      <c r="AY14" s="571">
        <f t="shared" si="4"/>
        <v>214</v>
      </c>
      <c r="AZ14" s="571">
        <f t="shared" si="4"/>
        <v>306</v>
      </c>
      <c r="BA14" s="571">
        <f t="shared" si="4"/>
        <v>567</v>
      </c>
      <c r="BB14" s="571">
        <f t="shared" si="4"/>
        <v>151</v>
      </c>
      <c r="BC14" s="571">
        <f t="shared" si="4"/>
        <v>212</v>
      </c>
      <c r="BD14" s="571">
        <f t="shared" si="4"/>
        <v>101</v>
      </c>
      <c r="BE14" s="571">
        <f t="shared" si="4"/>
        <v>109</v>
      </c>
      <c r="BF14" s="571">
        <f t="shared" si="4"/>
        <v>248</v>
      </c>
      <c r="BG14" s="571">
        <f t="shared" si="4"/>
        <v>188</v>
      </c>
      <c r="BH14" s="571">
        <f t="shared" si="4"/>
        <v>171</v>
      </c>
      <c r="BI14" s="571">
        <f t="shared" si="4"/>
        <v>720</v>
      </c>
      <c r="BJ14" s="571">
        <f t="shared" si="4"/>
        <v>107</v>
      </c>
      <c r="BK14" s="571">
        <f t="shared" si="4"/>
        <v>51</v>
      </c>
      <c r="BL14" s="571">
        <f t="shared" si="4"/>
        <v>59</v>
      </c>
      <c r="BM14" s="571">
        <f t="shared" si="4"/>
        <v>378</v>
      </c>
      <c r="BN14" s="571">
        <f t="shared" si="4"/>
        <v>413</v>
      </c>
      <c r="BO14" s="571">
        <f t="shared" si="4"/>
        <v>155</v>
      </c>
      <c r="BP14" s="571">
        <f t="shared" si="4"/>
        <v>651</v>
      </c>
      <c r="BQ14" s="571">
        <f t="shared" si="4"/>
        <v>146</v>
      </c>
      <c r="BR14" s="571">
        <f t="shared" si="4"/>
        <v>109</v>
      </c>
      <c r="BS14" s="571">
        <f t="shared" si="4"/>
        <v>59</v>
      </c>
      <c r="BT14" s="571">
        <f t="shared" si="4"/>
        <v>192</v>
      </c>
      <c r="BU14" s="571">
        <f t="shared" si="4"/>
        <v>125</v>
      </c>
      <c r="BV14" s="571">
        <f t="shared" ref="BV14:CC14" si="5">+BV15+BV22</f>
        <v>121</v>
      </c>
      <c r="BW14" s="571">
        <f t="shared" si="5"/>
        <v>51</v>
      </c>
      <c r="BX14" s="571">
        <f t="shared" si="5"/>
        <v>69</v>
      </c>
      <c r="BY14" s="571">
        <f t="shared" si="5"/>
        <v>32</v>
      </c>
      <c r="BZ14" s="571">
        <f t="shared" si="5"/>
        <v>26</v>
      </c>
      <c r="CA14" s="571">
        <f t="shared" si="5"/>
        <v>28</v>
      </c>
      <c r="CB14" s="571">
        <f t="shared" si="5"/>
        <v>32</v>
      </c>
      <c r="CC14" s="571">
        <f t="shared" si="5"/>
        <v>56</v>
      </c>
    </row>
    <row r="15" spans="1:81" s="314" customFormat="1" x14ac:dyDescent="0.25">
      <c r="B15" s="271">
        <v>1</v>
      </c>
      <c r="C15" s="311" t="s">
        <v>42</v>
      </c>
      <c r="D15" s="315">
        <f>+SUM(D16:D21)</f>
        <v>332</v>
      </c>
      <c r="E15" s="316"/>
      <c r="F15" s="315">
        <f>+SUM(F16:F21)</f>
        <v>500</v>
      </c>
      <c r="G15" s="317">
        <f t="shared" si="2"/>
        <v>-0.33600000000000002</v>
      </c>
      <c r="H15" s="315">
        <f>+SUM(H16:H21)</f>
        <v>107</v>
      </c>
      <c r="I15" s="312">
        <f t="shared" si="3"/>
        <v>2.1028037383177569</v>
      </c>
      <c r="J15" s="313">
        <f>+SUM(J16:J21)</f>
        <v>198</v>
      </c>
      <c r="K15" s="313">
        <f>+SUM(K16:K21)</f>
        <v>166</v>
      </c>
      <c r="L15" s="313">
        <f t="shared" ref="L15:AT15" si="6">+SUM(L16:L21)</f>
        <v>245</v>
      </c>
      <c r="M15" s="313">
        <f t="shared" si="6"/>
        <v>219</v>
      </c>
      <c r="N15" s="313">
        <f t="shared" si="6"/>
        <v>112</v>
      </c>
      <c r="O15" s="313">
        <f t="shared" si="6"/>
        <v>103</v>
      </c>
      <c r="P15" s="313">
        <f t="shared" si="6"/>
        <v>103</v>
      </c>
      <c r="Q15" s="313">
        <f t="shared" si="6"/>
        <v>206</v>
      </c>
      <c r="R15" s="313">
        <f t="shared" si="6"/>
        <v>500</v>
      </c>
      <c r="S15" s="313">
        <f t="shared" si="6"/>
        <v>267</v>
      </c>
      <c r="T15" s="313">
        <f t="shared" si="6"/>
        <v>218</v>
      </c>
      <c r="U15" s="313">
        <f t="shared" si="6"/>
        <v>51</v>
      </c>
      <c r="V15" s="313">
        <f t="shared" si="6"/>
        <v>127</v>
      </c>
      <c r="W15" s="313">
        <f t="shared" si="6"/>
        <v>228</v>
      </c>
      <c r="X15" s="494">
        <f t="shared" si="6"/>
        <v>229</v>
      </c>
      <c r="Y15" s="313">
        <f t="shared" si="6"/>
        <v>332</v>
      </c>
      <c r="Z15" s="313">
        <f t="shared" si="6"/>
        <v>185</v>
      </c>
      <c r="AA15" s="313">
        <f t="shared" si="6"/>
        <v>130</v>
      </c>
      <c r="AB15" s="313">
        <f t="shared" si="6"/>
        <v>0</v>
      </c>
      <c r="AC15" s="313">
        <f t="shared" si="6"/>
        <v>0</v>
      </c>
      <c r="AD15" s="313">
        <f t="shared" si="6"/>
        <v>0</v>
      </c>
      <c r="AE15" s="313">
        <f t="shared" si="6"/>
        <v>0</v>
      </c>
      <c r="AF15" s="313">
        <f t="shared" si="6"/>
        <v>113</v>
      </c>
      <c r="AG15" s="313">
        <f t="shared" si="6"/>
        <v>0</v>
      </c>
      <c r="AH15" s="313">
        <f t="shared" si="6"/>
        <v>0</v>
      </c>
      <c r="AI15" s="313">
        <f t="shared" si="6"/>
        <v>0</v>
      </c>
      <c r="AJ15" s="313">
        <f t="shared" si="6"/>
        <v>0</v>
      </c>
      <c r="AK15" s="313">
        <f t="shared" si="6"/>
        <v>0</v>
      </c>
      <c r="AL15" s="313">
        <f t="shared" si="6"/>
        <v>0</v>
      </c>
      <c r="AM15" s="313">
        <f t="shared" si="6"/>
        <v>0</v>
      </c>
      <c r="AN15" s="313">
        <f t="shared" si="6"/>
        <v>0</v>
      </c>
      <c r="AO15" s="313">
        <f t="shared" si="6"/>
        <v>0</v>
      </c>
      <c r="AP15" s="313">
        <f t="shared" si="6"/>
        <v>0</v>
      </c>
      <c r="AQ15" s="313">
        <f t="shared" si="6"/>
        <v>0</v>
      </c>
      <c r="AR15" s="313">
        <f t="shared" si="6"/>
        <v>0</v>
      </c>
      <c r="AS15" s="313">
        <f t="shared" si="6"/>
        <v>0</v>
      </c>
      <c r="AT15" s="313">
        <f t="shared" si="6"/>
        <v>0</v>
      </c>
      <c r="AU15" s="494">
        <f>+SUM(AU16:AU21)</f>
        <v>198</v>
      </c>
      <c r="AV15" s="313">
        <f>+SUM(AV16:AV21)</f>
        <v>190</v>
      </c>
      <c r="AW15" s="313">
        <f t="shared" ref="AW15:CC15" si="7">+SUM(AW16:AW21)</f>
        <v>93</v>
      </c>
      <c r="AX15" s="313">
        <f t="shared" si="7"/>
        <v>76</v>
      </c>
      <c r="AY15" s="313">
        <f t="shared" si="7"/>
        <v>214</v>
      </c>
      <c r="AZ15" s="313">
        <f t="shared" si="7"/>
        <v>306</v>
      </c>
      <c r="BA15" s="313">
        <f t="shared" si="7"/>
        <v>567</v>
      </c>
      <c r="BB15" s="313">
        <f t="shared" si="7"/>
        <v>151</v>
      </c>
      <c r="BC15" s="313">
        <f t="shared" si="7"/>
        <v>212</v>
      </c>
      <c r="BD15" s="313">
        <f t="shared" si="7"/>
        <v>101</v>
      </c>
      <c r="BE15" s="313">
        <f t="shared" si="7"/>
        <v>109</v>
      </c>
      <c r="BF15" s="313">
        <f t="shared" si="7"/>
        <v>248</v>
      </c>
      <c r="BG15" s="313">
        <f t="shared" si="7"/>
        <v>188</v>
      </c>
      <c r="BH15" s="313">
        <f t="shared" si="7"/>
        <v>171</v>
      </c>
      <c r="BI15" s="313">
        <f t="shared" si="7"/>
        <v>720</v>
      </c>
      <c r="BJ15" s="313">
        <f t="shared" si="7"/>
        <v>107</v>
      </c>
      <c r="BK15" s="313">
        <f t="shared" si="7"/>
        <v>51</v>
      </c>
      <c r="BL15" s="313">
        <f t="shared" si="7"/>
        <v>59</v>
      </c>
      <c r="BM15" s="313">
        <f t="shared" si="7"/>
        <v>378</v>
      </c>
      <c r="BN15" s="313">
        <f t="shared" si="7"/>
        <v>413</v>
      </c>
      <c r="BO15" s="313">
        <f t="shared" si="7"/>
        <v>155</v>
      </c>
      <c r="BP15" s="313">
        <f t="shared" si="7"/>
        <v>651</v>
      </c>
      <c r="BQ15" s="313">
        <f t="shared" si="7"/>
        <v>146</v>
      </c>
      <c r="BR15" s="313">
        <f t="shared" si="7"/>
        <v>109</v>
      </c>
      <c r="BS15" s="313">
        <f t="shared" si="7"/>
        <v>59</v>
      </c>
      <c r="BT15" s="313">
        <f t="shared" si="7"/>
        <v>192</v>
      </c>
      <c r="BU15" s="313">
        <f t="shared" si="7"/>
        <v>125</v>
      </c>
      <c r="BV15" s="313">
        <f t="shared" si="7"/>
        <v>121</v>
      </c>
      <c r="BW15" s="313">
        <f t="shared" si="7"/>
        <v>51</v>
      </c>
      <c r="BX15" s="313">
        <f t="shared" si="7"/>
        <v>69</v>
      </c>
      <c r="BY15" s="313">
        <f t="shared" si="7"/>
        <v>32</v>
      </c>
      <c r="BZ15" s="313">
        <f t="shared" si="7"/>
        <v>26</v>
      </c>
      <c r="CA15" s="313">
        <f t="shared" si="7"/>
        <v>28</v>
      </c>
      <c r="CB15" s="313">
        <f t="shared" si="7"/>
        <v>32</v>
      </c>
      <c r="CC15" s="313">
        <f t="shared" si="7"/>
        <v>56</v>
      </c>
    </row>
    <row r="16" spans="1:81" s="539" customFormat="1" x14ac:dyDescent="0.25">
      <c r="B16" s="572" t="s">
        <v>317</v>
      </c>
      <c r="C16" s="573" t="s">
        <v>43</v>
      </c>
      <c r="D16" s="574">
        <v>3</v>
      </c>
      <c r="E16" s="575"/>
      <c r="F16" s="576">
        <v>0</v>
      </c>
      <c r="G16" s="577">
        <f t="shared" si="2"/>
        <v>1</v>
      </c>
      <c r="H16" s="576">
        <v>4</v>
      </c>
      <c r="I16" s="577">
        <f t="shared" si="3"/>
        <v>-0.25</v>
      </c>
      <c r="J16" s="578">
        <v>2</v>
      </c>
      <c r="K16" s="578">
        <v>4</v>
      </c>
      <c r="L16" s="578">
        <v>5</v>
      </c>
      <c r="M16" s="578">
        <v>4</v>
      </c>
      <c r="N16" s="578">
        <v>1</v>
      </c>
      <c r="O16" s="578">
        <v>0</v>
      </c>
      <c r="P16" s="578">
        <v>0</v>
      </c>
      <c r="Q16" s="578">
        <v>1</v>
      </c>
      <c r="R16" s="578">
        <v>0</v>
      </c>
      <c r="S16" s="578">
        <v>10</v>
      </c>
      <c r="T16" s="578">
        <v>8</v>
      </c>
      <c r="U16" s="578">
        <v>2</v>
      </c>
      <c r="V16" s="578">
        <v>11</v>
      </c>
      <c r="W16" s="578">
        <v>4</v>
      </c>
      <c r="X16" s="578">
        <v>1</v>
      </c>
      <c r="Y16" s="578">
        <v>3</v>
      </c>
      <c r="Z16" s="578">
        <v>8</v>
      </c>
      <c r="AA16" s="578">
        <v>5</v>
      </c>
      <c r="AB16" s="578"/>
      <c r="AC16" s="578"/>
      <c r="AD16" s="578"/>
      <c r="AE16" s="578"/>
      <c r="AF16" s="578">
        <v>2</v>
      </c>
      <c r="AG16" s="578"/>
      <c r="AH16" s="578"/>
      <c r="AI16" s="578"/>
      <c r="AJ16" s="578"/>
      <c r="AK16" s="578"/>
      <c r="AL16" s="578"/>
      <c r="AM16" s="578"/>
      <c r="AN16" s="578"/>
      <c r="AO16" s="578"/>
      <c r="AP16" s="578"/>
      <c r="AQ16" s="578"/>
      <c r="AR16" s="578"/>
      <c r="AS16" s="578"/>
      <c r="AT16" s="578"/>
      <c r="AU16" s="578">
        <v>1</v>
      </c>
      <c r="AV16" s="578">
        <v>2</v>
      </c>
      <c r="AW16" s="578">
        <v>2</v>
      </c>
      <c r="AX16" s="578">
        <v>1</v>
      </c>
      <c r="AY16" s="578">
        <v>8</v>
      </c>
      <c r="AZ16" s="578">
        <v>5</v>
      </c>
      <c r="BA16" s="578">
        <v>14</v>
      </c>
      <c r="BB16" s="578">
        <v>8</v>
      </c>
      <c r="BC16" s="578">
        <v>2</v>
      </c>
      <c r="BD16" s="578">
        <v>0</v>
      </c>
      <c r="BE16" s="578">
        <v>0</v>
      </c>
      <c r="BF16" s="578">
        <v>7</v>
      </c>
      <c r="BG16" s="578">
        <v>0</v>
      </c>
      <c r="BH16" s="578">
        <v>2</v>
      </c>
      <c r="BI16" s="579">
        <v>1</v>
      </c>
      <c r="BJ16" s="579">
        <v>4</v>
      </c>
      <c r="BK16" s="579">
        <v>2</v>
      </c>
      <c r="BL16" s="579">
        <v>2</v>
      </c>
      <c r="BM16" s="579">
        <v>2</v>
      </c>
      <c r="BN16" s="579">
        <v>8</v>
      </c>
      <c r="BO16" s="579">
        <v>2</v>
      </c>
      <c r="BP16" s="579">
        <v>2</v>
      </c>
      <c r="BQ16" s="579">
        <v>3</v>
      </c>
      <c r="BR16" s="579">
        <v>1</v>
      </c>
      <c r="BS16" s="579">
        <v>2</v>
      </c>
      <c r="BT16" s="579">
        <v>4</v>
      </c>
      <c r="BU16" s="579">
        <v>1</v>
      </c>
      <c r="BV16" s="579">
        <v>2</v>
      </c>
      <c r="BW16" s="579">
        <v>1</v>
      </c>
      <c r="BX16" s="579">
        <v>0</v>
      </c>
      <c r="BY16" s="578">
        <v>0</v>
      </c>
      <c r="BZ16" s="578">
        <v>0</v>
      </c>
      <c r="CA16" s="578">
        <v>2</v>
      </c>
      <c r="CB16" s="578">
        <v>1</v>
      </c>
      <c r="CC16" s="578">
        <v>5</v>
      </c>
    </row>
    <row r="17" spans="2:82" s="277" customFormat="1" x14ac:dyDescent="0.25">
      <c r="B17" s="269" t="s">
        <v>318</v>
      </c>
      <c r="C17" s="270" t="s">
        <v>44</v>
      </c>
      <c r="D17" s="283">
        <v>10</v>
      </c>
      <c r="E17" s="282"/>
      <c r="F17" s="242">
        <v>14</v>
      </c>
      <c r="G17" s="241">
        <f t="shared" si="2"/>
        <v>-0.2857142857142857</v>
      </c>
      <c r="H17" s="242">
        <v>4</v>
      </c>
      <c r="I17" s="241">
        <f t="shared" si="3"/>
        <v>1.5</v>
      </c>
      <c r="J17" s="244">
        <v>13</v>
      </c>
      <c r="K17" s="244">
        <v>11</v>
      </c>
      <c r="L17" s="244">
        <v>29</v>
      </c>
      <c r="M17" s="244">
        <v>13</v>
      </c>
      <c r="N17" s="244">
        <v>18</v>
      </c>
      <c r="O17" s="244">
        <v>3</v>
      </c>
      <c r="P17" s="244">
        <v>3</v>
      </c>
      <c r="Q17" s="244">
        <v>26</v>
      </c>
      <c r="R17" s="244">
        <v>14</v>
      </c>
      <c r="S17" s="244">
        <v>7</v>
      </c>
      <c r="T17" s="244">
        <v>8</v>
      </c>
      <c r="U17" s="244">
        <v>0</v>
      </c>
      <c r="V17" s="244">
        <v>8</v>
      </c>
      <c r="W17" s="244">
        <v>15</v>
      </c>
      <c r="X17" s="578">
        <v>11</v>
      </c>
      <c r="Y17" s="244">
        <v>10</v>
      </c>
      <c r="Z17" s="244">
        <v>8</v>
      </c>
      <c r="AA17" s="244">
        <v>5</v>
      </c>
      <c r="AB17" s="244"/>
      <c r="AC17" s="244"/>
      <c r="AD17" s="244"/>
      <c r="AE17" s="244"/>
      <c r="AF17" s="244">
        <v>5</v>
      </c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578">
        <v>10</v>
      </c>
      <c r="AV17" s="244">
        <v>5</v>
      </c>
      <c r="AW17" s="244">
        <v>9</v>
      </c>
      <c r="AX17" s="244">
        <v>3</v>
      </c>
      <c r="AY17" s="244">
        <v>4</v>
      </c>
      <c r="AZ17" s="244">
        <v>4</v>
      </c>
      <c r="BA17" s="244">
        <v>2</v>
      </c>
      <c r="BB17" s="244">
        <v>2</v>
      </c>
      <c r="BC17" s="244">
        <v>3</v>
      </c>
      <c r="BD17" s="244">
        <v>11</v>
      </c>
      <c r="BE17" s="244">
        <v>8</v>
      </c>
      <c r="BF17" s="244">
        <v>4</v>
      </c>
      <c r="BG17" s="244">
        <v>8</v>
      </c>
      <c r="BH17" s="244">
        <v>11</v>
      </c>
      <c r="BI17" s="579">
        <v>8</v>
      </c>
      <c r="BJ17" s="579">
        <v>4</v>
      </c>
      <c r="BK17" s="579">
        <v>4</v>
      </c>
      <c r="BL17" s="579">
        <v>3</v>
      </c>
      <c r="BM17" s="579">
        <v>7</v>
      </c>
      <c r="BN17" s="579">
        <v>10</v>
      </c>
      <c r="BO17" s="579">
        <v>10</v>
      </c>
      <c r="BP17" s="579">
        <v>10</v>
      </c>
      <c r="BQ17" s="579">
        <v>9</v>
      </c>
      <c r="BR17" s="579">
        <v>13</v>
      </c>
      <c r="BS17" s="579">
        <v>5</v>
      </c>
      <c r="BT17" s="579">
        <v>7</v>
      </c>
      <c r="BU17" s="579">
        <v>6</v>
      </c>
      <c r="BV17" s="579">
        <v>9</v>
      </c>
      <c r="BW17" s="579">
        <v>1</v>
      </c>
      <c r="BX17" s="579">
        <v>1</v>
      </c>
      <c r="BY17" s="244">
        <v>3</v>
      </c>
      <c r="BZ17" s="244">
        <v>7</v>
      </c>
      <c r="CA17" s="244">
        <v>4</v>
      </c>
      <c r="CB17" s="244">
        <v>2</v>
      </c>
      <c r="CC17" s="244">
        <v>7</v>
      </c>
    </row>
    <row r="18" spans="2:82" s="277" customFormat="1" x14ac:dyDescent="0.25">
      <c r="B18" s="269" t="s">
        <v>319</v>
      </c>
      <c r="C18" s="270" t="s">
        <v>45</v>
      </c>
      <c r="D18" s="283">
        <v>25</v>
      </c>
      <c r="E18" s="282"/>
      <c r="F18" s="242">
        <v>14</v>
      </c>
      <c r="G18" s="241">
        <f t="shared" si="2"/>
        <v>0.7857142857142857</v>
      </c>
      <c r="H18" s="242">
        <v>13</v>
      </c>
      <c r="I18" s="241">
        <f t="shared" si="3"/>
        <v>0.92307692307692313</v>
      </c>
      <c r="J18" s="244">
        <v>18</v>
      </c>
      <c r="K18" s="244">
        <v>1</v>
      </c>
      <c r="L18" s="244">
        <v>19</v>
      </c>
      <c r="M18" s="244">
        <v>7</v>
      </c>
      <c r="N18" s="244">
        <v>16</v>
      </c>
      <c r="O18" s="244">
        <v>3</v>
      </c>
      <c r="P18" s="244">
        <v>3</v>
      </c>
      <c r="Q18" s="244">
        <v>15</v>
      </c>
      <c r="R18" s="244">
        <v>14</v>
      </c>
      <c r="S18" s="244">
        <v>31</v>
      </c>
      <c r="T18" s="244">
        <v>20</v>
      </c>
      <c r="U18" s="244">
        <v>8</v>
      </c>
      <c r="V18" s="244">
        <v>1</v>
      </c>
      <c r="W18" s="244">
        <v>20</v>
      </c>
      <c r="X18" s="578">
        <v>19</v>
      </c>
      <c r="Y18" s="244">
        <v>25</v>
      </c>
      <c r="Z18" s="244">
        <v>14</v>
      </c>
      <c r="AA18" s="244">
        <v>19</v>
      </c>
      <c r="AB18" s="244"/>
      <c r="AC18" s="244"/>
      <c r="AD18" s="244"/>
      <c r="AE18" s="244"/>
      <c r="AF18" s="244">
        <v>9</v>
      </c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578">
        <v>38</v>
      </c>
      <c r="AV18" s="244">
        <v>18</v>
      </c>
      <c r="AW18" s="244">
        <v>4</v>
      </c>
      <c r="AX18" s="244">
        <v>11</v>
      </c>
      <c r="AY18" s="244">
        <v>14</v>
      </c>
      <c r="AZ18" s="244">
        <v>14</v>
      </c>
      <c r="BA18" s="244">
        <v>11</v>
      </c>
      <c r="BB18" s="244">
        <v>13</v>
      </c>
      <c r="BC18" s="244">
        <v>12</v>
      </c>
      <c r="BD18" s="244">
        <v>2</v>
      </c>
      <c r="BE18" s="244">
        <v>4</v>
      </c>
      <c r="BF18" s="244">
        <v>8</v>
      </c>
      <c r="BG18" s="244">
        <v>14</v>
      </c>
      <c r="BH18" s="244">
        <v>13</v>
      </c>
      <c r="BI18" s="579">
        <v>20</v>
      </c>
      <c r="BJ18" s="579">
        <v>13</v>
      </c>
      <c r="BK18" s="579">
        <v>6</v>
      </c>
      <c r="BL18" s="579">
        <v>1</v>
      </c>
      <c r="BM18" s="579">
        <v>20</v>
      </c>
      <c r="BN18" s="579">
        <v>10</v>
      </c>
      <c r="BO18" s="579">
        <v>21</v>
      </c>
      <c r="BP18" s="579">
        <v>12</v>
      </c>
      <c r="BQ18" s="579">
        <v>18</v>
      </c>
      <c r="BR18" s="579">
        <v>9</v>
      </c>
      <c r="BS18" s="579">
        <v>0</v>
      </c>
      <c r="BT18" s="579">
        <v>16</v>
      </c>
      <c r="BU18" s="579">
        <v>11</v>
      </c>
      <c r="BV18" s="579">
        <v>3</v>
      </c>
      <c r="BW18" s="579">
        <v>3</v>
      </c>
      <c r="BX18" s="579">
        <v>3</v>
      </c>
      <c r="BY18" s="244">
        <v>1</v>
      </c>
      <c r="BZ18" s="244">
        <v>0</v>
      </c>
      <c r="CA18" s="244">
        <v>1</v>
      </c>
      <c r="CB18" s="244">
        <v>4</v>
      </c>
      <c r="CC18" s="244">
        <v>4</v>
      </c>
    </row>
    <row r="19" spans="2:82" s="277" customFormat="1" x14ac:dyDescent="0.25">
      <c r="B19" s="269" t="s">
        <v>320</v>
      </c>
      <c r="C19" s="270" t="s">
        <v>46</v>
      </c>
      <c r="D19" s="283">
        <v>21</v>
      </c>
      <c r="E19" s="282"/>
      <c r="F19" s="242">
        <v>15</v>
      </c>
      <c r="G19" s="241">
        <f t="shared" si="2"/>
        <v>0.4</v>
      </c>
      <c r="H19" s="242">
        <v>11</v>
      </c>
      <c r="I19" s="241">
        <f t="shared" si="3"/>
        <v>0.90909090909090906</v>
      </c>
      <c r="J19" s="244">
        <v>22</v>
      </c>
      <c r="K19" s="244">
        <v>4</v>
      </c>
      <c r="L19" s="244">
        <v>36</v>
      </c>
      <c r="M19" s="244">
        <v>26</v>
      </c>
      <c r="N19" s="244">
        <v>6</v>
      </c>
      <c r="O19" s="244">
        <v>3</v>
      </c>
      <c r="P19" s="244">
        <v>3</v>
      </c>
      <c r="Q19" s="244">
        <v>26</v>
      </c>
      <c r="R19" s="244">
        <v>15</v>
      </c>
      <c r="S19" s="244">
        <v>15</v>
      </c>
      <c r="T19" s="244">
        <v>11</v>
      </c>
      <c r="U19" s="244">
        <v>3</v>
      </c>
      <c r="V19" s="244">
        <v>5</v>
      </c>
      <c r="W19" s="244">
        <v>21</v>
      </c>
      <c r="X19" s="578">
        <v>16</v>
      </c>
      <c r="Y19" s="244">
        <v>21</v>
      </c>
      <c r="Z19" s="244">
        <v>12</v>
      </c>
      <c r="AA19" s="244">
        <v>11</v>
      </c>
      <c r="AB19" s="244"/>
      <c r="AC19" s="244"/>
      <c r="AD19" s="244"/>
      <c r="AE19" s="244"/>
      <c r="AF19" s="244">
        <v>9</v>
      </c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578">
        <v>19</v>
      </c>
      <c r="AV19" s="244">
        <v>12</v>
      </c>
      <c r="AW19" s="244">
        <v>3</v>
      </c>
      <c r="AX19" s="244">
        <v>2</v>
      </c>
      <c r="AY19" s="244">
        <v>16</v>
      </c>
      <c r="AZ19" s="244">
        <v>13</v>
      </c>
      <c r="BA19" s="244">
        <v>10</v>
      </c>
      <c r="BB19" s="244">
        <v>13</v>
      </c>
      <c r="BC19" s="244">
        <v>22</v>
      </c>
      <c r="BD19" s="244">
        <v>1</v>
      </c>
      <c r="BE19" s="244">
        <v>5</v>
      </c>
      <c r="BF19" s="244">
        <v>21</v>
      </c>
      <c r="BG19" s="244">
        <v>20</v>
      </c>
      <c r="BH19" s="244">
        <v>12</v>
      </c>
      <c r="BI19" s="579">
        <v>14</v>
      </c>
      <c r="BJ19" s="579">
        <v>11</v>
      </c>
      <c r="BK19" s="579">
        <v>0</v>
      </c>
      <c r="BL19" s="579">
        <v>1</v>
      </c>
      <c r="BM19" s="579">
        <v>24</v>
      </c>
      <c r="BN19" s="579">
        <v>12</v>
      </c>
      <c r="BO19" s="579">
        <v>16</v>
      </c>
      <c r="BP19" s="579">
        <v>16</v>
      </c>
      <c r="BQ19" s="579">
        <v>13</v>
      </c>
      <c r="BR19" s="579">
        <v>3</v>
      </c>
      <c r="BS19" s="579">
        <v>1</v>
      </c>
      <c r="BT19" s="579">
        <v>23</v>
      </c>
      <c r="BU19" s="579">
        <v>6</v>
      </c>
      <c r="BV19" s="579">
        <v>7</v>
      </c>
      <c r="BW19" s="579">
        <v>3</v>
      </c>
      <c r="BX19" s="579">
        <v>3</v>
      </c>
      <c r="BY19" s="244">
        <v>0</v>
      </c>
      <c r="BZ19" s="244">
        <v>1</v>
      </c>
      <c r="CA19" s="244">
        <v>2</v>
      </c>
      <c r="CB19" s="244">
        <v>3</v>
      </c>
      <c r="CC19" s="244">
        <v>3</v>
      </c>
    </row>
    <row r="20" spans="2:82" s="277" customFormat="1" x14ac:dyDescent="0.25">
      <c r="B20" s="269" t="s">
        <v>321</v>
      </c>
      <c r="C20" s="270" t="s">
        <v>47</v>
      </c>
      <c r="D20" s="283">
        <v>36</v>
      </c>
      <c r="E20" s="282"/>
      <c r="F20" s="242">
        <v>53</v>
      </c>
      <c r="G20" s="241">
        <f t="shared" si="2"/>
        <v>-0.32075471698113206</v>
      </c>
      <c r="H20" s="242">
        <v>22</v>
      </c>
      <c r="I20" s="241">
        <f t="shared" si="3"/>
        <v>0.63636363636363635</v>
      </c>
      <c r="J20" s="244">
        <v>40</v>
      </c>
      <c r="K20" s="244">
        <v>14</v>
      </c>
      <c r="L20" s="244">
        <v>31</v>
      </c>
      <c r="M20" s="244">
        <v>15</v>
      </c>
      <c r="N20" s="244">
        <v>14</v>
      </c>
      <c r="O20" s="244">
        <v>6</v>
      </c>
      <c r="P20" s="244">
        <v>6</v>
      </c>
      <c r="Q20" s="244">
        <v>28</v>
      </c>
      <c r="R20" s="244">
        <v>53</v>
      </c>
      <c r="S20" s="244">
        <v>38</v>
      </c>
      <c r="T20" s="244">
        <v>22</v>
      </c>
      <c r="U20" s="244">
        <v>11</v>
      </c>
      <c r="V20" s="244">
        <v>21</v>
      </c>
      <c r="W20" s="244">
        <v>34</v>
      </c>
      <c r="X20" s="578">
        <v>21</v>
      </c>
      <c r="Y20" s="244">
        <v>36</v>
      </c>
      <c r="Z20" s="244">
        <v>18</v>
      </c>
      <c r="AA20" s="244">
        <v>26</v>
      </c>
      <c r="AB20" s="244"/>
      <c r="AC20" s="244"/>
      <c r="AD20" s="244"/>
      <c r="AE20" s="244"/>
      <c r="AF20" s="244">
        <v>15</v>
      </c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578">
        <v>22</v>
      </c>
      <c r="AV20" s="244">
        <v>18</v>
      </c>
      <c r="AW20" s="244">
        <v>6</v>
      </c>
      <c r="AX20" s="244">
        <v>7</v>
      </c>
      <c r="AY20" s="244">
        <v>43</v>
      </c>
      <c r="AZ20" s="244">
        <v>22</v>
      </c>
      <c r="BA20" s="244">
        <v>21</v>
      </c>
      <c r="BB20" s="244">
        <v>24</v>
      </c>
      <c r="BC20" s="244">
        <v>21</v>
      </c>
      <c r="BD20" s="244">
        <v>10</v>
      </c>
      <c r="BE20" s="244">
        <v>9</v>
      </c>
      <c r="BF20" s="244">
        <v>28</v>
      </c>
      <c r="BG20" s="244">
        <v>31</v>
      </c>
      <c r="BH20" s="244">
        <v>30</v>
      </c>
      <c r="BI20" s="579">
        <v>38</v>
      </c>
      <c r="BJ20" s="579">
        <v>22</v>
      </c>
      <c r="BK20" s="579">
        <v>12</v>
      </c>
      <c r="BL20" s="579">
        <v>18</v>
      </c>
      <c r="BM20" s="579">
        <v>25</v>
      </c>
      <c r="BN20" s="579">
        <v>16</v>
      </c>
      <c r="BO20" s="579">
        <v>34</v>
      </c>
      <c r="BP20" s="579">
        <v>41</v>
      </c>
      <c r="BQ20" s="579">
        <v>31</v>
      </c>
      <c r="BR20" s="579">
        <v>10</v>
      </c>
      <c r="BS20" s="579">
        <v>7</v>
      </c>
      <c r="BT20" s="579">
        <v>16</v>
      </c>
      <c r="BU20" s="579">
        <v>13</v>
      </c>
      <c r="BV20" s="579">
        <v>14</v>
      </c>
      <c r="BW20" s="579">
        <v>7</v>
      </c>
      <c r="BX20" s="579">
        <v>2</v>
      </c>
      <c r="BY20" s="244">
        <v>2</v>
      </c>
      <c r="BZ20" s="244">
        <v>0</v>
      </c>
      <c r="CA20" s="244">
        <v>2</v>
      </c>
      <c r="CB20" s="244">
        <v>7</v>
      </c>
      <c r="CC20" s="244">
        <v>3</v>
      </c>
    </row>
    <row r="21" spans="2:82" s="277" customFormat="1" x14ac:dyDescent="0.25">
      <c r="B21" s="269" t="s">
        <v>322</v>
      </c>
      <c r="C21" s="270" t="s">
        <v>48</v>
      </c>
      <c r="D21" s="283">
        <v>237</v>
      </c>
      <c r="E21" s="282"/>
      <c r="F21" s="242">
        <v>404</v>
      </c>
      <c r="G21" s="241">
        <f t="shared" si="2"/>
        <v>-0.41336633663366334</v>
      </c>
      <c r="H21" s="242">
        <v>53</v>
      </c>
      <c r="I21" s="241">
        <f t="shared" si="3"/>
        <v>3.4716981132075473</v>
      </c>
      <c r="J21" s="244">
        <v>103</v>
      </c>
      <c r="K21" s="244">
        <v>132</v>
      </c>
      <c r="L21" s="244">
        <v>125</v>
      </c>
      <c r="M21" s="244">
        <v>154</v>
      </c>
      <c r="N21" s="244">
        <v>57</v>
      </c>
      <c r="O21" s="244">
        <v>88</v>
      </c>
      <c r="P21" s="244">
        <v>88</v>
      </c>
      <c r="Q21" s="244">
        <v>110</v>
      </c>
      <c r="R21" s="244">
        <v>404</v>
      </c>
      <c r="S21" s="244">
        <v>166</v>
      </c>
      <c r="T21" s="244">
        <v>149</v>
      </c>
      <c r="U21" s="244">
        <v>27</v>
      </c>
      <c r="V21" s="244">
        <v>81</v>
      </c>
      <c r="W21" s="244">
        <v>134</v>
      </c>
      <c r="X21" s="578">
        <v>161</v>
      </c>
      <c r="Y21" s="244">
        <v>237</v>
      </c>
      <c r="Z21" s="244">
        <v>125</v>
      </c>
      <c r="AA21" s="244">
        <v>64</v>
      </c>
      <c r="AB21" s="244"/>
      <c r="AC21" s="244"/>
      <c r="AD21" s="244"/>
      <c r="AE21" s="244"/>
      <c r="AF21" s="244">
        <v>73</v>
      </c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578">
        <v>108</v>
      </c>
      <c r="AV21" s="244">
        <v>135</v>
      </c>
      <c r="AW21" s="244">
        <v>69</v>
      </c>
      <c r="AX21" s="244">
        <v>52</v>
      </c>
      <c r="AY21" s="244">
        <v>129</v>
      </c>
      <c r="AZ21" s="244">
        <v>248</v>
      </c>
      <c r="BA21" s="244">
        <v>509</v>
      </c>
      <c r="BB21" s="244">
        <v>91</v>
      </c>
      <c r="BC21" s="244">
        <v>152</v>
      </c>
      <c r="BD21" s="244">
        <v>77</v>
      </c>
      <c r="BE21" s="244">
        <v>83</v>
      </c>
      <c r="BF21" s="244">
        <v>180</v>
      </c>
      <c r="BG21" s="244">
        <v>115</v>
      </c>
      <c r="BH21" s="244">
        <v>103</v>
      </c>
      <c r="BI21" s="579">
        <v>639</v>
      </c>
      <c r="BJ21" s="579">
        <v>53</v>
      </c>
      <c r="BK21" s="579">
        <v>27</v>
      </c>
      <c r="BL21" s="579">
        <v>34</v>
      </c>
      <c r="BM21" s="579">
        <v>300</v>
      </c>
      <c r="BN21" s="579">
        <v>357</v>
      </c>
      <c r="BO21" s="579">
        <v>72</v>
      </c>
      <c r="BP21" s="579">
        <v>570</v>
      </c>
      <c r="BQ21" s="579">
        <v>72</v>
      </c>
      <c r="BR21" s="579">
        <v>73</v>
      </c>
      <c r="BS21" s="579">
        <v>44</v>
      </c>
      <c r="BT21" s="579">
        <v>126</v>
      </c>
      <c r="BU21" s="579">
        <v>88</v>
      </c>
      <c r="BV21" s="579">
        <v>86</v>
      </c>
      <c r="BW21" s="579">
        <v>36</v>
      </c>
      <c r="BX21" s="579">
        <v>60</v>
      </c>
      <c r="BY21" s="244">
        <v>26</v>
      </c>
      <c r="BZ21" s="244">
        <v>18</v>
      </c>
      <c r="CA21" s="244">
        <v>17</v>
      </c>
      <c r="CB21" s="244">
        <v>15</v>
      </c>
      <c r="CC21" s="244">
        <v>34</v>
      </c>
    </row>
    <row r="22" spans="2:82" s="314" customFormat="1" hidden="1" x14ac:dyDescent="0.25">
      <c r="B22" s="271">
        <v>2</v>
      </c>
      <c r="C22" s="311" t="s">
        <v>49</v>
      </c>
      <c r="D22" s="315">
        <f>+SUM(D23:D27)</f>
        <v>0</v>
      </c>
      <c r="E22" s="316"/>
      <c r="F22" s="315">
        <f>+SUM(F23:F27)</f>
        <v>133</v>
      </c>
      <c r="G22" s="580">
        <f t="shared" si="2"/>
        <v>-1</v>
      </c>
      <c r="H22" s="315">
        <f>+SUM(H23:H27)</f>
        <v>104</v>
      </c>
      <c r="I22" s="580">
        <f t="shared" si="3"/>
        <v>-1</v>
      </c>
      <c r="J22" s="313">
        <f>+SUM(J23:J27)</f>
        <v>0</v>
      </c>
      <c r="K22" s="313">
        <f>+SUM(K23:K27)</f>
        <v>51</v>
      </c>
      <c r="L22" s="313">
        <f t="shared" ref="L22:AT22" si="8">+SUM(L23:L27)</f>
        <v>207</v>
      </c>
      <c r="M22" s="313">
        <f t="shared" si="8"/>
        <v>158</v>
      </c>
      <c r="N22" s="313">
        <f t="shared" si="8"/>
        <v>69</v>
      </c>
      <c r="O22" s="313">
        <f t="shared" si="8"/>
        <v>35</v>
      </c>
      <c r="P22" s="313">
        <f t="shared" si="8"/>
        <v>133</v>
      </c>
      <c r="Q22" s="313">
        <f t="shared" si="8"/>
        <v>135</v>
      </c>
      <c r="R22" s="313">
        <f t="shared" si="8"/>
        <v>126</v>
      </c>
      <c r="S22" s="313">
        <f t="shared" si="8"/>
        <v>115</v>
      </c>
      <c r="T22" s="313">
        <f t="shared" si="8"/>
        <v>107</v>
      </c>
      <c r="U22" s="313">
        <f t="shared" si="8"/>
        <v>49</v>
      </c>
      <c r="V22" s="313">
        <f t="shared" si="8"/>
        <v>35</v>
      </c>
      <c r="W22" s="313">
        <f t="shared" si="8"/>
        <v>49</v>
      </c>
      <c r="X22" s="494">
        <f t="shared" si="8"/>
        <v>0</v>
      </c>
      <c r="Y22" s="313">
        <f t="shared" si="8"/>
        <v>0</v>
      </c>
      <c r="Z22" s="313">
        <f t="shared" si="8"/>
        <v>0</v>
      </c>
      <c r="AA22" s="313">
        <f t="shared" si="8"/>
        <v>0</v>
      </c>
      <c r="AB22" s="313">
        <f t="shared" si="8"/>
        <v>0</v>
      </c>
      <c r="AC22" s="313">
        <f t="shared" si="8"/>
        <v>0</v>
      </c>
      <c r="AD22" s="313">
        <f t="shared" si="8"/>
        <v>0</v>
      </c>
      <c r="AE22" s="313">
        <f t="shared" si="8"/>
        <v>0</v>
      </c>
      <c r="AF22" s="313">
        <f t="shared" si="8"/>
        <v>0</v>
      </c>
      <c r="AG22" s="313">
        <f t="shared" si="8"/>
        <v>0</v>
      </c>
      <c r="AH22" s="313">
        <f t="shared" si="8"/>
        <v>0</v>
      </c>
      <c r="AI22" s="313">
        <f t="shared" si="8"/>
        <v>0</v>
      </c>
      <c r="AJ22" s="313">
        <f t="shared" si="8"/>
        <v>0</v>
      </c>
      <c r="AK22" s="313">
        <f t="shared" si="8"/>
        <v>0</v>
      </c>
      <c r="AL22" s="313">
        <f t="shared" si="8"/>
        <v>0</v>
      </c>
      <c r="AM22" s="313">
        <f t="shared" si="8"/>
        <v>0</v>
      </c>
      <c r="AN22" s="313">
        <f t="shared" si="8"/>
        <v>0</v>
      </c>
      <c r="AO22" s="313">
        <f t="shared" si="8"/>
        <v>0</v>
      </c>
      <c r="AP22" s="313">
        <f t="shared" si="8"/>
        <v>0</v>
      </c>
      <c r="AQ22" s="313">
        <f t="shared" si="8"/>
        <v>0</v>
      </c>
      <c r="AR22" s="313">
        <f t="shared" si="8"/>
        <v>0</v>
      </c>
      <c r="AS22" s="313">
        <f t="shared" si="8"/>
        <v>0</v>
      </c>
      <c r="AT22" s="313">
        <f t="shared" si="8"/>
        <v>0</v>
      </c>
      <c r="AU22" s="494">
        <f>+SUM(AU23:AU27)</f>
        <v>0</v>
      </c>
      <c r="AV22" s="313">
        <f>+SUM(AV23:AV27)</f>
        <v>0</v>
      </c>
      <c r="AW22" s="313">
        <f t="shared" ref="AW22:CC22" si="9">+SUM(AW23:AW27)</f>
        <v>0</v>
      </c>
      <c r="AX22" s="313">
        <f t="shared" si="9"/>
        <v>0</v>
      </c>
      <c r="AY22" s="313">
        <f t="shared" si="9"/>
        <v>0</v>
      </c>
      <c r="AZ22" s="313">
        <f t="shared" si="9"/>
        <v>0</v>
      </c>
      <c r="BA22" s="313">
        <f t="shared" si="9"/>
        <v>0</v>
      </c>
      <c r="BB22" s="313">
        <f t="shared" si="9"/>
        <v>0</v>
      </c>
      <c r="BC22" s="313">
        <f t="shared" si="9"/>
        <v>0</v>
      </c>
      <c r="BD22" s="313">
        <f t="shared" si="9"/>
        <v>0</v>
      </c>
      <c r="BE22" s="313">
        <f t="shared" si="9"/>
        <v>0</v>
      </c>
      <c r="BF22" s="313">
        <f t="shared" si="9"/>
        <v>0</v>
      </c>
      <c r="BG22" s="313">
        <f t="shared" si="9"/>
        <v>0</v>
      </c>
      <c r="BH22" s="313">
        <f t="shared" si="9"/>
        <v>0</v>
      </c>
      <c r="BI22" s="313">
        <f t="shared" si="9"/>
        <v>0</v>
      </c>
      <c r="BJ22" s="313">
        <f t="shared" si="9"/>
        <v>0</v>
      </c>
      <c r="BK22" s="313">
        <f t="shared" si="9"/>
        <v>0</v>
      </c>
      <c r="BL22" s="313">
        <f t="shared" si="9"/>
        <v>0</v>
      </c>
      <c r="BM22" s="313">
        <f t="shared" si="9"/>
        <v>0</v>
      </c>
      <c r="BN22" s="313">
        <f t="shared" si="9"/>
        <v>0</v>
      </c>
      <c r="BO22" s="313">
        <f t="shared" si="9"/>
        <v>0</v>
      </c>
      <c r="BP22" s="313">
        <f t="shared" si="9"/>
        <v>0</v>
      </c>
      <c r="BQ22" s="313">
        <f t="shared" si="9"/>
        <v>0</v>
      </c>
      <c r="BR22" s="313">
        <f t="shared" si="9"/>
        <v>0</v>
      </c>
      <c r="BS22" s="313">
        <f t="shared" si="9"/>
        <v>0</v>
      </c>
      <c r="BT22" s="313">
        <f t="shared" si="9"/>
        <v>0</v>
      </c>
      <c r="BU22" s="313">
        <f t="shared" si="9"/>
        <v>0</v>
      </c>
      <c r="BV22" s="313">
        <f t="shared" si="9"/>
        <v>0</v>
      </c>
      <c r="BW22" s="313">
        <f t="shared" si="9"/>
        <v>0</v>
      </c>
      <c r="BX22" s="313">
        <f t="shared" si="9"/>
        <v>0</v>
      </c>
      <c r="BY22" s="313">
        <f t="shared" si="9"/>
        <v>0</v>
      </c>
      <c r="BZ22" s="313">
        <f t="shared" si="9"/>
        <v>0</v>
      </c>
      <c r="CA22" s="313">
        <f t="shared" si="9"/>
        <v>0</v>
      </c>
      <c r="CB22" s="313">
        <f t="shared" si="9"/>
        <v>0</v>
      </c>
      <c r="CC22" s="313">
        <f t="shared" si="9"/>
        <v>0</v>
      </c>
    </row>
    <row r="23" spans="2:82" s="277" customFormat="1" hidden="1" x14ac:dyDescent="0.25">
      <c r="B23" s="269" t="s">
        <v>50</v>
      </c>
      <c r="C23" s="270" t="s">
        <v>51</v>
      </c>
      <c r="D23" s="283"/>
      <c r="E23" s="282"/>
      <c r="F23" s="283">
        <v>0</v>
      </c>
      <c r="G23" s="241">
        <f t="shared" si="2"/>
        <v>1</v>
      </c>
      <c r="H23" s="283">
        <v>1</v>
      </c>
      <c r="I23" s="241">
        <f t="shared" si="3"/>
        <v>-1</v>
      </c>
      <c r="J23" s="244"/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  <c r="R23" s="244">
        <v>0</v>
      </c>
      <c r="S23" s="244">
        <v>0</v>
      </c>
      <c r="T23" s="244">
        <v>0</v>
      </c>
      <c r="U23" s="244">
        <v>0</v>
      </c>
      <c r="V23" s="244">
        <v>0</v>
      </c>
      <c r="W23" s="244">
        <v>0</v>
      </c>
      <c r="X23" s="578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578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  <c r="BJ23" s="244"/>
      <c r="BK23" s="244"/>
      <c r="BL23" s="244"/>
      <c r="BM23" s="244"/>
      <c r="BN23" s="244"/>
      <c r="BO23" s="244"/>
      <c r="BP23" s="244"/>
      <c r="BQ23" s="244"/>
      <c r="BR23" s="244"/>
      <c r="BS23" s="244"/>
      <c r="BT23" s="244"/>
      <c r="BU23" s="244"/>
      <c r="BV23" s="244"/>
      <c r="BW23" s="244"/>
      <c r="BX23" s="244"/>
      <c r="BY23" s="244"/>
      <c r="BZ23" s="244"/>
      <c r="CA23" s="244"/>
      <c r="CB23" s="244"/>
      <c r="CC23" s="244"/>
    </row>
    <row r="24" spans="2:82" s="277" customFormat="1" hidden="1" x14ac:dyDescent="0.25">
      <c r="B24" s="269" t="s">
        <v>52</v>
      </c>
      <c r="C24" s="270" t="s">
        <v>53</v>
      </c>
      <c r="D24" s="283"/>
      <c r="E24" s="282"/>
      <c r="F24" s="283">
        <v>3</v>
      </c>
      <c r="G24" s="241">
        <f t="shared" si="2"/>
        <v>-1</v>
      </c>
      <c r="H24" s="283">
        <v>1</v>
      </c>
      <c r="I24" s="241">
        <f t="shared" si="3"/>
        <v>-1</v>
      </c>
      <c r="J24" s="244"/>
      <c r="K24" s="244">
        <v>0</v>
      </c>
      <c r="L24" s="244">
        <v>6</v>
      </c>
      <c r="M24" s="244">
        <v>4</v>
      </c>
      <c r="N24" s="244">
        <v>6</v>
      </c>
      <c r="O24" s="244">
        <v>0</v>
      </c>
      <c r="P24" s="244">
        <v>3</v>
      </c>
      <c r="Q24" s="244">
        <v>2</v>
      </c>
      <c r="R24" s="244">
        <v>1</v>
      </c>
      <c r="S24" s="244">
        <v>6</v>
      </c>
      <c r="T24" s="244">
        <v>4</v>
      </c>
      <c r="U24" s="244">
        <v>4</v>
      </c>
      <c r="V24" s="244">
        <v>0</v>
      </c>
      <c r="W24" s="244">
        <v>3</v>
      </c>
      <c r="X24" s="578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578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  <c r="BJ24" s="244"/>
      <c r="BK24" s="244"/>
      <c r="BL24" s="244"/>
      <c r="BM24" s="244"/>
      <c r="BN24" s="244"/>
      <c r="BO24" s="244"/>
      <c r="BP24" s="244"/>
      <c r="BQ24" s="244"/>
      <c r="BR24" s="244"/>
      <c r="BS24" s="244"/>
      <c r="BT24" s="244"/>
      <c r="BU24" s="244"/>
      <c r="BV24" s="244"/>
      <c r="BW24" s="244"/>
      <c r="BX24" s="244"/>
      <c r="BY24" s="244"/>
      <c r="BZ24" s="244"/>
      <c r="CA24" s="244"/>
      <c r="CB24" s="244"/>
      <c r="CC24" s="244"/>
    </row>
    <row r="25" spans="2:82" s="277" customFormat="1" hidden="1" x14ac:dyDescent="0.25">
      <c r="B25" s="269" t="s">
        <v>54</v>
      </c>
      <c r="C25" s="270" t="s">
        <v>55</v>
      </c>
      <c r="D25" s="283"/>
      <c r="E25" s="282"/>
      <c r="F25" s="283">
        <v>31</v>
      </c>
      <c r="G25" s="241">
        <f t="shared" si="2"/>
        <v>-1</v>
      </c>
      <c r="H25" s="283">
        <v>11</v>
      </c>
      <c r="I25" s="241">
        <f t="shared" si="3"/>
        <v>-1</v>
      </c>
      <c r="J25" s="244"/>
      <c r="K25" s="244">
        <v>7</v>
      </c>
      <c r="L25" s="244">
        <v>37</v>
      </c>
      <c r="M25" s="244">
        <v>29</v>
      </c>
      <c r="N25" s="244">
        <v>23</v>
      </c>
      <c r="O25" s="244">
        <v>11</v>
      </c>
      <c r="P25" s="244">
        <v>31</v>
      </c>
      <c r="Q25" s="244">
        <v>34</v>
      </c>
      <c r="R25" s="244">
        <v>24</v>
      </c>
      <c r="S25" s="244">
        <v>23</v>
      </c>
      <c r="T25" s="244">
        <v>34</v>
      </c>
      <c r="U25" s="244">
        <v>24</v>
      </c>
      <c r="V25" s="244">
        <v>29</v>
      </c>
      <c r="W25" s="244">
        <v>34</v>
      </c>
      <c r="X25" s="578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578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  <c r="BJ25" s="244"/>
      <c r="BK25" s="244"/>
      <c r="BL25" s="244"/>
      <c r="BM25" s="244"/>
      <c r="BN25" s="244"/>
      <c r="BO25" s="244"/>
      <c r="BP25" s="244"/>
      <c r="BQ25" s="244"/>
      <c r="BR25" s="244"/>
      <c r="BS25" s="244"/>
      <c r="BT25" s="244"/>
      <c r="BU25" s="244"/>
      <c r="BV25" s="244"/>
      <c r="BW25" s="244"/>
      <c r="BX25" s="244"/>
      <c r="BY25" s="244"/>
      <c r="BZ25" s="244"/>
      <c r="CA25" s="244"/>
      <c r="CB25" s="244"/>
      <c r="CC25" s="244"/>
    </row>
    <row r="26" spans="2:82" s="277" customFormat="1" hidden="1" x14ac:dyDescent="0.25">
      <c r="B26" s="269" t="s">
        <v>56</v>
      </c>
      <c r="C26" s="270" t="s">
        <v>57</v>
      </c>
      <c r="D26" s="283"/>
      <c r="E26" s="282"/>
      <c r="F26" s="283">
        <v>11</v>
      </c>
      <c r="G26" s="241">
        <f t="shared" si="2"/>
        <v>-1</v>
      </c>
      <c r="H26" s="283">
        <v>3</v>
      </c>
      <c r="I26" s="241">
        <f t="shared" si="3"/>
        <v>-1</v>
      </c>
      <c r="J26" s="244"/>
      <c r="K26" s="244">
        <v>0</v>
      </c>
      <c r="L26" s="244">
        <v>16</v>
      </c>
      <c r="M26" s="244">
        <v>10</v>
      </c>
      <c r="N26" s="244">
        <v>3</v>
      </c>
      <c r="O26" s="244">
        <v>2</v>
      </c>
      <c r="P26" s="244">
        <v>11</v>
      </c>
      <c r="Q26" s="244">
        <v>9</v>
      </c>
      <c r="R26" s="244">
        <v>8</v>
      </c>
      <c r="S26" s="244">
        <v>5</v>
      </c>
      <c r="T26" s="244">
        <v>5</v>
      </c>
      <c r="U26" s="244">
        <v>2</v>
      </c>
      <c r="V26" s="244">
        <v>1</v>
      </c>
      <c r="W26" s="244">
        <v>4</v>
      </c>
      <c r="X26" s="578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578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  <c r="BJ26" s="244"/>
      <c r="BK26" s="244"/>
      <c r="BL26" s="244"/>
      <c r="BM26" s="244"/>
      <c r="BN26" s="244"/>
      <c r="BO26" s="244"/>
      <c r="BP26" s="244"/>
      <c r="BQ26" s="244"/>
      <c r="BR26" s="244"/>
      <c r="BS26" s="244"/>
      <c r="BT26" s="244"/>
      <c r="BU26" s="244"/>
      <c r="BV26" s="244"/>
      <c r="BW26" s="244"/>
      <c r="BX26" s="244"/>
      <c r="BY26" s="244"/>
      <c r="BZ26" s="244"/>
      <c r="CA26" s="244"/>
      <c r="CB26" s="244"/>
      <c r="CC26" s="244"/>
    </row>
    <row r="27" spans="2:82" s="277" customFormat="1" hidden="1" x14ac:dyDescent="0.25">
      <c r="B27" s="581">
        <v>2.5</v>
      </c>
      <c r="C27" s="582" t="s">
        <v>58</v>
      </c>
      <c r="D27" s="583"/>
      <c r="E27" s="584"/>
      <c r="F27" s="583">
        <v>88</v>
      </c>
      <c r="G27" s="585">
        <f t="shared" si="2"/>
        <v>-1</v>
      </c>
      <c r="H27" s="583">
        <v>88</v>
      </c>
      <c r="I27" s="585">
        <f t="shared" si="3"/>
        <v>-1</v>
      </c>
      <c r="J27" s="586"/>
      <c r="K27" s="586">
        <v>44</v>
      </c>
      <c r="L27" s="586">
        <v>148</v>
      </c>
      <c r="M27" s="586">
        <v>115</v>
      </c>
      <c r="N27" s="586">
        <v>37</v>
      </c>
      <c r="O27" s="586">
        <v>22</v>
      </c>
      <c r="P27" s="586">
        <v>88</v>
      </c>
      <c r="Q27" s="586">
        <v>90</v>
      </c>
      <c r="R27" s="586">
        <v>93</v>
      </c>
      <c r="S27" s="586">
        <v>81</v>
      </c>
      <c r="T27" s="586">
        <v>64</v>
      </c>
      <c r="U27" s="586">
        <v>19</v>
      </c>
      <c r="V27" s="586">
        <v>5</v>
      </c>
      <c r="W27" s="586">
        <v>8</v>
      </c>
      <c r="X27" s="587"/>
      <c r="Y27" s="586"/>
      <c r="Z27" s="586"/>
      <c r="AA27" s="586"/>
      <c r="AB27" s="586"/>
      <c r="AC27" s="586"/>
      <c r="AD27" s="586"/>
      <c r="AE27" s="586"/>
      <c r="AF27" s="586"/>
      <c r="AG27" s="586"/>
      <c r="AH27" s="586"/>
      <c r="AI27" s="586"/>
      <c r="AJ27" s="586"/>
      <c r="AK27" s="586"/>
      <c r="AL27" s="586"/>
      <c r="AM27" s="586"/>
      <c r="AN27" s="586"/>
      <c r="AO27" s="586"/>
      <c r="AP27" s="586"/>
      <c r="AQ27" s="586"/>
      <c r="AR27" s="586"/>
      <c r="AS27" s="586"/>
      <c r="AT27" s="586"/>
      <c r="AU27" s="587"/>
      <c r="AV27" s="586"/>
      <c r="AW27" s="586"/>
      <c r="AX27" s="586"/>
      <c r="AY27" s="586"/>
      <c r="AZ27" s="586"/>
      <c r="BA27" s="586"/>
      <c r="BB27" s="586"/>
      <c r="BC27" s="586"/>
      <c r="BD27" s="586"/>
      <c r="BE27" s="586"/>
      <c r="BF27" s="586"/>
      <c r="BG27" s="586"/>
      <c r="BH27" s="586"/>
      <c r="BI27" s="586"/>
      <c r="BJ27" s="586"/>
      <c r="BK27" s="586"/>
      <c r="BL27" s="586"/>
      <c r="BM27" s="586"/>
      <c r="BN27" s="586"/>
      <c r="BO27" s="586"/>
      <c r="BP27" s="586"/>
      <c r="BQ27" s="586"/>
      <c r="BR27" s="586"/>
      <c r="BS27" s="586"/>
      <c r="BT27" s="586"/>
      <c r="BU27" s="586"/>
      <c r="BV27" s="586"/>
      <c r="BW27" s="586"/>
      <c r="BX27" s="586"/>
      <c r="BY27" s="586"/>
      <c r="BZ27" s="586"/>
      <c r="CA27" s="586"/>
      <c r="CB27" s="586"/>
      <c r="CC27" s="586"/>
    </row>
    <row r="28" spans="2:82" s="592" customFormat="1" x14ac:dyDescent="0.25">
      <c r="B28" s="588"/>
      <c r="C28" s="589" t="s">
        <v>85</v>
      </c>
      <c r="D28" s="589">
        <f>SUM(BJ28:CC28)</f>
        <v>517</v>
      </c>
      <c r="E28" s="590"/>
      <c r="F28" s="590"/>
      <c r="G28" s="590"/>
      <c r="H28" s="590"/>
      <c r="I28" s="590"/>
      <c r="J28" s="590"/>
      <c r="K28" s="590"/>
      <c r="L28" s="590"/>
      <c r="M28" s="590"/>
      <c r="N28" s="590"/>
      <c r="O28" s="590"/>
      <c r="P28" s="590"/>
      <c r="Q28" s="590"/>
      <c r="R28" s="590"/>
      <c r="S28" s="590"/>
      <c r="T28" s="590"/>
      <c r="U28" s="590"/>
      <c r="V28" s="590"/>
      <c r="W28" s="590"/>
      <c r="X28" s="590"/>
      <c r="Y28" s="590"/>
      <c r="Z28" s="590"/>
      <c r="AA28" s="590"/>
      <c r="AB28" s="590"/>
      <c r="AC28" s="590"/>
      <c r="AD28" s="590"/>
      <c r="AE28" s="590"/>
      <c r="AF28" s="590"/>
      <c r="AG28" s="590"/>
      <c r="AH28" s="590"/>
      <c r="AI28" s="590"/>
      <c r="AJ28" s="590"/>
      <c r="AK28" s="590"/>
      <c r="AL28" s="590"/>
      <c r="AM28" s="590"/>
      <c r="AN28" s="590"/>
      <c r="AO28" s="590"/>
      <c r="AP28" s="590"/>
      <c r="AQ28" s="590"/>
      <c r="AR28" s="590"/>
      <c r="AS28" s="590"/>
      <c r="AT28" s="590"/>
      <c r="AU28" s="590">
        <v>56</v>
      </c>
      <c r="AV28" s="590">
        <v>34</v>
      </c>
      <c r="AW28" s="590">
        <v>18</v>
      </c>
      <c r="AX28" s="590">
        <v>12</v>
      </c>
      <c r="AY28" s="590">
        <v>59</v>
      </c>
      <c r="AZ28" s="590">
        <v>45</v>
      </c>
      <c r="BA28" s="590">
        <v>40</v>
      </c>
      <c r="BB28" s="590">
        <v>43</v>
      </c>
      <c r="BC28" s="590">
        <v>39</v>
      </c>
      <c r="BD28" s="590">
        <v>12</v>
      </c>
      <c r="BE28" s="590">
        <v>14</v>
      </c>
      <c r="BF28" s="590">
        <v>53</v>
      </c>
      <c r="BG28" s="590">
        <v>49</v>
      </c>
      <c r="BH28" s="590">
        <v>45</v>
      </c>
      <c r="BI28" s="590">
        <v>45</v>
      </c>
      <c r="BJ28" s="590">
        <v>32</v>
      </c>
      <c r="BK28" s="590">
        <v>14</v>
      </c>
      <c r="BL28" s="590">
        <v>21</v>
      </c>
      <c r="BM28" s="590">
        <v>51</v>
      </c>
      <c r="BN28" s="590">
        <v>45</v>
      </c>
      <c r="BO28" s="590">
        <v>68</v>
      </c>
      <c r="BP28" s="590">
        <v>43</v>
      </c>
      <c r="BQ28" s="590">
        <v>52</v>
      </c>
      <c r="BR28" s="590">
        <v>28</v>
      </c>
      <c r="BS28" s="590">
        <v>11</v>
      </c>
      <c r="BT28" s="590">
        <v>47</v>
      </c>
      <c r="BU28" s="590">
        <v>18</v>
      </c>
      <c r="BV28" s="590">
        <v>23</v>
      </c>
      <c r="BW28" s="590">
        <v>12</v>
      </c>
      <c r="BX28" s="590">
        <v>8</v>
      </c>
      <c r="BY28" s="590">
        <v>3</v>
      </c>
      <c r="BZ28" s="590">
        <v>4</v>
      </c>
      <c r="CA28" s="590">
        <v>7</v>
      </c>
      <c r="CB28" s="590">
        <v>16</v>
      </c>
      <c r="CC28" s="590">
        <v>14</v>
      </c>
      <c r="CD28" s="591">
        <v>0</v>
      </c>
    </row>
    <row r="29" spans="2:82" s="596" customFormat="1" x14ac:dyDescent="0.25">
      <c r="B29" s="593">
        <v>1</v>
      </c>
      <c r="C29" s="594" t="s">
        <v>46</v>
      </c>
      <c r="D29" s="594">
        <f>SUM(BJ29:CC29)</f>
        <v>358</v>
      </c>
      <c r="E29" s="593"/>
      <c r="F29" s="593"/>
      <c r="G29" s="593"/>
      <c r="H29" s="593"/>
      <c r="I29" s="593"/>
      <c r="J29" s="593"/>
      <c r="K29" s="593"/>
      <c r="L29" s="593"/>
      <c r="M29" s="593"/>
      <c r="N29" s="593"/>
      <c r="O29" s="593"/>
      <c r="P29" s="593"/>
      <c r="Q29" s="593"/>
      <c r="R29" s="593"/>
      <c r="S29" s="593"/>
      <c r="T29" s="593"/>
      <c r="U29" s="593"/>
      <c r="V29" s="593"/>
      <c r="W29" s="593"/>
      <c r="X29" s="593"/>
      <c r="Y29" s="593"/>
      <c r="Z29" s="593"/>
      <c r="AA29" s="593"/>
      <c r="AB29" s="593"/>
      <c r="AC29" s="593"/>
      <c r="AD29" s="593"/>
      <c r="AE29" s="593"/>
      <c r="AF29" s="593"/>
      <c r="AG29" s="593"/>
      <c r="AH29" s="593"/>
      <c r="AI29" s="593"/>
      <c r="AJ29" s="593"/>
      <c r="AK29" s="593"/>
      <c r="AL29" s="593"/>
      <c r="AM29" s="593"/>
      <c r="AN29" s="593"/>
      <c r="AO29" s="593"/>
      <c r="AP29" s="593"/>
      <c r="AQ29" s="593"/>
      <c r="AR29" s="593"/>
      <c r="AS29" s="593"/>
      <c r="AT29" s="593"/>
      <c r="AU29" s="593">
        <v>37</v>
      </c>
      <c r="AV29" s="593">
        <v>25</v>
      </c>
      <c r="AW29" s="593">
        <v>8</v>
      </c>
      <c r="AX29" s="593">
        <v>8</v>
      </c>
      <c r="AY29" s="593">
        <v>48</v>
      </c>
      <c r="AZ29" s="593">
        <v>31</v>
      </c>
      <c r="BA29" s="593">
        <v>26</v>
      </c>
      <c r="BB29" s="593">
        <v>29</v>
      </c>
      <c r="BC29" s="593">
        <v>33</v>
      </c>
      <c r="BD29" s="593">
        <v>9</v>
      </c>
      <c r="BE29" s="593">
        <v>12</v>
      </c>
      <c r="BF29" s="593">
        <v>44</v>
      </c>
      <c r="BG29" s="593">
        <v>45</v>
      </c>
      <c r="BH29" s="593">
        <v>36</v>
      </c>
      <c r="BI29" s="595">
        <v>34</v>
      </c>
      <c r="BJ29" s="595">
        <v>27</v>
      </c>
      <c r="BK29" s="595">
        <v>8</v>
      </c>
      <c r="BL29" s="595">
        <v>17</v>
      </c>
      <c r="BM29" s="595">
        <v>40</v>
      </c>
      <c r="BN29" s="595">
        <v>27</v>
      </c>
      <c r="BO29" s="595">
        <v>43</v>
      </c>
      <c r="BP29" s="603">
        <v>31</v>
      </c>
      <c r="BQ29" s="595">
        <v>39</v>
      </c>
      <c r="BR29" s="595">
        <v>11</v>
      </c>
      <c r="BS29" s="595">
        <v>8</v>
      </c>
      <c r="BT29" s="595">
        <v>35</v>
      </c>
      <c r="BU29" s="595">
        <v>17</v>
      </c>
      <c r="BV29" s="595">
        <v>19</v>
      </c>
      <c r="BW29" s="595">
        <v>9</v>
      </c>
      <c r="BX29" s="595">
        <v>5</v>
      </c>
      <c r="BY29" s="593">
        <v>2</v>
      </c>
      <c r="BZ29" s="593">
        <v>1</v>
      </c>
      <c r="CA29" s="593">
        <v>4</v>
      </c>
      <c r="CB29" s="593">
        <v>10</v>
      </c>
      <c r="CC29" s="593">
        <v>5</v>
      </c>
      <c r="CD29" s="594">
        <v>0</v>
      </c>
    </row>
    <row r="30" spans="2:82" s="596" customFormat="1" x14ac:dyDescent="0.25">
      <c r="B30" s="593">
        <v>2</v>
      </c>
      <c r="C30" s="594" t="s">
        <v>43</v>
      </c>
      <c r="D30" s="594">
        <f>SUM(BJ30:CC30)</f>
        <v>39</v>
      </c>
      <c r="E30" s="593"/>
      <c r="F30" s="593"/>
      <c r="G30" s="593"/>
      <c r="H30" s="593"/>
      <c r="I30" s="593"/>
      <c r="J30" s="593"/>
      <c r="K30" s="593"/>
      <c r="L30" s="593"/>
      <c r="M30" s="593"/>
      <c r="N30" s="593"/>
      <c r="O30" s="593"/>
      <c r="P30" s="593"/>
      <c r="Q30" s="593"/>
      <c r="R30" s="593"/>
      <c r="S30" s="593"/>
      <c r="T30" s="593"/>
      <c r="U30" s="593"/>
      <c r="V30" s="593"/>
      <c r="W30" s="593"/>
      <c r="X30" s="593"/>
      <c r="Y30" s="593"/>
      <c r="Z30" s="593"/>
      <c r="AA30" s="593"/>
      <c r="AB30" s="593"/>
      <c r="AC30" s="593"/>
      <c r="AD30" s="593"/>
      <c r="AE30" s="593"/>
      <c r="AF30" s="593"/>
      <c r="AG30" s="593"/>
      <c r="AH30" s="593"/>
      <c r="AI30" s="593"/>
      <c r="AJ30" s="593"/>
      <c r="AK30" s="593"/>
      <c r="AL30" s="593"/>
      <c r="AM30" s="593"/>
      <c r="AN30" s="593"/>
      <c r="AO30" s="593"/>
      <c r="AP30" s="593"/>
      <c r="AQ30" s="593"/>
      <c r="AR30" s="593"/>
      <c r="AS30" s="593"/>
      <c r="AT30" s="593"/>
      <c r="AU30" s="593">
        <v>1</v>
      </c>
      <c r="AV30" s="593">
        <v>2</v>
      </c>
      <c r="AW30" s="593">
        <v>2</v>
      </c>
      <c r="AX30" s="593">
        <v>0</v>
      </c>
      <c r="AY30" s="593">
        <v>8</v>
      </c>
      <c r="AZ30" s="593">
        <v>5</v>
      </c>
      <c r="BA30" s="593">
        <v>12</v>
      </c>
      <c r="BB30" s="593">
        <v>8</v>
      </c>
      <c r="BC30" s="593">
        <v>1</v>
      </c>
      <c r="BD30" s="593">
        <v>0</v>
      </c>
      <c r="BE30" s="593">
        <v>0</v>
      </c>
      <c r="BF30" s="593">
        <v>5</v>
      </c>
      <c r="BG30" s="593">
        <v>0</v>
      </c>
      <c r="BH30" s="593">
        <v>0</v>
      </c>
      <c r="BI30" s="595">
        <v>1</v>
      </c>
      <c r="BJ30" s="595">
        <v>3</v>
      </c>
      <c r="BK30" s="595">
        <v>2</v>
      </c>
      <c r="BL30" s="595">
        <v>2</v>
      </c>
      <c r="BM30" s="595">
        <v>1</v>
      </c>
      <c r="BN30" s="595">
        <v>8</v>
      </c>
      <c r="BO30" s="595">
        <v>2</v>
      </c>
      <c r="BP30" s="603">
        <v>1</v>
      </c>
      <c r="BQ30" s="595">
        <v>2</v>
      </c>
      <c r="BR30" s="595">
        <v>1</v>
      </c>
      <c r="BS30" s="595">
        <v>2</v>
      </c>
      <c r="BT30" s="595">
        <v>4</v>
      </c>
      <c r="BU30" s="595">
        <v>1</v>
      </c>
      <c r="BV30" s="595">
        <v>2</v>
      </c>
      <c r="BW30" s="595">
        <v>1</v>
      </c>
      <c r="BX30" s="595">
        <v>0</v>
      </c>
      <c r="BY30" s="593">
        <v>0</v>
      </c>
      <c r="BZ30" s="593">
        <v>0</v>
      </c>
      <c r="CA30" s="593">
        <v>2</v>
      </c>
      <c r="CB30" s="593">
        <v>1</v>
      </c>
      <c r="CC30" s="593">
        <v>4</v>
      </c>
      <c r="CD30" s="594">
        <v>0</v>
      </c>
    </row>
    <row r="31" spans="2:82" s="596" customFormat="1" x14ac:dyDescent="0.25">
      <c r="B31" s="593">
        <v>3</v>
      </c>
      <c r="C31" s="594" t="s">
        <v>45</v>
      </c>
      <c r="D31" s="594">
        <f>SUM(BJ31:CC31)</f>
        <v>76</v>
      </c>
      <c r="E31" s="593"/>
      <c r="F31" s="593"/>
      <c r="G31" s="593"/>
      <c r="H31" s="593"/>
      <c r="I31" s="593"/>
      <c r="J31" s="593"/>
      <c r="K31" s="593"/>
      <c r="L31" s="593"/>
      <c r="M31" s="593"/>
      <c r="N31" s="593"/>
      <c r="O31" s="593"/>
      <c r="P31" s="593"/>
      <c r="Q31" s="593"/>
      <c r="R31" s="593"/>
      <c r="S31" s="593"/>
      <c r="T31" s="593"/>
      <c r="U31" s="593"/>
      <c r="V31" s="593"/>
      <c r="W31" s="593"/>
      <c r="X31" s="593"/>
      <c r="Y31" s="593"/>
      <c r="Z31" s="593"/>
      <c r="AA31" s="593"/>
      <c r="AB31" s="593"/>
      <c r="AC31" s="593"/>
      <c r="AD31" s="593"/>
      <c r="AE31" s="593"/>
      <c r="AF31" s="593"/>
      <c r="AG31" s="593"/>
      <c r="AH31" s="593"/>
      <c r="AI31" s="593"/>
      <c r="AJ31" s="593"/>
      <c r="AK31" s="593"/>
      <c r="AL31" s="593"/>
      <c r="AM31" s="593"/>
      <c r="AN31" s="593"/>
      <c r="AO31" s="593"/>
      <c r="AP31" s="593"/>
      <c r="AQ31" s="593"/>
      <c r="AR31" s="593"/>
      <c r="AS31" s="593"/>
      <c r="AT31" s="593"/>
      <c r="AU31" s="593">
        <v>12</v>
      </c>
      <c r="AV31" s="593">
        <v>4</v>
      </c>
      <c r="AW31" s="593">
        <v>2</v>
      </c>
      <c r="AX31" s="593">
        <v>2</v>
      </c>
      <c r="AY31" s="593">
        <v>1</v>
      </c>
      <c r="AZ31" s="593">
        <v>8</v>
      </c>
      <c r="BA31" s="593">
        <v>2</v>
      </c>
      <c r="BB31" s="593">
        <v>5</v>
      </c>
      <c r="BC31" s="593">
        <v>5</v>
      </c>
      <c r="BD31" s="593">
        <v>2</v>
      </c>
      <c r="BE31" s="593">
        <v>2</v>
      </c>
      <c r="BF31" s="593">
        <v>3</v>
      </c>
      <c r="BG31" s="593">
        <v>2</v>
      </c>
      <c r="BH31" s="593">
        <v>5</v>
      </c>
      <c r="BI31" s="595">
        <v>7</v>
      </c>
      <c r="BJ31" s="595">
        <v>1</v>
      </c>
      <c r="BK31" s="595">
        <v>2</v>
      </c>
      <c r="BL31" s="595">
        <v>1</v>
      </c>
      <c r="BM31" s="595">
        <v>7</v>
      </c>
      <c r="BN31" s="595">
        <v>7</v>
      </c>
      <c r="BO31" s="595">
        <v>15</v>
      </c>
      <c r="BP31" s="603">
        <v>7</v>
      </c>
      <c r="BQ31" s="595">
        <v>8</v>
      </c>
      <c r="BR31" s="595">
        <v>9</v>
      </c>
      <c r="BS31" s="595">
        <v>0</v>
      </c>
      <c r="BT31" s="595">
        <v>5</v>
      </c>
      <c r="BU31" s="595">
        <v>0</v>
      </c>
      <c r="BV31" s="595">
        <v>1</v>
      </c>
      <c r="BW31" s="595">
        <v>2</v>
      </c>
      <c r="BX31" s="595">
        <v>3</v>
      </c>
      <c r="BY31" s="593">
        <v>0</v>
      </c>
      <c r="BZ31" s="593">
        <v>0</v>
      </c>
      <c r="CA31" s="593">
        <v>1</v>
      </c>
      <c r="CB31" s="593">
        <v>4</v>
      </c>
      <c r="CC31" s="593">
        <v>3</v>
      </c>
      <c r="CD31" s="594">
        <v>0</v>
      </c>
    </row>
    <row r="32" spans="2:82" s="596" customFormat="1" x14ac:dyDescent="0.25">
      <c r="B32" s="593">
        <v>4</v>
      </c>
      <c r="C32" s="594" t="s">
        <v>44</v>
      </c>
      <c r="D32" s="594">
        <f>SUM(BJ32:CC32)</f>
        <v>44</v>
      </c>
      <c r="E32" s="593"/>
      <c r="F32" s="593"/>
      <c r="G32" s="593"/>
      <c r="H32" s="593"/>
      <c r="I32" s="593"/>
      <c r="J32" s="593"/>
      <c r="K32" s="593"/>
      <c r="L32" s="593"/>
      <c r="M32" s="593"/>
      <c r="N32" s="593"/>
      <c r="O32" s="593"/>
      <c r="P32" s="593"/>
      <c r="Q32" s="593"/>
      <c r="R32" s="593"/>
      <c r="S32" s="593"/>
      <c r="T32" s="593"/>
      <c r="U32" s="593"/>
      <c r="V32" s="593"/>
      <c r="W32" s="593"/>
      <c r="X32" s="593"/>
      <c r="Y32" s="593"/>
      <c r="Z32" s="593"/>
      <c r="AA32" s="593"/>
      <c r="AB32" s="593"/>
      <c r="AC32" s="593"/>
      <c r="AD32" s="593"/>
      <c r="AE32" s="593"/>
      <c r="AF32" s="593"/>
      <c r="AG32" s="593"/>
      <c r="AH32" s="593"/>
      <c r="AI32" s="593"/>
      <c r="AJ32" s="593"/>
      <c r="AK32" s="593"/>
      <c r="AL32" s="593"/>
      <c r="AM32" s="593"/>
      <c r="AN32" s="593"/>
      <c r="AO32" s="593"/>
      <c r="AP32" s="593"/>
      <c r="AQ32" s="593"/>
      <c r="AR32" s="593"/>
      <c r="AS32" s="593"/>
      <c r="AT32" s="593"/>
      <c r="AU32" s="593">
        <v>6</v>
      </c>
      <c r="AV32" s="593">
        <v>3</v>
      </c>
      <c r="AW32" s="593">
        <v>6</v>
      </c>
      <c r="AX32" s="593">
        <v>2</v>
      </c>
      <c r="AY32" s="593">
        <v>2</v>
      </c>
      <c r="AZ32" s="593">
        <v>1</v>
      </c>
      <c r="BA32" s="593">
        <v>0</v>
      </c>
      <c r="BB32" s="593">
        <v>1</v>
      </c>
      <c r="BC32" s="593">
        <v>0</v>
      </c>
      <c r="BD32" s="593">
        <v>1</v>
      </c>
      <c r="BE32" s="593">
        <v>0</v>
      </c>
      <c r="BF32" s="593">
        <v>1</v>
      </c>
      <c r="BG32" s="593">
        <v>2</v>
      </c>
      <c r="BH32" s="593">
        <v>4</v>
      </c>
      <c r="BI32" s="595">
        <v>3</v>
      </c>
      <c r="BJ32" s="595">
        <v>1</v>
      </c>
      <c r="BK32" s="595">
        <v>2</v>
      </c>
      <c r="BL32" s="595">
        <v>1</v>
      </c>
      <c r="BM32" s="595">
        <v>3</v>
      </c>
      <c r="BN32" s="595">
        <v>3</v>
      </c>
      <c r="BO32" s="595">
        <v>8</v>
      </c>
      <c r="BP32" s="603">
        <v>4</v>
      </c>
      <c r="BQ32" s="595">
        <v>3</v>
      </c>
      <c r="BR32" s="595">
        <v>7</v>
      </c>
      <c r="BS32" s="595">
        <v>1</v>
      </c>
      <c r="BT32" s="595">
        <v>3</v>
      </c>
      <c r="BU32" s="595">
        <v>0</v>
      </c>
      <c r="BV32" s="595">
        <v>1</v>
      </c>
      <c r="BW32" s="595">
        <v>0</v>
      </c>
      <c r="BX32" s="595">
        <v>0</v>
      </c>
      <c r="BY32" s="593">
        <v>1</v>
      </c>
      <c r="BZ32" s="593">
        <v>3</v>
      </c>
      <c r="CA32" s="593">
        <v>0</v>
      </c>
      <c r="CB32" s="593">
        <v>1</v>
      </c>
      <c r="CC32" s="593">
        <v>2</v>
      </c>
      <c r="CD32" s="594">
        <v>0</v>
      </c>
    </row>
  </sheetData>
  <mergeCells count="15">
    <mergeCell ref="J11:AT11"/>
    <mergeCell ref="AU11:CC11"/>
    <mergeCell ref="B11:B12"/>
    <mergeCell ref="C11:C12"/>
    <mergeCell ref="D11:D12"/>
    <mergeCell ref="E11:E12"/>
    <mergeCell ref="F11:G11"/>
    <mergeCell ref="H11:I11"/>
    <mergeCell ref="E1:O1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CZ889"/>
  <sheetViews>
    <sheetView topLeftCell="A58" zoomScale="80" zoomScaleNormal="80" workbookViewId="0">
      <selection activeCell="D252" sqref="D252:F252"/>
    </sheetView>
  </sheetViews>
  <sheetFormatPr defaultColWidth="7" defaultRowHeight="13.2" x14ac:dyDescent="0.25"/>
  <cols>
    <col min="1" max="1" customWidth="true" style="246" width="6.33203125"/>
    <col min="2" max="2" customWidth="true" style="119" width="19.6640625"/>
    <col min="3" max="3" customWidth="true" style="119" width="11.6640625"/>
    <col min="4" max="4" customWidth="true" style="246" width="9.44140625"/>
    <col min="5" max="5" customWidth="true" style="246" width="9.6640625"/>
    <col min="6" max="7" customWidth="true" style="246" width="9.44140625"/>
    <col min="8" max="8" customWidth="true" style="248" width="10.0"/>
    <col min="9" max="9" customWidth="true" hidden="true" style="248" width="8.109375"/>
    <col min="10" max="10" customWidth="true" hidden="true" style="247" width="9.5546875"/>
    <col min="11" max="11" customWidth="true" hidden="true" style="248" width="8.6640625"/>
    <col min="12" max="12" customWidth="true" hidden="true" style="248" width="8.109375"/>
    <col min="13" max="13" customWidth="true" hidden="true" style="247" width="7.33203125"/>
    <col min="14" max="14" customWidth="true" hidden="true" style="248" width="8.109375"/>
    <col min="15" max="15" customWidth="true" style="248" width="8.0"/>
    <col min="16" max="16" customWidth="true" style="247" width="7.44140625"/>
    <col min="17" max="17" customWidth="true" style="248" width="7.44140625"/>
    <col min="18" max="18" customWidth="true" style="248" width="6.44140625"/>
    <col min="19" max="19" customWidth="true" style="247" width="7.109375"/>
    <col min="20" max="20" customWidth="true" style="248" width="7.6640625"/>
    <col min="21" max="21" customWidth="true" style="248" width="8.33203125"/>
    <col min="22" max="22" customWidth="true" style="247" width="8.6640625"/>
    <col min="23" max="23" customWidth="true" style="248" width="9.33203125"/>
    <col min="24" max="24" customWidth="true" style="248" width="7.6640625"/>
    <col min="25" max="25" customWidth="true" style="247" width="8.5546875"/>
    <col min="26" max="26" customWidth="true" style="248" width="10.109375"/>
    <col min="27" max="27" customWidth="true" style="248" width="8.44140625"/>
    <col min="28" max="28" customWidth="true" style="247" width="7.6640625"/>
    <col min="29" max="29" customWidth="true" style="248" width="9.0"/>
    <col min="30" max="30" customWidth="true" style="248" width="7.33203125"/>
    <col min="31" max="31" customWidth="true" style="247" width="7.0"/>
    <col min="32" max="32" customWidth="true" style="248" width="7.109375"/>
    <col min="33" max="33" customWidth="true" style="248" width="7.33203125"/>
    <col min="34" max="34" customWidth="true" style="247" width="6.33203125"/>
    <col min="35" max="35" customWidth="true" style="248" width="7.6640625"/>
    <col min="36" max="36" customWidth="true" style="248" width="8.5546875"/>
    <col min="37" max="37" customWidth="true" style="247" width="8.33203125"/>
    <col min="38" max="38" customWidth="true" style="248" width="8.0"/>
    <col min="39" max="39" customWidth="true" style="248" width="7.109375"/>
    <col min="40" max="40" customWidth="true" style="247" width="5.6640625"/>
    <col min="41" max="41" customWidth="true" style="248" width="6.5546875"/>
    <col min="42" max="42" customWidth="true" style="248" width="5.6640625"/>
    <col min="43" max="43" customWidth="true" style="247" width="5.6640625"/>
    <col min="44" max="44" customWidth="true" style="248" width="8.33203125"/>
    <col min="45" max="45" customWidth="true" style="248" width="5.6640625"/>
    <col min="46" max="46" customWidth="true" style="247" width="5.6640625"/>
    <col min="47" max="47" customWidth="true" style="248" width="6.44140625"/>
    <col min="48" max="48" customWidth="true" style="248" width="5.6640625"/>
    <col min="49" max="49" customWidth="true" style="247" width="5.6640625"/>
    <col min="50" max="50" customWidth="true" style="248" width="6.6640625"/>
    <col min="51" max="51" customWidth="true" style="248" width="5.6640625"/>
    <col min="52" max="52" customWidth="true" style="247" width="5.6640625"/>
    <col min="53" max="53" customWidth="true" style="248" width="7.0"/>
    <col min="54" max="54" customWidth="true" style="248" width="5.6640625"/>
    <col min="55" max="55" customWidth="true" style="247" width="5.6640625"/>
    <col min="56" max="56" customWidth="true" style="248" width="7.109375"/>
    <col min="57" max="57" customWidth="true" style="248" width="5.6640625"/>
    <col min="58" max="58" customWidth="true" style="247" width="5.6640625"/>
    <col min="59" max="59" customWidth="true" style="248" width="7.0"/>
    <col min="60" max="60" customWidth="true" style="248" width="5.6640625"/>
    <col min="61" max="61" customWidth="true" style="247" width="5.6640625"/>
    <col min="62" max="63" customWidth="true" style="248" width="5.6640625"/>
    <col min="64" max="64" customWidth="true" style="247" width="5.6640625"/>
    <col min="65" max="66" customWidth="true" style="248" width="5.6640625"/>
    <col min="67" max="67" customWidth="true" style="247" width="5.6640625"/>
    <col min="68" max="68" customWidth="true" style="246" width="6.44140625"/>
    <col min="69" max="71" customWidth="true" style="246" width="5.6640625"/>
    <col min="72" max="94" customWidth="true" style="119" width="5.6640625"/>
    <col min="95" max="95" customWidth="true" style="119" width="9.33203125"/>
    <col min="96" max="100" customWidth="true" style="119" width="5.6640625"/>
    <col min="101" max="101" customWidth="true" style="119" width="6.88671875"/>
    <col min="102" max="104" customWidth="true" style="119" width="5.6640625"/>
    <col min="105" max="16384" style="119" width="7.0"/>
  </cols>
  <sheetData>
    <row r="1" spans="1:76" ht="16.8" x14ac:dyDescent="0.25">
      <c r="F1" s="1056" t="s">
        <v>59</v>
      </c>
      <c r="G1" s="1056"/>
      <c r="H1" s="1056"/>
      <c r="I1" s="1056"/>
      <c r="J1" s="1056"/>
      <c r="K1" s="1056"/>
      <c r="L1" s="1056"/>
      <c r="M1" s="1056"/>
      <c r="N1" s="1056"/>
      <c r="O1" s="1056"/>
      <c r="P1" s="1056"/>
      <c r="Q1" s="1056"/>
      <c r="R1" s="1056"/>
    </row>
    <row r="2" spans="1:76" ht="16.8" x14ac:dyDescent="0.25"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</row>
    <row r="3" spans="1:76" ht="16.8" x14ac:dyDescent="0.25"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</row>
    <row r="4" spans="1:76" ht="54.75" customHeight="1" x14ac:dyDescent="0.25">
      <c r="D4" s="246">
        <f ca="1">+DAY(D5)</f>
        <v>25</v>
      </c>
      <c r="F4" s="319"/>
      <c r="I4" s="1044" t="s">
        <v>323</v>
      </c>
      <c r="J4" s="1044"/>
      <c r="K4" s="1044"/>
      <c r="L4" s="1044" t="s">
        <v>323</v>
      </c>
      <c r="M4" s="1044"/>
      <c r="N4" s="1044"/>
    </row>
    <row r="5" spans="1:76" ht="21" customHeight="1" x14ac:dyDescent="0.25">
      <c r="A5" s="1057" t="s">
        <v>60</v>
      </c>
      <c r="B5" s="1057" t="s">
        <v>28</v>
      </c>
      <c r="C5" s="1058" t="s">
        <v>61</v>
      </c>
      <c r="D5" s="1060">
        <f ca="1">+TODAY()-1</f>
        <v>45894</v>
      </c>
      <c r="E5" s="1054"/>
      <c r="F5" s="1054"/>
      <c r="G5" s="1054"/>
      <c r="H5" s="1055"/>
      <c r="I5" s="1061" t="s">
        <v>324</v>
      </c>
      <c r="J5" s="1061"/>
      <c r="K5" s="1061"/>
      <c r="L5" s="1061" t="s">
        <v>325</v>
      </c>
      <c r="M5" s="1061"/>
      <c r="N5" s="1061"/>
      <c r="O5" s="1057" t="s">
        <v>326</v>
      </c>
      <c r="P5" s="1057"/>
      <c r="Q5" s="1057"/>
      <c r="S5" s="1046" t="s">
        <v>60</v>
      </c>
      <c r="T5" s="1047" t="s">
        <v>63</v>
      </c>
      <c r="U5" s="1048"/>
      <c r="V5" s="1048"/>
      <c r="W5" s="1049"/>
      <c r="X5" s="1046" t="s">
        <v>61</v>
      </c>
      <c r="Y5" s="1053" t="str">
        <f ca="1">+"Ngày "&amp;DAY(TODAY()-1)&amp;"/03/2025"</f>
        <v>Ngày 25/03/2025</v>
      </c>
      <c r="Z5" s="1054"/>
      <c r="AA5" s="1054"/>
      <c r="AB5" s="1055"/>
      <c r="AC5" s="1046" t="s">
        <v>327</v>
      </c>
      <c r="AD5" s="1046"/>
      <c r="BP5" s="248"/>
      <c r="BQ5" s="248"/>
      <c r="BR5" s="247"/>
      <c r="BS5" s="248"/>
      <c r="BT5" s="248"/>
      <c r="BU5" s="247"/>
      <c r="BV5" s="246"/>
      <c r="BW5" s="246"/>
      <c r="BX5" s="246"/>
    </row>
    <row r="6" spans="1:76" ht="34.200000000000003" customHeight="1" x14ac:dyDescent="0.25">
      <c r="A6" s="1057"/>
      <c r="B6" s="1057"/>
      <c r="C6" s="1059"/>
      <c r="D6" s="147" t="s">
        <v>64</v>
      </c>
      <c r="E6" s="147" t="s">
        <v>65</v>
      </c>
      <c r="F6" s="147" t="s">
        <v>66</v>
      </c>
      <c r="G6" s="147" t="s">
        <v>67</v>
      </c>
      <c r="H6" s="147" t="s">
        <v>68</v>
      </c>
      <c r="I6" s="148" t="s">
        <v>65</v>
      </c>
      <c r="J6" s="148" t="s">
        <v>147</v>
      </c>
      <c r="K6" s="148" t="s">
        <v>32</v>
      </c>
      <c r="L6" s="148" t="s">
        <v>69</v>
      </c>
      <c r="M6" s="148" t="s">
        <v>147</v>
      </c>
      <c r="N6" s="148" t="s">
        <v>68</v>
      </c>
      <c r="O6" s="148" t="s">
        <v>69</v>
      </c>
      <c r="P6" s="148" t="s">
        <v>147</v>
      </c>
      <c r="Q6" s="148" t="s">
        <v>68</v>
      </c>
      <c r="S6" s="1046"/>
      <c r="T6" s="1050"/>
      <c r="U6" s="1051"/>
      <c r="V6" s="1051"/>
      <c r="W6" s="1052"/>
      <c r="X6" s="1046"/>
      <c r="Y6" s="240" t="s">
        <v>70</v>
      </c>
      <c r="Z6" s="147" t="s">
        <v>71</v>
      </c>
      <c r="AA6" s="147" t="s">
        <v>72</v>
      </c>
      <c r="AB6" s="147" t="s">
        <v>73</v>
      </c>
      <c r="AC6" s="147" t="s">
        <v>74</v>
      </c>
      <c r="AD6" s="147" t="s">
        <v>68</v>
      </c>
      <c r="BP6" s="248"/>
      <c r="BQ6" s="248"/>
      <c r="BR6" s="247"/>
      <c r="BS6" s="248"/>
      <c r="BT6" s="248"/>
      <c r="BU6" s="247"/>
      <c r="BV6" s="246"/>
      <c r="BW6" s="246"/>
      <c r="BX6" s="246"/>
    </row>
    <row r="7" spans="1:76" ht="19.5" customHeight="1" x14ac:dyDescent="0.25">
      <c r="A7" s="148"/>
      <c r="B7" s="148" t="s">
        <v>75</v>
      </c>
      <c r="C7" s="260">
        <v>2.87</v>
      </c>
      <c r="D7" s="147">
        <v>32410</v>
      </c>
      <c r="E7" s="664">
        <f>+SUM(E8:E11)</f>
        <v>64</v>
      </c>
      <c r="F7" s="659">
        <f>+E7/$D7*1000</f>
        <v>1.974699166923789</v>
      </c>
      <c r="G7" s="660">
        <f>+F7-C7</f>
        <v>-0.89530083307621111</v>
      </c>
      <c r="H7" s="661" t="str">
        <f>+IF(G7&lt;0,"Đạt","Ko đạt")</f>
        <v>Đạt</v>
      </c>
      <c r="I7" s="148">
        <f>SUM(I8:I11)</f>
        <v>22</v>
      </c>
      <c r="J7" s="261">
        <f>I7/D7*1000</f>
        <v>0.67880283863005253</v>
      </c>
      <c r="K7" s="262">
        <f>+($E7-I7)/I7</f>
        <v>1.9090909090909092</v>
      </c>
      <c r="L7" s="310">
        <f>SUM(L8:L11)</f>
        <v>33</v>
      </c>
      <c r="M7" s="243">
        <f>+L7/$D7*1000</f>
        <v>1.0182042579450787</v>
      </c>
      <c r="N7" s="262">
        <f>+($E7-L7)/L7</f>
        <v>0.93939393939393945</v>
      </c>
      <c r="O7" s="310">
        <f>SUM(O8:O11)</f>
        <v>1351</v>
      </c>
      <c r="P7" s="243">
        <f ca="1">+O7/$D7*1000/$D$4</f>
        <v>1.6673866090712743</v>
      </c>
      <c r="Q7" s="143" t="str">
        <f ca="1">+IF(P7&lt;C7,"Đạt","Ko đạt")</f>
        <v>Đạt</v>
      </c>
      <c r="S7" s="280">
        <v>1</v>
      </c>
      <c r="T7" s="1038" t="s">
        <v>77</v>
      </c>
      <c r="U7" s="1039"/>
      <c r="V7" s="1039"/>
      <c r="W7" s="1040"/>
      <c r="X7" s="297">
        <v>0.79200000000000004</v>
      </c>
      <c r="Y7" s="272">
        <f>+Z7/AA7</f>
        <v>0.91379310344827591</v>
      </c>
      <c r="Z7" s="280">
        <f>+D$116</f>
        <v>53</v>
      </c>
      <c r="AA7" s="280">
        <f>+E$116</f>
        <v>58</v>
      </c>
      <c r="AB7" s="265" t="str">
        <f>+IF(Y7&lt;$X7,"Không đạt","Đạt")</f>
        <v>Đạt</v>
      </c>
      <c r="AC7" s="272">
        <f>+$J$116</f>
        <v>0.95526097763048878</v>
      </c>
      <c r="AD7" s="265" t="str">
        <f>+IF(AC7&lt;$X7,"Không đạt","Đạt")</f>
        <v>Đạt</v>
      </c>
      <c r="BP7" s="248"/>
      <c r="BQ7" s="248"/>
      <c r="BR7" s="247"/>
      <c r="BS7" s="248"/>
      <c r="BT7" s="248"/>
      <c r="BU7" s="247"/>
      <c r="BV7" s="246"/>
      <c r="BW7" s="246"/>
      <c r="BX7" s="246"/>
    </row>
    <row r="8" spans="1:76" ht="16.95" customHeight="1" x14ac:dyDescent="0.25">
      <c r="A8" s="166">
        <v>1</v>
      </c>
      <c r="B8" s="161" t="s">
        <v>46</v>
      </c>
      <c r="C8" s="118">
        <v>3.88</v>
      </c>
      <c r="D8" s="280">
        <v>24499</v>
      </c>
      <c r="E8" s="664">
        <v>48</v>
      </c>
      <c r="F8" s="659">
        <f>+E8/$D8*1000</f>
        <v>1.9592636434140172</v>
      </c>
      <c r="G8" s="662">
        <f>+F8-C8</f>
        <v>-1.9207363565859827</v>
      </c>
      <c r="H8" s="663" t="str">
        <f>+IF(G8&lt;0,"Đạt","Ko đạt")</f>
        <v>Đạt</v>
      </c>
      <c r="I8" s="464">
        <v>14</v>
      </c>
      <c r="J8" s="279">
        <f>I8/D8*1000</f>
        <v>0.57145189599575497</v>
      </c>
      <c r="K8" s="264">
        <f>+($E8-I8)/I8</f>
        <v>2.4285714285714284</v>
      </c>
      <c r="L8" s="645">
        <v>26</v>
      </c>
      <c r="M8" s="243">
        <f>+L8/$D8*1000</f>
        <v>1.0612678068492591</v>
      </c>
      <c r="N8" s="262">
        <f>+($E8-L8)/L8</f>
        <v>0.84615384615384615</v>
      </c>
      <c r="O8" s="286">
        <f>+D37</f>
        <v>908</v>
      </c>
      <c r="P8" s="243">
        <f ca="1">+O8/$D8*1000/$D$4</f>
        <v>1.4825094901832727</v>
      </c>
      <c r="Q8" s="144" t="str">
        <f ca="1">+IF(P8&lt;C8,"Đạt","Ko đạt")</f>
        <v>Đạt</v>
      </c>
      <c r="S8" s="280">
        <v>2</v>
      </c>
      <c r="T8" s="1038" t="s">
        <v>78</v>
      </c>
      <c r="U8" s="1039"/>
      <c r="V8" s="1039"/>
      <c r="W8" s="1040"/>
      <c r="X8" s="297">
        <v>0.98199999999999998</v>
      </c>
      <c r="Y8" s="272">
        <f>+Z8/AA8</f>
        <v>1</v>
      </c>
      <c r="Z8" s="280">
        <f>+$D$185</f>
        <v>58</v>
      </c>
      <c r="AA8" s="280">
        <f>+$E$185</f>
        <v>58</v>
      </c>
      <c r="AB8" s="265" t="str">
        <f>+IF(Y8&lt;$X8,"Không đạt","Đạt")</f>
        <v>Đạt</v>
      </c>
      <c r="AC8" s="272">
        <f>+$J$185</f>
        <v>0.95277547638773818</v>
      </c>
      <c r="AD8" s="265" t="str">
        <f>+IF(AC8&lt;$X8,"Không đạt","Đạt")</f>
        <v>Không đạt</v>
      </c>
      <c r="BP8" s="248"/>
      <c r="BQ8" s="248"/>
      <c r="BR8" s="247"/>
      <c r="BS8" s="248"/>
      <c r="BT8" s="248"/>
      <c r="BU8" s="247"/>
      <c r="BV8" s="246"/>
      <c r="BW8" s="246"/>
      <c r="BX8" s="246"/>
    </row>
    <row r="9" spans="1:76" ht="16.95" customHeight="1" x14ac:dyDescent="0.25">
      <c r="A9" s="166">
        <v>2</v>
      </c>
      <c r="B9" s="161" t="s">
        <v>43</v>
      </c>
      <c r="C9" s="118">
        <v>4.1900000000000004</v>
      </c>
      <c r="D9" s="280">
        <v>3110</v>
      </c>
      <c r="E9" s="664">
        <v>4</v>
      </c>
      <c r="F9" s="659">
        <f>+E9/$D9*1000</f>
        <v>1.2861736334405145</v>
      </c>
      <c r="G9" s="662">
        <f>+F9-C9</f>
        <v>-2.9038263665594859</v>
      </c>
      <c r="H9" s="663" t="str">
        <f>+IF(G9&lt;0,"Đạt","Ko đạt")</f>
        <v>Đạt</v>
      </c>
      <c r="I9" s="464">
        <v>3</v>
      </c>
      <c r="J9" s="279">
        <f>I9/D9*1000</f>
        <v>0.96463022508038587</v>
      </c>
      <c r="K9" s="264">
        <f>+($E9-I9)/I9</f>
        <v>0.33333333333333331</v>
      </c>
      <c r="L9" s="645">
        <v>3</v>
      </c>
      <c r="M9" s="243">
        <f>+L9/$D9*1000</f>
        <v>0.96463022508038587</v>
      </c>
      <c r="N9" s="262">
        <f>+($E9-L9)/L9</f>
        <v>0.33333333333333331</v>
      </c>
      <c r="O9" s="286">
        <f>+D38</f>
        <v>119</v>
      </c>
      <c r="P9" s="243">
        <f ca="1">+O9/$D9*1000/$D$4</f>
        <v>1.5305466237942122</v>
      </c>
      <c r="Q9" s="144" t="str">
        <f ca="1">+IF(P9&lt;C9,"Đạt","Ko đạt")</f>
        <v>Đạt</v>
      </c>
      <c r="S9" s="280">
        <v>5</v>
      </c>
      <c r="T9" s="1038" t="s">
        <v>79</v>
      </c>
      <c r="U9" s="1039"/>
      <c r="V9" s="1039"/>
      <c r="W9" s="1040"/>
      <c r="X9" s="297">
        <v>0.999</v>
      </c>
      <c r="Y9" s="272">
        <f>+Z9/AA9</f>
        <v>1</v>
      </c>
      <c r="Z9" s="280">
        <f>+D$254</f>
        <v>58</v>
      </c>
      <c r="AA9" s="280">
        <f>+E$254</f>
        <v>58</v>
      </c>
      <c r="AB9" s="265" t="str">
        <f>+IF(Y9&lt;$X9,"Không đạt","Đạt")</f>
        <v>Đạt</v>
      </c>
      <c r="AC9" s="272">
        <f>+$J$254</f>
        <v>1</v>
      </c>
      <c r="AD9" s="265" t="str">
        <f>+IF(AC9&lt;$X9,"Không đạt","Đạt")</f>
        <v>Đạt</v>
      </c>
      <c r="BP9" s="248"/>
      <c r="BQ9" s="248"/>
      <c r="BR9" s="247"/>
      <c r="BS9" s="248"/>
      <c r="BT9" s="248"/>
      <c r="BU9" s="247"/>
      <c r="BV9" s="246"/>
      <c r="BW9" s="246"/>
      <c r="BX9" s="246"/>
    </row>
    <row r="10" spans="1:76" ht="16.95" customHeight="1" x14ac:dyDescent="0.25">
      <c r="A10" s="166">
        <v>3</v>
      </c>
      <c r="B10" s="161" t="s">
        <v>45</v>
      </c>
      <c r="C10" s="118">
        <v>5.31</v>
      </c>
      <c r="D10" s="280">
        <v>4022</v>
      </c>
      <c r="E10" s="664">
        <v>6</v>
      </c>
      <c r="F10" s="659">
        <f>+E10/$D10*1000</f>
        <v>1.4917951268025857</v>
      </c>
      <c r="G10" s="662">
        <f>+F10-C10</f>
        <v>-3.8182048731974136</v>
      </c>
      <c r="H10" s="663" t="str">
        <f>+IF(G10&lt;0,"Đạt","Ko đạt")</f>
        <v>Đạt</v>
      </c>
      <c r="I10" s="464">
        <v>3</v>
      </c>
      <c r="J10" s="279">
        <f>I10/D10*1000</f>
        <v>0.74589756340129287</v>
      </c>
      <c r="K10" s="264">
        <f>+($E10-I10)/I10</f>
        <v>1</v>
      </c>
      <c r="L10" s="645">
        <v>4</v>
      </c>
      <c r="M10" s="243">
        <f>+L10/$D10*1000</f>
        <v>0.99453008453505709</v>
      </c>
      <c r="N10" s="262">
        <f>+($E10-L10)/L10</f>
        <v>0.5</v>
      </c>
      <c r="O10" s="286">
        <f>+D39</f>
        <v>204</v>
      </c>
      <c r="P10" s="243">
        <f ca="1">+O10/$D10*1000/$D$4</f>
        <v>2.0288413724515166</v>
      </c>
      <c r="Q10" s="144" t="str">
        <f ca="1">+IF(P10&lt;C10,"Đạt","Ko đạt")</f>
        <v>Đạt</v>
      </c>
      <c r="S10" s="248"/>
      <c r="V10" s="248"/>
      <c r="Y10" s="248"/>
      <c r="AB10" s="248"/>
      <c r="BP10" s="248"/>
      <c r="BQ10" s="248"/>
      <c r="BR10" s="247"/>
      <c r="BS10" s="248"/>
      <c r="BT10" s="248"/>
      <c r="BU10" s="247"/>
      <c r="BV10" s="246"/>
      <c r="BW10" s="246"/>
      <c r="BX10" s="246"/>
    </row>
    <row r="11" spans="1:76" ht="16.95" customHeight="1" x14ac:dyDescent="0.25">
      <c r="A11" s="166">
        <v>4</v>
      </c>
      <c r="B11" s="161" t="s">
        <v>44</v>
      </c>
      <c r="C11" s="118">
        <v>4.7300000000000004</v>
      </c>
      <c r="D11" s="280">
        <v>780</v>
      </c>
      <c r="E11" s="664">
        <v>6</v>
      </c>
      <c r="F11" s="659">
        <f>+E11/$D11*1000</f>
        <v>7.6923076923076925</v>
      </c>
      <c r="G11" s="662">
        <f>+F11-C11</f>
        <v>2.9623076923076921</v>
      </c>
      <c r="H11" s="663" t="str">
        <f>+IF(G11&lt;0,"Đạt","Ko đạt")</f>
        <v>Ko đạt</v>
      </c>
      <c r="I11" s="464">
        <v>2</v>
      </c>
      <c r="J11" s="279">
        <f>I11/D11*1000</f>
        <v>2.5641025641025643</v>
      </c>
      <c r="K11" s="264">
        <f>+($E11-I11)/I11</f>
        <v>2</v>
      </c>
      <c r="L11" s="645">
        <v>0</v>
      </c>
      <c r="M11" s="243">
        <f>+L11/$D11*1000</f>
        <v>0</v>
      </c>
      <c r="N11" s="262" t="e">
        <f>+($E11-L11)/L11</f>
        <v>#DIV/0!</v>
      </c>
      <c r="O11" s="286">
        <f>+D40</f>
        <v>120</v>
      </c>
      <c r="P11" s="243">
        <f ca="1">+O11/$D11*1000/$D$4</f>
        <v>6.1538461538461551</v>
      </c>
      <c r="Q11" s="144" t="str">
        <f ca="1">+IF(P11&lt;C11,"Đạt","Ko đạt")</f>
        <v>Ko đạt</v>
      </c>
      <c r="S11" s="248"/>
      <c r="V11" s="248"/>
      <c r="Y11" s="248"/>
      <c r="AB11" s="248"/>
      <c r="BP11" s="248"/>
      <c r="BQ11" s="248"/>
      <c r="BR11" s="247"/>
      <c r="BS11" s="248"/>
      <c r="BT11" s="248"/>
      <c r="BU11" s="247"/>
      <c r="BV11" s="246"/>
      <c r="BW11" s="246"/>
      <c r="BX11" s="246"/>
    </row>
    <row r="12" spans="1:76" ht="13.2" customHeight="1" x14ac:dyDescent="0.25">
      <c r="P12" s="248"/>
      <c r="S12" s="248"/>
      <c r="V12" s="248"/>
      <c r="Y12" s="248"/>
      <c r="AB12" s="248"/>
      <c r="AC12" s="247"/>
      <c r="AE12" s="248"/>
      <c r="AF12" s="247"/>
      <c r="AH12" s="248"/>
      <c r="AI12" s="247"/>
      <c r="AK12" s="248"/>
      <c r="AL12" s="247"/>
      <c r="AN12" s="248"/>
      <c r="AO12" s="247"/>
      <c r="AQ12" s="248"/>
      <c r="AR12" s="247"/>
      <c r="AT12" s="248"/>
      <c r="AU12" s="247"/>
      <c r="AW12" s="248"/>
      <c r="AX12" s="247"/>
      <c r="AZ12" s="248"/>
      <c r="BA12" s="247"/>
      <c r="BC12" s="248"/>
      <c r="BD12" s="247"/>
      <c r="BF12" s="248"/>
      <c r="BG12" s="247"/>
      <c r="BI12" s="248"/>
      <c r="BJ12" s="247"/>
      <c r="BL12" s="248"/>
      <c r="BM12" s="247"/>
      <c r="BO12" s="248"/>
      <c r="BP12" s="247"/>
      <c r="BT12" s="246"/>
    </row>
    <row r="13" spans="1:76" x14ac:dyDescent="0.25">
      <c r="P13" s="248"/>
      <c r="S13" s="248"/>
      <c r="V13" s="248"/>
      <c r="Y13" s="248"/>
    </row>
    <row r="16" spans="1:76" x14ac:dyDescent="0.25">
      <c r="S16" s="247" t="s">
        <v>328</v>
      </c>
    </row>
    <row r="22" spans="3:36" ht="43.2" customHeight="1" x14ac:dyDescent="0.25"/>
    <row r="32" spans="3:36" ht="21" customHeight="1" x14ac:dyDescent="0.25">
      <c r="C32" s="496" t="s">
        <v>329</v>
      </c>
      <c r="D32" s="462"/>
      <c r="E32" s="462"/>
      <c r="AI32" s="247"/>
      <c r="AJ32" s="247"/>
    </row>
    <row r="33" spans="1:102" x14ac:dyDescent="0.25">
      <c r="A33" s="292" t="s">
        <v>81</v>
      </c>
      <c r="AI33" s="247"/>
      <c r="AJ33" s="247"/>
    </row>
    <row r="34" spans="1:102" ht="45.45" customHeight="1" x14ac:dyDescent="0.25">
      <c r="A34" s="273" t="s">
        <v>27</v>
      </c>
      <c r="B34" s="273" t="s">
        <v>28</v>
      </c>
      <c r="C34" s="487">
        <f ca="1">TODAY()-1</f>
        <v>45894</v>
      </c>
      <c r="D34" s="273" t="s">
        <v>330</v>
      </c>
      <c r="E34" s="273" t="s">
        <v>331</v>
      </c>
      <c r="F34" s="309">
        <v>45748</v>
      </c>
      <c r="G34" s="309">
        <f>+F34+1</f>
        <v>45749</v>
      </c>
      <c r="H34" s="309">
        <f t="shared" ref="H34:AG34" si="0">+G34+1</f>
        <v>45750</v>
      </c>
      <c r="I34" s="309">
        <f t="shared" si="0"/>
        <v>45751</v>
      </c>
      <c r="J34" s="309">
        <f t="shared" si="0"/>
        <v>45752</v>
      </c>
      <c r="K34" s="309">
        <f t="shared" si="0"/>
        <v>45753</v>
      </c>
      <c r="L34" s="309">
        <f t="shared" si="0"/>
        <v>45754</v>
      </c>
      <c r="M34" s="309">
        <f t="shared" si="0"/>
        <v>45755</v>
      </c>
      <c r="N34" s="309">
        <f t="shared" si="0"/>
        <v>45756</v>
      </c>
      <c r="O34" s="309">
        <f t="shared" si="0"/>
        <v>45757</v>
      </c>
      <c r="P34" s="309">
        <f>+O34+1</f>
        <v>45758</v>
      </c>
      <c r="Q34" s="309">
        <f t="shared" si="0"/>
        <v>45759</v>
      </c>
      <c r="R34" s="309">
        <f t="shared" si="0"/>
        <v>45760</v>
      </c>
      <c r="S34" s="309">
        <f t="shared" si="0"/>
        <v>45761</v>
      </c>
      <c r="T34" s="309">
        <f t="shared" si="0"/>
        <v>45762</v>
      </c>
      <c r="U34" s="309">
        <f t="shared" si="0"/>
        <v>45763</v>
      </c>
      <c r="V34" s="309">
        <f t="shared" si="0"/>
        <v>45764</v>
      </c>
      <c r="W34" s="309">
        <f t="shared" si="0"/>
        <v>45765</v>
      </c>
      <c r="X34" s="309">
        <f t="shared" si="0"/>
        <v>45766</v>
      </c>
      <c r="Y34" s="309">
        <f t="shared" si="0"/>
        <v>45767</v>
      </c>
      <c r="Z34" s="309">
        <f>+Y34+1</f>
        <v>45768</v>
      </c>
      <c r="AA34" s="309">
        <f t="shared" si="0"/>
        <v>45769</v>
      </c>
      <c r="AB34" s="309">
        <f>+AA34+1</f>
        <v>45770</v>
      </c>
      <c r="AC34" s="309">
        <f t="shared" si="0"/>
        <v>45771</v>
      </c>
      <c r="AD34" s="309">
        <f t="shared" si="0"/>
        <v>45772</v>
      </c>
      <c r="AE34" s="309">
        <f t="shared" si="0"/>
        <v>45773</v>
      </c>
      <c r="AF34" s="309">
        <f>+AE34+1</f>
        <v>45774</v>
      </c>
      <c r="AG34" s="309">
        <f t="shared" si="0"/>
        <v>45775</v>
      </c>
      <c r="AH34" s="309">
        <f>+AG34+1</f>
        <v>45776</v>
      </c>
      <c r="AI34" s="309">
        <f>+AH34+1</f>
        <v>45777</v>
      </c>
      <c r="AJ34" s="309">
        <f>+AI34+1</f>
        <v>45778</v>
      </c>
      <c r="AL34" s="309">
        <v>28.1</v>
      </c>
      <c r="AM34" s="309">
        <v>1.2</v>
      </c>
      <c r="AN34" s="309"/>
      <c r="AO34" s="309"/>
      <c r="AP34" s="247"/>
      <c r="AQ34" s="248"/>
      <c r="AS34" s="247"/>
      <c r="AT34" s="248"/>
      <c r="AV34" s="247"/>
      <c r="AW34" s="248"/>
      <c r="AY34" s="247"/>
      <c r="AZ34" s="248"/>
      <c r="BB34" s="247"/>
      <c r="BC34" s="248"/>
      <c r="BE34" s="247"/>
      <c r="BF34" s="248"/>
      <c r="BH34" s="247"/>
      <c r="BI34" s="248"/>
      <c r="BK34" s="247"/>
      <c r="BL34" s="248"/>
      <c r="BN34" s="247"/>
      <c r="BO34" s="248"/>
      <c r="BP34" s="248"/>
      <c r="BQ34" s="247"/>
      <c r="BT34" s="246"/>
      <c r="BU34" s="246"/>
    </row>
    <row r="35" spans="1:102" ht="13.8" x14ac:dyDescent="0.25">
      <c r="A35" s="299"/>
      <c r="B35" s="299" t="s">
        <v>84</v>
      </c>
      <c r="C35" s="300">
        <f>+C36+C41</f>
        <v>89</v>
      </c>
      <c r="D35" s="300">
        <f>+D36+D41</f>
        <v>2052</v>
      </c>
      <c r="E35" s="300">
        <f t="shared" ref="E35:E41" ca="1" si="1">+D35/$G$44</f>
        <v>82.08</v>
      </c>
      <c r="F35" s="300">
        <f>+F36+F41</f>
        <v>42</v>
      </c>
      <c r="G35" s="300">
        <f>+G36+G41</f>
        <v>26</v>
      </c>
      <c r="H35" s="300">
        <f t="shared" ref="H35:AJ35" si="2">+H36+H41</f>
        <v>93</v>
      </c>
      <c r="I35" s="300">
        <f t="shared" si="2"/>
        <v>81</v>
      </c>
      <c r="J35" s="300">
        <f t="shared" si="2"/>
        <v>104</v>
      </c>
      <c r="K35" s="300">
        <f t="shared" si="2"/>
        <v>70</v>
      </c>
      <c r="L35" s="300">
        <f t="shared" si="2"/>
        <v>60</v>
      </c>
      <c r="M35" s="300">
        <f t="shared" si="2"/>
        <v>27</v>
      </c>
      <c r="N35" s="300">
        <f t="shared" si="2"/>
        <v>18</v>
      </c>
      <c r="O35" s="300">
        <f t="shared" si="2"/>
        <v>94</v>
      </c>
      <c r="P35" s="300">
        <f t="shared" si="2"/>
        <v>66</v>
      </c>
      <c r="Q35" s="300">
        <f t="shared" si="2"/>
        <v>85</v>
      </c>
      <c r="R35" s="300">
        <f t="shared" si="2"/>
        <v>176</v>
      </c>
      <c r="S35" s="300">
        <f t="shared" si="2"/>
        <v>76</v>
      </c>
      <c r="T35" s="300">
        <f t="shared" si="2"/>
        <v>45</v>
      </c>
      <c r="U35" s="300">
        <f t="shared" si="2"/>
        <v>45</v>
      </c>
      <c r="V35" s="300">
        <f t="shared" si="2"/>
        <v>88</v>
      </c>
      <c r="W35" s="300">
        <f t="shared" si="2"/>
        <v>58</v>
      </c>
      <c r="X35" s="300">
        <f t="shared" si="2"/>
        <v>73</v>
      </c>
      <c r="Y35" s="300">
        <f t="shared" si="2"/>
        <v>52</v>
      </c>
      <c r="Z35" s="300">
        <f t="shared" si="2"/>
        <v>69</v>
      </c>
      <c r="AA35" s="300">
        <f t="shared" si="2"/>
        <v>15</v>
      </c>
      <c r="AB35" s="300">
        <f t="shared" si="2"/>
        <v>45</v>
      </c>
      <c r="AC35" s="300">
        <f t="shared" si="2"/>
        <v>89</v>
      </c>
      <c r="AD35" s="300">
        <f t="shared" si="2"/>
        <v>63</v>
      </c>
      <c r="AE35" s="300">
        <f t="shared" si="2"/>
        <v>77</v>
      </c>
      <c r="AF35" s="300">
        <f t="shared" si="2"/>
        <v>87</v>
      </c>
      <c r="AG35" s="300">
        <f t="shared" si="2"/>
        <v>83</v>
      </c>
      <c r="AH35" s="300">
        <f t="shared" si="2"/>
        <v>37</v>
      </c>
      <c r="AI35" s="300">
        <f t="shared" si="2"/>
        <v>19</v>
      </c>
      <c r="AJ35" s="300">
        <f t="shared" si="2"/>
        <v>89</v>
      </c>
      <c r="AL35" s="300">
        <f>+AL36+AL41</f>
        <v>12</v>
      </c>
      <c r="AM35" s="300">
        <f>+AM36+AM41</f>
        <v>5</v>
      </c>
      <c r="AN35" s="300">
        <f>+AN36+AN41</f>
        <v>15</v>
      </c>
      <c r="AO35" s="300">
        <f>+AO36+AO41</f>
        <v>13</v>
      </c>
      <c r="AP35" s="247"/>
      <c r="AQ35" s="248"/>
      <c r="AS35" s="247"/>
      <c r="AT35" s="248"/>
      <c r="AV35" s="247"/>
      <c r="AW35" s="248"/>
      <c r="AY35" s="247"/>
      <c r="AZ35" s="248"/>
      <c r="BB35" s="247"/>
      <c r="BC35" s="248"/>
      <c r="BE35" s="247"/>
      <c r="BF35" s="248"/>
      <c r="BH35" s="247"/>
      <c r="BI35" s="248"/>
      <c r="BK35" s="247"/>
      <c r="BL35" s="248"/>
      <c r="BN35" s="247"/>
      <c r="BO35" s="248"/>
      <c r="BP35" s="248"/>
      <c r="BQ35" s="247"/>
      <c r="BT35" s="246"/>
      <c r="BU35" s="246"/>
    </row>
    <row r="36" spans="1:102" ht="13.8" x14ac:dyDescent="0.25">
      <c r="A36" s="301">
        <v>1</v>
      </c>
      <c r="B36" s="302" t="s">
        <v>85</v>
      </c>
      <c r="C36" s="307">
        <f>+SUM(C37:C40)</f>
        <v>64</v>
      </c>
      <c r="D36" s="307">
        <f>+SUM(D37:D40)</f>
        <v>1351</v>
      </c>
      <c r="E36" s="307">
        <f t="shared" ca="1" si="1"/>
        <v>54.04</v>
      </c>
      <c r="F36" s="307">
        <f>+SUM(F37:F40)</f>
        <v>22</v>
      </c>
      <c r="G36" s="307">
        <f t="shared" ref="G36:AJ36" si="3">+SUM(G37:G40)</f>
        <v>18</v>
      </c>
      <c r="H36" s="307">
        <f t="shared" si="3"/>
        <v>68</v>
      </c>
      <c r="I36" s="307">
        <f t="shared" si="3"/>
        <v>53</v>
      </c>
      <c r="J36" s="307">
        <f t="shared" si="3"/>
        <v>68</v>
      </c>
      <c r="K36" s="307">
        <f t="shared" si="3"/>
        <v>49</v>
      </c>
      <c r="L36" s="307">
        <f t="shared" si="3"/>
        <v>33</v>
      </c>
      <c r="M36" s="307">
        <f t="shared" si="3"/>
        <v>19</v>
      </c>
      <c r="N36" s="307">
        <f t="shared" si="3"/>
        <v>15</v>
      </c>
      <c r="O36" s="307">
        <f t="shared" si="3"/>
        <v>76</v>
      </c>
      <c r="P36" s="307">
        <f t="shared" si="3"/>
        <v>38</v>
      </c>
      <c r="Q36" s="307">
        <f t="shared" si="3"/>
        <v>51</v>
      </c>
      <c r="R36" s="307">
        <f t="shared" si="3"/>
        <v>61</v>
      </c>
      <c r="S36" s="307">
        <f t="shared" si="3"/>
        <v>46</v>
      </c>
      <c r="T36" s="307">
        <f t="shared" si="3"/>
        <v>36</v>
      </c>
      <c r="U36" s="307">
        <f t="shared" si="3"/>
        <v>35</v>
      </c>
      <c r="V36" s="307">
        <f t="shared" si="3"/>
        <v>62</v>
      </c>
      <c r="W36" s="307">
        <f t="shared" si="3"/>
        <v>35</v>
      </c>
      <c r="X36" s="307">
        <f t="shared" si="3"/>
        <v>48</v>
      </c>
      <c r="Y36" s="307">
        <f t="shared" si="3"/>
        <v>36</v>
      </c>
      <c r="Z36" s="307">
        <f t="shared" si="3"/>
        <v>47</v>
      </c>
      <c r="AA36" s="307">
        <f t="shared" si="3"/>
        <v>12</v>
      </c>
      <c r="AB36" s="307">
        <f t="shared" si="3"/>
        <v>36</v>
      </c>
      <c r="AC36" s="307">
        <f>+SUM(AC37:AC40)</f>
        <v>65</v>
      </c>
      <c r="AD36" s="307">
        <f t="shared" si="3"/>
        <v>50</v>
      </c>
      <c r="AE36" s="307">
        <f t="shared" si="3"/>
        <v>54</v>
      </c>
      <c r="AF36" s="307">
        <f t="shared" si="3"/>
        <v>61</v>
      </c>
      <c r="AG36" s="307">
        <f t="shared" si="3"/>
        <v>63</v>
      </c>
      <c r="AH36" s="307">
        <f t="shared" si="3"/>
        <v>14</v>
      </c>
      <c r="AI36" s="307">
        <f t="shared" si="3"/>
        <v>16</v>
      </c>
      <c r="AJ36" s="307">
        <f t="shared" si="3"/>
        <v>64</v>
      </c>
      <c r="AL36" s="307">
        <f>+SUM(AL37:AL40)</f>
        <v>11</v>
      </c>
      <c r="AM36" s="307">
        <f>+SUM(AM37:AM40)</f>
        <v>4</v>
      </c>
      <c r="AN36" s="307">
        <f>+SUM(AN37:AN40)</f>
        <v>10</v>
      </c>
      <c r="AO36" s="307">
        <f>+SUM(AO37:AO40)</f>
        <v>12</v>
      </c>
      <c r="AP36" s="247"/>
      <c r="AQ36" s="248"/>
      <c r="AS36" s="247"/>
      <c r="AT36" s="248"/>
      <c r="AV36" s="247"/>
      <c r="AW36" s="248"/>
      <c r="AY36" s="247"/>
      <c r="AZ36" s="248"/>
      <c r="BB36" s="247"/>
      <c r="BC36" s="248"/>
      <c r="BE36" s="247"/>
      <c r="BF36" s="248"/>
      <c r="BH36" s="247"/>
      <c r="BI36" s="248"/>
      <c r="BK36" s="247"/>
      <c r="BL36" s="248"/>
      <c r="BN36" s="247"/>
      <c r="BO36" s="248"/>
      <c r="BP36" s="248"/>
      <c r="BQ36" s="247"/>
      <c r="BT36" s="246"/>
      <c r="BU36" s="246"/>
    </row>
    <row r="37" spans="1:102" ht="13.8" x14ac:dyDescent="0.25">
      <c r="A37" s="303">
        <v>1.1000000000000001</v>
      </c>
      <c r="B37" s="304" t="s">
        <v>46</v>
      </c>
      <c r="C37" s="485">
        <v>48</v>
      </c>
      <c r="D37" s="308">
        <f>+SUM(F37:AJ37)</f>
        <v>908</v>
      </c>
      <c r="E37" s="485">
        <f t="shared" ca="1" si="1"/>
        <v>36.32</v>
      </c>
      <c r="F37" s="485">
        <v>14</v>
      </c>
      <c r="G37" s="485">
        <v>11</v>
      </c>
      <c r="H37" s="485">
        <v>58</v>
      </c>
      <c r="I37" s="485">
        <v>43</v>
      </c>
      <c r="J37" s="485">
        <v>42</v>
      </c>
      <c r="K37" s="485">
        <v>30</v>
      </c>
      <c r="L37" s="485">
        <v>26</v>
      </c>
      <c r="M37" s="485">
        <v>10</v>
      </c>
      <c r="N37" s="485">
        <v>10</v>
      </c>
      <c r="O37" s="485">
        <v>60</v>
      </c>
      <c r="P37" s="485">
        <v>25</v>
      </c>
      <c r="Q37" s="485">
        <v>32</v>
      </c>
      <c r="R37" s="485">
        <v>35</v>
      </c>
      <c r="S37" s="485">
        <v>34</v>
      </c>
      <c r="T37" s="485">
        <v>23</v>
      </c>
      <c r="U37" s="485">
        <v>26</v>
      </c>
      <c r="V37" s="485">
        <v>48</v>
      </c>
      <c r="W37" s="485">
        <v>29</v>
      </c>
      <c r="X37" s="485">
        <v>34</v>
      </c>
      <c r="Y37" s="485">
        <v>21</v>
      </c>
      <c r="Z37" s="485">
        <v>29</v>
      </c>
      <c r="AA37" s="485">
        <v>3</v>
      </c>
      <c r="AB37" s="485">
        <v>12</v>
      </c>
      <c r="AC37" s="485">
        <v>41</v>
      </c>
      <c r="AD37" s="485">
        <v>36</v>
      </c>
      <c r="AE37" s="485">
        <v>39</v>
      </c>
      <c r="AF37" s="485">
        <v>32</v>
      </c>
      <c r="AG37" s="485">
        <v>43</v>
      </c>
      <c r="AH37" s="485">
        <v>7</v>
      </c>
      <c r="AI37" s="308">
        <v>7</v>
      </c>
      <c r="AJ37" s="308">
        <v>48</v>
      </c>
      <c r="AK37" s="248"/>
      <c r="AL37" s="308">
        <v>8</v>
      </c>
      <c r="AM37" s="308">
        <v>2</v>
      </c>
      <c r="AN37" s="308">
        <v>7</v>
      </c>
      <c r="AO37" s="308">
        <v>7</v>
      </c>
      <c r="AP37" s="247"/>
      <c r="AQ37" s="248"/>
      <c r="AS37" s="247"/>
      <c r="AT37" s="248"/>
      <c r="AV37" s="247"/>
      <c r="AW37" s="248"/>
      <c r="AY37" s="247"/>
      <c r="AZ37" s="248"/>
      <c r="BB37" s="247"/>
      <c r="BC37" s="248"/>
      <c r="BE37" s="247"/>
      <c r="BF37" s="248"/>
      <c r="BH37" s="247"/>
      <c r="BI37" s="248"/>
      <c r="BK37" s="247"/>
      <c r="BL37" s="248"/>
      <c r="BN37" s="247"/>
      <c r="BO37" s="248"/>
      <c r="BP37" s="248"/>
      <c r="BQ37" s="247"/>
      <c r="BT37" s="246"/>
      <c r="BU37" s="246"/>
    </row>
    <row r="38" spans="1:102" ht="13.8" x14ac:dyDescent="0.25">
      <c r="A38" s="303">
        <v>1.2</v>
      </c>
      <c r="B38" s="304" t="s">
        <v>43</v>
      </c>
      <c r="C38" s="485">
        <v>4</v>
      </c>
      <c r="D38" s="308">
        <f>+SUM(F38:AJ38)</f>
        <v>119</v>
      </c>
      <c r="E38" s="485">
        <f t="shared" ca="1" si="1"/>
        <v>4.76</v>
      </c>
      <c r="F38" s="485">
        <v>3</v>
      </c>
      <c r="G38" s="485">
        <v>2</v>
      </c>
      <c r="H38" s="485">
        <v>4</v>
      </c>
      <c r="I38" s="485">
        <v>3</v>
      </c>
      <c r="J38" s="485">
        <v>6</v>
      </c>
      <c r="K38" s="485">
        <v>7</v>
      </c>
      <c r="L38" s="485">
        <v>3</v>
      </c>
      <c r="M38" s="485">
        <v>3</v>
      </c>
      <c r="N38" s="485">
        <v>4</v>
      </c>
      <c r="O38" s="485">
        <v>8</v>
      </c>
      <c r="P38" s="485">
        <v>2</v>
      </c>
      <c r="Q38" s="485">
        <v>6</v>
      </c>
      <c r="R38" s="485">
        <v>4</v>
      </c>
      <c r="S38" s="485">
        <v>2</v>
      </c>
      <c r="T38" s="485">
        <v>0</v>
      </c>
      <c r="U38" s="485">
        <v>0</v>
      </c>
      <c r="V38" s="485">
        <v>4</v>
      </c>
      <c r="W38" s="485">
        <v>4</v>
      </c>
      <c r="X38" s="485">
        <v>3</v>
      </c>
      <c r="Y38" s="485">
        <v>4</v>
      </c>
      <c r="Z38" s="485">
        <v>1</v>
      </c>
      <c r="AA38" s="485">
        <v>1</v>
      </c>
      <c r="AB38" s="485">
        <v>5</v>
      </c>
      <c r="AC38" s="485">
        <v>7</v>
      </c>
      <c r="AD38" s="485">
        <v>9</v>
      </c>
      <c r="AE38" s="485">
        <v>2</v>
      </c>
      <c r="AF38" s="485">
        <v>8</v>
      </c>
      <c r="AG38" s="485">
        <v>4</v>
      </c>
      <c r="AH38" s="485">
        <v>1</v>
      </c>
      <c r="AI38" s="308">
        <v>5</v>
      </c>
      <c r="AJ38" s="308">
        <v>4</v>
      </c>
      <c r="AK38" s="248"/>
      <c r="AL38" s="308">
        <v>0</v>
      </c>
      <c r="AM38" s="308">
        <v>0</v>
      </c>
      <c r="AN38" s="308">
        <v>1</v>
      </c>
      <c r="AO38" s="308">
        <v>3</v>
      </c>
      <c r="AP38" s="247"/>
      <c r="AQ38" s="248"/>
      <c r="AS38" s="247"/>
      <c r="AT38" s="248"/>
      <c r="AV38" s="247"/>
      <c r="AW38" s="248"/>
      <c r="AY38" s="247"/>
      <c r="AZ38" s="248"/>
      <c r="BB38" s="247"/>
      <c r="BC38" s="248"/>
      <c r="BE38" s="247"/>
      <c r="BF38" s="248"/>
      <c r="BH38" s="247"/>
      <c r="BI38" s="248"/>
      <c r="BK38" s="247"/>
      <c r="BL38" s="248"/>
      <c r="BN38" s="247"/>
      <c r="BO38" s="248"/>
      <c r="BP38" s="248"/>
      <c r="BQ38" s="247"/>
      <c r="BT38" s="246"/>
      <c r="BU38" s="246"/>
    </row>
    <row r="39" spans="1:102" ht="13.8" x14ac:dyDescent="0.25">
      <c r="A39" s="303">
        <v>1.3</v>
      </c>
      <c r="B39" s="304" t="s">
        <v>45</v>
      </c>
      <c r="C39" s="485">
        <v>6</v>
      </c>
      <c r="D39" s="308">
        <f>+SUM(F39:AJ39)</f>
        <v>204</v>
      </c>
      <c r="E39" s="485">
        <f t="shared" ca="1" si="1"/>
        <v>8.16</v>
      </c>
      <c r="F39" s="485">
        <v>3</v>
      </c>
      <c r="G39" s="485">
        <v>2</v>
      </c>
      <c r="H39" s="485">
        <v>2</v>
      </c>
      <c r="I39" s="485">
        <v>5</v>
      </c>
      <c r="J39" s="485">
        <v>16</v>
      </c>
      <c r="K39" s="485">
        <v>11</v>
      </c>
      <c r="L39" s="485">
        <v>4</v>
      </c>
      <c r="M39" s="485">
        <v>4</v>
      </c>
      <c r="N39" s="485">
        <v>1</v>
      </c>
      <c r="O39" s="485">
        <v>7</v>
      </c>
      <c r="P39" s="485">
        <v>6</v>
      </c>
      <c r="Q39" s="485">
        <v>9</v>
      </c>
      <c r="R39" s="485">
        <v>5</v>
      </c>
      <c r="S39" s="485">
        <v>7</v>
      </c>
      <c r="T39" s="485">
        <v>4</v>
      </c>
      <c r="U39" s="485">
        <v>4</v>
      </c>
      <c r="V39" s="485">
        <v>8</v>
      </c>
      <c r="W39" s="485">
        <v>1</v>
      </c>
      <c r="X39" s="485">
        <v>7</v>
      </c>
      <c r="Y39" s="485">
        <v>6</v>
      </c>
      <c r="Z39" s="485">
        <v>9</v>
      </c>
      <c r="AA39" s="485">
        <v>8</v>
      </c>
      <c r="AB39" s="485">
        <v>17</v>
      </c>
      <c r="AC39" s="485">
        <v>12</v>
      </c>
      <c r="AD39" s="485">
        <v>3</v>
      </c>
      <c r="AE39" s="485">
        <v>9</v>
      </c>
      <c r="AF39" s="485">
        <v>10</v>
      </c>
      <c r="AG39" s="485">
        <v>12</v>
      </c>
      <c r="AH39" s="485">
        <v>5</v>
      </c>
      <c r="AI39" s="308">
        <v>1</v>
      </c>
      <c r="AJ39" s="308">
        <v>6</v>
      </c>
      <c r="AK39" s="248"/>
      <c r="AL39" s="308">
        <v>1</v>
      </c>
      <c r="AM39" s="308">
        <v>0</v>
      </c>
      <c r="AN39" s="308">
        <v>2</v>
      </c>
      <c r="AO39" s="308">
        <v>1</v>
      </c>
      <c r="AP39" s="247"/>
      <c r="AQ39" s="248"/>
      <c r="AS39" s="247"/>
      <c r="AT39" s="248"/>
      <c r="AV39" s="247"/>
      <c r="AW39" s="248"/>
      <c r="AY39" s="247"/>
      <c r="AZ39" s="248"/>
      <c r="BB39" s="247"/>
      <c r="BC39" s="248"/>
      <c r="BE39" s="247"/>
      <c r="BF39" s="248"/>
      <c r="BH39" s="247"/>
      <c r="BI39" s="248"/>
      <c r="BK39" s="247"/>
      <c r="BL39" s="248"/>
      <c r="BN39" s="247"/>
      <c r="BO39" s="248"/>
      <c r="BP39" s="248"/>
      <c r="BQ39" s="247"/>
      <c r="BT39" s="246"/>
      <c r="BU39" s="246"/>
    </row>
    <row r="40" spans="1:102" ht="13.8" x14ac:dyDescent="0.25">
      <c r="A40" s="303">
        <v>1.4</v>
      </c>
      <c r="B40" s="304" t="s">
        <v>44</v>
      </c>
      <c r="C40" s="485">
        <v>6</v>
      </c>
      <c r="D40" s="308">
        <f>+SUM(F40:AJ40)</f>
        <v>120</v>
      </c>
      <c r="E40" s="485">
        <f t="shared" ca="1" si="1"/>
        <v>4.8</v>
      </c>
      <c r="F40" s="485">
        <v>2</v>
      </c>
      <c r="G40" s="485">
        <v>3</v>
      </c>
      <c r="H40" s="485">
        <v>4</v>
      </c>
      <c r="I40" s="485">
        <v>2</v>
      </c>
      <c r="J40" s="485">
        <v>4</v>
      </c>
      <c r="K40" s="485">
        <v>1</v>
      </c>
      <c r="L40" s="485">
        <v>0</v>
      </c>
      <c r="M40" s="485">
        <v>2</v>
      </c>
      <c r="N40" s="485">
        <v>0</v>
      </c>
      <c r="O40" s="485">
        <v>1</v>
      </c>
      <c r="P40" s="485">
        <v>5</v>
      </c>
      <c r="Q40" s="485">
        <v>4</v>
      </c>
      <c r="R40" s="485">
        <v>17</v>
      </c>
      <c r="S40" s="485">
        <v>3</v>
      </c>
      <c r="T40" s="485">
        <v>9</v>
      </c>
      <c r="U40" s="485">
        <v>5</v>
      </c>
      <c r="V40" s="485">
        <v>2</v>
      </c>
      <c r="W40" s="485">
        <v>1</v>
      </c>
      <c r="X40" s="485">
        <v>4</v>
      </c>
      <c r="Y40" s="485">
        <v>5</v>
      </c>
      <c r="Z40" s="485">
        <v>8</v>
      </c>
      <c r="AA40" s="485">
        <v>0</v>
      </c>
      <c r="AB40" s="485">
        <v>2</v>
      </c>
      <c r="AC40" s="485">
        <v>5</v>
      </c>
      <c r="AD40" s="485">
        <v>2</v>
      </c>
      <c r="AE40" s="485">
        <v>4</v>
      </c>
      <c r="AF40" s="485">
        <v>11</v>
      </c>
      <c r="AG40" s="485">
        <v>4</v>
      </c>
      <c r="AH40" s="485">
        <v>1</v>
      </c>
      <c r="AI40" s="308">
        <v>3</v>
      </c>
      <c r="AJ40" s="308">
        <v>6</v>
      </c>
      <c r="AK40" s="248"/>
      <c r="AL40" s="308">
        <v>2</v>
      </c>
      <c r="AM40" s="308">
        <v>2</v>
      </c>
      <c r="AN40" s="308">
        <v>0</v>
      </c>
      <c r="AO40" s="308">
        <v>1</v>
      </c>
      <c r="AP40" s="247"/>
      <c r="AQ40" s="248"/>
      <c r="AS40" s="247"/>
      <c r="AT40" s="248"/>
      <c r="AV40" s="247"/>
      <c r="AW40" s="248"/>
      <c r="AY40" s="247"/>
      <c r="AZ40" s="248"/>
      <c r="BB40" s="247"/>
      <c r="BC40" s="248"/>
      <c r="BE40" s="247"/>
      <c r="BF40" s="248"/>
      <c r="BH40" s="247"/>
      <c r="BI40" s="248"/>
      <c r="BK40" s="247"/>
      <c r="BL40" s="248"/>
      <c r="BN40" s="247"/>
      <c r="BO40" s="248"/>
      <c r="BP40" s="248"/>
      <c r="BQ40" s="247"/>
      <c r="BT40" s="246"/>
      <c r="BU40" s="246"/>
    </row>
    <row r="41" spans="1:102" ht="13.8" x14ac:dyDescent="0.25">
      <c r="A41" s="305">
        <v>2</v>
      </c>
      <c r="B41" s="306" t="s">
        <v>86</v>
      </c>
      <c r="C41" s="486">
        <v>25</v>
      </c>
      <c r="D41" s="300">
        <f>+SUM(F41:AJ41)</f>
        <v>701</v>
      </c>
      <c r="E41" s="486">
        <f t="shared" ca="1" si="1"/>
        <v>28.04</v>
      </c>
      <c r="F41" s="486">
        <v>20</v>
      </c>
      <c r="G41" s="486">
        <v>8</v>
      </c>
      <c r="H41" s="486">
        <v>25</v>
      </c>
      <c r="I41" s="486">
        <v>28</v>
      </c>
      <c r="J41" s="486">
        <v>36</v>
      </c>
      <c r="K41" s="486">
        <v>21</v>
      </c>
      <c r="L41" s="486">
        <v>27</v>
      </c>
      <c r="M41" s="486">
        <v>8</v>
      </c>
      <c r="N41" s="486">
        <v>3</v>
      </c>
      <c r="O41" s="486">
        <v>18</v>
      </c>
      <c r="P41" s="486">
        <v>28</v>
      </c>
      <c r="Q41" s="486">
        <v>34</v>
      </c>
      <c r="R41" s="486">
        <v>115</v>
      </c>
      <c r="S41" s="486">
        <v>30</v>
      </c>
      <c r="T41" s="486">
        <v>9</v>
      </c>
      <c r="U41" s="486">
        <v>10</v>
      </c>
      <c r="V41" s="486">
        <v>26</v>
      </c>
      <c r="W41" s="486">
        <v>23</v>
      </c>
      <c r="X41" s="486">
        <v>25</v>
      </c>
      <c r="Y41" s="486">
        <v>16</v>
      </c>
      <c r="Z41" s="486">
        <v>22</v>
      </c>
      <c r="AA41" s="486">
        <v>3</v>
      </c>
      <c r="AB41" s="486">
        <v>9</v>
      </c>
      <c r="AC41" s="486">
        <v>24</v>
      </c>
      <c r="AD41" s="486">
        <v>13</v>
      </c>
      <c r="AE41" s="486">
        <v>23</v>
      </c>
      <c r="AF41" s="486">
        <v>26</v>
      </c>
      <c r="AG41" s="486">
        <v>20</v>
      </c>
      <c r="AH41" s="486">
        <v>23</v>
      </c>
      <c r="AI41" s="300">
        <v>3</v>
      </c>
      <c r="AJ41" s="300">
        <v>25</v>
      </c>
      <c r="AK41" s="248"/>
      <c r="AL41" s="300">
        <v>1</v>
      </c>
      <c r="AM41" s="300">
        <v>1</v>
      </c>
      <c r="AN41" s="300">
        <v>5</v>
      </c>
      <c r="AO41" s="300">
        <v>1</v>
      </c>
      <c r="AP41" s="247"/>
      <c r="AQ41" s="248"/>
      <c r="AS41" s="247"/>
      <c r="AT41" s="248"/>
      <c r="AV41" s="247"/>
      <c r="AW41" s="248"/>
      <c r="AY41" s="247"/>
      <c r="AZ41" s="248"/>
      <c r="BB41" s="247"/>
      <c r="BC41" s="248"/>
      <c r="BE41" s="247"/>
      <c r="BF41" s="248"/>
      <c r="BH41" s="247"/>
      <c r="BI41" s="248"/>
      <c r="BK41" s="247"/>
      <c r="BL41" s="248"/>
      <c r="BN41" s="247"/>
      <c r="BO41" s="248"/>
      <c r="BP41" s="248"/>
      <c r="BQ41" s="247"/>
      <c r="BT41" s="246"/>
      <c r="BU41" s="246"/>
    </row>
    <row r="42" spans="1:102" ht="12" customHeight="1" x14ac:dyDescent="0.25">
      <c r="A42" s="465"/>
      <c r="B42" s="466"/>
      <c r="C42" s="467"/>
      <c r="D42" s="468"/>
      <c r="E42" s="468"/>
      <c r="F42" s="468"/>
      <c r="G42" s="468"/>
      <c r="H42" s="468"/>
      <c r="I42" s="468"/>
      <c r="J42" s="468"/>
      <c r="K42" s="468"/>
      <c r="L42" s="468"/>
      <c r="M42" s="468"/>
      <c r="N42" s="468"/>
      <c r="O42" s="468"/>
      <c r="P42" s="468"/>
      <c r="Q42" s="468"/>
      <c r="R42" s="468"/>
      <c r="S42" s="468"/>
      <c r="T42" s="468"/>
      <c r="U42" s="468"/>
      <c r="V42" s="468"/>
      <c r="W42" s="468"/>
      <c r="X42" s="468"/>
      <c r="Y42" s="468"/>
      <c r="Z42" s="468"/>
      <c r="AA42" s="468"/>
      <c r="AB42" s="468"/>
      <c r="AC42" s="468"/>
      <c r="AD42" s="468"/>
      <c r="AE42" s="468"/>
      <c r="AF42" s="468"/>
      <c r="AG42" s="468"/>
      <c r="AH42" s="468"/>
      <c r="AI42" s="468"/>
      <c r="AJ42" s="468"/>
      <c r="AK42" s="1041" t="s">
        <v>332</v>
      </c>
      <c r="AL42" s="1041"/>
      <c r="AM42" s="1041"/>
      <c r="AN42" s="248"/>
      <c r="AP42" s="247"/>
      <c r="AQ42" s="248"/>
      <c r="AS42" s="247"/>
      <c r="AT42" s="248"/>
      <c r="AV42" s="247"/>
      <c r="AW42" s="248"/>
      <c r="AY42" s="247"/>
      <c r="AZ42" s="248"/>
      <c r="BB42" s="247"/>
      <c r="BC42" s="248"/>
      <c r="BE42" s="247"/>
      <c r="BF42" s="248"/>
      <c r="BH42" s="247"/>
      <c r="BI42" s="248"/>
      <c r="BK42" s="247"/>
      <c r="BL42" s="248"/>
      <c r="BN42" s="247"/>
      <c r="BO42" s="248"/>
      <c r="BP42" s="248"/>
      <c r="BQ42" s="247"/>
      <c r="BT42" s="246"/>
      <c r="BU42" s="246"/>
    </row>
    <row r="43" spans="1:102" ht="25.5" customHeight="1" x14ac:dyDescent="0.25">
      <c r="D43" s="1041" t="s">
        <v>333</v>
      </c>
      <c r="E43" s="1041"/>
      <c r="F43" s="1041"/>
      <c r="AH43" s="1043"/>
      <c r="AI43" s="1043"/>
      <c r="AJ43" s="1043"/>
      <c r="AK43" s="1041"/>
      <c r="AL43" s="1041"/>
      <c r="AM43" s="1041"/>
    </row>
    <row r="44" spans="1:102" s="129" customFormat="1" ht="39.75" customHeight="1" x14ac:dyDescent="0.25">
      <c r="A44" s="292" t="s">
        <v>87</v>
      </c>
      <c r="B44" s="128"/>
      <c r="C44" s="128"/>
      <c r="D44" s="497"/>
      <c r="E44" s="497"/>
      <c r="F44" s="497"/>
      <c r="G44" s="296">
        <f ca="1">+DAY(TODAY()-1)</f>
        <v>25</v>
      </c>
      <c r="H44" s="249"/>
      <c r="I44" s="250"/>
      <c r="J44" s="251"/>
      <c r="K44" s="249"/>
      <c r="L44" s="250"/>
      <c r="M44" s="251"/>
      <c r="N44" s="249"/>
      <c r="O44" s="250"/>
      <c r="P44" s="251"/>
      <c r="Q44" s="249"/>
      <c r="R44" s="250"/>
      <c r="S44" s="251"/>
      <c r="T44" s="249"/>
      <c r="U44" s="250"/>
      <c r="V44" s="251"/>
      <c r="W44" s="249"/>
      <c r="X44" s="250"/>
      <c r="Y44" s="251"/>
      <c r="Z44" s="249"/>
      <c r="AA44" s="250"/>
      <c r="AB44" s="251"/>
      <c r="AC44" s="249"/>
      <c r="AD44" s="250"/>
      <c r="AE44" s="251"/>
      <c r="AF44" s="249"/>
      <c r="AG44" s="250"/>
      <c r="AH44" s="1044"/>
      <c r="AI44" s="1044"/>
      <c r="AJ44" s="1044"/>
      <c r="AK44" s="1042"/>
      <c r="AL44" s="1042"/>
      <c r="AM44" s="1042"/>
      <c r="AN44" s="251"/>
      <c r="AO44" s="249"/>
      <c r="AP44" s="250"/>
      <c r="AQ44" s="251"/>
      <c r="AR44" s="249"/>
      <c r="AS44" s="250"/>
      <c r="AT44" s="251"/>
      <c r="AU44" s="249"/>
      <c r="AV44" s="250"/>
      <c r="AW44" s="251"/>
      <c r="AX44" s="249"/>
      <c r="AY44" s="250"/>
      <c r="AZ44" s="251"/>
      <c r="BA44" s="249"/>
      <c r="BB44" s="250"/>
      <c r="BC44" s="251"/>
      <c r="BD44" s="249"/>
      <c r="BE44" s="250"/>
      <c r="BF44" s="251"/>
      <c r="BG44" s="249"/>
      <c r="BH44" s="250"/>
      <c r="BI44" s="251"/>
      <c r="BJ44" s="249"/>
      <c r="BK44" s="250"/>
      <c r="BL44" s="251"/>
      <c r="BM44" s="1045"/>
      <c r="BN44" s="1045"/>
      <c r="BO44" s="1045"/>
      <c r="BP44" s="252"/>
      <c r="BQ44" s="252"/>
      <c r="BR44" s="252"/>
      <c r="BS44" s="252"/>
    </row>
    <row r="45" spans="1:102" s="120" customFormat="1" ht="15" customHeight="1" x14ac:dyDescent="0.25">
      <c r="A45" s="1030" t="s">
        <v>60</v>
      </c>
      <c r="B45" s="1030" t="s">
        <v>88</v>
      </c>
      <c r="C45" s="1030" t="s">
        <v>89</v>
      </c>
      <c r="D45" s="1032">
        <v>45748</v>
      </c>
      <c r="E45" s="1033"/>
      <c r="F45" s="1034"/>
      <c r="G45" s="1035" t="s">
        <v>334</v>
      </c>
      <c r="H45" s="1036"/>
      <c r="I45" s="1037"/>
      <c r="J45" s="1025">
        <v>45717</v>
      </c>
      <c r="K45" s="1026"/>
      <c r="L45" s="1027"/>
      <c r="M45" s="1024">
        <f>+J45+1</f>
        <v>45718</v>
      </c>
      <c r="N45" s="1024"/>
      <c r="O45" s="1024"/>
      <c r="P45" s="1024">
        <f>+M45+1</f>
        <v>45719</v>
      </c>
      <c r="Q45" s="1024"/>
      <c r="R45" s="1024"/>
      <c r="S45" s="1024">
        <f>+P45+1</f>
        <v>45720</v>
      </c>
      <c r="T45" s="1024"/>
      <c r="U45" s="1024"/>
      <c r="V45" s="1024">
        <f>+S45+1</f>
        <v>45721</v>
      </c>
      <c r="W45" s="1024"/>
      <c r="X45" s="1024"/>
      <c r="Y45" s="1024">
        <f>+V45+1</f>
        <v>45722</v>
      </c>
      <c r="Z45" s="1024"/>
      <c r="AA45" s="1024"/>
      <c r="AB45" s="1024">
        <f>+Y45+1</f>
        <v>45723</v>
      </c>
      <c r="AC45" s="1024"/>
      <c r="AD45" s="1024"/>
      <c r="AE45" s="1024">
        <f>+AB45+1</f>
        <v>45724</v>
      </c>
      <c r="AF45" s="1024"/>
      <c r="AG45" s="1024"/>
      <c r="AH45" s="1025">
        <f>+AE45+1</f>
        <v>45725</v>
      </c>
      <c r="AI45" s="1026"/>
      <c r="AJ45" s="1027"/>
      <c r="AK45" s="1024">
        <f>+AH45+1</f>
        <v>45726</v>
      </c>
      <c r="AL45" s="1024"/>
      <c r="AM45" s="1024"/>
      <c r="AN45" s="1024">
        <f>+AK45+1</f>
        <v>45727</v>
      </c>
      <c r="AO45" s="1024"/>
      <c r="AP45" s="1024"/>
      <c r="AQ45" s="1024">
        <f>+AN45+1</f>
        <v>45728</v>
      </c>
      <c r="AR45" s="1024"/>
      <c r="AS45" s="1024"/>
      <c r="AT45" s="1024">
        <f>+AQ45+1</f>
        <v>45729</v>
      </c>
      <c r="AU45" s="1024"/>
      <c r="AV45" s="1024"/>
      <c r="AW45" s="1024">
        <f>+AT45+1</f>
        <v>45730</v>
      </c>
      <c r="AX45" s="1024"/>
      <c r="AY45" s="1024"/>
      <c r="AZ45" s="1024">
        <f>+AW45+1</f>
        <v>45731</v>
      </c>
      <c r="BA45" s="1024"/>
      <c r="BB45" s="1024"/>
      <c r="BC45" s="1024">
        <f>+AZ45+1</f>
        <v>45732</v>
      </c>
      <c r="BD45" s="1024"/>
      <c r="BE45" s="1024"/>
      <c r="BF45" s="1024">
        <f>+BC45+1</f>
        <v>45733</v>
      </c>
      <c r="BG45" s="1024"/>
      <c r="BH45" s="1024"/>
      <c r="BI45" s="1024">
        <f>+BF45+1</f>
        <v>45734</v>
      </c>
      <c r="BJ45" s="1024"/>
      <c r="BK45" s="1024"/>
      <c r="BL45" s="1024">
        <f>+BI45+1</f>
        <v>45735</v>
      </c>
      <c r="BM45" s="1024"/>
      <c r="BN45" s="1024"/>
      <c r="BO45" s="1024">
        <f>+BL45+1</f>
        <v>45736</v>
      </c>
      <c r="BP45" s="1024"/>
      <c r="BQ45" s="1024"/>
      <c r="BR45" s="1024">
        <f>+BO45+1</f>
        <v>45737</v>
      </c>
      <c r="BS45" s="1024"/>
      <c r="BT45" s="1024"/>
      <c r="BU45" s="1024">
        <f>+BR45+1</f>
        <v>45738</v>
      </c>
      <c r="BV45" s="1024"/>
      <c r="BW45" s="1024"/>
      <c r="BX45" s="1024">
        <f>+BU45+1</f>
        <v>45739</v>
      </c>
      <c r="BY45" s="1024"/>
      <c r="BZ45" s="1024"/>
      <c r="CA45" s="1024">
        <f>+BX45+1</f>
        <v>45740</v>
      </c>
      <c r="CB45" s="1024"/>
      <c r="CC45" s="1024"/>
      <c r="CD45" s="1024">
        <f>+CA45+1</f>
        <v>45741</v>
      </c>
      <c r="CE45" s="1024"/>
      <c r="CF45" s="1024"/>
      <c r="CG45" s="1024">
        <f>+CD45+1</f>
        <v>45742</v>
      </c>
      <c r="CH45" s="1024"/>
      <c r="CI45" s="1024"/>
      <c r="CJ45" s="1024">
        <f>+CG45+1</f>
        <v>45743</v>
      </c>
      <c r="CK45" s="1024"/>
      <c r="CL45" s="1024"/>
      <c r="CM45" s="1024">
        <f>+CJ45+1</f>
        <v>45744</v>
      </c>
      <c r="CN45" s="1024"/>
      <c r="CO45" s="1024"/>
      <c r="CP45" s="1024">
        <f>+CM45+1</f>
        <v>45745</v>
      </c>
      <c r="CQ45" s="1024"/>
      <c r="CR45" s="1024"/>
      <c r="CS45" s="1024">
        <f>+CP45+1</f>
        <v>45746</v>
      </c>
      <c r="CT45" s="1024"/>
      <c r="CU45" s="1024"/>
      <c r="CV45" s="1024">
        <f>+CS45+1</f>
        <v>45747</v>
      </c>
      <c r="CW45" s="1024"/>
      <c r="CX45" s="1024"/>
    </row>
    <row r="46" spans="1:102" s="124" customFormat="1" ht="13.2" customHeight="1" x14ac:dyDescent="0.3">
      <c r="A46" s="1031"/>
      <c r="B46" s="1031"/>
      <c r="C46" s="1031"/>
      <c r="D46" s="149" t="s">
        <v>90</v>
      </c>
      <c r="E46" s="149" t="s">
        <v>91</v>
      </c>
      <c r="F46" s="150" t="s">
        <v>92</v>
      </c>
      <c r="G46" s="151" t="s">
        <v>90</v>
      </c>
      <c r="H46" s="151" t="s">
        <v>91</v>
      </c>
      <c r="I46" s="151" t="s">
        <v>92</v>
      </c>
      <c r="J46" s="122" t="s">
        <v>90</v>
      </c>
      <c r="K46" s="122" t="s">
        <v>91</v>
      </c>
      <c r="L46" s="123" t="s">
        <v>92</v>
      </c>
      <c r="M46" s="122" t="s">
        <v>90</v>
      </c>
      <c r="N46" s="122" t="s">
        <v>91</v>
      </c>
      <c r="O46" s="123" t="s">
        <v>92</v>
      </c>
      <c r="P46" s="122" t="s">
        <v>90</v>
      </c>
      <c r="Q46" s="122" t="s">
        <v>91</v>
      </c>
      <c r="R46" s="123" t="s">
        <v>92</v>
      </c>
      <c r="S46" s="122" t="s">
        <v>90</v>
      </c>
      <c r="T46" s="122" t="s">
        <v>91</v>
      </c>
      <c r="U46" s="123" t="s">
        <v>92</v>
      </c>
      <c r="V46" s="122" t="s">
        <v>90</v>
      </c>
      <c r="W46" s="122" t="s">
        <v>91</v>
      </c>
      <c r="X46" s="123" t="s">
        <v>92</v>
      </c>
      <c r="Y46" s="122" t="s">
        <v>90</v>
      </c>
      <c r="Z46" s="122" t="s">
        <v>91</v>
      </c>
      <c r="AA46" s="123" t="s">
        <v>92</v>
      </c>
      <c r="AB46" s="122" t="s">
        <v>90</v>
      </c>
      <c r="AC46" s="122" t="s">
        <v>91</v>
      </c>
      <c r="AD46" s="123" t="s">
        <v>92</v>
      </c>
      <c r="AE46" s="122" t="s">
        <v>90</v>
      </c>
      <c r="AF46" s="122" t="s">
        <v>91</v>
      </c>
      <c r="AG46" s="123" t="s">
        <v>92</v>
      </c>
      <c r="AH46" s="122" t="s">
        <v>90</v>
      </c>
      <c r="AI46" s="122" t="s">
        <v>91</v>
      </c>
      <c r="AJ46" s="123" t="s">
        <v>92</v>
      </c>
      <c r="AK46" s="122" t="s">
        <v>90</v>
      </c>
      <c r="AL46" s="122" t="s">
        <v>91</v>
      </c>
      <c r="AM46" s="123" t="s">
        <v>92</v>
      </c>
      <c r="AN46" s="122" t="s">
        <v>90</v>
      </c>
      <c r="AO46" s="122" t="s">
        <v>91</v>
      </c>
      <c r="AP46" s="123" t="s">
        <v>92</v>
      </c>
      <c r="AQ46" s="122" t="s">
        <v>90</v>
      </c>
      <c r="AR46" s="122" t="s">
        <v>91</v>
      </c>
      <c r="AS46" s="123" t="s">
        <v>92</v>
      </c>
      <c r="AT46" s="122" t="s">
        <v>90</v>
      </c>
      <c r="AU46" s="122" t="s">
        <v>91</v>
      </c>
      <c r="AV46" s="123" t="s">
        <v>92</v>
      </c>
      <c r="AW46" s="122" t="s">
        <v>90</v>
      </c>
      <c r="AX46" s="122" t="s">
        <v>91</v>
      </c>
      <c r="AY46" s="123" t="s">
        <v>92</v>
      </c>
      <c r="AZ46" s="122" t="s">
        <v>90</v>
      </c>
      <c r="BA46" s="122" t="s">
        <v>91</v>
      </c>
      <c r="BB46" s="123" t="s">
        <v>92</v>
      </c>
      <c r="BC46" s="122" t="s">
        <v>90</v>
      </c>
      <c r="BD46" s="122" t="s">
        <v>91</v>
      </c>
      <c r="BE46" s="123" t="s">
        <v>92</v>
      </c>
      <c r="BF46" s="122" t="s">
        <v>90</v>
      </c>
      <c r="BG46" s="122" t="s">
        <v>91</v>
      </c>
      <c r="BH46" s="123" t="s">
        <v>92</v>
      </c>
      <c r="BI46" s="122" t="s">
        <v>90</v>
      </c>
      <c r="BJ46" s="122" t="s">
        <v>91</v>
      </c>
      <c r="BK46" s="123" t="s">
        <v>92</v>
      </c>
      <c r="BL46" s="122" t="s">
        <v>90</v>
      </c>
      <c r="BM46" s="122" t="s">
        <v>91</v>
      </c>
      <c r="BN46" s="123" t="s">
        <v>92</v>
      </c>
      <c r="BO46" s="122" t="s">
        <v>90</v>
      </c>
      <c r="BP46" s="122" t="s">
        <v>91</v>
      </c>
      <c r="BQ46" s="123" t="s">
        <v>92</v>
      </c>
      <c r="BR46" s="122" t="s">
        <v>90</v>
      </c>
      <c r="BS46" s="122" t="s">
        <v>91</v>
      </c>
      <c r="BT46" s="123" t="s">
        <v>92</v>
      </c>
      <c r="BU46" s="122" t="s">
        <v>90</v>
      </c>
      <c r="BV46" s="122" t="s">
        <v>91</v>
      </c>
      <c r="BW46" s="123" t="s">
        <v>92</v>
      </c>
      <c r="BX46" s="122" t="s">
        <v>90</v>
      </c>
      <c r="BY46" s="122" t="s">
        <v>91</v>
      </c>
      <c r="BZ46" s="123" t="s">
        <v>92</v>
      </c>
      <c r="CA46" s="122" t="s">
        <v>90</v>
      </c>
      <c r="CB46" s="122" t="s">
        <v>91</v>
      </c>
      <c r="CC46" s="123" t="s">
        <v>92</v>
      </c>
      <c r="CD46" s="122" t="s">
        <v>90</v>
      </c>
      <c r="CE46" s="122" t="s">
        <v>91</v>
      </c>
      <c r="CF46" s="123" t="s">
        <v>92</v>
      </c>
      <c r="CG46" s="122" t="s">
        <v>90</v>
      </c>
      <c r="CH46" s="122" t="s">
        <v>91</v>
      </c>
      <c r="CI46" s="123" t="s">
        <v>92</v>
      </c>
      <c r="CJ46" s="122" t="s">
        <v>90</v>
      </c>
      <c r="CK46" s="122" t="s">
        <v>91</v>
      </c>
      <c r="CL46" s="123" t="s">
        <v>92</v>
      </c>
      <c r="CM46" s="122" t="s">
        <v>90</v>
      </c>
      <c r="CN46" s="122" t="s">
        <v>91</v>
      </c>
      <c r="CO46" s="123" t="s">
        <v>92</v>
      </c>
      <c r="CP46" s="122" t="s">
        <v>90</v>
      </c>
      <c r="CQ46" s="122" t="s">
        <v>91</v>
      </c>
      <c r="CR46" s="123" t="s">
        <v>92</v>
      </c>
      <c r="CS46" s="122" t="s">
        <v>90</v>
      </c>
      <c r="CT46" s="122" t="s">
        <v>91</v>
      </c>
      <c r="CU46" s="123" t="s">
        <v>92</v>
      </c>
      <c r="CV46" s="122" t="s">
        <v>90</v>
      </c>
      <c r="CW46" s="122" t="s">
        <v>91</v>
      </c>
      <c r="CX46" s="123" t="s">
        <v>92</v>
      </c>
    </row>
    <row r="47" spans="1:102" x14ac:dyDescent="0.25">
      <c r="A47" s="291"/>
      <c r="B47" s="125" t="s">
        <v>93</v>
      </c>
      <c r="C47" s="126"/>
      <c r="D47" s="289">
        <f>+SUM(D48:D110)</f>
        <v>64</v>
      </c>
      <c r="E47" s="289">
        <f>+SUM(E48:E110)</f>
        <v>31631</v>
      </c>
      <c r="F47" s="294">
        <f>+D47/E47*1000</f>
        <v>2.023331541841864</v>
      </c>
      <c r="G47" s="287">
        <f>+SUM(G48:G110)</f>
        <v>1340</v>
      </c>
      <c r="H47" s="287">
        <f>+SUM(H48:H110)</f>
        <v>31631</v>
      </c>
      <c r="I47" s="253">
        <f ca="1">+G47/$G$44/H47*1000</f>
        <v>1.6945401662925612</v>
      </c>
      <c r="J47" s="289">
        <f>+SUM(J48:J110)</f>
        <v>22</v>
      </c>
      <c r="K47" s="289">
        <f>+SUM(K48:K110)</f>
        <v>31631</v>
      </c>
      <c r="L47" s="294">
        <f>+J47/K47*1000</f>
        <v>0.69552021750814075</v>
      </c>
      <c r="M47" s="289">
        <f>+SUM(M48:M110)</f>
        <v>18</v>
      </c>
      <c r="N47" s="289">
        <f>+SUM(N48:N110)</f>
        <v>31631</v>
      </c>
      <c r="O47" s="294">
        <f>+M47/N47*1000</f>
        <v>0.56906199614302422</v>
      </c>
      <c r="P47" s="289">
        <f>+SUM(P48:P110)</f>
        <v>68</v>
      </c>
      <c r="Q47" s="289">
        <f>+SUM(Q48:Q110)</f>
        <v>31631</v>
      </c>
      <c r="R47" s="294">
        <f>+P47/Q47*1000</f>
        <v>2.1497897632069805</v>
      </c>
      <c r="S47" s="289">
        <f>+SUM(S48:S110)</f>
        <v>53</v>
      </c>
      <c r="T47" s="289">
        <f>+SUM(T48:T110)</f>
        <v>31631</v>
      </c>
      <c r="U47" s="294">
        <f>+S47/T47*1000</f>
        <v>1.6755714330877935</v>
      </c>
      <c r="V47" s="289">
        <f>+SUM(V48:V110)</f>
        <v>68</v>
      </c>
      <c r="W47" s="289">
        <f>+SUM(W48:W110)</f>
        <v>31631</v>
      </c>
      <c r="X47" s="294">
        <f>+V47/W47*1000</f>
        <v>2.1497897632069805</v>
      </c>
      <c r="Y47" s="289">
        <f>+SUM(Y48:Y110)</f>
        <v>49</v>
      </c>
      <c r="Z47" s="289">
        <f>+SUM(Z48:Z110)</f>
        <v>31631</v>
      </c>
      <c r="AA47" s="294">
        <f>+Y47/Z47*1000</f>
        <v>1.5491132117226771</v>
      </c>
      <c r="AB47" s="289">
        <f>+SUM(AB48:AB110)</f>
        <v>33</v>
      </c>
      <c r="AC47" s="289">
        <f>+SUM(AC48:AC110)</f>
        <v>31631</v>
      </c>
      <c r="AD47" s="294">
        <f>+AB47/AC47*1000</f>
        <v>1.0432803262622112</v>
      </c>
      <c r="AE47" s="289">
        <f>+SUM(AE48:AE110)</f>
        <v>19</v>
      </c>
      <c r="AF47" s="289">
        <f>+SUM(AF48:AF110)</f>
        <v>31631</v>
      </c>
      <c r="AG47" s="294">
        <f>+AE47/AF47*1000</f>
        <v>0.60067655148430343</v>
      </c>
      <c r="AH47" s="289">
        <f>+SUM(AH48:AH110)</f>
        <v>15</v>
      </c>
      <c r="AI47" s="289">
        <f>+SUM(AI48:AI110)</f>
        <v>31631</v>
      </c>
      <c r="AJ47" s="294">
        <f>+AH47/AI47*1000</f>
        <v>0.47421833011918685</v>
      </c>
      <c r="AK47" s="511">
        <f>SUM(AK48:AK110)</f>
        <v>76</v>
      </c>
      <c r="AL47" s="289">
        <f>+SUM(AL48:AL110)</f>
        <v>31631</v>
      </c>
      <c r="AM47" s="294">
        <f>+AK47/AL47*1000</f>
        <v>2.4027062059372137</v>
      </c>
      <c r="AN47" s="511">
        <f>SUM(AN48:AN110)</f>
        <v>38</v>
      </c>
      <c r="AO47" s="289">
        <f>+SUM(AO48:AO110)</f>
        <v>31631</v>
      </c>
      <c r="AP47" s="294">
        <f>+AN47/AO47*1000</f>
        <v>1.2013531029686069</v>
      </c>
      <c r="AQ47" s="511">
        <f>SUM(AQ48:AQ110)</f>
        <v>51</v>
      </c>
      <c r="AR47" s="289">
        <f>+SUM(AR48:AR110)</f>
        <v>31631</v>
      </c>
      <c r="AS47" s="294">
        <f>+AQ47/AR47*1000</f>
        <v>1.6123423224052353</v>
      </c>
      <c r="AT47" s="511">
        <f>SUM(AT48:AT110)</f>
        <v>61</v>
      </c>
      <c r="AU47" s="289">
        <f>+SUM(AU48:AU110)</f>
        <v>31631</v>
      </c>
      <c r="AV47" s="294">
        <f>+AT47/AU47*1000</f>
        <v>1.9284878758180266</v>
      </c>
      <c r="AW47" s="511">
        <f>SUM(AW48:AW110)</f>
        <v>46</v>
      </c>
      <c r="AX47" s="289">
        <f>+SUM(AX48:AX110)</f>
        <v>31631</v>
      </c>
      <c r="AY47" s="294">
        <f>+AW47/AX47*1000</f>
        <v>1.4542695456988399</v>
      </c>
      <c r="AZ47" s="511">
        <f>SUM(AZ48:AZ110)</f>
        <v>36</v>
      </c>
      <c r="BA47" s="289">
        <f>+SUM(BA48:BA110)</f>
        <v>31631</v>
      </c>
      <c r="BB47" s="294">
        <f>+AZ47/BA47*1000</f>
        <v>1.1381239922860484</v>
      </c>
      <c r="BC47" s="511">
        <f>SUM(BC48:BC110)</f>
        <v>35</v>
      </c>
      <c r="BD47" s="289">
        <f>+SUM(BD48:BD110)</f>
        <v>31631</v>
      </c>
      <c r="BE47" s="294">
        <f>+BC47/BD47*1000</f>
        <v>1.1065094369447692</v>
      </c>
      <c r="BF47" s="511">
        <f>SUM(BF48:BF110)</f>
        <v>62</v>
      </c>
      <c r="BG47" s="289">
        <f>+SUM(BG48:BG110)</f>
        <v>31631</v>
      </c>
      <c r="BH47" s="294">
        <f>+BF47/BG47*1000</f>
        <v>1.9601024311593058</v>
      </c>
      <c r="BI47" s="511">
        <f>SUM(BI48:BI110)</f>
        <v>35</v>
      </c>
      <c r="BJ47" s="289">
        <f>+SUM(BJ48:BJ110)</f>
        <v>31631</v>
      </c>
      <c r="BK47" s="294">
        <f>+BI47/BJ47*1000</f>
        <v>1.1065094369447692</v>
      </c>
      <c r="BL47" s="511">
        <f>SUM(BL48:BL110)</f>
        <v>48</v>
      </c>
      <c r="BM47" s="289">
        <f>+SUM(BM48:BM110)</f>
        <v>31631</v>
      </c>
      <c r="BN47" s="294">
        <f>+BL47/BM47*1000</f>
        <v>1.5174986563813979</v>
      </c>
      <c r="BO47" s="511">
        <f>SUM(BO48:BO110)</f>
        <v>36</v>
      </c>
      <c r="BP47" s="289">
        <f>+SUM(BP48:BP110)</f>
        <v>31631</v>
      </c>
      <c r="BQ47" s="294">
        <f>+BO47/BP47*1000</f>
        <v>1.1381239922860484</v>
      </c>
      <c r="BR47" s="511">
        <f>SUM(BR48:BR110)</f>
        <v>47</v>
      </c>
      <c r="BS47" s="289">
        <f>+SUM(BS48:BS110)</f>
        <v>31631</v>
      </c>
      <c r="BT47" s="294">
        <f>+BR47/BS47*1000</f>
        <v>1.4858841010401187</v>
      </c>
      <c r="BU47" s="511">
        <f>SUM(BU48:BU110)</f>
        <v>12</v>
      </c>
      <c r="BV47" s="289">
        <f>+SUM(BV48:BV110)</f>
        <v>31631</v>
      </c>
      <c r="BW47" s="294">
        <f>+BU47/BV47*1000</f>
        <v>0.37937466409534948</v>
      </c>
      <c r="BX47" s="511">
        <f>SUM(BX48:BX110)</f>
        <v>36</v>
      </c>
      <c r="BY47" s="289">
        <f>+SUM(BY48:BY110)</f>
        <v>31631</v>
      </c>
      <c r="BZ47" s="294">
        <f>+BX47/BY47*1000</f>
        <v>1.1381239922860484</v>
      </c>
      <c r="CA47" s="511">
        <f>SUM(CA48:CA110)</f>
        <v>65</v>
      </c>
      <c r="CB47" s="289">
        <f>+SUM(CB48:CB110)</f>
        <v>31631</v>
      </c>
      <c r="CC47" s="294">
        <f>+CA47/CB47*1000</f>
        <v>2.054946097183143</v>
      </c>
      <c r="CD47" s="511">
        <f>SUM(CD48:CD110)</f>
        <v>50</v>
      </c>
      <c r="CE47" s="289">
        <f>+SUM(CE48:CE110)</f>
        <v>31631</v>
      </c>
      <c r="CF47" s="294">
        <f>+CD47/CE47*1000</f>
        <v>1.5807277670639563</v>
      </c>
      <c r="CG47" s="511">
        <f>SUM(CG48:CG110)</f>
        <v>54</v>
      </c>
      <c r="CH47" s="289">
        <f>+SUM(CH48:CH110)</f>
        <v>31631</v>
      </c>
      <c r="CI47" s="294">
        <f>+CG47/CH47*1000</f>
        <v>1.7071859884290728</v>
      </c>
      <c r="CJ47" s="511">
        <f>SUM(CJ48:CJ110)</f>
        <v>61</v>
      </c>
      <c r="CK47" s="289">
        <f>+SUM(CK48:CK110)</f>
        <v>31631</v>
      </c>
      <c r="CL47" s="294">
        <f>+CJ47/CK47*1000</f>
        <v>1.9284878758180266</v>
      </c>
      <c r="CM47" s="511">
        <f>SUM(CM48:CM110)</f>
        <v>55</v>
      </c>
      <c r="CN47" s="289">
        <f>+SUM(CN48:CN110)</f>
        <v>31631</v>
      </c>
      <c r="CO47" s="294">
        <f>+CM47/CN47*1000</f>
        <v>1.7388005437703518</v>
      </c>
      <c r="CP47" s="511">
        <f>SUM(CP48:CP110)</f>
        <v>11</v>
      </c>
      <c r="CQ47" s="289">
        <f>+SUM(CQ48:CQ110)</f>
        <v>31631</v>
      </c>
      <c r="CR47" s="294">
        <f>+CP47/CQ47*1000</f>
        <v>0.34776010875407037</v>
      </c>
      <c r="CS47" s="511">
        <f>SUM(CS48:CS110)</f>
        <v>16</v>
      </c>
      <c r="CT47" s="289">
        <f>+SUM(CT48:CT110)</f>
        <v>31631</v>
      </c>
      <c r="CU47" s="294">
        <f>+CS47/CT47*1000</f>
        <v>0.50583288546046601</v>
      </c>
      <c r="CV47" s="511">
        <f>SUM(CV48:CV110)</f>
        <v>64</v>
      </c>
      <c r="CW47" s="289">
        <f>+SUM(CW48:CW110)</f>
        <v>31631</v>
      </c>
      <c r="CX47" s="294">
        <f>+CV47/CW47*1000</f>
        <v>2.023331541841864</v>
      </c>
    </row>
    <row r="48" spans="1:102" x14ac:dyDescent="0.25">
      <c r="A48" s="152">
        <v>1</v>
      </c>
      <c r="B48" s="127" t="s">
        <v>335</v>
      </c>
      <c r="C48" s="127" t="s">
        <v>336</v>
      </c>
      <c r="D48" s="481">
        <v>0</v>
      </c>
      <c r="E48" s="648">
        <v>740</v>
      </c>
      <c r="F48" s="295">
        <v>0</v>
      </c>
      <c r="G48" s="288">
        <f t="shared" ref="G48:G110" si="4">+SUM(J48,M48,P48,S48,V48,Y48,AB48,AE48,AH48,AK48,AN48,AQ48,AT48,AW48,AZ48,BC48,BF48,BI48,BL48,BO48,BR48,BU48,BX48,CA48,CD48,CG48,CJ48,CM48,CP48,CS48,CV48)</f>
        <v>10</v>
      </c>
      <c r="H48" s="288">
        <v>740</v>
      </c>
      <c r="I48" s="290">
        <f ca="1">+G48/$G$44/H48*1000</f>
        <v>0.54054054054054057</v>
      </c>
      <c r="J48" s="481">
        <v>0</v>
      </c>
      <c r="K48" s="245">
        <v>740</v>
      </c>
      <c r="L48" s="295">
        <f>+J48/K48*1000</f>
        <v>0</v>
      </c>
      <c r="M48" s="481">
        <v>0</v>
      </c>
      <c r="N48" s="245">
        <v>740</v>
      </c>
      <c r="O48" s="295">
        <f>+M48/N48*1000</f>
        <v>0</v>
      </c>
      <c r="P48" s="481">
        <v>2</v>
      </c>
      <c r="Q48" s="245">
        <v>740</v>
      </c>
      <c r="R48" s="295">
        <f>+P48/Q48*1000</f>
        <v>2.7027027027027026</v>
      </c>
      <c r="S48" s="481">
        <v>0</v>
      </c>
      <c r="T48" s="245">
        <v>740</v>
      </c>
      <c r="U48" s="295">
        <f>+S48/T48*1000</f>
        <v>0</v>
      </c>
      <c r="V48" s="481">
        <v>2</v>
      </c>
      <c r="W48" s="245">
        <v>740</v>
      </c>
      <c r="X48" s="295">
        <f>+V48/W48*1000</f>
        <v>2.7027027027027026</v>
      </c>
      <c r="Y48" s="481">
        <v>0</v>
      </c>
      <c r="Z48" s="245">
        <v>740</v>
      </c>
      <c r="AA48" s="295">
        <f>+Y48/Z48*1000</f>
        <v>0</v>
      </c>
      <c r="AB48" s="481">
        <v>1</v>
      </c>
      <c r="AC48" s="245">
        <v>740</v>
      </c>
      <c r="AD48" s="295">
        <f>+AB48/AC48*1000</f>
        <v>1.3513513513513513</v>
      </c>
      <c r="AE48" s="481">
        <v>1</v>
      </c>
      <c r="AF48" s="245">
        <v>740</v>
      </c>
      <c r="AG48" s="295">
        <f>+AE48/AF48*1000</f>
        <v>1.3513513513513513</v>
      </c>
      <c r="AH48" s="481">
        <v>0</v>
      </c>
      <c r="AI48" s="245">
        <v>740</v>
      </c>
      <c r="AJ48" s="295">
        <f>+AH48/AI48*1000</f>
        <v>0</v>
      </c>
      <c r="AK48" s="481">
        <v>2</v>
      </c>
      <c r="AL48" s="245">
        <v>740</v>
      </c>
      <c r="AM48" s="295">
        <f>+AK48/AL48*1000</f>
        <v>2.7027027027027026</v>
      </c>
      <c r="AN48" s="481">
        <v>0</v>
      </c>
      <c r="AO48" s="245">
        <v>740</v>
      </c>
      <c r="AP48" s="295">
        <f>+AN48/AO48*1000</f>
        <v>0</v>
      </c>
      <c r="AQ48" s="481">
        <v>0</v>
      </c>
      <c r="AR48" s="245">
        <v>740</v>
      </c>
      <c r="AS48" s="295">
        <f>+AQ48/AR48*1000</f>
        <v>0</v>
      </c>
      <c r="AT48" s="481">
        <v>0</v>
      </c>
      <c r="AU48" s="245">
        <v>740</v>
      </c>
      <c r="AV48" s="295">
        <f>+AT48/AU48*1000</f>
        <v>0</v>
      </c>
      <c r="AW48" s="481">
        <v>0</v>
      </c>
      <c r="AX48" s="245">
        <v>740</v>
      </c>
      <c r="AY48" s="295">
        <f>+AW48/AX48*1000</f>
        <v>0</v>
      </c>
      <c r="AZ48" s="481">
        <v>0</v>
      </c>
      <c r="BA48" s="245">
        <v>740</v>
      </c>
      <c r="BB48" s="295">
        <f>+AZ48/BA48*1000</f>
        <v>0</v>
      </c>
      <c r="BC48" s="481">
        <v>0</v>
      </c>
      <c r="BD48" s="245">
        <v>740</v>
      </c>
      <c r="BE48" s="295">
        <f>+BC48/BD48*1000</f>
        <v>0</v>
      </c>
      <c r="BF48" s="481">
        <v>0</v>
      </c>
      <c r="BG48" s="245">
        <v>740</v>
      </c>
      <c r="BH48" s="295">
        <f>+BF48/BG48*1000</f>
        <v>0</v>
      </c>
      <c r="BI48" s="481">
        <v>0</v>
      </c>
      <c r="BJ48" s="245">
        <v>740</v>
      </c>
      <c r="BK48" s="295">
        <f>+BI48/BJ48*1000</f>
        <v>0</v>
      </c>
      <c r="BL48" s="481">
        <v>1</v>
      </c>
      <c r="BM48" s="245">
        <v>740</v>
      </c>
      <c r="BN48" s="295">
        <f>+BL48/BM48*1000</f>
        <v>1.3513513513513513</v>
      </c>
      <c r="BO48" s="484">
        <v>0</v>
      </c>
      <c r="BP48" s="245">
        <v>740</v>
      </c>
      <c r="BQ48" s="295">
        <f>+BO48/BP48*1000</f>
        <v>0</v>
      </c>
      <c r="BR48" s="484">
        <v>0</v>
      </c>
      <c r="BS48" s="245">
        <v>740</v>
      </c>
      <c r="BT48" s="295">
        <f>+BR48/BS48*1000</f>
        <v>0</v>
      </c>
      <c r="BU48" s="484">
        <v>0</v>
      </c>
      <c r="BV48" s="245">
        <v>740</v>
      </c>
      <c r="BW48" s="295">
        <f>+BU48/BV48*1000</f>
        <v>0</v>
      </c>
      <c r="BX48" s="484">
        <v>0</v>
      </c>
      <c r="BY48" s="245">
        <v>740</v>
      </c>
      <c r="BZ48" s="295">
        <f>+BX48/BY48*1000</f>
        <v>0</v>
      </c>
      <c r="CA48" s="484">
        <v>0</v>
      </c>
      <c r="CB48" s="245">
        <v>740</v>
      </c>
      <c r="CC48" s="295">
        <f>+CA48/CB48*1000</f>
        <v>0</v>
      </c>
      <c r="CD48" s="484">
        <v>0</v>
      </c>
      <c r="CE48" s="245">
        <v>740</v>
      </c>
      <c r="CF48" s="295">
        <f>+CD48/CE48*1000</f>
        <v>0</v>
      </c>
      <c r="CG48" s="484">
        <v>0</v>
      </c>
      <c r="CH48" s="245">
        <v>740</v>
      </c>
      <c r="CI48" s="295">
        <f>+CG48/CH48*1000</f>
        <v>0</v>
      </c>
      <c r="CJ48" s="484">
        <v>0</v>
      </c>
      <c r="CK48" s="245">
        <v>740</v>
      </c>
      <c r="CL48" s="295">
        <f>+CJ48/CK48*1000</f>
        <v>0</v>
      </c>
      <c r="CM48" s="484">
        <v>1</v>
      </c>
      <c r="CN48" s="245">
        <v>740</v>
      </c>
      <c r="CO48" s="295">
        <f>+CM48/CN48*1000</f>
        <v>1.3513513513513513</v>
      </c>
      <c r="CP48" s="484">
        <v>0</v>
      </c>
      <c r="CQ48" s="245">
        <v>740</v>
      </c>
      <c r="CR48" s="295">
        <f>+CP48/CQ48*1000</f>
        <v>0</v>
      </c>
      <c r="CS48" s="484">
        <v>0</v>
      </c>
      <c r="CT48" s="245">
        <v>740</v>
      </c>
      <c r="CU48" s="295">
        <f>+CS48/CT48*1000</f>
        <v>0</v>
      </c>
      <c r="CV48" s="484">
        <v>0</v>
      </c>
      <c r="CW48" s="245">
        <v>740</v>
      </c>
      <c r="CX48" s="295">
        <f>+CV48/CW48*1000</f>
        <v>0</v>
      </c>
    </row>
    <row r="49" spans="1:102" x14ac:dyDescent="0.25">
      <c r="A49" s="152">
        <v>2</v>
      </c>
      <c r="B49" s="127" t="s">
        <v>337</v>
      </c>
      <c r="C49" s="127" t="s">
        <v>336</v>
      </c>
      <c r="D49" s="481">
        <v>1</v>
      </c>
      <c r="E49" s="648">
        <v>485</v>
      </c>
      <c r="F49" s="295">
        <v>2.061855670103093</v>
      </c>
      <c r="G49" s="288">
        <f t="shared" si="4"/>
        <v>20</v>
      </c>
      <c r="H49" s="288">
        <v>485</v>
      </c>
      <c r="I49" s="290">
        <f t="shared" ref="I49:I110" ca="1" si="5">+G49/$G$44/H49*1000</f>
        <v>1.6494845360824744</v>
      </c>
      <c r="J49" s="481">
        <v>0</v>
      </c>
      <c r="K49" s="245">
        <v>485</v>
      </c>
      <c r="L49" s="295">
        <f t="shared" ref="L49:L110" si="6">+J49/K49*1000</f>
        <v>0</v>
      </c>
      <c r="M49" s="481">
        <v>0</v>
      </c>
      <c r="N49" s="245">
        <v>485</v>
      </c>
      <c r="O49" s="295">
        <f t="shared" ref="O49:O110" si="7">+M49/N49*1000</f>
        <v>0</v>
      </c>
      <c r="P49" s="481">
        <v>0</v>
      </c>
      <c r="Q49" s="245">
        <v>485</v>
      </c>
      <c r="R49" s="295">
        <f t="shared" ref="R49:R110" si="8">+P49/Q49*1000</f>
        <v>0</v>
      </c>
      <c r="S49" s="481">
        <v>0</v>
      </c>
      <c r="T49" s="245">
        <v>485</v>
      </c>
      <c r="U49" s="295">
        <f t="shared" ref="U49:U110" si="9">+S49/T49*1000</f>
        <v>0</v>
      </c>
      <c r="V49" s="481">
        <v>0</v>
      </c>
      <c r="W49" s="245">
        <v>485</v>
      </c>
      <c r="X49" s="295">
        <f t="shared" ref="X49:X110" si="10">+V49/W49*1000</f>
        <v>0</v>
      </c>
      <c r="Y49" s="481">
        <v>0</v>
      </c>
      <c r="Z49" s="245">
        <v>485</v>
      </c>
      <c r="AA49" s="295">
        <f t="shared" ref="AA49:AA110" si="11">+Y49/Z49*1000</f>
        <v>0</v>
      </c>
      <c r="AB49" s="481">
        <v>1</v>
      </c>
      <c r="AC49" s="245">
        <v>485</v>
      </c>
      <c r="AD49" s="295">
        <f t="shared" ref="AD49:AD110" si="12">+AB49/AC49*1000</f>
        <v>2.061855670103093</v>
      </c>
      <c r="AE49" s="481">
        <v>0</v>
      </c>
      <c r="AF49" s="245">
        <v>485</v>
      </c>
      <c r="AG49" s="295">
        <f t="shared" ref="AG49:AG110" si="13">+AE49/AF49*1000</f>
        <v>0</v>
      </c>
      <c r="AH49" s="481">
        <v>0</v>
      </c>
      <c r="AI49" s="245">
        <v>485</v>
      </c>
      <c r="AJ49" s="295">
        <f t="shared" ref="AJ49:AJ110" si="14">+AH49/AI49*1000</f>
        <v>0</v>
      </c>
      <c r="AK49" s="481">
        <v>1</v>
      </c>
      <c r="AL49" s="245">
        <v>485</v>
      </c>
      <c r="AM49" s="295">
        <f t="shared" ref="AM49:AM110" si="15">+AK49/AL49*1000</f>
        <v>2.061855670103093</v>
      </c>
      <c r="AN49" s="481">
        <v>0</v>
      </c>
      <c r="AO49" s="245">
        <v>485</v>
      </c>
      <c r="AP49" s="295">
        <f t="shared" ref="AP49:AP110" si="16">+AN49/AO49*1000</f>
        <v>0</v>
      </c>
      <c r="AQ49" s="481">
        <v>2</v>
      </c>
      <c r="AR49" s="245">
        <v>485</v>
      </c>
      <c r="AS49" s="295">
        <f t="shared" ref="AS49:AS110" si="17">+AQ49/AR49*1000</f>
        <v>4.123711340206186</v>
      </c>
      <c r="AT49" s="481">
        <v>1</v>
      </c>
      <c r="AU49" s="245">
        <v>485</v>
      </c>
      <c r="AV49" s="295">
        <f t="shared" ref="AV49:AV110" si="18">+AT49/AU49*1000</f>
        <v>2.061855670103093</v>
      </c>
      <c r="AW49" s="481">
        <v>0</v>
      </c>
      <c r="AX49" s="245">
        <v>485</v>
      </c>
      <c r="AY49" s="295">
        <f t="shared" ref="AY49:AY110" si="19">+AW49/AX49*1000</f>
        <v>0</v>
      </c>
      <c r="AZ49" s="481">
        <v>0</v>
      </c>
      <c r="BA49" s="245">
        <v>485</v>
      </c>
      <c r="BB49" s="295">
        <f t="shared" ref="BB49:BB110" si="20">+AZ49/BA49*1000</f>
        <v>0</v>
      </c>
      <c r="BC49" s="481">
        <v>1</v>
      </c>
      <c r="BD49" s="245">
        <v>485</v>
      </c>
      <c r="BE49" s="295">
        <f t="shared" ref="BE49:BE110" si="21">+BC49/BD49*1000</f>
        <v>2.061855670103093</v>
      </c>
      <c r="BF49" s="481">
        <v>0</v>
      </c>
      <c r="BG49" s="245">
        <v>485</v>
      </c>
      <c r="BH49" s="295">
        <f t="shared" ref="BH49:BH110" si="22">+BF49/BG49*1000</f>
        <v>0</v>
      </c>
      <c r="BI49" s="481">
        <v>2</v>
      </c>
      <c r="BJ49" s="245">
        <v>485</v>
      </c>
      <c r="BK49" s="295">
        <f t="shared" ref="BK49:BK110" si="23">+BI49/BJ49*1000</f>
        <v>4.123711340206186</v>
      </c>
      <c r="BL49" s="481">
        <v>4</v>
      </c>
      <c r="BM49" s="245">
        <v>485</v>
      </c>
      <c r="BN49" s="295">
        <f t="shared" ref="BN49:BN110" si="24">+BL49/BM49*1000</f>
        <v>8.247422680412372</v>
      </c>
      <c r="BO49" s="484">
        <v>2</v>
      </c>
      <c r="BP49" s="245">
        <v>485</v>
      </c>
      <c r="BQ49" s="295">
        <f t="shared" ref="BQ49:BQ110" si="25">+BO49/BP49*1000</f>
        <v>4.123711340206186</v>
      </c>
      <c r="BR49" s="484">
        <v>1</v>
      </c>
      <c r="BS49" s="245">
        <v>485</v>
      </c>
      <c r="BT49" s="295">
        <f t="shared" ref="BT49:BT110" si="26">+BR49/BS49*1000</f>
        <v>2.061855670103093</v>
      </c>
      <c r="BU49" s="484">
        <v>1</v>
      </c>
      <c r="BV49" s="245">
        <v>485</v>
      </c>
      <c r="BW49" s="295">
        <f t="shared" ref="BW49:BW110" si="27">+BU49/BV49*1000</f>
        <v>2.061855670103093</v>
      </c>
      <c r="BX49" s="484">
        <v>0</v>
      </c>
      <c r="BY49" s="245">
        <v>485</v>
      </c>
      <c r="BZ49" s="295">
        <f t="shared" ref="BZ49:BZ110" si="28">+BX49/BY49*1000</f>
        <v>0</v>
      </c>
      <c r="CA49" s="484">
        <v>0</v>
      </c>
      <c r="CB49" s="245">
        <v>485</v>
      </c>
      <c r="CC49" s="295">
        <f t="shared" ref="CC49:CC110" si="29">+CA49/CB49*1000</f>
        <v>0</v>
      </c>
      <c r="CD49" s="484">
        <v>0</v>
      </c>
      <c r="CE49" s="245">
        <v>485</v>
      </c>
      <c r="CF49" s="295">
        <f t="shared" ref="CF49:CF110" si="30">+CD49/CE49*1000</f>
        <v>0</v>
      </c>
      <c r="CG49" s="484">
        <v>2</v>
      </c>
      <c r="CH49" s="245">
        <v>485</v>
      </c>
      <c r="CI49" s="295">
        <f t="shared" ref="CI49:CI110" si="31">+CG49/CH49*1000</f>
        <v>4.123711340206186</v>
      </c>
      <c r="CJ49" s="484">
        <v>0</v>
      </c>
      <c r="CK49" s="245">
        <v>485</v>
      </c>
      <c r="CL49" s="295">
        <f t="shared" ref="CL49:CL110" si="32">+CJ49/CK49*1000</f>
        <v>0</v>
      </c>
      <c r="CM49" s="484">
        <v>1</v>
      </c>
      <c r="CN49" s="245">
        <v>485</v>
      </c>
      <c r="CO49" s="295">
        <f t="shared" ref="CO49:CO110" si="33">+CM49/CN49*1000</f>
        <v>2.061855670103093</v>
      </c>
      <c r="CP49" s="484">
        <v>0</v>
      </c>
      <c r="CQ49" s="245">
        <v>485</v>
      </c>
      <c r="CR49" s="295">
        <f t="shared" ref="CR49:CR110" si="34">+CP49/CQ49*1000</f>
        <v>0</v>
      </c>
      <c r="CS49" s="484">
        <v>0</v>
      </c>
      <c r="CT49" s="245">
        <v>485</v>
      </c>
      <c r="CU49" s="295">
        <f t="shared" ref="CU49:CU110" si="35">+CS49/CT49*1000</f>
        <v>0</v>
      </c>
      <c r="CV49" s="484">
        <v>1</v>
      </c>
      <c r="CW49" s="245">
        <v>485</v>
      </c>
      <c r="CX49" s="295">
        <f t="shared" ref="CX49:CX110" si="36">+CV49/CW49*1000</f>
        <v>2.061855670103093</v>
      </c>
    </row>
    <row r="50" spans="1:102" x14ac:dyDescent="0.25">
      <c r="A50" s="152">
        <v>3</v>
      </c>
      <c r="B50" s="127" t="s">
        <v>338</v>
      </c>
      <c r="C50" s="127" t="s">
        <v>339</v>
      </c>
      <c r="D50" s="481">
        <v>1</v>
      </c>
      <c r="E50" s="648">
        <v>444</v>
      </c>
      <c r="F50" s="295">
        <v>0</v>
      </c>
      <c r="G50" s="288">
        <f t="shared" si="4"/>
        <v>21</v>
      </c>
      <c r="H50" s="288">
        <v>444</v>
      </c>
      <c r="I50" s="290">
        <f t="shared" ca="1" si="5"/>
        <v>1.8918918918918919</v>
      </c>
      <c r="J50" s="481">
        <v>2</v>
      </c>
      <c r="K50" s="245">
        <v>444</v>
      </c>
      <c r="L50" s="295">
        <f t="shared" si="6"/>
        <v>4.5045045045045047</v>
      </c>
      <c r="M50" s="481">
        <v>0</v>
      </c>
      <c r="N50" s="245">
        <v>444</v>
      </c>
      <c r="O50" s="295">
        <f t="shared" si="7"/>
        <v>0</v>
      </c>
      <c r="P50" s="481">
        <v>0</v>
      </c>
      <c r="Q50" s="245">
        <v>444</v>
      </c>
      <c r="R50" s="295">
        <f t="shared" si="8"/>
        <v>0</v>
      </c>
      <c r="S50" s="481">
        <v>1</v>
      </c>
      <c r="T50" s="245">
        <v>444</v>
      </c>
      <c r="U50" s="295">
        <f t="shared" si="9"/>
        <v>2.2522522522522523</v>
      </c>
      <c r="V50" s="481">
        <v>1</v>
      </c>
      <c r="W50" s="245">
        <v>444</v>
      </c>
      <c r="X50" s="295">
        <f t="shared" si="10"/>
        <v>2.2522522522522523</v>
      </c>
      <c r="Y50" s="481">
        <v>3</v>
      </c>
      <c r="Z50" s="245">
        <v>444</v>
      </c>
      <c r="AA50" s="295">
        <f t="shared" si="11"/>
        <v>6.756756756756757</v>
      </c>
      <c r="AB50" s="481">
        <v>0</v>
      </c>
      <c r="AC50" s="245">
        <v>444</v>
      </c>
      <c r="AD50" s="295">
        <f t="shared" si="12"/>
        <v>0</v>
      </c>
      <c r="AE50" s="481">
        <v>0</v>
      </c>
      <c r="AF50" s="245">
        <v>444</v>
      </c>
      <c r="AG50" s="295">
        <f t="shared" si="13"/>
        <v>0</v>
      </c>
      <c r="AH50" s="481">
        <v>1</v>
      </c>
      <c r="AI50" s="245">
        <v>444</v>
      </c>
      <c r="AJ50" s="295">
        <f t="shared" si="14"/>
        <v>2.2522522522522523</v>
      </c>
      <c r="AK50" s="481">
        <v>2</v>
      </c>
      <c r="AL50" s="245">
        <v>444</v>
      </c>
      <c r="AM50" s="295">
        <f t="shared" si="15"/>
        <v>4.5045045045045047</v>
      </c>
      <c r="AN50" s="481">
        <v>0</v>
      </c>
      <c r="AO50" s="245">
        <v>444</v>
      </c>
      <c r="AP50" s="295">
        <f t="shared" si="16"/>
        <v>0</v>
      </c>
      <c r="AQ50" s="481">
        <v>1</v>
      </c>
      <c r="AR50" s="245">
        <v>444</v>
      </c>
      <c r="AS50" s="295">
        <f t="shared" si="17"/>
        <v>2.2522522522522523</v>
      </c>
      <c r="AT50" s="481">
        <v>0</v>
      </c>
      <c r="AU50" s="245">
        <v>444</v>
      </c>
      <c r="AV50" s="295">
        <f t="shared" si="18"/>
        <v>0</v>
      </c>
      <c r="AW50" s="481">
        <v>0</v>
      </c>
      <c r="AX50" s="245">
        <v>444</v>
      </c>
      <c r="AY50" s="295">
        <f t="shared" si="19"/>
        <v>0</v>
      </c>
      <c r="AZ50" s="481">
        <v>0</v>
      </c>
      <c r="BA50" s="245">
        <v>444</v>
      </c>
      <c r="BB50" s="295">
        <f t="shared" si="20"/>
        <v>0</v>
      </c>
      <c r="BC50" s="481">
        <v>0</v>
      </c>
      <c r="BD50" s="245">
        <v>444</v>
      </c>
      <c r="BE50" s="295">
        <f t="shared" si="21"/>
        <v>0</v>
      </c>
      <c r="BF50" s="481">
        <v>3</v>
      </c>
      <c r="BG50" s="245">
        <v>444</v>
      </c>
      <c r="BH50" s="295">
        <f t="shared" si="22"/>
        <v>6.756756756756757</v>
      </c>
      <c r="BI50" s="481">
        <v>1</v>
      </c>
      <c r="BJ50" s="245">
        <v>444</v>
      </c>
      <c r="BK50" s="295">
        <f t="shared" si="23"/>
        <v>2.2522522522522523</v>
      </c>
      <c r="BL50" s="481">
        <v>1</v>
      </c>
      <c r="BM50" s="245">
        <v>444</v>
      </c>
      <c r="BN50" s="295">
        <f t="shared" si="24"/>
        <v>2.2522522522522523</v>
      </c>
      <c r="BO50" s="484">
        <v>0</v>
      </c>
      <c r="BP50" s="245">
        <v>444</v>
      </c>
      <c r="BQ50" s="295">
        <f t="shared" si="25"/>
        <v>0</v>
      </c>
      <c r="BR50" s="484">
        <v>0</v>
      </c>
      <c r="BS50" s="245">
        <v>444</v>
      </c>
      <c r="BT50" s="295">
        <f t="shared" si="26"/>
        <v>0</v>
      </c>
      <c r="BU50" s="484">
        <v>0</v>
      </c>
      <c r="BV50" s="245">
        <v>444</v>
      </c>
      <c r="BW50" s="295">
        <f t="shared" si="27"/>
        <v>0</v>
      </c>
      <c r="BX50" s="484">
        <v>0</v>
      </c>
      <c r="BY50" s="245">
        <v>444</v>
      </c>
      <c r="BZ50" s="295">
        <f t="shared" si="28"/>
        <v>0</v>
      </c>
      <c r="CA50" s="484">
        <v>0</v>
      </c>
      <c r="CB50" s="245">
        <v>444</v>
      </c>
      <c r="CC50" s="295">
        <f t="shared" si="29"/>
        <v>0</v>
      </c>
      <c r="CD50" s="484">
        <v>0</v>
      </c>
      <c r="CE50" s="245">
        <v>444</v>
      </c>
      <c r="CF50" s="295">
        <f t="shared" si="30"/>
        <v>0</v>
      </c>
      <c r="CG50" s="484">
        <v>0</v>
      </c>
      <c r="CH50" s="245">
        <v>444</v>
      </c>
      <c r="CI50" s="295">
        <f t="shared" si="31"/>
        <v>0</v>
      </c>
      <c r="CJ50" s="484">
        <v>2</v>
      </c>
      <c r="CK50" s="245">
        <v>444</v>
      </c>
      <c r="CL50" s="295">
        <f t="shared" si="32"/>
        <v>4.5045045045045047</v>
      </c>
      <c r="CM50" s="484">
        <v>0</v>
      </c>
      <c r="CN50" s="245">
        <v>444</v>
      </c>
      <c r="CO50" s="295">
        <f t="shared" si="33"/>
        <v>0</v>
      </c>
      <c r="CP50" s="484">
        <v>1</v>
      </c>
      <c r="CQ50" s="245">
        <v>444</v>
      </c>
      <c r="CR50" s="295">
        <f t="shared" si="34"/>
        <v>2.2522522522522523</v>
      </c>
      <c r="CS50" s="484">
        <v>1</v>
      </c>
      <c r="CT50" s="245">
        <v>444</v>
      </c>
      <c r="CU50" s="295">
        <f t="shared" si="35"/>
        <v>2.2522522522522523</v>
      </c>
      <c r="CV50" s="484">
        <v>1</v>
      </c>
      <c r="CW50" s="245">
        <v>444</v>
      </c>
      <c r="CX50" s="295">
        <f t="shared" si="36"/>
        <v>2.2522522522522523</v>
      </c>
    </row>
    <row r="51" spans="1:102" x14ac:dyDescent="0.25">
      <c r="A51" s="152">
        <v>4</v>
      </c>
      <c r="B51" s="127" t="s">
        <v>340</v>
      </c>
      <c r="C51" s="127" t="s">
        <v>339</v>
      </c>
      <c r="D51" s="481">
        <v>1</v>
      </c>
      <c r="E51" s="648">
        <v>158</v>
      </c>
      <c r="F51" s="295">
        <v>0</v>
      </c>
      <c r="G51" s="288">
        <f t="shared" si="4"/>
        <v>7</v>
      </c>
      <c r="H51" s="288">
        <v>158</v>
      </c>
      <c r="I51" s="290">
        <f t="shared" ca="1" si="5"/>
        <v>1.7721518987341773</v>
      </c>
      <c r="J51" s="481">
        <v>0</v>
      </c>
      <c r="K51" s="245">
        <v>158</v>
      </c>
      <c r="L51" s="295">
        <f t="shared" si="6"/>
        <v>0</v>
      </c>
      <c r="M51" s="481">
        <v>0</v>
      </c>
      <c r="N51" s="245">
        <v>158</v>
      </c>
      <c r="O51" s="295">
        <f t="shared" si="7"/>
        <v>0</v>
      </c>
      <c r="P51" s="481">
        <v>0</v>
      </c>
      <c r="Q51" s="245">
        <v>158</v>
      </c>
      <c r="R51" s="295">
        <f t="shared" si="8"/>
        <v>0</v>
      </c>
      <c r="S51" s="481">
        <v>0</v>
      </c>
      <c r="T51" s="245">
        <v>158</v>
      </c>
      <c r="U51" s="295">
        <f t="shared" si="9"/>
        <v>0</v>
      </c>
      <c r="V51" s="481">
        <v>0</v>
      </c>
      <c r="W51" s="245">
        <v>158</v>
      </c>
      <c r="X51" s="295">
        <f t="shared" si="10"/>
        <v>0</v>
      </c>
      <c r="Y51" s="481">
        <v>0</v>
      </c>
      <c r="Z51" s="245">
        <v>158</v>
      </c>
      <c r="AA51" s="295">
        <f t="shared" si="11"/>
        <v>0</v>
      </c>
      <c r="AB51" s="481">
        <v>0</v>
      </c>
      <c r="AC51" s="245">
        <v>158</v>
      </c>
      <c r="AD51" s="295">
        <f t="shared" si="12"/>
        <v>0</v>
      </c>
      <c r="AE51" s="481">
        <v>0</v>
      </c>
      <c r="AF51" s="245">
        <v>158</v>
      </c>
      <c r="AG51" s="295">
        <f t="shared" si="13"/>
        <v>0</v>
      </c>
      <c r="AH51" s="481">
        <v>0</v>
      </c>
      <c r="AI51" s="245">
        <v>158</v>
      </c>
      <c r="AJ51" s="295">
        <f t="shared" si="14"/>
        <v>0</v>
      </c>
      <c r="AK51" s="481">
        <v>0</v>
      </c>
      <c r="AL51" s="245">
        <v>158</v>
      </c>
      <c r="AM51" s="295">
        <f t="shared" si="15"/>
        <v>0</v>
      </c>
      <c r="AN51" s="481">
        <v>0</v>
      </c>
      <c r="AO51" s="245">
        <v>158</v>
      </c>
      <c r="AP51" s="295">
        <f t="shared" si="16"/>
        <v>0</v>
      </c>
      <c r="AQ51" s="481">
        <v>1</v>
      </c>
      <c r="AR51" s="245">
        <v>158</v>
      </c>
      <c r="AS51" s="295">
        <f t="shared" si="17"/>
        <v>6.3291139240506329</v>
      </c>
      <c r="AT51" s="481">
        <v>0</v>
      </c>
      <c r="AU51" s="245">
        <v>158</v>
      </c>
      <c r="AV51" s="295">
        <f t="shared" si="18"/>
        <v>0</v>
      </c>
      <c r="AW51" s="481">
        <v>0</v>
      </c>
      <c r="AX51" s="245">
        <v>158</v>
      </c>
      <c r="AY51" s="295">
        <f t="shared" si="19"/>
        <v>0</v>
      </c>
      <c r="AZ51" s="481">
        <v>0</v>
      </c>
      <c r="BA51" s="245">
        <v>158</v>
      </c>
      <c r="BB51" s="295">
        <f t="shared" si="20"/>
        <v>0</v>
      </c>
      <c r="BC51" s="481">
        <v>0</v>
      </c>
      <c r="BD51" s="245">
        <v>158</v>
      </c>
      <c r="BE51" s="295">
        <f t="shared" si="21"/>
        <v>0</v>
      </c>
      <c r="BF51" s="481">
        <v>0</v>
      </c>
      <c r="BG51" s="245">
        <v>158</v>
      </c>
      <c r="BH51" s="295">
        <f t="shared" si="22"/>
        <v>0</v>
      </c>
      <c r="BI51" s="481">
        <v>1</v>
      </c>
      <c r="BJ51" s="245">
        <v>158</v>
      </c>
      <c r="BK51" s="295">
        <f t="shared" si="23"/>
        <v>6.3291139240506329</v>
      </c>
      <c r="BL51" s="481">
        <v>0</v>
      </c>
      <c r="BM51" s="245">
        <v>158</v>
      </c>
      <c r="BN51" s="295">
        <f t="shared" si="24"/>
        <v>0</v>
      </c>
      <c r="BO51" s="484">
        <v>0</v>
      </c>
      <c r="BP51" s="245">
        <v>158</v>
      </c>
      <c r="BQ51" s="295">
        <f t="shared" si="25"/>
        <v>0</v>
      </c>
      <c r="BR51" s="484">
        <v>0</v>
      </c>
      <c r="BS51" s="245">
        <v>158</v>
      </c>
      <c r="BT51" s="295">
        <f t="shared" si="26"/>
        <v>0</v>
      </c>
      <c r="BU51" s="484">
        <v>0</v>
      </c>
      <c r="BV51" s="245">
        <v>158</v>
      </c>
      <c r="BW51" s="295">
        <f t="shared" si="27"/>
        <v>0</v>
      </c>
      <c r="BX51" s="484">
        <v>0</v>
      </c>
      <c r="BY51" s="245">
        <v>158</v>
      </c>
      <c r="BZ51" s="295">
        <f t="shared" si="28"/>
        <v>0</v>
      </c>
      <c r="CA51" s="484">
        <v>1</v>
      </c>
      <c r="CB51" s="245">
        <v>158</v>
      </c>
      <c r="CC51" s="295">
        <f t="shared" si="29"/>
        <v>6.3291139240506329</v>
      </c>
      <c r="CD51" s="484">
        <v>0</v>
      </c>
      <c r="CE51" s="245">
        <v>158</v>
      </c>
      <c r="CF51" s="295">
        <f t="shared" si="30"/>
        <v>0</v>
      </c>
      <c r="CG51" s="484">
        <v>1</v>
      </c>
      <c r="CH51" s="245">
        <v>158</v>
      </c>
      <c r="CI51" s="295">
        <f t="shared" si="31"/>
        <v>6.3291139240506329</v>
      </c>
      <c r="CJ51" s="484">
        <v>1</v>
      </c>
      <c r="CK51" s="245">
        <v>158</v>
      </c>
      <c r="CL51" s="295">
        <f t="shared" si="32"/>
        <v>6.3291139240506329</v>
      </c>
      <c r="CM51" s="484">
        <v>1</v>
      </c>
      <c r="CN51" s="245">
        <v>158</v>
      </c>
      <c r="CO51" s="295">
        <f t="shared" si="33"/>
        <v>6.3291139240506329</v>
      </c>
      <c r="CP51" s="484">
        <v>0</v>
      </c>
      <c r="CQ51" s="245">
        <v>158</v>
      </c>
      <c r="CR51" s="295">
        <f t="shared" si="34"/>
        <v>0</v>
      </c>
      <c r="CS51" s="484">
        <v>0</v>
      </c>
      <c r="CT51" s="245">
        <v>158</v>
      </c>
      <c r="CU51" s="295">
        <f t="shared" si="35"/>
        <v>0</v>
      </c>
      <c r="CV51" s="484">
        <v>1</v>
      </c>
      <c r="CW51" s="245">
        <v>158</v>
      </c>
      <c r="CX51" s="295">
        <f t="shared" si="36"/>
        <v>6.3291139240506329</v>
      </c>
    </row>
    <row r="52" spans="1:102" ht="12.75" customHeight="1" x14ac:dyDescent="0.25">
      <c r="A52" s="152">
        <v>5</v>
      </c>
      <c r="B52" s="127" t="s">
        <v>341</v>
      </c>
      <c r="C52" s="127" t="s">
        <v>336</v>
      </c>
      <c r="D52" s="481">
        <v>1</v>
      </c>
      <c r="E52" s="648">
        <v>202</v>
      </c>
      <c r="F52" s="295">
        <v>0</v>
      </c>
      <c r="G52" s="288">
        <f t="shared" si="4"/>
        <v>1</v>
      </c>
      <c r="H52" s="288">
        <v>202</v>
      </c>
      <c r="I52" s="290">
        <f t="shared" ca="1" si="5"/>
        <v>0.19801980198019803</v>
      </c>
      <c r="J52" s="481">
        <v>0</v>
      </c>
      <c r="K52" s="245">
        <v>202</v>
      </c>
      <c r="L52" s="295">
        <f t="shared" si="6"/>
        <v>0</v>
      </c>
      <c r="M52" s="481">
        <v>0</v>
      </c>
      <c r="N52" s="245">
        <v>202</v>
      </c>
      <c r="O52" s="295">
        <f t="shared" si="7"/>
        <v>0</v>
      </c>
      <c r="P52" s="481">
        <v>0</v>
      </c>
      <c r="Q52" s="245">
        <v>202</v>
      </c>
      <c r="R52" s="295">
        <f t="shared" si="8"/>
        <v>0</v>
      </c>
      <c r="S52" s="481">
        <v>0</v>
      </c>
      <c r="T52" s="245">
        <v>202</v>
      </c>
      <c r="U52" s="295">
        <f t="shared" si="9"/>
        <v>0</v>
      </c>
      <c r="V52" s="481">
        <v>0</v>
      </c>
      <c r="W52" s="245">
        <v>202</v>
      </c>
      <c r="X52" s="295">
        <f t="shared" si="10"/>
        <v>0</v>
      </c>
      <c r="Y52" s="481">
        <v>0</v>
      </c>
      <c r="Z52" s="245">
        <v>202</v>
      </c>
      <c r="AA52" s="295">
        <f t="shared" si="11"/>
        <v>0</v>
      </c>
      <c r="AB52" s="481">
        <v>0</v>
      </c>
      <c r="AC52" s="245">
        <v>202</v>
      </c>
      <c r="AD52" s="295">
        <f t="shared" si="12"/>
        <v>0</v>
      </c>
      <c r="AE52" s="481">
        <v>0</v>
      </c>
      <c r="AF52" s="245">
        <v>202</v>
      </c>
      <c r="AG52" s="295">
        <f t="shared" si="13"/>
        <v>0</v>
      </c>
      <c r="AH52" s="481">
        <v>0</v>
      </c>
      <c r="AI52" s="245">
        <v>202</v>
      </c>
      <c r="AJ52" s="295">
        <f t="shared" si="14"/>
        <v>0</v>
      </c>
      <c r="AK52" s="481">
        <v>0</v>
      </c>
      <c r="AL52" s="245">
        <v>202</v>
      </c>
      <c r="AM52" s="295">
        <f t="shared" si="15"/>
        <v>0</v>
      </c>
      <c r="AN52" s="481">
        <v>0</v>
      </c>
      <c r="AO52" s="245">
        <v>202</v>
      </c>
      <c r="AP52" s="295">
        <f t="shared" si="16"/>
        <v>0</v>
      </c>
      <c r="AQ52" s="481">
        <v>0</v>
      </c>
      <c r="AR52" s="245">
        <v>202</v>
      </c>
      <c r="AS52" s="295">
        <f t="shared" si="17"/>
        <v>0</v>
      </c>
      <c r="AT52" s="481">
        <v>0</v>
      </c>
      <c r="AU52" s="245">
        <v>202</v>
      </c>
      <c r="AV52" s="295">
        <f t="shared" si="18"/>
        <v>0</v>
      </c>
      <c r="AW52" s="481">
        <v>0</v>
      </c>
      <c r="AX52" s="245">
        <v>202</v>
      </c>
      <c r="AY52" s="295">
        <f t="shared" si="19"/>
        <v>0</v>
      </c>
      <c r="AZ52" s="481">
        <v>0</v>
      </c>
      <c r="BA52" s="245">
        <v>202</v>
      </c>
      <c r="BB52" s="295">
        <f t="shared" si="20"/>
        <v>0</v>
      </c>
      <c r="BC52" s="481">
        <v>0</v>
      </c>
      <c r="BD52" s="245">
        <v>202</v>
      </c>
      <c r="BE52" s="295">
        <f t="shared" si="21"/>
        <v>0</v>
      </c>
      <c r="BF52" s="481">
        <v>0</v>
      </c>
      <c r="BG52" s="245">
        <v>202</v>
      </c>
      <c r="BH52" s="295">
        <f t="shared" si="22"/>
        <v>0</v>
      </c>
      <c r="BI52" s="481">
        <v>0</v>
      </c>
      <c r="BJ52" s="245">
        <v>202</v>
      </c>
      <c r="BK52" s="295">
        <f t="shared" si="23"/>
        <v>0</v>
      </c>
      <c r="BL52" s="481">
        <v>0</v>
      </c>
      <c r="BM52" s="245">
        <v>202</v>
      </c>
      <c r="BN52" s="295">
        <f t="shared" si="24"/>
        <v>0</v>
      </c>
      <c r="BO52" s="484">
        <v>0</v>
      </c>
      <c r="BP52" s="245">
        <v>202</v>
      </c>
      <c r="BQ52" s="295">
        <f t="shared" si="25"/>
        <v>0</v>
      </c>
      <c r="BR52" s="484">
        <v>0</v>
      </c>
      <c r="BS52" s="245">
        <v>202</v>
      </c>
      <c r="BT52" s="295">
        <f t="shared" si="26"/>
        <v>0</v>
      </c>
      <c r="BU52" s="484">
        <v>0</v>
      </c>
      <c r="BV52" s="245">
        <v>202</v>
      </c>
      <c r="BW52" s="295">
        <f t="shared" si="27"/>
        <v>0</v>
      </c>
      <c r="BX52" s="484">
        <v>0</v>
      </c>
      <c r="BY52" s="245">
        <v>202</v>
      </c>
      <c r="BZ52" s="295">
        <f t="shared" si="28"/>
        <v>0</v>
      </c>
      <c r="CA52" s="484">
        <v>0</v>
      </c>
      <c r="CB52" s="245">
        <v>202</v>
      </c>
      <c r="CC52" s="295">
        <f t="shared" si="29"/>
        <v>0</v>
      </c>
      <c r="CD52" s="484">
        <v>0</v>
      </c>
      <c r="CE52" s="245">
        <v>202</v>
      </c>
      <c r="CF52" s="295">
        <f t="shared" si="30"/>
        <v>0</v>
      </c>
      <c r="CG52" s="484">
        <v>0</v>
      </c>
      <c r="CH52" s="245">
        <v>202</v>
      </c>
      <c r="CI52" s="295">
        <f t="shared" si="31"/>
        <v>0</v>
      </c>
      <c r="CJ52" s="484">
        <v>0</v>
      </c>
      <c r="CK52" s="245">
        <v>202</v>
      </c>
      <c r="CL52" s="295">
        <f t="shared" si="32"/>
        <v>0</v>
      </c>
      <c r="CM52" s="484">
        <v>0</v>
      </c>
      <c r="CN52" s="245">
        <v>202</v>
      </c>
      <c r="CO52" s="295">
        <f t="shared" si="33"/>
        <v>0</v>
      </c>
      <c r="CP52" s="484">
        <v>0</v>
      </c>
      <c r="CQ52" s="245">
        <v>202</v>
      </c>
      <c r="CR52" s="295">
        <f t="shared" si="34"/>
        <v>0</v>
      </c>
      <c r="CS52" s="484">
        <v>0</v>
      </c>
      <c r="CT52" s="245">
        <v>202</v>
      </c>
      <c r="CU52" s="295">
        <f t="shared" si="35"/>
        <v>0</v>
      </c>
      <c r="CV52" s="484">
        <v>1</v>
      </c>
      <c r="CW52" s="245">
        <v>202</v>
      </c>
      <c r="CX52" s="295">
        <f t="shared" si="36"/>
        <v>4.9504950495049505</v>
      </c>
    </row>
    <row r="53" spans="1:102" x14ac:dyDescent="0.25">
      <c r="A53" s="152">
        <v>6</v>
      </c>
      <c r="B53" s="127" t="s">
        <v>342</v>
      </c>
      <c r="C53" s="127" t="s">
        <v>339</v>
      </c>
      <c r="D53" s="481">
        <v>5</v>
      </c>
      <c r="E53" s="648">
        <v>416</v>
      </c>
      <c r="F53" s="295">
        <v>0</v>
      </c>
      <c r="G53" s="288">
        <f t="shared" si="4"/>
        <v>45</v>
      </c>
      <c r="H53" s="288">
        <v>416</v>
      </c>
      <c r="I53" s="290">
        <f t="shared" ca="1" si="5"/>
        <v>4.3269230769230775</v>
      </c>
      <c r="J53" s="481">
        <v>1</v>
      </c>
      <c r="K53" s="245">
        <v>416</v>
      </c>
      <c r="L53" s="295">
        <f t="shared" si="6"/>
        <v>2.4038461538461542</v>
      </c>
      <c r="M53" s="481">
        <v>0</v>
      </c>
      <c r="N53" s="245">
        <v>416</v>
      </c>
      <c r="O53" s="295">
        <f t="shared" si="7"/>
        <v>0</v>
      </c>
      <c r="P53" s="481">
        <v>2</v>
      </c>
      <c r="Q53" s="245">
        <v>416</v>
      </c>
      <c r="R53" s="295">
        <f t="shared" si="8"/>
        <v>4.8076923076923084</v>
      </c>
      <c r="S53" s="481">
        <v>2</v>
      </c>
      <c r="T53" s="245">
        <v>416</v>
      </c>
      <c r="U53" s="295">
        <f t="shared" si="9"/>
        <v>4.8076923076923084</v>
      </c>
      <c r="V53" s="481">
        <v>1</v>
      </c>
      <c r="W53" s="245">
        <v>416</v>
      </c>
      <c r="X53" s="295">
        <f t="shared" si="10"/>
        <v>2.4038461538461542</v>
      </c>
      <c r="Y53" s="481">
        <v>0</v>
      </c>
      <c r="Z53" s="245">
        <v>416</v>
      </c>
      <c r="AA53" s="295">
        <f t="shared" si="11"/>
        <v>0</v>
      </c>
      <c r="AB53" s="481">
        <v>1</v>
      </c>
      <c r="AC53" s="245">
        <v>416</v>
      </c>
      <c r="AD53" s="295">
        <f t="shared" si="12"/>
        <v>2.4038461538461542</v>
      </c>
      <c r="AE53" s="481">
        <v>0</v>
      </c>
      <c r="AF53" s="245">
        <v>416</v>
      </c>
      <c r="AG53" s="295">
        <f t="shared" si="13"/>
        <v>0</v>
      </c>
      <c r="AH53" s="481">
        <v>0</v>
      </c>
      <c r="AI53" s="245">
        <v>416</v>
      </c>
      <c r="AJ53" s="295">
        <f t="shared" si="14"/>
        <v>0</v>
      </c>
      <c r="AK53" s="481">
        <v>3</v>
      </c>
      <c r="AL53" s="245">
        <v>416</v>
      </c>
      <c r="AM53" s="295">
        <f t="shared" si="15"/>
        <v>7.2115384615384617</v>
      </c>
      <c r="AN53" s="481">
        <v>1</v>
      </c>
      <c r="AO53" s="245">
        <v>416</v>
      </c>
      <c r="AP53" s="295">
        <f t="shared" si="16"/>
        <v>2.4038461538461542</v>
      </c>
      <c r="AQ53" s="481">
        <v>3</v>
      </c>
      <c r="AR53" s="245">
        <v>416</v>
      </c>
      <c r="AS53" s="295">
        <f t="shared" si="17"/>
        <v>7.2115384615384617</v>
      </c>
      <c r="AT53" s="481">
        <v>1</v>
      </c>
      <c r="AU53" s="245">
        <v>416</v>
      </c>
      <c r="AV53" s="295">
        <f t="shared" si="18"/>
        <v>2.4038461538461542</v>
      </c>
      <c r="AW53" s="481">
        <v>4</v>
      </c>
      <c r="AX53" s="245">
        <v>416</v>
      </c>
      <c r="AY53" s="295">
        <f t="shared" si="19"/>
        <v>9.6153846153846168</v>
      </c>
      <c r="AZ53" s="481">
        <v>1</v>
      </c>
      <c r="BA53" s="245">
        <v>416</v>
      </c>
      <c r="BB53" s="295">
        <f t="shared" si="20"/>
        <v>2.4038461538461542</v>
      </c>
      <c r="BC53" s="481">
        <v>1</v>
      </c>
      <c r="BD53" s="245">
        <v>416</v>
      </c>
      <c r="BE53" s="295">
        <f t="shared" si="21"/>
        <v>2.4038461538461542</v>
      </c>
      <c r="BF53" s="481">
        <v>3</v>
      </c>
      <c r="BG53" s="245">
        <v>416</v>
      </c>
      <c r="BH53" s="295">
        <f t="shared" si="22"/>
        <v>7.2115384615384617</v>
      </c>
      <c r="BI53" s="481">
        <v>1</v>
      </c>
      <c r="BJ53" s="245">
        <v>416</v>
      </c>
      <c r="BK53" s="295">
        <f t="shared" si="23"/>
        <v>2.4038461538461542</v>
      </c>
      <c r="BL53" s="481">
        <v>2</v>
      </c>
      <c r="BM53" s="245">
        <v>416</v>
      </c>
      <c r="BN53" s="295">
        <f t="shared" si="24"/>
        <v>4.8076923076923084</v>
      </c>
      <c r="BO53" s="484">
        <v>2</v>
      </c>
      <c r="BP53" s="245">
        <v>416</v>
      </c>
      <c r="BQ53" s="295">
        <f t="shared" si="25"/>
        <v>4.8076923076923084</v>
      </c>
      <c r="BR53" s="484">
        <v>2</v>
      </c>
      <c r="BS53" s="245">
        <v>416</v>
      </c>
      <c r="BT53" s="295">
        <f t="shared" si="26"/>
        <v>4.8076923076923084</v>
      </c>
      <c r="BU53" s="484">
        <v>0</v>
      </c>
      <c r="BV53" s="245">
        <v>416</v>
      </c>
      <c r="BW53" s="295">
        <f t="shared" si="27"/>
        <v>0</v>
      </c>
      <c r="BX53" s="484">
        <v>2</v>
      </c>
      <c r="BY53" s="245">
        <v>416</v>
      </c>
      <c r="BZ53" s="295">
        <f t="shared" si="28"/>
        <v>4.8076923076923084</v>
      </c>
      <c r="CA53" s="484">
        <v>1</v>
      </c>
      <c r="CB53" s="245">
        <v>416</v>
      </c>
      <c r="CC53" s="295">
        <f t="shared" si="29"/>
        <v>2.4038461538461542</v>
      </c>
      <c r="CD53" s="484">
        <v>1</v>
      </c>
      <c r="CE53" s="245">
        <v>416</v>
      </c>
      <c r="CF53" s="295">
        <f t="shared" si="30"/>
        <v>2.4038461538461542</v>
      </c>
      <c r="CG53" s="484">
        <v>1</v>
      </c>
      <c r="CH53" s="245">
        <v>416</v>
      </c>
      <c r="CI53" s="295">
        <f t="shared" si="31"/>
        <v>2.4038461538461542</v>
      </c>
      <c r="CJ53" s="484">
        <v>2</v>
      </c>
      <c r="CK53" s="245">
        <v>416</v>
      </c>
      <c r="CL53" s="295">
        <f t="shared" si="32"/>
        <v>4.8076923076923084</v>
      </c>
      <c r="CM53" s="484">
        <v>2</v>
      </c>
      <c r="CN53" s="245">
        <v>416</v>
      </c>
      <c r="CO53" s="295">
        <f t="shared" si="33"/>
        <v>4.8076923076923084</v>
      </c>
      <c r="CP53" s="484">
        <v>0</v>
      </c>
      <c r="CQ53" s="245">
        <v>416</v>
      </c>
      <c r="CR53" s="295">
        <f t="shared" si="34"/>
        <v>0</v>
      </c>
      <c r="CS53" s="484">
        <v>0</v>
      </c>
      <c r="CT53" s="245">
        <v>416</v>
      </c>
      <c r="CU53" s="295">
        <f t="shared" si="35"/>
        <v>0</v>
      </c>
      <c r="CV53" s="484">
        <v>5</v>
      </c>
      <c r="CW53" s="245">
        <v>416</v>
      </c>
      <c r="CX53" s="295">
        <f t="shared" si="36"/>
        <v>12.01923076923077</v>
      </c>
    </row>
    <row r="54" spans="1:102" x14ac:dyDescent="0.25">
      <c r="A54" s="152">
        <v>7</v>
      </c>
      <c r="B54" s="127" t="s">
        <v>343</v>
      </c>
      <c r="C54" s="127" t="s">
        <v>336</v>
      </c>
      <c r="D54" s="481">
        <v>0</v>
      </c>
      <c r="E54" s="648">
        <v>515</v>
      </c>
      <c r="F54" s="295">
        <v>0</v>
      </c>
      <c r="G54" s="288">
        <f t="shared" si="4"/>
        <v>6</v>
      </c>
      <c r="H54" s="288">
        <v>515</v>
      </c>
      <c r="I54" s="290">
        <f t="shared" ca="1" si="5"/>
        <v>0.46601941747572811</v>
      </c>
      <c r="J54" s="481">
        <v>0</v>
      </c>
      <c r="K54" s="245">
        <v>515</v>
      </c>
      <c r="L54" s="295">
        <f t="shared" si="6"/>
        <v>0</v>
      </c>
      <c r="M54" s="481">
        <v>1</v>
      </c>
      <c r="N54" s="245">
        <v>515</v>
      </c>
      <c r="O54" s="295">
        <f t="shared" si="7"/>
        <v>1.941747572815534</v>
      </c>
      <c r="P54" s="481">
        <v>2</v>
      </c>
      <c r="Q54" s="245">
        <v>515</v>
      </c>
      <c r="R54" s="295">
        <f t="shared" si="8"/>
        <v>3.883495145631068</v>
      </c>
      <c r="S54" s="481">
        <v>0</v>
      </c>
      <c r="T54" s="245">
        <v>515</v>
      </c>
      <c r="U54" s="295">
        <f t="shared" si="9"/>
        <v>0</v>
      </c>
      <c r="V54" s="481">
        <v>0</v>
      </c>
      <c r="W54" s="245">
        <v>515</v>
      </c>
      <c r="X54" s="295">
        <f t="shared" si="10"/>
        <v>0</v>
      </c>
      <c r="Y54" s="481">
        <v>0</v>
      </c>
      <c r="Z54" s="245">
        <v>515</v>
      </c>
      <c r="AA54" s="295">
        <f t="shared" si="11"/>
        <v>0</v>
      </c>
      <c r="AB54" s="481">
        <v>0</v>
      </c>
      <c r="AC54" s="245">
        <v>515</v>
      </c>
      <c r="AD54" s="295">
        <f t="shared" si="12"/>
        <v>0</v>
      </c>
      <c r="AE54" s="481">
        <v>0</v>
      </c>
      <c r="AF54" s="245">
        <v>515</v>
      </c>
      <c r="AG54" s="295">
        <f t="shared" si="13"/>
        <v>0</v>
      </c>
      <c r="AH54" s="481">
        <v>0</v>
      </c>
      <c r="AI54" s="245">
        <v>515</v>
      </c>
      <c r="AJ54" s="295">
        <f t="shared" si="14"/>
        <v>0</v>
      </c>
      <c r="AK54" s="481">
        <v>0</v>
      </c>
      <c r="AL54" s="245">
        <v>515</v>
      </c>
      <c r="AM54" s="295">
        <f t="shared" si="15"/>
        <v>0</v>
      </c>
      <c r="AN54" s="481">
        <v>0</v>
      </c>
      <c r="AO54" s="245">
        <v>515</v>
      </c>
      <c r="AP54" s="295">
        <f t="shared" si="16"/>
        <v>0</v>
      </c>
      <c r="AQ54" s="481">
        <v>0</v>
      </c>
      <c r="AR54" s="245">
        <v>515</v>
      </c>
      <c r="AS54" s="295">
        <f t="shared" si="17"/>
        <v>0</v>
      </c>
      <c r="AT54" s="481">
        <v>0</v>
      </c>
      <c r="AU54" s="245">
        <v>515</v>
      </c>
      <c r="AV54" s="295">
        <f t="shared" si="18"/>
        <v>0</v>
      </c>
      <c r="AW54" s="481">
        <v>0</v>
      </c>
      <c r="AX54" s="245">
        <v>515</v>
      </c>
      <c r="AY54" s="295">
        <f t="shared" si="19"/>
        <v>0</v>
      </c>
      <c r="AZ54" s="481">
        <v>0</v>
      </c>
      <c r="BA54" s="245">
        <v>515</v>
      </c>
      <c r="BB54" s="295">
        <f t="shared" si="20"/>
        <v>0</v>
      </c>
      <c r="BC54" s="481">
        <v>0</v>
      </c>
      <c r="BD54" s="245">
        <v>515</v>
      </c>
      <c r="BE54" s="295">
        <f t="shared" si="21"/>
        <v>0</v>
      </c>
      <c r="BF54" s="481">
        <v>0</v>
      </c>
      <c r="BG54" s="245">
        <v>515</v>
      </c>
      <c r="BH54" s="295">
        <f t="shared" si="22"/>
        <v>0</v>
      </c>
      <c r="BI54" s="481">
        <v>2</v>
      </c>
      <c r="BJ54" s="245">
        <v>515</v>
      </c>
      <c r="BK54" s="295">
        <f t="shared" si="23"/>
        <v>3.883495145631068</v>
      </c>
      <c r="BL54" s="481">
        <v>0</v>
      </c>
      <c r="BM54" s="245">
        <v>515</v>
      </c>
      <c r="BN54" s="295">
        <f t="shared" si="24"/>
        <v>0</v>
      </c>
      <c r="BO54" s="484">
        <v>0</v>
      </c>
      <c r="BP54" s="245">
        <v>515</v>
      </c>
      <c r="BQ54" s="295">
        <f t="shared" si="25"/>
        <v>0</v>
      </c>
      <c r="BR54" s="484">
        <v>0</v>
      </c>
      <c r="BS54" s="245">
        <v>515</v>
      </c>
      <c r="BT54" s="295">
        <f t="shared" si="26"/>
        <v>0</v>
      </c>
      <c r="BU54" s="484">
        <v>0</v>
      </c>
      <c r="BV54" s="245">
        <v>515</v>
      </c>
      <c r="BW54" s="295">
        <f t="shared" si="27"/>
        <v>0</v>
      </c>
      <c r="BX54" s="484">
        <v>0</v>
      </c>
      <c r="BY54" s="245">
        <v>515</v>
      </c>
      <c r="BZ54" s="295">
        <f t="shared" si="28"/>
        <v>0</v>
      </c>
      <c r="CA54" s="484">
        <v>0</v>
      </c>
      <c r="CB54" s="245">
        <v>515</v>
      </c>
      <c r="CC54" s="295">
        <f t="shared" si="29"/>
        <v>0</v>
      </c>
      <c r="CD54" s="484">
        <v>0</v>
      </c>
      <c r="CE54" s="245">
        <v>515</v>
      </c>
      <c r="CF54" s="295">
        <f t="shared" si="30"/>
        <v>0</v>
      </c>
      <c r="CG54" s="484">
        <v>0</v>
      </c>
      <c r="CH54" s="245">
        <v>515</v>
      </c>
      <c r="CI54" s="295">
        <f t="shared" si="31"/>
        <v>0</v>
      </c>
      <c r="CJ54" s="484">
        <v>1</v>
      </c>
      <c r="CK54" s="245">
        <v>515</v>
      </c>
      <c r="CL54" s="295">
        <f t="shared" si="32"/>
        <v>1.941747572815534</v>
      </c>
      <c r="CM54" s="484">
        <v>0</v>
      </c>
      <c r="CN54" s="245">
        <v>515</v>
      </c>
      <c r="CO54" s="295">
        <f t="shared" si="33"/>
        <v>0</v>
      </c>
      <c r="CP54" s="484">
        <v>0</v>
      </c>
      <c r="CQ54" s="245">
        <v>515</v>
      </c>
      <c r="CR54" s="295">
        <f t="shared" si="34"/>
        <v>0</v>
      </c>
      <c r="CS54" s="484">
        <v>0</v>
      </c>
      <c r="CT54" s="245">
        <v>515</v>
      </c>
      <c r="CU54" s="295">
        <f t="shared" si="35"/>
        <v>0</v>
      </c>
      <c r="CV54" s="484">
        <v>0</v>
      </c>
      <c r="CW54" s="245">
        <v>515</v>
      </c>
      <c r="CX54" s="295">
        <f t="shared" si="36"/>
        <v>0</v>
      </c>
    </row>
    <row r="55" spans="1:102" x14ac:dyDescent="0.25">
      <c r="A55" s="152">
        <v>8</v>
      </c>
      <c r="B55" s="127" t="s">
        <v>344</v>
      </c>
      <c r="C55" s="127" t="s">
        <v>345</v>
      </c>
      <c r="D55" s="481">
        <v>0</v>
      </c>
      <c r="E55" s="648">
        <v>445</v>
      </c>
      <c r="F55" s="295">
        <v>0</v>
      </c>
      <c r="G55" s="288">
        <f t="shared" si="4"/>
        <v>20</v>
      </c>
      <c r="H55" s="288">
        <v>445</v>
      </c>
      <c r="I55" s="290">
        <f t="shared" ca="1" si="5"/>
        <v>1.7977528089887642</v>
      </c>
      <c r="J55" s="481">
        <v>0</v>
      </c>
      <c r="K55" s="245">
        <v>445</v>
      </c>
      <c r="L55" s="295">
        <f t="shared" si="6"/>
        <v>0</v>
      </c>
      <c r="M55" s="481">
        <v>2</v>
      </c>
      <c r="N55" s="245">
        <v>445</v>
      </c>
      <c r="O55" s="295">
        <f t="shared" si="7"/>
        <v>4.4943820224719104</v>
      </c>
      <c r="P55" s="481">
        <v>0</v>
      </c>
      <c r="Q55" s="245">
        <v>445</v>
      </c>
      <c r="R55" s="295">
        <f t="shared" si="8"/>
        <v>0</v>
      </c>
      <c r="S55" s="481">
        <v>0</v>
      </c>
      <c r="T55" s="245">
        <v>445</v>
      </c>
      <c r="U55" s="295">
        <f t="shared" si="9"/>
        <v>0</v>
      </c>
      <c r="V55" s="481">
        <v>1</v>
      </c>
      <c r="W55" s="245">
        <v>445</v>
      </c>
      <c r="X55" s="295">
        <f t="shared" si="10"/>
        <v>2.2471910112359552</v>
      </c>
      <c r="Y55" s="481">
        <v>2</v>
      </c>
      <c r="Z55" s="245">
        <v>445</v>
      </c>
      <c r="AA55" s="295">
        <f t="shared" si="11"/>
        <v>4.4943820224719104</v>
      </c>
      <c r="AB55" s="481">
        <v>1</v>
      </c>
      <c r="AC55" s="245">
        <v>445</v>
      </c>
      <c r="AD55" s="295">
        <f t="shared" si="12"/>
        <v>2.2471910112359552</v>
      </c>
      <c r="AE55" s="481">
        <v>0</v>
      </c>
      <c r="AF55" s="245">
        <v>445</v>
      </c>
      <c r="AG55" s="295">
        <f t="shared" si="13"/>
        <v>0</v>
      </c>
      <c r="AH55" s="481">
        <v>0</v>
      </c>
      <c r="AI55" s="245">
        <v>445</v>
      </c>
      <c r="AJ55" s="295">
        <f t="shared" si="14"/>
        <v>0</v>
      </c>
      <c r="AK55" s="481">
        <v>4</v>
      </c>
      <c r="AL55" s="245">
        <v>445</v>
      </c>
      <c r="AM55" s="295">
        <f t="shared" si="15"/>
        <v>8.9887640449438209</v>
      </c>
      <c r="AN55" s="481">
        <v>0</v>
      </c>
      <c r="AO55" s="245">
        <v>445</v>
      </c>
      <c r="AP55" s="295">
        <f t="shared" si="16"/>
        <v>0</v>
      </c>
      <c r="AQ55" s="481">
        <v>0</v>
      </c>
      <c r="AR55" s="245">
        <v>445</v>
      </c>
      <c r="AS55" s="295">
        <f t="shared" si="17"/>
        <v>0</v>
      </c>
      <c r="AT55" s="481">
        <v>0</v>
      </c>
      <c r="AU55" s="245">
        <v>445</v>
      </c>
      <c r="AV55" s="295">
        <f t="shared" si="18"/>
        <v>0</v>
      </c>
      <c r="AW55" s="481">
        <v>1</v>
      </c>
      <c r="AX55" s="245">
        <v>445</v>
      </c>
      <c r="AY55" s="295">
        <f t="shared" si="19"/>
        <v>2.2471910112359552</v>
      </c>
      <c r="AZ55" s="481">
        <v>1</v>
      </c>
      <c r="BA55" s="245">
        <v>445</v>
      </c>
      <c r="BB55" s="295">
        <f t="shared" si="20"/>
        <v>2.2471910112359552</v>
      </c>
      <c r="BC55" s="481">
        <v>0</v>
      </c>
      <c r="BD55" s="245">
        <v>445</v>
      </c>
      <c r="BE55" s="295">
        <f t="shared" si="21"/>
        <v>0</v>
      </c>
      <c r="BF55" s="481">
        <v>0</v>
      </c>
      <c r="BG55" s="245">
        <v>445</v>
      </c>
      <c r="BH55" s="295">
        <f t="shared" si="22"/>
        <v>0</v>
      </c>
      <c r="BI55" s="481">
        <v>0</v>
      </c>
      <c r="BJ55" s="245">
        <v>445</v>
      </c>
      <c r="BK55" s="295">
        <f t="shared" si="23"/>
        <v>0</v>
      </c>
      <c r="BL55" s="481">
        <v>1</v>
      </c>
      <c r="BM55" s="245">
        <v>445</v>
      </c>
      <c r="BN55" s="295">
        <f t="shared" si="24"/>
        <v>2.2471910112359552</v>
      </c>
      <c r="BO55" s="484">
        <v>0</v>
      </c>
      <c r="BP55" s="245">
        <v>445</v>
      </c>
      <c r="BQ55" s="295">
        <f t="shared" si="25"/>
        <v>0</v>
      </c>
      <c r="BR55" s="484">
        <v>0</v>
      </c>
      <c r="BS55" s="245">
        <v>445</v>
      </c>
      <c r="BT55" s="295">
        <f t="shared" si="26"/>
        <v>0</v>
      </c>
      <c r="BU55" s="484">
        <v>0</v>
      </c>
      <c r="BV55" s="245">
        <v>445</v>
      </c>
      <c r="BW55" s="295">
        <f t="shared" si="27"/>
        <v>0</v>
      </c>
      <c r="BX55" s="484">
        <v>0</v>
      </c>
      <c r="BY55" s="245">
        <v>445</v>
      </c>
      <c r="BZ55" s="295">
        <f t="shared" si="28"/>
        <v>0</v>
      </c>
      <c r="CA55" s="484">
        <v>3</v>
      </c>
      <c r="CB55" s="245">
        <v>445</v>
      </c>
      <c r="CC55" s="295">
        <f t="shared" si="29"/>
        <v>6.7415730337078656</v>
      </c>
      <c r="CD55" s="484">
        <v>1</v>
      </c>
      <c r="CE55" s="245">
        <v>445</v>
      </c>
      <c r="CF55" s="295">
        <f t="shared" si="30"/>
        <v>2.2471910112359552</v>
      </c>
      <c r="CG55" s="484">
        <v>0</v>
      </c>
      <c r="CH55" s="245">
        <v>445</v>
      </c>
      <c r="CI55" s="295">
        <f t="shared" si="31"/>
        <v>0</v>
      </c>
      <c r="CJ55" s="484">
        <v>1</v>
      </c>
      <c r="CK55" s="245">
        <v>445</v>
      </c>
      <c r="CL55" s="295">
        <f t="shared" si="32"/>
        <v>2.2471910112359552</v>
      </c>
      <c r="CM55" s="484">
        <v>2</v>
      </c>
      <c r="CN55" s="245">
        <v>445</v>
      </c>
      <c r="CO55" s="295">
        <f t="shared" si="33"/>
        <v>4.4943820224719104</v>
      </c>
      <c r="CP55" s="484">
        <v>0</v>
      </c>
      <c r="CQ55" s="245">
        <v>445</v>
      </c>
      <c r="CR55" s="295">
        <f t="shared" si="34"/>
        <v>0</v>
      </c>
      <c r="CS55" s="484">
        <v>0</v>
      </c>
      <c r="CT55" s="245">
        <v>445</v>
      </c>
      <c r="CU55" s="295">
        <f t="shared" si="35"/>
        <v>0</v>
      </c>
      <c r="CV55" s="484">
        <v>0</v>
      </c>
      <c r="CW55" s="245">
        <v>445</v>
      </c>
      <c r="CX55" s="295">
        <f t="shared" si="36"/>
        <v>0</v>
      </c>
    </row>
    <row r="56" spans="1:102" x14ac:dyDescent="0.25">
      <c r="A56" s="152">
        <v>9</v>
      </c>
      <c r="B56" s="127" t="s">
        <v>346</v>
      </c>
      <c r="C56" s="127" t="s">
        <v>336</v>
      </c>
      <c r="D56" s="481">
        <v>2</v>
      </c>
      <c r="E56" s="648">
        <v>649</v>
      </c>
      <c r="F56" s="295">
        <v>1.5408320493066257</v>
      </c>
      <c r="G56" s="288">
        <f t="shared" si="4"/>
        <v>34</v>
      </c>
      <c r="H56" s="288">
        <v>649</v>
      </c>
      <c r="I56" s="290">
        <f t="shared" ca="1" si="5"/>
        <v>2.0955315870570108</v>
      </c>
      <c r="J56" s="481">
        <v>0</v>
      </c>
      <c r="K56" s="245">
        <v>649</v>
      </c>
      <c r="L56" s="295">
        <f t="shared" si="6"/>
        <v>0</v>
      </c>
      <c r="M56" s="481">
        <v>1</v>
      </c>
      <c r="N56" s="245">
        <v>649</v>
      </c>
      <c r="O56" s="295">
        <f t="shared" si="7"/>
        <v>1.5408320493066257</v>
      </c>
      <c r="P56" s="481">
        <v>1</v>
      </c>
      <c r="Q56" s="245">
        <v>649</v>
      </c>
      <c r="R56" s="295">
        <f t="shared" si="8"/>
        <v>1.5408320493066257</v>
      </c>
      <c r="S56" s="481">
        <v>1</v>
      </c>
      <c r="T56" s="245">
        <v>649</v>
      </c>
      <c r="U56" s="295">
        <f t="shared" si="9"/>
        <v>1.5408320493066257</v>
      </c>
      <c r="V56" s="481">
        <v>0</v>
      </c>
      <c r="W56" s="245">
        <v>649</v>
      </c>
      <c r="X56" s="295">
        <f t="shared" si="10"/>
        <v>0</v>
      </c>
      <c r="Y56" s="481">
        <v>1</v>
      </c>
      <c r="Z56" s="245">
        <v>649</v>
      </c>
      <c r="AA56" s="295">
        <f t="shared" si="11"/>
        <v>1.5408320493066257</v>
      </c>
      <c r="AB56" s="481">
        <v>0</v>
      </c>
      <c r="AC56" s="245">
        <v>649</v>
      </c>
      <c r="AD56" s="295">
        <f t="shared" si="12"/>
        <v>0</v>
      </c>
      <c r="AE56" s="481">
        <v>0</v>
      </c>
      <c r="AF56" s="245">
        <v>649</v>
      </c>
      <c r="AG56" s="295">
        <f t="shared" si="13"/>
        <v>0</v>
      </c>
      <c r="AH56" s="481">
        <v>1</v>
      </c>
      <c r="AI56" s="245">
        <v>649</v>
      </c>
      <c r="AJ56" s="295">
        <f t="shared" si="14"/>
        <v>1.5408320493066257</v>
      </c>
      <c r="AK56" s="481">
        <v>3</v>
      </c>
      <c r="AL56" s="245">
        <v>649</v>
      </c>
      <c r="AM56" s="295">
        <f t="shared" si="15"/>
        <v>4.6224961479198772</v>
      </c>
      <c r="AN56" s="481">
        <v>2</v>
      </c>
      <c r="AO56" s="245">
        <v>649</v>
      </c>
      <c r="AP56" s="295">
        <f t="shared" si="16"/>
        <v>3.0816640986132513</v>
      </c>
      <c r="AQ56" s="481">
        <v>1</v>
      </c>
      <c r="AR56" s="245">
        <v>649</v>
      </c>
      <c r="AS56" s="295">
        <f t="shared" si="17"/>
        <v>1.5408320493066257</v>
      </c>
      <c r="AT56" s="481">
        <v>1</v>
      </c>
      <c r="AU56" s="245">
        <v>649</v>
      </c>
      <c r="AV56" s="295">
        <f t="shared" si="18"/>
        <v>1.5408320493066257</v>
      </c>
      <c r="AW56" s="481">
        <v>1</v>
      </c>
      <c r="AX56" s="245">
        <v>649</v>
      </c>
      <c r="AY56" s="295">
        <f t="shared" si="19"/>
        <v>1.5408320493066257</v>
      </c>
      <c r="AZ56" s="481">
        <v>0</v>
      </c>
      <c r="BA56" s="245">
        <v>649</v>
      </c>
      <c r="BB56" s="295">
        <f t="shared" si="20"/>
        <v>0</v>
      </c>
      <c r="BC56" s="481">
        <v>2</v>
      </c>
      <c r="BD56" s="245">
        <v>649</v>
      </c>
      <c r="BE56" s="295">
        <f t="shared" si="21"/>
        <v>3.0816640986132513</v>
      </c>
      <c r="BF56" s="481">
        <v>2</v>
      </c>
      <c r="BG56" s="245">
        <v>649</v>
      </c>
      <c r="BH56" s="295">
        <f t="shared" si="22"/>
        <v>3.0816640986132513</v>
      </c>
      <c r="BI56" s="481">
        <v>1</v>
      </c>
      <c r="BJ56" s="245">
        <v>649</v>
      </c>
      <c r="BK56" s="295">
        <f t="shared" si="23"/>
        <v>1.5408320493066257</v>
      </c>
      <c r="BL56" s="481">
        <v>1</v>
      </c>
      <c r="BM56" s="245">
        <v>649</v>
      </c>
      <c r="BN56" s="295">
        <f t="shared" si="24"/>
        <v>1.5408320493066257</v>
      </c>
      <c r="BO56" s="484">
        <v>1</v>
      </c>
      <c r="BP56" s="245">
        <v>649</v>
      </c>
      <c r="BQ56" s="295">
        <f t="shared" si="25"/>
        <v>1.5408320493066257</v>
      </c>
      <c r="BR56" s="484">
        <v>0</v>
      </c>
      <c r="BS56" s="245">
        <v>649</v>
      </c>
      <c r="BT56" s="295">
        <f t="shared" si="26"/>
        <v>0</v>
      </c>
      <c r="BU56" s="484">
        <v>1</v>
      </c>
      <c r="BV56" s="245">
        <v>649</v>
      </c>
      <c r="BW56" s="295">
        <f t="shared" si="27"/>
        <v>1.5408320493066257</v>
      </c>
      <c r="BX56" s="484">
        <v>0</v>
      </c>
      <c r="BY56" s="245">
        <v>649</v>
      </c>
      <c r="BZ56" s="295">
        <f t="shared" si="28"/>
        <v>0</v>
      </c>
      <c r="CA56" s="484">
        <v>1</v>
      </c>
      <c r="CB56" s="245">
        <v>649</v>
      </c>
      <c r="CC56" s="295">
        <f t="shared" si="29"/>
        <v>1.5408320493066257</v>
      </c>
      <c r="CD56" s="484">
        <v>2</v>
      </c>
      <c r="CE56" s="245">
        <v>649</v>
      </c>
      <c r="CF56" s="295">
        <f t="shared" si="30"/>
        <v>3.0816640986132513</v>
      </c>
      <c r="CG56" s="484">
        <v>1</v>
      </c>
      <c r="CH56" s="245">
        <v>649</v>
      </c>
      <c r="CI56" s="295">
        <f t="shared" si="31"/>
        <v>1.5408320493066257</v>
      </c>
      <c r="CJ56" s="484">
        <v>1</v>
      </c>
      <c r="CK56" s="245">
        <v>649</v>
      </c>
      <c r="CL56" s="295">
        <f t="shared" si="32"/>
        <v>1.5408320493066257</v>
      </c>
      <c r="CM56" s="484">
        <v>4</v>
      </c>
      <c r="CN56" s="245">
        <v>649</v>
      </c>
      <c r="CO56" s="295">
        <f t="shared" si="33"/>
        <v>6.1633281972265026</v>
      </c>
      <c r="CP56" s="484">
        <v>1</v>
      </c>
      <c r="CQ56" s="245">
        <v>649</v>
      </c>
      <c r="CR56" s="295">
        <f t="shared" si="34"/>
        <v>1.5408320493066257</v>
      </c>
      <c r="CS56" s="484">
        <v>1</v>
      </c>
      <c r="CT56" s="245">
        <v>649</v>
      </c>
      <c r="CU56" s="295">
        <f t="shared" si="35"/>
        <v>1.5408320493066257</v>
      </c>
      <c r="CV56" s="484">
        <v>2</v>
      </c>
      <c r="CW56" s="245">
        <v>649</v>
      </c>
      <c r="CX56" s="295">
        <f t="shared" si="36"/>
        <v>3.0816640986132513</v>
      </c>
    </row>
    <row r="57" spans="1:102" x14ac:dyDescent="0.25">
      <c r="A57" s="152">
        <v>10</v>
      </c>
      <c r="B57" s="127" t="s">
        <v>347</v>
      </c>
      <c r="C57" s="127" t="s">
        <v>336</v>
      </c>
      <c r="D57" s="481">
        <v>1</v>
      </c>
      <c r="E57" s="648">
        <v>351</v>
      </c>
      <c r="F57" s="295">
        <v>17.094017094017097</v>
      </c>
      <c r="G57" s="288">
        <f t="shared" si="4"/>
        <v>20</v>
      </c>
      <c r="H57" s="288">
        <v>351</v>
      </c>
      <c r="I57" s="290">
        <f t="shared" ca="1" si="5"/>
        <v>2.2792022792022797</v>
      </c>
      <c r="J57" s="481">
        <v>0</v>
      </c>
      <c r="K57" s="245">
        <v>351</v>
      </c>
      <c r="L57" s="295">
        <f t="shared" si="6"/>
        <v>0</v>
      </c>
      <c r="M57" s="481">
        <v>0</v>
      </c>
      <c r="N57" s="245">
        <v>351</v>
      </c>
      <c r="O57" s="295">
        <f t="shared" si="7"/>
        <v>0</v>
      </c>
      <c r="P57" s="481">
        <v>0</v>
      </c>
      <c r="Q57" s="245">
        <v>351</v>
      </c>
      <c r="R57" s="295">
        <f t="shared" si="8"/>
        <v>0</v>
      </c>
      <c r="S57" s="481">
        <v>1</v>
      </c>
      <c r="T57" s="245">
        <v>351</v>
      </c>
      <c r="U57" s="295">
        <f t="shared" si="9"/>
        <v>2.8490028490028489</v>
      </c>
      <c r="V57" s="481">
        <v>1</v>
      </c>
      <c r="W57" s="245">
        <v>351</v>
      </c>
      <c r="X57" s="295">
        <f t="shared" si="10"/>
        <v>2.8490028490028489</v>
      </c>
      <c r="Y57" s="481">
        <v>0</v>
      </c>
      <c r="Z57" s="245">
        <v>351</v>
      </c>
      <c r="AA57" s="295">
        <f t="shared" si="11"/>
        <v>0</v>
      </c>
      <c r="AB57" s="481">
        <v>0</v>
      </c>
      <c r="AC57" s="245">
        <v>351</v>
      </c>
      <c r="AD57" s="295">
        <f t="shared" si="12"/>
        <v>0</v>
      </c>
      <c r="AE57" s="481">
        <v>0</v>
      </c>
      <c r="AF57" s="245">
        <v>351</v>
      </c>
      <c r="AG57" s="295">
        <f t="shared" si="13"/>
        <v>0</v>
      </c>
      <c r="AH57" s="481">
        <v>0</v>
      </c>
      <c r="AI57" s="245">
        <v>351</v>
      </c>
      <c r="AJ57" s="295">
        <f t="shared" si="14"/>
        <v>0</v>
      </c>
      <c r="AK57" s="481">
        <v>0</v>
      </c>
      <c r="AL57" s="245">
        <v>351</v>
      </c>
      <c r="AM57" s="295">
        <f t="shared" si="15"/>
        <v>0</v>
      </c>
      <c r="AN57" s="481">
        <v>0</v>
      </c>
      <c r="AO57" s="245">
        <v>351</v>
      </c>
      <c r="AP57" s="295">
        <f t="shared" si="16"/>
        <v>0</v>
      </c>
      <c r="AQ57" s="481">
        <v>0</v>
      </c>
      <c r="AR57" s="245">
        <v>351</v>
      </c>
      <c r="AS57" s="295">
        <f t="shared" si="17"/>
        <v>0</v>
      </c>
      <c r="AT57" s="481">
        <v>0</v>
      </c>
      <c r="AU57" s="245">
        <v>351</v>
      </c>
      <c r="AV57" s="295">
        <f t="shared" si="18"/>
        <v>0</v>
      </c>
      <c r="AW57" s="481">
        <v>0</v>
      </c>
      <c r="AX57" s="245">
        <v>351</v>
      </c>
      <c r="AY57" s="295">
        <f t="shared" si="19"/>
        <v>0</v>
      </c>
      <c r="AZ57" s="481">
        <v>0</v>
      </c>
      <c r="BA57" s="245">
        <v>351</v>
      </c>
      <c r="BB57" s="295">
        <f t="shared" si="20"/>
        <v>0</v>
      </c>
      <c r="BC57" s="481">
        <v>0</v>
      </c>
      <c r="BD57" s="245">
        <v>351</v>
      </c>
      <c r="BE57" s="295">
        <f t="shared" si="21"/>
        <v>0</v>
      </c>
      <c r="BF57" s="481">
        <v>1</v>
      </c>
      <c r="BG57" s="245">
        <v>351</v>
      </c>
      <c r="BH57" s="295">
        <f t="shared" si="22"/>
        <v>2.8490028490028489</v>
      </c>
      <c r="BI57" s="481">
        <v>0</v>
      </c>
      <c r="BJ57" s="245">
        <v>351</v>
      </c>
      <c r="BK57" s="295">
        <f t="shared" si="23"/>
        <v>0</v>
      </c>
      <c r="BL57" s="481">
        <v>0</v>
      </c>
      <c r="BM57" s="245">
        <v>351</v>
      </c>
      <c r="BN57" s="295">
        <f t="shared" si="24"/>
        <v>0</v>
      </c>
      <c r="BO57" s="484">
        <v>1</v>
      </c>
      <c r="BP57" s="245">
        <v>351</v>
      </c>
      <c r="BQ57" s="295">
        <f t="shared" si="25"/>
        <v>2.8490028490028489</v>
      </c>
      <c r="BR57" s="484">
        <v>0</v>
      </c>
      <c r="BS57" s="245">
        <v>351</v>
      </c>
      <c r="BT57" s="295">
        <f t="shared" si="26"/>
        <v>0</v>
      </c>
      <c r="BU57" s="484">
        <v>6</v>
      </c>
      <c r="BV57" s="245">
        <v>351</v>
      </c>
      <c r="BW57" s="295">
        <f t="shared" si="27"/>
        <v>17.094017094017097</v>
      </c>
      <c r="BX57" s="484">
        <v>1</v>
      </c>
      <c r="BY57" s="245">
        <v>351</v>
      </c>
      <c r="BZ57" s="295">
        <f t="shared" si="28"/>
        <v>2.8490028490028489</v>
      </c>
      <c r="CA57" s="484">
        <v>3</v>
      </c>
      <c r="CB57" s="245">
        <v>351</v>
      </c>
      <c r="CC57" s="295">
        <f t="shared" si="29"/>
        <v>8.5470085470085486</v>
      </c>
      <c r="CD57" s="484">
        <v>1</v>
      </c>
      <c r="CE57" s="245">
        <v>351</v>
      </c>
      <c r="CF57" s="295">
        <f t="shared" si="30"/>
        <v>2.8490028490028489</v>
      </c>
      <c r="CG57" s="484">
        <v>0</v>
      </c>
      <c r="CH57" s="245">
        <v>351</v>
      </c>
      <c r="CI57" s="295">
        <f t="shared" si="31"/>
        <v>0</v>
      </c>
      <c r="CJ57" s="484">
        <v>1</v>
      </c>
      <c r="CK57" s="245">
        <v>351</v>
      </c>
      <c r="CL57" s="295">
        <f t="shared" si="32"/>
        <v>2.8490028490028489</v>
      </c>
      <c r="CM57" s="484">
        <v>1</v>
      </c>
      <c r="CN57" s="245">
        <v>351</v>
      </c>
      <c r="CO57" s="295">
        <f t="shared" si="33"/>
        <v>2.8490028490028489</v>
      </c>
      <c r="CP57" s="484">
        <v>1</v>
      </c>
      <c r="CQ57" s="245">
        <v>351</v>
      </c>
      <c r="CR57" s="295">
        <f t="shared" si="34"/>
        <v>2.8490028490028489</v>
      </c>
      <c r="CS57" s="484">
        <v>1</v>
      </c>
      <c r="CT57" s="245">
        <v>351</v>
      </c>
      <c r="CU57" s="295">
        <f t="shared" si="35"/>
        <v>2.8490028490028489</v>
      </c>
      <c r="CV57" s="484">
        <v>1</v>
      </c>
      <c r="CW57" s="245">
        <v>351</v>
      </c>
      <c r="CX57" s="295">
        <f t="shared" si="36"/>
        <v>2.8490028490028489</v>
      </c>
    </row>
    <row r="58" spans="1:102" x14ac:dyDescent="0.25">
      <c r="A58" s="152">
        <v>11</v>
      </c>
      <c r="B58" s="127" t="s">
        <v>348</v>
      </c>
      <c r="C58" s="127" t="s">
        <v>345</v>
      </c>
      <c r="D58" s="481">
        <v>0</v>
      </c>
      <c r="E58" s="648">
        <v>439</v>
      </c>
      <c r="F58" s="295">
        <v>0</v>
      </c>
      <c r="G58" s="288">
        <f t="shared" si="4"/>
        <v>18</v>
      </c>
      <c r="H58" s="288">
        <v>439</v>
      </c>
      <c r="I58" s="290">
        <f t="shared" ca="1" si="5"/>
        <v>1.6400911161731206</v>
      </c>
      <c r="J58" s="481">
        <v>0</v>
      </c>
      <c r="K58" s="245">
        <v>439</v>
      </c>
      <c r="L58" s="295">
        <f t="shared" si="6"/>
        <v>0</v>
      </c>
      <c r="M58" s="481">
        <v>0</v>
      </c>
      <c r="N58" s="245">
        <v>439</v>
      </c>
      <c r="O58" s="295">
        <f t="shared" si="7"/>
        <v>0</v>
      </c>
      <c r="P58" s="481">
        <v>1</v>
      </c>
      <c r="Q58" s="245">
        <v>439</v>
      </c>
      <c r="R58" s="295">
        <f t="shared" si="8"/>
        <v>2.2779043280182232</v>
      </c>
      <c r="S58" s="481">
        <v>0</v>
      </c>
      <c r="T58" s="245">
        <v>439</v>
      </c>
      <c r="U58" s="295">
        <f t="shared" si="9"/>
        <v>0</v>
      </c>
      <c r="V58" s="481">
        <v>3</v>
      </c>
      <c r="W58" s="245">
        <v>439</v>
      </c>
      <c r="X58" s="295">
        <f t="shared" si="10"/>
        <v>6.83371298405467</v>
      </c>
      <c r="Y58" s="481">
        <v>0</v>
      </c>
      <c r="Z58" s="245">
        <v>439</v>
      </c>
      <c r="AA58" s="295">
        <f t="shared" si="11"/>
        <v>0</v>
      </c>
      <c r="AB58" s="481">
        <v>1</v>
      </c>
      <c r="AC58" s="245">
        <v>439</v>
      </c>
      <c r="AD58" s="295">
        <f t="shared" si="12"/>
        <v>2.2779043280182232</v>
      </c>
      <c r="AE58" s="481">
        <v>1</v>
      </c>
      <c r="AF58" s="245">
        <v>439</v>
      </c>
      <c r="AG58" s="295">
        <f t="shared" si="13"/>
        <v>2.2779043280182232</v>
      </c>
      <c r="AH58" s="481">
        <v>0</v>
      </c>
      <c r="AI58" s="245">
        <v>439</v>
      </c>
      <c r="AJ58" s="295">
        <f t="shared" si="14"/>
        <v>0</v>
      </c>
      <c r="AK58" s="481">
        <v>1</v>
      </c>
      <c r="AL58" s="245">
        <v>439</v>
      </c>
      <c r="AM58" s="295">
        <f t="shared" si="15"/>
        <v>2.2779043280182232</v>
      </c>
      <c r="AN58" s="481">
        <v>1</v>
      </c>
      <c r="AO58" s="245">
        <v>439</v>
      </c>
      <c r="AP58" s="295">
        <f t="shared" si="16"/>
        <v>2.2779043280182232</v>
      </c>
      <c r="AQ58" s="481">
        <v>2</v>
      </c>
      <c r="AR58" s="245">
        <v>439</v>
      </c>
      <c r="AS58" s="295">
        <f t="shared" si="17"/>
        <v>4.5558086560364464</v>
      </c>
      <c r="AT58" s="481">
        <v>0</v>
      </c>
      <c r="AU58" s="245">
        <v>439</v>
      </c>
      <c r="AV58" s="295">
        <f t="shared" si="18"/>
        <v>0</v>
      </c>
      <c r="AW58" s="481">
        <v>0</v>
      </c>
      <c r="AX58" s="245">
        <v>439</v>
      </c>
      <c r="AY58" s="295">
        <f t="shared" si="19"/>
        <v>0</v>
      </c>
      <c r="AZ58" s="481">
        <v>0</v>
      </c>
      <c r="BA58" s="245">
        <v>439</v>
      </c>
      <c r="BB58" s="295">
        <f t="shared" si="20"/>
        <v>0</v>
      </c>
      <c r="BC58" s="481">
        <v>0</v>
      </c>
      <c r="BD58" s="245">
        <v>439</v>
      </c>
      <c r="BE58" s="295">
        <f t="shared" si="21"/>
        <v>0</v>
      </c>
      <c r="BF58" s="481">
        <v>1</v>
      </c>
      <c r="BG58" s="245">
        <v>439</v>
      </c>
      <c r="BH58" s="295">
        <f t="shared" si="22"/>
        <v>2.2779043280182232</v>
      </c>
      <c r="BI58" s="481">
        <v>0</v>
      </c>
      <c r="BJ58" s="245">
        <v>439</v>
      </c>
      <c r="BK58" s="295">
        <f t="shared" si="23"/>
        <v>0</v>
      </c>
      <c r="BL58" s="481">
        <v>0</v>
      </c>
      <c r="BM58" s="245">
        <v>439</v>
      </c>
      <c r="BN58" s="295">
        <f t="shared" si="24"/>
        <v>0</v>
      </c>
      <c r="BO58" s="484">
        <v>1</v>
      </c>
      <c r="BP58" s="245">
        <v>439</v>
      </c>
      <c r="BQ58" s="295">
        <f t="shared" si="25"/>
        <v>2.2779043280182232</v>
      </c>
      <c r="BR58" s="484">
        <v>0</v>
      </c>
      <c r="BS58" s="245">
        <v>439</v>
      </c>
      <c r="BT58" s="295">
        <f t="shared" si="26"/>
        <v>0</v>
      </c>
      <c r="BU58" s="484">
        <v>0</v>
      </c>
      <c r="BV58" s="245">
        <v>439</v>
      </c>
      <c r="BW58" s="295">
        <f t="shared" si="27"/>
        <v>0</v>
      </c>
      <c r="BX58" s="484">
        <v>0</v>
      </c>
      <c r="BY58" s="245">
        <v>439</v>
      </c>
      <c r="BZ58" s="295">
        <f t="shared" si="28"/>
        <v>0</v>
      </c>
      <c r="CA58" s="484">
        <v>0</v>
      </c>
      <c r="CB58" s="245">
        <v>439</v>
      </c>
      <c r="CC58" s="295">
        <f t="shared" si="29"/>
        <v>0</v>
      </c>
      <c r="CD58" s="484">
        <v>0</v>
      </c>
      <c r="CE58" s="245">
        <v>439</v>
      </c>
      <c r="CF58" s="295">
        <f t="shared" si="30"/>
        <v>0</v>
      </c>
      <c r="CG58" s="484">
        <v>2</v>
      </c>
      <c r="CH58" s="245">
        <v>439</v>
      </c>
      <c r="CI58" s="295">
        <f t="shared" si="31"/>
        <v>4.5558086560364464</v>
      </c>
      <c r="CJ58" s="484">
        <v>4</v>
      </c>
      <c r="CK58" s="245">
        <v>439</v>
      </c>
      <c r="CL58" s="295">
        <f t="shared" si="32"/>
        <v>9.1116173120728927</v>
      </c>
      <c r="CM58" s="484">
        <v>0</v>
      </c>
      <c r="CN58" s="245">
        <v>439</v>
      </c>
      <c r="CO58" s="295">
        <f t="shared" si="33"/>
        <v>0</v>
      </c>
      <c r="CP58" s="484">
        <v>0</v>
      </c>
      <c r="CQ58" s="245">
        <v>439</v>
      </c>
      <c r="CR58" s="295">
        <f t="shared" si="34"/>
        <v>0</v>
      </c>
      <c r="CS58" s="484">
        <v>0</v>
      </c>
      <c r="CT58" s="245">
        <v>439</v>
      </c>
      <c r="CU58" s="295">
        <f t="shared" si="35"/>
        <v>0</v>
      </c>
      <c r="CV58" s="484">
        <v>0</v>
      </c>
      <c r="CW58" s="245">
        <v>439</v>
      </c>
      <c r="CX58" s="295">
        <f t="shared" si="36"/>
        <v>0</v>
      </c>
    </row>
    <row r="59" spans="1:102" x14ac:dyDescent="0.25">
      <c r="A59" s="152">
        <v>12</v>
      </c>
      <c r="B59" s="127" t="s">
        <v>349</v>
      </c>
      <c r="C59" s="127" t="s">
        <v>336</v>
      </c>
      <c r="D59" s="481">
        <v>0</v>
      </c>
      <c r="E59" s="648">
        <v>336</v>
      </c>
      <c r="F59" s="295">
        <v>0</v>
      </c>
      <c r="G59" s="288">
        <f t="shared" si="4"/>
        <v>5</v>
      </c>
      <c r="H59" s="288">
        <v>336</v>
      </c>
      <c r="I59" s="290">
        <f t="shared" ca="1" si="5"/>
        <v>0.59523809523809534</v>
      </c>
      <c r="J59" s="481">
        <v>0</v>
      </c>
      <c r="K59" s="245">
        <v>336</v>
      </c>
      <c r="L59" s="295">
        <f t="shared" si="6"/>
        <v>0</v>
      </c>
      <c r="M59" s="481">
        <v>0</v>
      </c>
      <c r="N59" s="245">
        <v>336</v>
      </c>
      <c r="O59" s="295">
        <f t="shared" si="7"/>
        <v>0</v>
      </c>
      <c r="P59" s="481">
        <v>0</v>
      </c>
      <c r="Q59" s="245">
        <v>336</v>
      </c>
      <c r="R59" s="295">
        <f t="shared" si="8"/>
        <v>0</v>
      </c>
      <c r="S59" s="481">
        <v>0</v>
      </c>
      <c r="T59" s="245">
        <v>336</v>
      </c>
      <c r="U59" s="295">
        <f t="shared" si="9"/>
        <v>0</v>
      </c>
      <c r="V59" s="481">
        <v>0</v>
      </c>
      <c r="W59" s="245">
        <v>336</v>
      </c>
      <c r="X59" s="295">
        <f t="shared" si="10"/>
        <v>0</v>
      </c>
      <c r="Y59" s="481">
        <v>0</v>
      </c>
      <c r="Z59" s="245">
        <v>336</v>
      </c>
      <c r="AA59" s="295">
        <f t="shared" si="11"/>
        <v>0</v>
      </c>
      <c r="AB59" s="481">
        <v>0</v>
      </c>
      <c r="AC59" s="245">
        <v>336</v>
      </c>
      <c r="AD59" s="295">
        <f t="shared" si="12"/>
        <v>0</v>
      </c>
      <c r="AE59" s="481">
        <v>0</v>
      </c>
      <c r="AF59" s="245">
        <v>336</v>
      </c>
      <c r="AG59" s="295">
        <f t="shared" si="13"/>
        <v>0</v>
      </c>
      <c r="AH59" s="481">
        <v>0</v>
      </c>
      <c r="AI59" s="245">
        <v>336</v>
      </c>
      <c r="AJ59" s="295">
        <f t="shared" si="14"/>
        <v>0</v>
      </c>
      <c r="AK59" s="481">
        <v>2</v>
      </c>
      <c r="AL59" s="245">
        <v>336</v>
      </c>
      <c r="AM59" s="295">
        <f t="shared" si="15"/>
        <v>5.9523809523809517</v>
      </c>
      <c r="AN59" s="481">
        <v>0</v>
      </c>
      <c r="AO59" s="245">
        <v>336</v>
      </c>
      <c r="AP59" s="295">
        <f t="shared" si="16"/>
        <v>0</v>
      </c>
      <c r="AQ59" s="481">
        <v>0</v>
      </c>
      <c r="AR59" s="245">
        <v>336</v>
      </c>
      <c r="AS59" s="295">
        <f t="shared" si="17"/>
        <v>0</v>
      </c>
      <c r="AT59" s="481">
        <v>0</v>
      </c>
      <c r="AU59" s="245">
        <v>336</v>
      </c>
      <c r="AV59" s="295">
        <f t="shared" si="18"/>
        <v>0</v>
      </c>
      <c r="AW59" s="481">
        <v>0</v>
      </c>
      <c r="AX59" s="245">
        <v>336</v>
      </c>
      <c r="AY59" s="295">
        <f t="shared" si="19"/>
        <v>0</v>
      </c>
      <c r="AZ59" s="481">
        <v>0</v>
      </c>
      <c r="BA59" s="245">
        <v>336</v>
      </c>
      <c r="BB59" s="295">
        <f t="shared" si="20"/>
        <v>0</v>
      </c>
      <c r="BC59" s="481">
        <v>0</v>
      </c>
      <c r="BD59" s="245">
        <v>336</v>
      </c>
      <c r="BE59" s="295">
        <f t="shared" si="21"/>
        <v>0</v>
      </c>
      <c r="BF59" s="481">
        <v>1</v>
      </c>
      <c r="BG59" s="245">
        <v>336</v>
      </c>
      <c r="BH59" s="295">
        <f t="shared" si="22"/>
        <v>2.9761904761904758</v>
      </c>
      <c r="BI59" s="481">
        <v>0</v>
      </c>
      <c r="BJ59" s="245">
        <v>336</v>
      </c>
      <c r="BK59" s="295">
        <f t="shared" si="23"/>
        <v>0</v>
      </c>
      <c r="BL59" s="481">
        <v>0</v>
      </c>
      <c r="BM59" s="245">
        <v>336</v>
      </c>
      <c r="BN59" s="295">
        <f t="shared" si="24"/>
        <v>0</v>
      </c>
      <c r="BO59" s="484">
        <v>0</v>
      </c>
      <c r="BP59" s="245">
        <v>336</v>
      </c>
      <c r="BQ59" s="295">
        <f t="shared" si="25"/>
        <v>0</v>
      </c>
      <c r="BR59" s="484">
        <v>1</v>
      </c>
      <c r="BS59" s="245">
        <v>336</v>
      </c>
      <c r="BT59" s="295">
        <f t="shared" si="26"/>
        <v>2.9761904761904758</v>
      </c>
      <c r="BU59" s="484">
        <v>0</v>
      </c>
      <c r="BV59" s="245">
        <v>336</v>
      </c>
      <c r="BW59" s="295">
        <f t="shared" si="27"/>
        <v>0</v>
      </c>
      <c r="BX59" s="484">
        <v>1</v>
      </c>
      <c r="BY59" s="245">
        <v>336</v>
      </c>
      <c r="BZ59" s="295">
        <f t="shared" si="28"/>
        <v>2.9761904761904758</v>
      </c>
      <c r="CA59" s="484">
        <v>0</v>
      </c>
      <c r="CB59" s="245">
        <v>336</v>
      </c>
      <c r="CC59" s="295">
        <f t="shared" si="29"/>
        <v>0</v>
      </c>
      <c r="CD59" s="484">
        <v>0</v>
      </c>
      <c r="CE59" s="245">
        <v>336</v>
      </c>
      <c r="CF59" s="295">
        <f t="shared" si="30"/>
        <v>0</v>
      </c>
      <c r="CG59" s="484">
        <v>0</v>
      </c>
      <c r="CH59" s="245">
        <v>336</v>
      </c>
      <c r="CI59" s="295">
        <f t="shared" si="31"/>
        <v>0</v>
      </c>
      <c r="CJ59" s="484">
        <v>0</v>
      </c>
      <c r="CK59" s="245">
        <v>336</v>
      </c>
      <c r="CL59" s="295">
        <f t="shared" si="32"/>
        <v>0</v>
      </c>
      <c r="CM59" s="484">
        <v>0</v>
      </c>
      <c r="CN59" s="245">
        <v>336</v>
      </c>
      <c r="CO59" s="295">
        <f t="shared" si="33"/>
        <v>0</v>
      </c>
      <c r="CP59" s="484">
        <v>0</v>
      </c>
      <c r="CQ59" s="245">
        <v>336</v>
      </c>
      <c r="CR59" s="295">
        <f t="shared" si="34"/>
        <v>0</v>
      </c>
      <c r="CS59" s="484">
        <v>0</v>
      </c>
      <c r="CT59" s="245">
        <v>336</v>
      </c>
      <c r="CU59" s="295">
        <f t="shared" si="35"/>
        <v>0</v>
      </c>
      <c r="CV59" s="484">
        <v>0</v>
      </c>
      <c r="CW59" s="245">
        <v>336</v>
      </c>
      <c r="CX59" s="295">
        <f t="shared" si="36"/>
        <v>0</v>
      </c>
    </row>
    <row r="60" spans="1:102" x14ac:dyDescent="0.25">
      <c r="A60" s="152">
        <v>13</v>
      </c>
      <c r="B60" s="127" t="s">
        <v>350</v>
      </c>
      <c r="C60" s="127" t="s">
        <v>336</v>
      </c>
      <c r="D60" s="481">
        <v>1</v>
      </c>
      <c r="E60" s="648">
        <v>340</v>
      </c>
      <c r="F60" s="295">
        <v>0</v>
      </c>
      <c r="G60" s="288">
        <f t="shared" si="4"/>
        <v>20</v>
      </c>
      <c r="H60" s="288">
        <v>340</v>
      </c>
      <c r="I60" s="290">
        <f t="shared" ca="1" si="5"/>
        <v>2.3529411764705883</v>
      </c>
      <c r="J60" s="481">
        <v>0</v>
      </c>
      <c r="K60" s="245">
        <v>340</v>
      </c>
      <c r="L60" s="295">
        <f t="shared" si="6"/>
        <v>0</v>
      </c>
      <c r="M60" s="481">
        <v>0</v>
      </c>
      <c r="N60" s="245">
        <v>340</v>
      </c>
      <c r="O60" s="295">
        <f t="shared" si="7"/>
        <v>0</v>
      </c>
      <c r="P60" s="481">
        <v>1</v>
      </c>
      <c r="Q60" s="245">
        <v>340</v>
      </c>
      <c r="R60" s="295">
        <f t="shared" si="8"/>
        <v>2.9411764705882351</v>
      </c>
      <c r="S60" s="481">
        <v>1</v>
      </c>
      <c r="T60" s="245">
        <v>340</v>
      </c>
      <c r="U60" s="295">
        <f t="shared" si="9"/>
        <v>2.9411764705882351</v>
      </c>
      <c r="V60" s="481">
        <v>1</v>
      </c>
      <c r="W60" s="245">
        <v>340</v>
      </c>
      <c r="X60" s="295">
        <f t="shared" si="10"/>
        <v>2.9411764705882351</v>
      </c>
      <c r="Y60" s="481">
        <v>1</v>
      </c>
      <c r="Z60" s="245">
        <v>340</v>
      </c>
      <c r="AA60" s="295">
        <f t="shared" si="11"/>
        <v>2.9411764705882351</v>
      </c>
      <c r="AB60" s="481">
        <v>0</v>
      </c>
      <c r="AC60" s="245">
        <v>340</v>
      </c>
      <c r="AD60" s="295">
        <f t="shared" si="12"/>
        <v>0</v>
      </c>
      <c r="AE60" s="481">
        <v>0</v>
      </c>
      <c r="AF60" s="245">
        <v>340</v>
      </c>
      <c r="AG60" s="295">
        <f t="shared" si="13"/>
        <v>0</v>
      </c>
      <c r="AH60" s="481">
        <v>1</v>
      </c>
      <c r="AI60" s="245">
        <v>340</v>
      </c>
      <c r="AJ60" s="295">
        <f t="shared" si="14"/>
        <v>2.9411764705882351</v>
      </c>
      <c r="AK60" s="481">
        <v>1</v>
      </c>
      <c r="AL60" s="245">
        <v>340</v>
      </c>
      <c r="AM60" s="295">
        <f t="shared" si="15"/>
        <v>2.9411764705882351</v>
      </c>
      <c r="AN60" s="481">
        <v>0</v>
      </c>
      <c r="AO60" s="245">
        <v>340</v>
      </c>
      <c r="AP60" s="295">
        <f t="shared" si="16"/>
        <v>0</v>
      </c>
      <c r="AQ60" s="481">
        <v>0</v>
      </c>
      <c r="AR60" s="245">
        <v>340</v>
      </c>
      <c r="AS60" s="295">
        <f t="shared" si="17"/>
        <v>0</v>
      </c>
      <c r="AT60" s="481">
        <v>1</v>
      </c>
      <c r="AU60" s="245">
        <v>340</v>
      </c>
      <c r="AV60" s="295">
        <f t="shared" si="18"/>
        <v>2.9411764705882351</v>
      </c>
      <c r="AW60" s="481">
        <v>1</v>
      </c>
      <c r="AX60" s="245">
        <v>340</v>
      </c>
      <c r="AY60" s="295">
        <f t="shared" si="19"/>
        <v>2.9411764705882351</v>
      </c>
      <c r="AZ60" s="481">
        <v>0</v>
      </c>
      <c r="BA60" s="245">
        <v>340</v>
      </c>
      <c r="BB60" s="295">
        <f t="shared" si="20"/>
        <v>0</v>
      </c>
      <c r="BC60" s="481">
        <v>0</v>
      </c>
      <c r="BD60" s="245">
        <v>340</v>
      </c>
      <c r="BE60" s="295">
        <f t="shared" si="21"/>
        <v>0</v>
      </c>
      <c r="BF60" s="481">
        <v>1</v>
      </c>
      <c r="BG60" s="245">
        <v>340</v>
      </c>
      <c r="BH60" s="295">
        <f t="shared" si="22"/>
        <v>2.9411764705882351</v>
      </c>
      <c r="BI60" s="481">
        <v>1</v>
      </c>
      <c r="BJ60" s="245">
        <v>340</v>
      </c>
      <c r="BK60" s="295">
        <f t="shared" si="23"/>
        <v>2.9411764705882351</v>
      </c>
      <c r="BL60" s="481">
        <v>2</v>
      </c>
      <c r="BM60" s="245">
        <v>340</v>
      </c>
      <c r="BN60" s="295">
        <f t="shared" si="24"/>
        <v>5.8823529411764701</v>
      </c>
      <c r="BO60" s="484">
        <v>0</v>
      </c>
      <c r="BP60" s="245">
        <v>340</v>
      </c>
      <c r="BQ60" s="295">
        <f t="shared" si="25"/>
        <v>0</v>
      </c>
      <c r="BR60" s="484">
        <v>0</v>
      </c>
      <c r="BS60" s="245">
        <v>340</v>
      </c>
      <c r="BT60" s="295">
        <f t="shared" si="26"/>
        <v>0</v>
      </c>
      <c r="BU60" s="484">
        <v>0</v>
      </c>
      <c r="BV60" s="245">
        <v>340</v>
      </c>
      <c r="BW60" s="295">
        <f t="shared" si="27"/>
        <v>0</v>
      </c>
      <c r="BX60" s="484">
        <v>2</v>
      </c>
      <c r="BY60" s="245">
        <v>340</v>
      </c>
      <c r="BZ60" s="295">
        <f t="shared" si="28"/>
        <v>5.8823529411764701</v>
      </c>
      <c r="CA60" s="484">
        <v>0</v>
      </c>
      <c r="CB60" s="245">
        <v>340</v>
      </c>
      <c r="CC60" s="295">
        <f t="shared" si="29"/>
        <v>0</v>
      </c>
      <c r="CD60" s="484">
        <v>1</v>
      </c>
      <c r="CE60" s="245">
        <v>340</v>
      </c>
      <c r="CF60" s="295">
        <f t="shared" si="30"/>
        <v>2.9411764705882351</v>
      </c>
      <c r="CG60" s="484">
        <v>1</v>
      </c>
      <c r="CH60" s="245">
        <v>340</v>
      </c>
      <c r="CI60" s="295">
        <f t="shared" si="31"/>
        <v>2.9411764705882351</v>
      </c>
      <c r="CJ60" s="484">
        <v>0</v>
      </c>
      <c r="CK60" s="245">
        <v>340</v>
      </c>
      <c r="CL60" s="295">
        <f t="shared" si="32"/>
        <v>0</v>
      </c>
      <c r="CM60" s="484">
        <v>3</v>
      </c>
      <c r="CN60" s="245">
        <v>340</v>
      </c>
      <c r="CO60" s="295">
        <f t="shared" si="33"/>
        <v>8.8235294117647065</v>
      </c>
      <c r="CP60" s="484">
        <v>0</v>
      </c>
      <c r="CQ60" s="245">
        <v>340</v>
      </c>
      <c r="CR60" s="295">
        <f t="shared" si="34"/>
        <v>0</v>
      </c>
      <c r="CS60" s="484">
        <v>0</v>
      </c>
      <c r="CT60" s="245">
        <v>340</v>
      </c>
      <c r="CU60" s="295">
        <f t="shared" si="35"/>
        <v>0</v>
      </c>
      <c r="CV60" s="484">
        <v>1</v>
      </c>
      <c r="CW60" s="245">
        <v>340</v>
      </c>
      <c r="CX60" s="295">
        <f t="shared" si="36"/>
        <v>2.9411764705882351</v>
      </c>
    </row>
    <row r="61" spans="1:102" x14ac:dyDescent="0.25">
      <c r="A61" s="152">
        <v>14</v>
      </c>
      <c r="B61" s="127" t="s">
        <v>351</v>
      </c>
      <c r="C61" s="127" t="s">
        <v>339</v>
      </c>
      <c r="D61" s="481">
        <v>0</v>
      </c>
      <c r="E61" s="648">
        <v>309</v>
      </c>
      <c r="F61" s="295">
        <v>0</v>
      </c>
      <c r="G61" s="288">
        <f t="shared" si="4"/>
        <v>13</v>
      </c>
      <c r="H61" s="288">
        <v>309</v>
      </c>
      <c r="I61" s="290">
        <f t="shared" ca="1" si="5"/>
        <v>1.6828478964401294</v>
      </c>
      <c r="J61" s="481">
        <v>0</v>
      </c>
      <c r="K61" s="245">
        <v>309</v>
      </c>
      <c r="L61" s="295">
        <f t="shared" si="6"/>
        <v>0</v>
      </c>
      <c r="M61" s="481">
        <v>0</v>
      </c>
      <c r="N61" s="245">
        <v>309</v>
      </c>
      <c r="O61" s="295">
        <f t="shared" si="7"/>
        <v>0</v>
      </c>
      <c r="P61" s="481">
        <v>1</v>
      </c>
      <c r="Q61" s="245">
        <v>309</v>
      </c>
      <c r="R61" s="295">
        <f t="shared" si="8"/>
        <v>3.2362459546925568</v>
      </c>
      <c r="S61" s="481">
        <v>1</v>
      </c>
      <c r="T61" s="245">
        <v>309</v>
      </c>
      <c r="U61" s="295">
        <f t="shared" si="9"/>
        <v>3.2362459546925568</v>
      </c>
      <c r="V61" s="481">
        <v>3</v>
      </c>
      <c r="W61" s="245">
        <v>309</v>
      </c>
      <c r="X61" s="295">
        <f t="shared" si="10"/>
        <v>9.7087378640776691</v>
      </c>
      <c r="Y61" s="481">
        <v>0</v>
      </c>
      <c r="Z61" s="245">
        <v>309</v>
      </c>
      <c r="AA61" s="295">
        <f t="shared" si="11"/>
        <v>0</v>
      </c>
      <c r="AB61" s="481">
        <v>0</v>
      </c>
      <c r="AC61" s="245">
        <v>309</v>
      </c>
      <c r="AD61" s="295">
        <f t="shared" si="12"/>
        <v>0</v>
      </c>
      <c r="AE61" s="481">
        <v>0</v>
      </c>
      <c r="AF61" s="245">
        <v>309</v>
      </c>
      <c r="AG61" s="295">
        <f t="shared" si="13"/>
        <v>0</v>
      </c>
      <c r="AH61" s="481">
        <v>0</v>
      </c>
      <c r="AI61" s="245">
        <v>309</v>
      </c>
      <c r="AJ61" s="295">
        <f t="shared" si="14"/>
        <v>0</v>
      </c>
      <c r="AK61" s="481">
        <v>0</v>
      </c>
      <c r="AL61" s="245">
        <v>309</v>
      </c>
      <c r="AM61" s="295">
        <f t="shared" si="15"/>
        <v>0</v>
      </c>
      <c r="AN61" s="481">
        <v>0</v>
      </c>
      <c r="AO61" s="245">
        <v>309</v>
      </c>
      <c r="AP61" s="295">
        <f t="shared" si="16"/>
        <v>0</v>
      </c>
      <c r="AQ61" s="481">
        <v>0</v>
      </c>
      <c r="AR61" s="245">
        <v>309</v>
      </c>
      <c r="AS61" s="295">
        <f t="shared" si="17"/>
        <v>0</v>
      </c>
      <c r="AT61" s="481">
        <v>1</v>
      </c>
      <c r="AU61" s="245">
        <v>309</v>
      </c>
      <c r="AV61" s="295">
        <f t="shared" si="18"/>
        <v>3.2362459546925568</v>
      </c>
      <c r="AW61" s="481">
        <v>1</v>
      </c>
      <c r="AX61" s="245">
        <v>309</v>
      </c>
      <c r="AY61" s="295">
        <f t="shared" si="19"/>
        <v>3.2362459546925568</v>
      </c>
      <c r="AZ61" s="481">
        <v>0</v>
      </c>
      <c r="BA61" s="245">
        <v>309</v>
      </c>
      <c r="BB61" s="295">
        <f t="shared" si="20"/>
        <v>0</v>
      </c>
      <c r="BC61" s="481">
        <v>0</v>
      </c>
      <c r="BD61" s="245">
        <v>309</v>
      </c>
      <c r="BE61" s="295">
        <f t="shared" si="21"/>
        <v>0</v>
      </c>
      <c r="BF61" s="481">
        <v>0</v>
      </c>
      <c r="BG61" s="245">
        <v>309</v>
      </c>
      <c r="BH61" s="295">
        <f t="shared" si="22"/>
        <v>0</v>
      </c>
      <c r="BI61" s="481">
        <v>0</v>
      </c>
      <c r="BJ61" s="245">
        <v>309</v>
      </c>
      <c r="BK61" s="295">
        <f t="shared" si="23"/>
        <v>0</v>
      </c>
      <c r="BL61" s="481">
        <v>1</v>
      </c>
      <c r="BM61" s="245">
        <v>309</v>
      </c>
      <c r="BN61" s="295">
        <f t="shared" si="24"/>
        <v>3.2362459546925568</v>
      </c>
      <c r="BO61" s="484">
        <v>1</v>
      </c>
      <c r="BP61" s="245">
        <v>309</v>
      </c>
      <c r="BQ61" s="295">
        <f t="shared" si="25"/>
        <v>3.2362459546925568</v>
      </c>
      <c r="BR61" s="484">
        <v>1</v>
      </c>
      <c r="BS61" s="245">
        <v>309</v>
      </c>
      <c r="BT61" s="295">
        <f t="shared" si="26"/>
        <v>3.2362459546925568</v>
      </c>
      <c r="BU61" s="484">
        <v>0</v>
      </c>
      <c r="BV61" s="245">
        <v>309</v>
      </c>
      <c r="BW61" s="295">
        <f t="shared" si="27"/>
        <v>0</v>
      </c>
      <c r="BX61" s="484">
        <v>0</v>
      </c>
      <c r="BY61" s="245">
        <v>309</v>
      </c>
      <c r="BZ61" s="295">
        <f t="shared" si="28"/>
        <v>0</v>
      </c>
      <c r="CA61" s="484">
        <v>0</v>
      </c>
      <c r="CB61" s="245">
        <v>309</v>
      </c>
      <c r="CC61" s="295">
        <f t="shared" si="29"/>
        <v>0</v>
      </c>
      <c r="CD61" s="484">
        <v>1</v>
      </c>
      <c r="CE61" s="245">
        <v>309</v>
      </c>
      <c r="CF61" s="295">
        <f t="shared" si="30"/>
        <v>3.2362459546925568</v>
      </c>
      <c r="CG61" s="484">
        <v>1</v>
      </c>
      <c r="CH61" s="245">
        <v>309</v>
      </c>
      <c r="CI61" s="295">
        <f t="shared" si="31"/>
        <v>3.2362459546925568</v>
      </c>
      <c r="CJ61" s="484">
        <v>1</v>
      </c>
      <c r="CK61" s="245">
        <v>309</v>
      </c>
      <c r="CL61" s="295">
        <f t="shared" si="32"/>
        <v>3.2362459546925568</v>
      </c>
      <c r="CM61" s="484">
        <v>0</v>
      </c>
      <c r="CN61" s="245">
        <v>309</v>
      </c>
      <c r="CO61" s="295">
        <f t="shared" si="33"/>
        <v>0</v>
      </c>
      <c r="CP61" s="484">
        <v>0</v>
      </c>
      <c r="CQ61" s="245">
        <v>309</v>
      </c>
      <c r="CR61" s="295">
        <f t="shared" si="34"/>
        <v>0</v>
      </c>
      <c r="CS61" s="484">
        <v>0</v>
      </c>
      <c r="CT61" s="245">
        <v>309</v>
      </c>
      <c r="CU61" s="295">
        <f t="shared" si="35"/>
        <v>0</v>
      </c>
      <c r="CV61" s="484">
        <v>0</v>
      </c>
      <c r="CW61" s="245">
        <v>309</v>
      </c>
      <c r="CX61" s="295">
        <f t="shared" si="36"/>
        <v>0</v>
      </c>
    </row>
    <row r="62" spans="1:102" x14ac:dyDescent="0.25">
      <c r="A62" s="152">
        <v>15</v>
      </c>
      <c r="B62" s="127" t="s">
        <v>352</v>
      </c>
      <c r="C62" s="127" t="s">
        <v>345</v>
      </c>
      <c r="D62" s="481">
        <v>4</v>
      </c>
      <c r="E62" s="648">
        <v>639</v>
      </c>
      <c r="F62" s="295">
        <v>0</v>
      </c>
      <c r="G62" s="288">
        <f t="shared" si="4"/>
        <v>32</v>
      </c>
      <c r="H62" s="288">
        <v>639</v>
      </c>
      <c r="I62" s="290">
        <f t="shared" ca="1" si="5"/>
        <v>2.0031298904538342</v>
      </c>
      <c r="J62" s="481">
        <v>0</v>
      </c>
      <c r="K62" s="245">
        <v>639</v>
      </c>
      <c r="L62" s="295">
        <f t="shared" si="6"/>
        <v>0</v>
      </c>
      <c r="M62" s="481">
        <v>0</v>
      </c>
      <c r="N62" s="245">
        <v>639</v>
      </c>
      <c r="O62" s="295">
        <f t="shared" si="7"/>
        <v>0</v>
      </c>
      <c r="P62" s="481">
        <v>0</v>
      </c>
      <c r="Q62" s="245">
        <v>639</v>
      </c>
      <c r="R62" s="295">
        <f t="shared" si="8"/>
        <v>0</v>
      </c>
      <c r="S62" s="481">
        <v>1</v>
      </c>
      <c r="T62" s="245">
        <v>639</v>
      </c>
      <c r="U62" s="295">
        <f t="shared" si="9"/>
        <v>1.5649452269170578</v>
      </c>
      <c r="V62" s="481">
        <v>1</v>
      </c>
      <c r="W62" s="245">
        <v>639</v>
      </c>
      <c r="X62" s="295">
        <f t="shared" si="10"/>
        <v>1.5649452269170578</v>
      </c>
      <c r="Y62" s="481">
        <v>3</v>
      </c>
      <c r="Z62" s="245">
        <v>639</v>
      </c>
      <c r="AA62" s="295">
        <f t="shared" si="11"/>
        <v>4.694835680751174</v>
      </c>
      <c r="AB62" s="481">
        <v>0</v>
      </c>
      <c r="AC62" s="245">
        <v>639</v>
      </c>
      <c r="AD62" s="295">
        <f t="shared" si="12"/>
        <v>0</v>
      </c>
      <c r="AE62" s="481">
        <v>1</v>
      </c>
      <c r="AF62" s="245">
        <v>639</v>
      </c>
      <c r="AG62" s="295">
        <f t="shared" si="13"/>
        <v>1.5649452269170578</v>
      </c>
      <c r="AH62" s="481">
        <v>0</v>
      </c>
      <c r="AI62" s="245">
        <v>639</v>
      </c>
      <c r="AJ62" s="295">
        <f t="shared" si="14"/>
        <v>0</v>
      </c>
      <c r="AK62" s="481">
        <v>2</v>
      </c>
      <c r="AL62" s="245">
        <v>639</v>
      </c>
      <c r="AM62" s="295">
        <f t="shared" si="15"/>
        <v>3.1298904538341157</v>
      </c>
      <c r="AN62" s="481">
        <v>0</v>
      </c>
      <c r="AO62" s="245">
        <v>639</v>
      </c>
      <c r="AP62" s="295">
        <f t="shared" si="16"/>
        <v>0</v>
      </c>
      <c r="AQ62" s="481">
        <v>0</v>
      </c>
      <c r="AR62" s="245">
        <v>639</v>
      </c>
      <c r="AS62" s="295">
        <f t="shared" si="17"/>
        <v>0</v>
      </c>
      <c r="AT62" s="481">
        <v>2</v>
      </c>
      <c r="AU62" s="245">
        <v>639</v>
      </c>
      <c r="AV62" s="295">
        <f t="shared" si="18"/>
        <v>3.1298904538341157</v>
      </c>
      <c r="AW62" s="481">
        <v>0</v>
      </c>
      <c r="AX62" s="245">
        <v>639</v>
      </c>
      <c r="AY62" s="295">
        <f t="shared" si="19"/>
        <v>0</v>
      </c>
      <c r="AZ62" s="481">
        <v>0</v>
      </c>
      <c r="BA62" s="245">
        <v>639</v>
      </c>
      <c r="BB62" s="295">
        <f t="shared" si="20"/>
        <v>0</v>
      </c>
      <c r="BC62" s="481">
        <v>1</v>
      </c>
      <c r="BD62" s="245">
        <v>639</v>
      </c>
      <c r="BE62" s="295">
        <f t="shared" si="21"/>
        <v>1.5649452269170578</v>
      </c>
      <c r="BF62" s="481">
        <v>3</v>
      </c>
      <c r="BG62" s="245">
        <v>639</v>
      </c>
      <c r="BH62" s="295">
        <f t="shared" si="22"/>
        <v>4.694835680751174</v>
      </c>
      <c r="BI62" s="481">
        <v>0</v>
      </c>
      <c r="BJ62" s="245">
        <v>639</v>
      </c>
      <c r="BK62" s="295">
        <f t="shared" si="23"/>
        <v>0</v>
      </c>
      <c r="BL62" s="481">
        <v>1</v>
      </c>
      <c r="BM62" s="245">
        <v>639</v>
      </c>
      <c r="BN62" s="295">
        <f t="shared" si="24"/>
        <v>1.5649452269170578</v>
      </c>
      <c r="BO62" s="484">
        <v>0</v>
      </c>
      <c r="BP62" s="245">
        <v>639</v>
      </c>
      <c r="BQ62" s="295">
        <f t="shared" si="25"/>
        <v>0</v>
      </c>
      <c r="BR62" s="484">
        <v>4</v>
      </c>
      <c r="BS62" s="245">
        <v>639</v>
      </c>
      <c r="BT62" s="295">
        <f t="shared" si="26"/>
        <v>6.2597809076682314</v>
      </c>
      <c r="BU62" s="484">
        <v>0</v>
      </c>
      <c r="BV62" s="245">
        <v>639</v>
      </c>
      <c r="BW62" s="295">
        <f t="shared" si="27"/>
        <v>0</v>
      </c>
      <c r="BX62" s="484">
        <v>1</v>
      </c>
      <c r="BY62" s="245">
        <v>639</v>
      </c>
      <c r="BZ62" s="295">
        <f t="shared" si="28"/>
        <v>1.5649452269170578</v>
      </c>
      <c r="CA62" s="484">
        <v>2</v>
      </c>
      <c r="CB62" s="245">
        <v>639</v>
      </c>
      <c r="CC62" s="295">
        <f t="shared" si="29"/>
        <v>3.1298904538341157</v>
      </c>
      <c r="CD62" s="484">
        <v>1</v>
      </c>
      <c r="CE62" s="245">
        <v>639</v>
      </c>
      <c r="CF62" s="295">
        <f t="shared" si="30"/>
        <v>1.5649452269170578</v>
      </c>
      <c r="CG62" s="484">
        <v>3</v>
      </c>
      <c r="CH62" s="245">
        <v>639</v>
      </c>
      <c r="CI62" s="295">
        <f t="shared" si="31"/>
        <v>4.694835680751174</v>
      </c>
      <c r="CJ62" s="484">
        <v>1</v>
      </c>
      <c r="CK62" s="245">
        <v>639</v>
      </c>
      <c r="CL62" s="295">
        <f t="shared" si="32"/>
        <v>1.5649452269170578</v>
      </c>
      <c r="CM62" s="484">
        <v>0</v>
      </c>
      <c r="CN62" s="245">
        <v>639</v>
      </c>
      <c r="CO62" s="295">
        <f t="shared" si="33"/>
        <v>0</v>
      </c>
      <c r="CP62" s="484">
        <v>1</v>
      </c>
      <c r="CQ62" s="245">
        <v>639</v>
      </c>
      <c r="CR62" s="295">
        <f t="shared" si="34"/>
        <v>1.5649452269170578</v>
      </c>
      <c r="CS62" s="484">
        <v>0</v>
      </c>
      <c r="CT62" s="245">
        <v>639</v>
      </c>
      <c r="CU62" s="295">
        <f t="shared" si="35"/>
        <v>0</v>
      </c>
      <c r="CV62" s="484">
        <v>4</v>
      </c>
      <c r="CW62" s="245">
        <v>639</v>
      </c>
      <c r="CX62" s="295">
        <f t="shared" si="36"/>
        <v>6.2597809076682314</v>
      </c>
    </row>
    <row r="63" spans="1:102" x14ac:dyDescent="0.25">
      <c r="A63" s="152">
        <v>16</v>
      </c>
      <c r="B63" s="127" t="s">
        <v>353</v>
      </c>
      <c r="C63" s="127" t="s">
        <v>345</v>
      </c>
      <c r="D63" s="481">
        <v>1</v>
      </c>
      <c r="E63" s="648">
        <v>439</v>
      </c>
      <c r="F63" s="295">
        <v>0</v>
      </c>
      <c r="G63" s="288">
        <f t="shared" si="4"/>
        <v>28</v>
      </c>
      <c r="H63" s="288">
        <v>439</v>
      </c>
      <c r="I63" s="290">
        <f t="shared" ca="1" si="5"/>
        <v>2.5512528473804101</v>
      </c>
      <c r="J63" s="481">
        <v>0</v>
      </c>
      <c r="K63" s="245">
        <v>439</v>
      </c>
      <c r="L63" s="295">
        <f t="shared" si="6"/>
        <v>0</v>
      </c>
      <c r="M63" s="481">
        <v>2</v>
      </c>
      <c r="N63" s="245">
        <v>439</v>
      </c>
      <c r="O63" s="295">
        <f t="shared" si="7"/>
        <v>4.5558086560364464</v>
      </c>
      <c r="P63" s="481">
        <v>3</v>
      </c>
      <c r="Q63" s="245">
        <v>439</v>
      </c>
      <c r="R63" s="295">
        <f t="shared" si="8"/>
        <v>6.83371298405467</v>
      </c>
      <c r="S63" s="481">
        <v>4</v>
      </c>
      <c r="T63" s="245">
        <v>439</v>
      </c>
      <c r="U63" s="295">
        <f t="shared" si="9"/>
        <v>9.1116173120728927</v>
      </c>
      <c r="V63" s="481">
        <v>0</v>
      </c>
      <c r="W63" s="245">
        <v>439</v>
      </c>
      <c r="X63" s="295">
        <f t="shared" si="10"/>
        <v>0</v>
      </c>
      <c r="Y63" s="481">
        <v>0</v>
      </c>
      <c r="Z63" s="245">
        <v>439</v>
      </c>
      <c r="AA63" s="295">
        <f t="shared" si="11"/>
        <v>0</v>
      </c>
      <c r="AB63" s="481">
        <v>0</v>
      </c>
      <c r="AC63" s="245">
        <v>439</v>
      </c>
      <c r="AD63" s="295">
        <f t="shared" si="12"/>
        <v>0</v>
      </c>
      <c r="AE63" s="481">
        <v>0</v>
      </c>
      <c r="AF63" s="245">
        <v>439</v>
      </c>
      <c r="AG63" s="295">
        <f t="shared" si="13"/>
        <v>0</v>
      </c>
      <c r="AH63" s="481">
        <v>1</v>
      </c>
      <c r="AI63" s="245">
        <v>439</v>
      </c>
      <c r="AJ63" s="295">
        <f t="shared" si="14"/>
        <v>2.2779043280182232</v>
      </c>
      <c r="AK63" s="481">
        <v>3</v>
      </c>
      <c r="AL63" s="245">
        <v>439</v>
      </c>
      <c r="AM63" s="295">
        <f t="shared" si="15"/>
        <v>6.83371298405467</v>
      </c>
      <c r="AN63" s="481">
        <v>2</v>
      </c>
      <c r="AO63" s="245">
        <v>439</v>
      </c>
      <c r="AP63" s="295">
        <f t="shared" si="16"/>
        <v>4.5558086560364464</v>
      </c>
      <c r="AQ63" s="481">
        <v>0</v>
      </c>
      <c r="AR63" s="245">
        <v>439</v>
      </c>
      <c r="AS63" s="295">
        <f t="shared" si="17"/>
        <v>0</v>
      </c>
      <c r="AT63" s="481">
        <v>0</v>
      </c>
      <c r="AU63" s="245">
        <v>439</v>
      </c>
      <c r="AV63" s="295">
        <f t="shared" si="18"/>
        <v>0</v>
      </c>
      <c r="AW63" s="481">
        <v>1</v>
      </c>
      <c r="AX63" s="245">
        <v>439</v>
      </c>
      <c r="AY63" s="295">
        <f t="shared" si="19"/>
        <v>2.2779043280182232</v>
      </c>
      <c r="AZ63" s="481">
        <v>1</v>
      </c>
      <c r="BA63" s="245">
        <v>439</v>
      </c>
      <c r="BB63" s="295">
        <f t="shared" si="20"/>
        <v>2.2779043280182232</v>
      </c>
      <c r="BC63" s="481">
        <v>0</v>
      </c>
      <c r="BD63" s="245">
        <v>439</v>
      </c>
      <c r="BE63" s="295">
        <f t="shared" si="21"/>
        <v>0</v>
      </c>
      <c r="BF63" s="481">
        <v>1</v>
      </c>
      <c r="BG63" s="245">
        <v>439</v>
      </c>
      <c r="BH63" s="295">
        <f t="shared" si="22"/>
        <v>2.2779043280182232</v>
      </c>
      <c r="BI63" s="481">
        <v>1</v>
      </c>
      <c r="BJ63" s="245">
        <v>439</v>
      </c>
      <c r="BK63" s="295">
        <f t="shared" si="23"/>
        <v>2.2779043280182232</v>
      </c>
      <c r="BL63" s="481">
        <v>0</v>
      </c>
      <c r="BM63" s="245">
        <v>439</v>
      </c>
      <c r="BN63" s="295">
        <f t="shared" si="24"/>
        <v>0</v>
      </c>
      <c r="BO63" s="484">
        <v>1</v>
      </c>
      <c r="BP63" s="245">
        <v>439</v>
      </c>
      <c r="BQ63" s="295">
        <f t="shared" si="25"/>
        <v>2.2779043280182232</v>
      </c>
      <c r="BR63" s="484">
        <v>0</v>
      </c>
      <c r="BS63" s="245">
        <v>439</v>
      </c>
      <c r="BT63" s="295">
        <f t="shared" si="26"/>
        <v>0</v>
      </c>
      <c r="BU63" s="484">
        <v>0</v>
      </c>
      <c r="BV63" s="245">
        <v>439</v>
      </c>
      <c r="BW63" s="295">
        <f t="shared" si="27"/>
        <v>0</v>
      </c>
      <c r="BX63" s="484">
        <v>0</v>
      </c>
      <c r="BY63" s="245">
        <v>439</v>
      </c>
      <c r="BZ63" s="295">
        <f t="shared" si="28"/>
        <v>0</v>
      </c>
      <c r="CA63" s="484">
        <v>1</v>
      </c>
      <c r="CB63" s="245">
        <v>439</v>
      </c>
      <c r="CC63" s="295">
        <f t="shared" si="29"/>
        <v>2.2779043280182232</v>
      </c>
      <c r="CD63" s="484">
        <v>1</v>
      </c>
      <c r="CE63" s="245">
        <v>439</v>
      </c>
      <c r="CF63" s="295">
        <f t="shared" si="30"/>
        <v>2.2779043280182232</v>
      </c>
      <c r="CG63" s="484">
        <v>3</v>
      </c>
      <c r="CH63" s="245">
        <v>439</v>
      </c>
      <c r="CI63" s="295">
        <f t="shared" si="31"/>
        <v>6.83371298405467</v>
      </c>
      <c r="CJ63" s="484">
        <v>1</v>
      </c>
      <c r="CK63" s="245">
        <v>439</v>
      </c>
      <c r="CL63" s="295">
        <f t="shared" si="32"/>
        <v>2.2779043280182232</v>
      </c>
      <c r="CM63" s="484">
        <v>1</v>
      </c>
      <c r="CN63" s="245">
        <v>439</v>
      </c>
      <c r="CO63" s="295">
        <f t="shared" si="33"/>
        <v>2.2779043280182232</v>
      </c>
      <c r="CP63" s="484">
        <v>0</v>
      </c>
      <c r="CQ63" s="245">
        <v>439</v>
      </c>
      <c r="CR63" s="295">
        <f t="shared" si="34"/>
        <v>0</v>
      </c>
      <c r="CS63" s="484">
        <v>0</v>
      </c>
      <c r="CT63" s="245">
        <v>439</v>
      </c>
      <c r="CU63" s="295">
        <f t="shared" si="35"/>
        <v>0</v>
      </c>
      <c r="CV63" s="484">
        <v>1</v>
      </c>
      <c r="CW63" s="245">
        <v>439</v>
      </c>
      <c r="CX63" s="295">
        <f t="shared" si="36"/>
        <v>2.2779043280182232</v>
      </c>
    </row>
    <row r="64" spans="1:102" x14ac:dyDescent="0.25">
      <c r="A64" s="152">
        <v>17</v>
      </c>
      <c r="B64" s="127" t="s">
        <v>354</v>
      </c>
      <c r="C64" s="127" t="s">
        <v>345</v>
      </c>
      <c r="D64" s="481">
        <v>0</v>
      </c>
      <c r="E64" s="648">
        <v>190</v>
      </c>
      <c r="F64" s="295">
        <v>0</v>
      </c>
      <c r="G64" s="288">
        <f t="shared" si="4"/>
        <v>8</v>
      </c>
      <c r="H64" s="288">
        <v>190</v>
      </c>
      <c r="I64" s="290">
        <f t="shared" ca="1" si="5"/>
        <v>1.6842105263157896</v>
      </c>
      <c r="J64" s="481">
        <v>0</v>
      </c>
      <c r="K64" s="245">
        <v>190</v>
      </c>
      <c r="L64" s="295">
        <f t="shared" si="6"/>
        <v>0</v>
      </c>
      <c r="M64" s="481">
        <v>0</v>
      </c>
      <c r="N64" s="245">
        <v>190</v>
      </c>
      <c r="O64" s="295">
        <f t="shared" si="7"/>
        <v>0</v>
      </c>
      <c r="P64" s="481">
        <v>1</v>
      </c>
      <c r="Q64" s="245">
        <v>190</v>
      </c>
      <c r="R64" s="295">
        <f t="shared" si="8"/>
        <v>5.2631578947368416</v>
      </c>
      <c r="S64" s="481">
        <v>0</v>
      </c>
      <c r="T64" s="245">
        <v>190</v>
      </c>
      <c r="U64" s="295">
        <f t="shared" si="9"/>
        <v>0</v>
      </c>
      <c r="V64" s="481">
        <v>1</v>
      </c>
      <c r="W64" s="245">
        <v>190</v>
      </c>
      <c r="X64" s="295">
        <f t="shared" si="10"/>
        <v>5.2631578947368416</v>
      </c>
      <c r="Y64" s="481">
        <v>0</v>
      </c>
      <c r="Z64" s="245">
        <v>190</v>
      </c>
      <c r="AA64" s="295">
        <f t="shared" si="11"/>
        <v>0</v>
      </c>
      <c r="AB64" s="481">
        <v>0</v>
      </c>
      <c r="AC64" s="245">
        <v>190</v>
      </c>
      <c r="AD64" s="295">
        <f t="shared" si="12"/>
        <v>0</v>
      </c>
      <c r="AE64" s="481">
        <v>0</v>
      </c>
      <c r="AF64" s="245">
        <v>190</v>
      </c>
      <c r="AG64" s="295">
        <f t="shared" si="13"/>
        <v>0</v>
      </c>
      <c r="AH64" s="481">
        <v>0</v>
      </c>
      <c r="AI64" s="245">
        <v>190</v>
      </c>
      <c r="AJ64" s="295">
        <f t="shared" si="14"/>
        <v>0</v>
      </c>
      <c r="AK64" s="481">
        <v>1</v>
      </c>
      <c r="AL64" s="245">
        <v>190</v>
      </c>
      <c r="AM64" s="295">
        <f t="shared" si="15"/>
        <v>5.2631578947368416</v>
      </c>
      <c r="AN64" s="481">
        <v>0</v>
      </c>
      <c r="AO64" s="245">
        <v>190</v>
      </c>
      <c r="AP64" s="295">
        <f t="shared" si="16"/>
        <v>0</v>
      </c>
      <c r="AQ64" s="481">
        <v>0</v>
      </c>
      <c r="AR64" s="245">
        <v>190</v>
      </c>
      <c r="AS64" s="295">
        <f t="shared" si="17"/>
        <v>0</v>
      </c>
      <c r="AT64" s="481">
        <v>0</v>
      </c>
      <c r="AU64" s="245">
        <v>190</v>
      </c>
      <c r="AV64" s="295">
        <f t="shared" si="18"/>
        <v>0</v>
      </c>
      <c r="AW64" s="481">
        <v>1</v>
      </c>
      <c r="AX64" s="245">
        <v>190</v>
      </c>
      <c r="AY64" s="295">
        <f t="shared" si="19"/>
        <v>5.2631578947368416</v>
      </c>
      <c r="AZ64" s="481">
        <v>1</v>
      </c>
      <c r="BA64" s="245">
        <v>190</v>
      </c>
      <c r="BB64" s="295">
        <f t="shared" si="20"/>
        <v>5.2631578947368416</v>
      </c>
      <c r="BC64" s="481">
        <v>0</v>
      </c>
      <c r="BD64" s="245">
        <v>190</v>
      </c>
      <c r="BE64" s="295">
        <f t="shared" si="21"/>
        <v>0</v>
      </c>
      <c r="BF64" s="481">
        <v>1</v>
      </c>
      <c r="BG64" s="245">
        <v>190</v>
      </c>
      <c r="BH64" s="295">
        <f t="shared" si="22"/>
        <v>5.2631578947368416</v>
      </c>
      <c r="BI64" s="481">
        <v>1</v>
      </c>
      <c r="BJ64" s="245">
        <v>190</v>
      </c>
      <c r="BK64" s="295">
        <f t="shared" si="23"/>
        <v>5.2631578947368416</v>
      </c>
      <c r="BL64" s="481">
        <v>0</v>
      </c>
      <c r="BM64" s="245">
        <v>190</v>
      </c>
      <c r="BN64" s="295">
        <f t="shared" si="24"/>
        <v>0</v>
      </c>
      <c r="BO64" s="484">
        <v>0</v>
      </c>
      <c r="BP64" s="245">
        <v>190</v>
      </c>
      <c r="BQ64" s="295">
        <f t="shared" si="25"/>
        <v>0</v>
      </c>
      <c r="BR64" s="484">
        <v>0</v>
      </c>
      <c r="BS64" s="245">
        <v>190</v>
      </c>
      <c r="BT64" s="295">
        <f t="shared" si="26"/>
        <v>0</v>
      </c>
      <c r="BU64" s="484">
        <v>0</v>
      </c>
      <c r="BV64" s="245">
        <v>190</v>
      </c>
      <c r="BW64" s="295">
        <f t="shared" si="27"/>
        <v>0</v>
      </c>
      <c r="BX64" s="484">
        <v>0</v>
      </c>
      <c r="BY64" s="245">
        <v>190</v>
      </c>
      <c r="BZ64" s="295">
        <f t="shared" si="28"/>
        <v>0</v>
      </c>
      <c r="CA64" s="484">
        <v>0</v>
      </c>
      <c r="CB64" s="245">
        <v>190</v>
      </c>
      <c r="CC64" s="295">
        <f t="shared" si="29"/>
        <v>0</v>
      </c>
      <c r="CD64" s="484">
        <v>0</v>
      </c>
      <c r="CE64" s="245">
        <v>190</v>
      </c>
      <c r="CF64" s="295">
        <f t="shared" si="30"/>
        <v>0</v>
      </c>
      <c r="CG64" s="484">
        <v>0</v>
      </c>
      <c r="CH64" s="245">
        <v>190</v>
      </c>
      <c r="CI64" s="295">
        <f t="shared" si="31"/>
        <v>0</v>
      </c>
      <c r="CJ64" s="484">
        <v>0</v>
      </c>
      <c r="CK64" s="245">
        <v>190</v>
      </c>
      <c r="CL64" s="295">
        <f t="shared" si="32"/>
        <v>0</v>
      </c>
      <c r="CM64" s="484">
        <v>0</v>
      </c>
      <c r="CN64" s="245">
        <v>190</v>
      </c>
      <c r="CO64" s="295">
        <f t="shared" si="33"/>
        <v>0</v>
      </c>
      <c r="CP64" s="484">
        <v>1</v>
      </c>
      <c r="CQ64" s="245">
        <v>190</v>
      </c>
      <c r="CR64" s="295">
        <f t="shared" si="34"/>
        <v>5.2631578947368416</v>
      </c>
      <c r="CS64" s="484">
        <v>0</v>
      </c>
      <c r="CT64" s="245">
        <v>190</v>
      </c>
      <c r="CU64" s="295">
        <f t="shared" si="35"/>
        <v>0</v>
      </c>
      <c r="CV64" s="484">
        <v>0</v>
      </c>
      <c r="CW64" s="245">
        <v>190</v>
      </c>
      <c r="CX64" s="295">
        <f t="shared" si="36"/>
        <v>0</v>
      </c>
    </row>
    <row r="65" spans="1:102" x14ac:dyDescent="0.25">
      <c r="A65" s="152">
        <v>18</v>
      </c>
      <c r="B65" s="127" t="s">
        <v>355</v>
      </c>
      <c r="C65" s="127" t="s">
        <v>339</v>
      </c>
      <c r="D65" s="481">
        <v>0</v>
      </c>
      <c r="E65" s="648">
        <v>320</v>
      </c>
      <c r="F65" s="295">
        <v>0</v>
      </c>
      <c r="G65" s="288">
        <f t="shared" si="4"/>
        <v>11</v>
      </c>
      <c r="H65" s="288">
        <v>320</v>
      </c>
      <c r="I65" s="290">
        <f t="shared" ca="1" si="5"/>
        <v>1.375</v>
      </c>
      <c r="J65" s="481">
        <v>0</v>
      </c>
      <c r="K65" s="245">
        <v>320</v>
      </c>
      <c r="L65" s="295">
        <f t="shared" si="6"/>
        <v>0</v>
      </c>
      <c r="M65" s="481">
        <v>0</v>
      </c>
      <c r="N65" s="245">
        <v>320</v>
      </c>
      <c r="O65" s="295">
        <f t="shared" si="7"/>
        <v>0</v>
      </c>
      <c r="P65" s="481">
        <v>1</v>
      </c>
      <c r="Q65" s="245">
        <v>320</v>
      </c>
      <c r="R65" s="295">
        <f t="shared" si="8"/>
        <v>3.125</v>
      </c>
      <c r="S65" s="481">
        <v>1</v>
      </c>
      <c r="T65" s="245">
        <v>320</v>
      </c>
      <c r="U65" s="295">
        <f t="shared" si="9"/>
        <v>3.125</v>
      </c>
      <c r="V65" s="481">
        <v>0</v>
      </c>
      <c r="W65" s="245">
        <v>320</v>
      </c>
      <c r="X65" s="295">
        <f t="shared" si="10"/>
        <v>0</v>
      </c>
      <c r="Y65" s="481">
        <v>0</v>
      </c>
      <c r="Z65" s="245">
        <v>320</v>
      </c>
      <c r="AA65" s="295">
        <f t="shared" si="11"/>
        <v>0</v>
      </c>
      <c r="AB65" s="481">
        <v>0</v>
      </c>
      <c r="AC65" s="245">
        <v>320</v>
      </c>
      <c r="AD65" s="295">
        <f t="shared" si="12"/>
        <v>0</v>
      </c>
      <c r="AE65" s="481">
        <v>0</v>
      </c>
      <c r="AF65" s="245">
        <v>320</v>
      </c>
      <c r="AG65" s="295">
        <f t="shared" si="13"/>
        <v>0</v>
      </c>
      <c r="AH65" s="481">
        <v>0</v>
      </c>
      <c r="AI65" s="245">
        <v>320</v>
      </c>
      <c r="AJ65" s="295">
        <f t="shared" si="14"/>
        <v>0</v>
      </c>
      <c r="AK65" s="481">
        <v>0</v>
      </c>
      <c r="AL65" s="245">
        <v>320</v>
      </c>
      <c r="AM65" s="295">
        <f t="shared" si="15"/>
        <v>0</v>
      </c>
      <c r="AN65" s="481">
        <v>0</v>
      </c>
      <c r="AO65" s="245">
        <v>320</v>
      </c>
      <c r="AP65" s="295">
        <f t="shared" si="16"/>
        <v>0</v>
      </c>
      <c r="AQ65" s="481">
        <v>0</v>
      </c>
      <c r="AR65" s="245">
        <v>320</v>
      </c>
      <c r="AS65" s="295">
        <f t="shared" si="17"/>
        <v>0</v>
      </c>
      <c r="AT65" s="481">
        <v>1</v>
      </c>
      <c r="AU65" s="245">
        <v>320</v>
      </c>
      <c r="AV65" s="295">
        <f t="shared" si="18"/>
        <v>3.125</v>
      </c>
      <c r="AW65" s="481">
        <v>0</v>
      </c>
      <c r="AX65" s="245">
        <v>320</v>
      </c>
      <c r="AY65" s="295">
        <f t="shared" si="19"/>
        <v>0</v>
      </c>
      <c r="AZ65" s="481">
        <v>1</v>
      </c>
      <c r="BA65" s="245">
        <v>320</v>
      </c>
      <c r="BB65" s="295">
        <f t="shared" si="20"/>
        <v>3.125</v>
      </c>
      <c r="BC65" s="481">
        <v>0</v>
      </c>
      <c r="BD65" s="245">
        <v>320</v>
      </c>
      <c r="BE65" s="295">
        <f t="shared" si="21"/>
        <v>0</v>
      </c>
      <c r="BF65" s="481">
        <v>0</v>
      </c>
      <c r="BG65" s="245">
        <v>320</v>
      </c>
      <c r="BH65" s="295">
        <f t="shared" si="22"/>
        <v>0</v>
      </c>
      <c r="BI65" s="481">
        <v>0</v>
      </c>
      <c r="BJ65" s="245">
        <v>320</v>
      </c>
      <c r="BK65" s="295">
        <f t="shared" si="23"/>
        <v>0</v>
      </c>
      <c r="BL65" s="481">
        <v>0</v>
      </c>
      <c r="BM65" s="245">
        <v>320</v>
      </c>
      <c r="BN65" s="295">
        <f t="shared" si="24"/>
        <v>0</v>
      </c>
      <c r="BO65" s="484">
        <v>0</v>
      </c>
      <c r="BP65" s="245">
        <v>320</v>
      </c>
      <c r="BQ65" s="295">
        <f t="shared" si="25"/>
        <v>0</v>
      </c>
      <c r="BR65" s="484">
        <v>1</v>
      </c>
      <c r="BS65" s="245">
        <v>320</v>
      </c>
      <c r="BT65" s="295">
        <f t="shared" si="26"/>
        <v>3.125</v>
      </c>
      <c r="BU65" s="484">
        <v>0</v>
      </c>
      <c r="BV65" s="245">
        <v>320</v>
      </c>
      <c r="BW65" s="295">
        <f t="shared" si="27"/>
        <v>0</v>
      </c>
      <c r="BX65" s="484">
        <v>0</v>
      </c>
      <c r="BY65" s="245">
        <v>320</v>
      </c>
      <c r="BZ65" s="295">
        <f t="shared" si="28"/>
        <v>0</v>
      </c>
      <c r="CA65" s="484">
        <v>1</v>
      </c>
      <c r="CB65" s="245">
        <v>320</v>
      </c>
      <c r="CC65" s="295">
        <f t="shared" si="29"/>
        <v>3.125</v>
      </c>
      <c r="CD65" s="484">
        <v>1</v>
      </c>
      <c r="CE65" s="245">
        <v>320</v>
      </c>
      <c r="CF65" s="295">
        <f t="shared" si="30"/>
        <v>3.125</v>
      </c>
      <c r="CG65" s="484">
        <v>0</v>
      </c>
      <c r="CH65" s="245">
        <v>320</v>
      </c>
      <c r="CI65" s="295">
        <f t="shared" si="31"/>
        <v>0</v>
      </c>
      <c r="CJ65" s="484">
        <v>0</v>
      </c>
      <c r="CK65" s="245">
        <v>320</v>
      </c>
      <c r="CL65" s="295">
        <f t="shared" si="32"/>
        <v>0</v>
      </c>
      <c r="CM65" s="484">
        <v>3</v>
      </c>
      <c r="CN65" s="245">
        <v>320</v>
      </c>
      <c r="CO65" s="295">
        <f t="shared" si="33"/>
        <v>9.375</v>
      </c>
      <c r="CP65" s="484">
        <v>1</v>
      </c>
      <c r="CQ65" s="245">
        <v>320</v>
      </c>
      <c r="CR65" s="295">
        <f t="shared" si="34"/>
        <v>3.125</v>
      </c>
      <c r="CS65" s="484">
        <v>0</v>
      </c>
      <c r="CT65" s="245">
        <v>320</v>
      </c>
      <c r="CU65" s="295">
        <f t="shared" si="35"/>
        <v>0</v>
      </c>
      <c r="CV65" s="484">
        <v>0</v>
      </c>
      <c r="CW65" s="245">
        <v>320</v>
      </c>
      <c r="CX65" s="295">
        <f t="shared" si="36"/>
        <v>0</v>
      </c>
    </row>
    <row r="66" spans="1:102" x14ac:dyDescent="0.25">
      <c r="A66" s="152">
        <v>19</v>
      </c>
      <c r="B66" s="127" t="s">
        <v>356</v>
      </c>
      <c r="C66" s="127" t="s">
        <v>336</v>
      </c>
      <c r="D66" s="481">
        <v>1</v>
      </c>
      <c r="E66" s="648">
        <v>769</v>
      </c>
      <c r="F66" s="295">
        <v>1.3003901170351106</v>
      </c>
      <c r="G66" s="288">
        <f t="shared" si="4"/>
        <v>30</v>
      </c>
      <c r="H66" s="288">
        <v>769</v>
      </c>
      <c r="I66" s="290">
        <f t="shared" ca="1" si="5"/>
        <v>1.5604681404421326</v>
      </c>
      <c r="J66" s="481">
        <v>0</v>
      </c>
      <c r="K66" s="245">
        <v>769</v>
      </c>
      <c r="L66" s="295">
        <f t="shared" si="6"/>
        <v>0</v>
      </c>
      <c r="M66" s="481">
        <v>0</v>
      </c>
      <c r="N66" s="245">
        <v>769</v>
      </c>
      <c r="O66" s="295">
        <f t="shared" si="7"/>
        <v>0</v>
      </c>
      <c r="P66" s="481">
        <v>0</v>
      </c>
      <c r="Q66" s="245">
        <v>769</v>
      </c>
      <c r="R66" s="295">
        <f t="shared" si="8"/>
        <v>0</v>
      </c>
      <c r="S66" s="481">
        <v>0</v>
      </c>
      <c r="T66" s="245">
        <v>769</v>
      </c>
      <c r="U66" s="295">
        <f t="shared" si="9"/>
        <v>0</v>
      </c>
      <c r="V66" s="481">
        <v>4</v>
      </c>
      <c r="W66" s="245">
        <v>769</v>
      </c>
      <c r="X66" s="295">
        <f t="shared" si="10"/>
        <v>5.2015604681404426</v>
      </c>
      <c r="Y66" s="481">
        <v>0</v>
      </c>
      <c r="Z66" s="245">
        <v>769</v>
      </c>
      <c r="AA66" s="295">
        <f t="shared" si="11"/>
        <v>0</v>
      </c>
      <c r="AB66" s="481">
        <v>0</v>
      </c>
      <c r="AC66" s="245">
        <v>769</v>
      </c>
      <c r="AD66" s="295">
        <f t="shared" si="12"/>
        <v>0</v>
      </c>
      <c r="AE66" s="481">
        <v>0</v>
      </c>
      <c r="AF66" s="245">
        <v>769</v>
      </c>
      <c r="AG66" s="295">
        <f t="shared" si="13"/>
        <v>0</v>
      </c>
      <c r="AH66" s="481">
        <v>0</v>
      </c>
      <c r="AI66" s="245">
        <v>769</v>
      </c>
      <c r="AJ66" s="295">
        <f t="shared" si="14"/>
        <v>0</v>
      </c>
      <c r="AK66" s="481">
        <v>0</v>
      </c>
      <c r="AL66" s="245">
        <v>769</v>
      </c>
      <c r="AM66" s="295">
        <f t="shared" si="15"/>
        <v>0</v>
      </c>
      <c r="AN66" s="481">
        <v>1</v>
      </c>
      <c r="AO66" s="245">
        <v>769</v>
      </c>
      <c r="AP66" s="295">
        <f t="shared" si="16"/>
        <v>1.3003901170351106</v>
      </c>
      <c r="AQ66" s="481">
        <v>1</v>
      </c>
      <c r="AR66" s="245">
        <v>769</v>
      </c>
      <c r="AS66" s="295">
        <f t="shared" si="17"/>
        <v>1.3003901170351106</v>
      </c>
      <c r="AT66" s="481">
        <v>1</v>
      </c>
      <c r="AU66" s="245">
        <v>769</v>
      </c>
      <c r="AV66" s="295">
        <f t="shared" si="18"/>
        <v>1.3003901170351106</v>
      </c>
      <c r="AW66" s="481">
        <v>3</v>
      </c>
      <c r="AX66" s="245">
        <v>769</v>
      </c>
      <c r="AY66" s="295">
        <f t="shared" si="19"/>
        <v>3.9011703511053315</v>
      </c>
      <c r="AZ66" s="481">
        <v>0</v>
      </c>
      <c r="BA66" s="245">
        <v>769</v>
      </c>
      <c r="BB66" s="295">
        <f t="shared" si="20"/>
        <v>0</v>
      </c>
      <c r="BC66" s="481">
        <v>1</v>
      </c>
      <c r="BD66" s="245">
        <v>769</v>
      </c>
      <c r="BE66" s="295">
        <f t="shared" si="21"/>
        <v>1.3003901170351106</v>
      </c>
      <c r="BF66" s="481">
        <v>2</v>
      </c>
      <c r="BG66" s="245">
        <v>769</v>
      </c>
      <c r="BH66" s="295">
        <f t="shared" si="22"/>
        <v>2.6007802340702213</v>
      </c>
      <c r="BI66" s="481">
        <v>1</v>
      </c>
      <c r="BJ66" s="245">
        <v>769</v>
      </c>
      <c r="BK66" s="295">
        <f t="shared" si="23"/>
        <v>1.3003901170351106</v>
      </c>
      <c r="BL66" s="481">
        <v>0</v>
      </c>
      <c r="BM66" s="245">
        <v>769</v>
      </c>
      <c r="BN66" s="295">
        <f t="shared" si="24"/>
        <v>0</v>
      </c>
      <c r="BO66" s="484">
        <v>3</v>
      </c>
      <c r="BP66" s="245">
        <v>769</v>
      </c>
      <c r="BQ66" s="295">
        <f t="shared" si="25"/>
        <v>3.9011703511053315</v>
      </c>
      <c r="BR66" s="484">
        <v>2</v>
      </c>
      <c r="BS66" s="245">
        <v>769</v>
      </c>
      <c r="BT66" s="295">
        <f t="shared" si="26"/>
        <v>2.6007802340702213</v>
      </c>
      <c r="BU66" s="484">
        <v>1</v>
      </c>
      <c r="BV66" s="245">
        <v>769</v>
      </c>
      <c r="BW66" s="295">
        <f t="shared" si="27"/>
        <v>1.3003901170351106</v>
      </c>
      <c r="BX66" s="484">
        <v>1</v>
      </c>
      <c r="BY66" s="245">
        <v>769</v>
      </c>
      <c r="BZ66" s="295">
        <f t="shared" si="28"/>
        <v>1.3003901170351106</v>
      </c>
      <c r="CA66" s="484">
        <v>3</v>
      </c>
      <c r="CB66" s="245">
        <v>769</v>
      </c>
      <c r="CC66" s="295">
        <f t="shared" si="29"/>
        <v>3.9011703511053315</v>
      </c>
      <c r="CD66" s="484">
        <v>0</v>
      </c>
      <c r="CE66" s="245">
        <v>769</v>
      </c>
      <c r="CF66" s="295">
        <f t="shared" si="30"/>
        <v>0</v>
      </c>
      <c r="CG66" s="484">
        <v>2</v>
      </c>
      <c r="CH66" s="245">
        <v>769</v>
      </c>
      <c r="CI66" s="295">
        <f t="shared" si="31"/>
        <v>2.6007802340702213</v>
      </c>
      <c r="CJ66" s="484">
        <v>2</v>
      </c>
      <c r="CK66" s="245">
        <v>769</v>
      </c>
      <c r="CL66" s="295">
        <f t="shared" si="32"/>
        <v>2.6007802340702213</v>
      </c>
      <c r="CM66" s="484">
        <v>0</v>
      </c>
      <c r="CN66" s="245">
        <v>769</v>
      </c>
      <c r="CO66" s="295">
        <f t="shared" si="33"/>
        <v>0</v>
      </c>
      <c r="CP66" s="484">
        <v>1</v>
      </c>
      <c r="CQ66" s="245">
        <v>769</v>
      </c>
      <c r="CR66" s="295">
        <f t="shared" si="34"/>
        <v>1.3003901170351106</v>
      </c>
      <c r="CS66" s="484">
        <v>0</v>
      </c>
      <c r="CT66" s="245">
        <v>769</v>
      </c>
      <c r="CU66" s="295">
        <f t="shared" si="35"/>
        <v>0</v>
      </c>
      <c r="CV66" s="484">
        <v>1</v>
      </c>
      <c r="CW66" s="245">
        <v>769</v>
      </c>
      <c r="CX66" s="295">
        <f t="shared" si="36"/>
        <v>1.3003901170351106</v>
      </c>
    </row>
    <row r="67" spans="1:102" x14ac:dyDescent="0.25">
      <c r="A67" s="152">
        <v>20</v>
      </c>
      <c r="B67" s="127" t="s">
        <v>357</v>
      </c>
      <c r="C67" s="127" t="s">
        <v>336</v>
      </c>
      <c r="D67" s="481">
        <v>1</v>
      </c>
      <c r="E67" s="648">
        <v>300</v>
      </c>
      <c r="F67" s="295">
        <v>0</v>
      </c>
      <c r="G67" s="288">
        <f t="shared" si="4"/>
        <v>7</v>
      </c>
      <c r="H67" s="288">
        <v>300</v>
      </c>
      <c r="I67" s="290">
        <f t="shared" ca="1" si="5"/>
        <v>0.93333333333333346</v>
      </c>
      <c r="J67" s="481">
        <v>0</v>
      </c>
      <c r="K67" s="245">
        <v>300</v>
      </c>
      <c r="L67" s="295">
        <f t="shared" si="6"/>
        <v>0</v>
      </c>
      <c r="M67" s="481">
        <v>0</v>
      </c>
      <c r="N67" s="245">
        <v>300</v>
      </c>
      <c r="O67" s="295">
        <f t="shared" si="7"/>
        <v>0</v>
      </c>
      <c r="P67" s="481">
        <v>0</v>
      </c>
      <c r="Q67" s="245">
        <v>300</v>
      </c>
      <c r="R67" s="295">
        <f t="shared" si="8"/>
        <v>0</v>
      </c>
      <c r="S67" s="481">
        <v>0</v>
      </c>
      <c r="T67" s="245">
        <v>300</v>
      </c>
      <c r="U67" s="295">
        <f t="shared" si="9"/>
        <v>0</v>
      </c>
      <c r="V67" s="481">
        <v>0</v>
      </c>
      <c r="W67" s="245">
        <v>300</v>
      </c>
      <c r="X67" s="295">
        <f t="shared" si="10"/>
        <v>0</v>
      </c>
      <c r="Y67" s="481">
        <v>0</v>
      </c>
      <c r="Z67" s="245">
        <v>300</v>
      </c>
      <c r="AA67" s="295">
        <f t="shared" si="11"/>
        <v>0</v>
      </c>
      <c r="AB67" s="481">
        <v>0</v>
      </c>
      <c r="AC67" s="245">
        <v>300</v>
      </c>
      <c r="AD67" s="295">
        <f t="shared" si="12"/>
        <v>0</v>
      </c>
      <c r="AE67" s="481">
        <v>0</v>
      </c>
      <c r="AF67" s="245">
        <v>300</v>
      </c>
      <c r="AG67" s="295">
        <f t="shared" si="13"/>
        <v>0</v>
      </c>
      <c r="AH67" s="481">
        <v>0</v>
      </c>
      <c r="AI67" s="245">
        <v>300</v>
      </c>
      <c r="AJ67" s="295">
        <f t="shared" si="14"/>
        <v>0</v>
      </c>
      <c r="AK67" s="481">
        <v>0</v>
      </c>
      <c r="AL67" s="245">
        <v>300</v>
      </c>
      <c r="AM67" s="295">
        <f t="shared" si="15"/>
        <v>0</v>
      </c>
      <c r="AN67" s="481">
        <v>1</v>
      </c>
      <c r="AO67" s="245">
        <v>300</v>
      </c>
      <c r="AP67" s="295">
        <f t="shared" si="16"/>
        <v>3.3333333333333335</v>
      </c>
      <c r="AQ67" s="481">
        <v>0</v>
      </c>
      <c r="AR67" s="245">
        <v>300</v>
      </c>
      <c r="AS67" s="295">
        <f t="shared" si="17"/>
        <v>0</v>
      </c>
      <c r="AT67" s="481">
        <v>1</v>
      </c>
      <c r="AU67" s="245">
        <v>300</v>
      </c>
      <c r="AV67" s="295">
        <f t="shared" si="18"/>
        <v>3.3333333333333335</v>
      </c>
      <c r="AW67" s="481">
        <v>0</v>
      </c>
      <c r="AX67" s="245">
        <v>300</v>
      </c>
      <c r="AY67" s="295">
        <f t="shared" si="19"/>
        <v>0</v>
      </c>
      <c r="AZ67" s="481">
        <v>0</v>
      </c>
      <c r="BA67" s="245">
        <v>300</v>
      </c>
      <c r="BB67" s="295">
        <f t="shared" si="20"/>
        <v>0</v>
      </c>
      <c r="BC67" s="481">
        <v>1</v>
      </c>
      <c r="BD67" s="245">
        <v>300</v>
      </c>
      <c r="BE67" s="295">
        <f t="shared" si="21"/>
        <v>3.3333333333333335</v>
      </c>
      <c r="BF67" s="481">
        <v>0</v>
      </c>
      <c r="BG67" s="245">
        <v>300</v>
      </c>
      <c r="BH67" s="295">
        <f t="shared" si="22"/>
        <v>0</v>
      </c>
      <c r="BI67" s="481">
        <v>1</v>
      </c>
      <c r="BJ67" s="245">
        <v>300</v>
      </c>
      <c r="BK67" s="295">
        <f t="shared" si="23"/>
        <v>3.3333333333333335</v>
      </c>
      <c r="BL67" s="481">
        <v>0</v>
      </c>
      <c r="BM67" s="245">
        <v>300</v>
      </c>
      <c r="BN67" s="295">
        <f t="shared" si="24"/>
        <v>0</v>
      </c>
      <c r="BO67" s="484">
        <v>0</v>
      </c>
      <c r="BP67" s="245">
        <v>300</v>
      </c>
      <c r="BQ67" s="295">
        <f t="shared" si="25"/>
        <v>0</v>
      </c>
      <c r="BR67" s="484">
        <v>0</v>
      </c>
      <c r="BS67" s="245">
        <v>300</v>
      </c>
      <c r="BT67" s="295">
        <f t="shared" si="26"/>
        <v>0</v>
      </c>
      <c r="BU67" s="484">
        <v>0</v>
      </c>
      <c r="BV67" s="245">
        <v>300</v>
      </c>
      <c r="BW67" s="295">
        <f t="shared" si="27"/>
        <v>0</v>
      </c>
      <c r="BX67" s="484">
        <v>0</v>
      </c>
      <c r="BY67" s="245">
        <v>300</v>
      </c>
      <c r="BZ67" s="295">
        <f t="shared" si="28"/>
        <v>0</v>
      </c>
      <c r="CA67" s="484">
        <v>0</v>
      </c>
      <c r="CB67" s="245">
        <v>300</v>
      </c>
      <c r="CC67" s="295">
        <f t="shared" si="29"/>
        <v>0</v>
      </c>
      <c r="CD67" s="484">
        <v>0</v>
      </c>
      <c r="CE67" s="245">
        <v>300</v>
      </c>
      <c r="CF67" s="295">
        <f t="shared" si="30"/>
        <v>0</v>
      </c>
      <c r="CG67" s="484">
        <v>0</v>
      </c>
      <c r="CH67" s="245">
        <v>300</v>
      </c>
      <c r="CI67" s="295">
        <f t="shared" si="31"/>
        <v>0</v>
      </c>
      <c r="CJ67" s="484">
        <v>0</v>
      </c>
      <c r="CK67" s="245">
        <v>300</v>
      </c>
      <c r="CL67" s="295">
        <f t="shared" si="32"/>
        <v>0</v>
      </c>
      <c r="CM67" s="484">
        <v>0</v>
      </c>
      <c r="CN67" s="245">
        <v>300</v>
      </c>
      <c r="CO67" s="295">
        <f t="shared" si="33"/>
        <v>0</v>
      </c>
      <c r="CP67" s="484">
        <v>2</v>
      </c>
      <c r="CQ67" s="245">
        <v>300</v>
      </c>
      <c r="CR67" s="295">
        <f t="shared" si="34"/>
        <v>6.666666666666667</v>
      </c>
      <c r="CS67" s="484">
        <v>0</v>
      </c>
      <c r="CT67" s="245">
        <v>300</v>
      </c>
      <c r="CU67" s="295">
        <f t="shared" si="35"/>
        <v>0</v>
      </c>
      <c r="CV67" s="484">
        <v>1</v>
      </c>
      <c r="CW67" s="245">
        <v>300</v>
      </c>
      <c r="CX67" s="295">
        <f t="shared" si="36"/>
        <v>3.3333333333333335</v>
      </c>
    </row>
    <row r="68" spans="1:102" x14ac:dyDescent="0.25">
      <c r="A68" s="152">
        <v>21</v>
      </c>
      <c r="B68" s="127" t="s">
        <v>358</v>
      </c>
      <c r="C68" s="127" t="s">
        <v>345</v>
      </c>
      <c r="D68" s="481">
        <v>1</v>
      </c>
      <c r="E68" s="648">
        <v>641</v>
      </c>
      <c r="F68" s="295">
        <v>0</v>
      </c>
      <c r="G68" s="288">
        <f t="shared" si="4"/>
        <v>11</v>
      </c>
      <c r="H68" s="288">
        <v>641</v>
      </c>
      <c r="I68" s="290">
        <f t="shared" ca="1" si="5"/>
        <v>0.6864274570982839</v>
      </c>
      <c r="J68" s="481">
        <v>0</v>
      </c>
      <c r="K68" s="245">
        <v>641</v>
      </c>
      <c r="L68" s="295">
        <f t="shared" si="6"/>
        <v>0</v>
      </c>
      <c r="M68" s="481">
        <v>0</v>
      </c>
      <c r="N68" s="245">
        <v>641</v>
      </c>
      <c r="O68" s="295">
        <f t="shared" si="7"/>
        <v>0</v>
      </c>
      <c r="P68" s="481">
        <v>1</v>
      </c>
      <c r="Q68" s="245">
        <v>641</v>
      </c>
      <c r="R68" s="295">
        <f t="shared" si="8"/>
        <v>1.5600624024960998</v>
      </c>
      <c r="S68" s="481">
        <v>1</v>
      </c>
      <c r="T68" s="245">
        <v>641</v>
      </c>
      <c r="U68" s="295">
        <f t="shared" si="9"/>
        <v>1.5600624024960998</v>
      </c>
      <c r="V68" s="481">
        <v>1</v>
      </c>
      <c r="W68" s="245">
        <v>641</v>
      </c>
      <c r="X68" s="295">
        <f t="shared" si="10"/>
        <v>1.5600624024960998</v>
      </c>
      <c r="Y68" s="481">
        <v>0</v>
      </c>
      <c r="Z68" s="245">
        <v>641</v>
      </c>
      <c r="AA68" s="295">
        <f t="shared" si="11"/>
        <v>0</v>
      </c>
      <c r="AB68" s="481">
        <v>0</v>
      </c>
      <c r="AC68" s="245">
        <v>641</v>
      </c>
      <c r="AD68" s="295">
        <f t="shared" si="12"/>
        <v>0</v>
      </c>
      <c r="AE68" s="481">
        <v>0</v>
      </c>
      <c r="AF68" s="245">
        <v>641</v>
      </c>
      <c r="AG68" s="295">
        <f t="shared" si="13"/>
        <v>0</v>
      </c>
      <c r="AH68" s="481">
        <v>1</v>
      </c>
      <c r="AI68" s="245">
        <v>641</v>
      </c>
      <c r="AJ68" s="295">
        <f t="shared" si="14"/>
        <v>1.5600624024960998</v>
      </c>
      <c r="AK68" s="481">
        <v>2</v>
      </c>
      <c r="AL68" s="245">
        <v>641</v>
      </c>
      <c r="AM68" s="295">
        <f t="shared" si="15"/>
        <v>3.1201248049921997</v>
      </c>
      <c r="AN68" s="481">
        <v>0</v>
      </c>
      <c r="AO68" s="245">
        <v>641</v>
      </c>
      <c r="AP68" s="295">
        <f t="shared" si="16"/>
        <v>0</v>
      </c>
      <c r="AQ68" s="481">
        <v>0</v>
      </c>
      <c r="AR68" s="245">
        <v>641</v>
      </c>
      <c r="AS68" s="295">
        <f t="shared" si="17"/>
        <v>0</v>
      </c>
      <c r="AT68" s="481">
        <v>0</v>
      </c>
      <c r="AU68" s="245">
        <v>641</v>
      </c>
      <c r="AV68" s="295">
        <f t="shared" si="18"/>
        <v>0</v>
      </c>
      <c r="AW68" s="481">
        <v>1</v>
      </c>
      <c r="AX68" s="245">
        <v>641</v>
      </c>
      <c r="AY68" s="295">
        <f t="shared" si="19"/>
        <v>1.5600624024960998</v>
      </c>
      <c r="AZ68" s="481">
        <v>0</v>
      </c>
      <c r="BA68" s="245">
        <v>641</v>
      </c>
      <c r="BB68" s="295">
        <f t="shared" si="20"/>
        <v>0</v>
      </c>
      <c r="BC68" s="481">
        <v>0</v>
      </c>
      <c r="BD68" s="245">
        <v>641</v>
      </c>
      <c r="BE68" s="295">
        <f t="shared" si="21"/>
        <v>0</v>
      </c>
      <c r="BF68" s="481">
        <v>1</v>
      </c>
      <c r="BG68" s="245">
        <v>641</v>
      </c>
      <c r="BH68" s="295">
        <f t="shared" si="22"/>
        <v>1.5600624024960998</v>
      </c>
      <c r="BI68" s="481">
        <v>0</v>
      </c>
      <c r="BJ68" s="245">
        <v>641</v>
      </c>
      <c r="BK68" s="295">
        <f t="shared" si="23"/>
        <v>0</v>
      </c>
      <c r="BL68" s="481">
        <v>1</v>
      </c>
      <c r="BM68" s="245">
        <v>641</v>
      </c>
      <c r="BN68" s="295">
        <f t="shared" si="24"/>
        <v>1.5600624024960998</v>
      </c>
      <c r="BO68" s="484">
        <v>0</v>
      </c>
      <c r="BP68" s="245">
        <v>641</v>
      </c>
      <c r="BQ68" s="295">
        <f t="shared" si="25"/>
        <v>0</v>
      </c>
      <c r="BR68" s="484">
        <v>0</v>
      </c>
      <c r="BS68" s="245">
        <v>641</v>
      </c>
      <c r="BT68" s="295">
        <f t="shared" si="26"/>
        <v>0</v>
      </c>
      <c r="BU68" s="484">
        <v>0</v>
      </c>
      <c r="BV68" s="245">
        <v>641</v>
      </c>
      <c r="BW68" s="295">
        <f t="shared" si="27"/>
        <v>0</v>
      </c>
      <c r="BX68" s="484">
        <v>0</v>
      </c>
      <c r="BY68" s="245">
        <v>641</v>
      </c>
      <c r="BZ68" s="295">
        <f t="shared" si="28"/>
        <v>0</v>
      </c>
      <c r="CA68" s="484">
        <v>0</v>
      </c>
      <c r="CB68" s="245">
        <v>641</v>
      </c>
      <c r="CC68" s="295">
        <f t="shared" si="29"/>
        <v>0</v>
      </c>
      <c r="CD68" s="484">
        <v>0</v>
      </c>
      <c r="CE68" s="245">
        <v>641</v>
      </c>
      <c r="CF68" s="295">
        <f t="shared" si="30"/>
        <v>0</v>
      </c>
      <c r="CG68" s="484">
        <v>0</v>
      </c>
      <c r="CH68" s="245">
        <v>641</v>
      </c>
      <c r="CI68" s="295">
        <f t="shared" si="31"/>
        <v>0</v>
      </c>
      <c r="CJ68" s="484">
        <v>1</v>
      </c>
      <c r="CK68" s="245">
        <v>641</v>
      </c>
      <c r="CL68" s="295">
        <f t="shared" si="32"/>
        <v>1.5600624024960998</v>
      </c>
      <c r="CM68" s="484">
        <v>0</v>
      </c>
      <c r="CN68" s="245">
        <v>641</v>
      </c>
      <c r="CO68" s="295">
        <f t="shared" si="33"/>
        <v>0</v>
      </c>
      <c r="CP68" s="484">
        <v>0</v>
      </c>
      <c r="CQ68" s="245">
        <v>641</v>
      </c>
      <c r="CR68" s="295">
        <f t="shared" si="34"/>
        <v>0</v>
      </c>
      <c r="CS68" s="484">
        <v>0</v>
      </c>
      <c r="CT68" s="245">
        <v>641</v>
      </c>
      <c r="CU68" s="295">
        <f t="shared" si="35"/>
        <v>0</v>
      </c>
      <c r="CV68" s="484">
        <v>1</v>
      </c>
      <c r="CW68" s="245">
        <v>641</v>
      </c>
      <c r="CX68" s="295">
        <f t="shared" si="36"/>
        <v>1.5600624024960998</v>
      </c>
    </row>
    <row r="69" spans="1:102" x14ac:dyDescent="0.25">
      <c r="A69" s="152">
        <v>22</v>
      </c>
      <c r="B69" s="127" t="s">
        <v>359</v>
      </c>
      <c r="C69" s="127" t="s">
        <v>339</v>
      </c>
      <c r="D69" s="481">
        <v>0</v>
      </c>
      <c r="E69" s="648">
        <v>275</v>
      </c>
      <c r="F69" s="295">
        <v>0</v>
      </c>
      <c r="G69" s="288">
        <f t="shared" si="4"/>
        <v>13</v>
      </c>
      <c r="H69" s="288">
        <v>275</v>
      </c>
      <c r="I69" s="290">
        <f t="shared" ca="1" si="5"/>
        <v>1.8909090909090909</v>
      </c>
      <c r="J69" s="481">
        <v>0</v>
      </c>
      <c r="K69" s="245">
        <v>275</v>
      </c>
      <c r="L69" s="295">
        <f t="shared" si="6"/>
        <v>0</v>
      </c>
      <c r="M69" s="481">
        <v>0</v>
      </c>
      <c r="N69" s="245">
        <v>275</v>
      </c>
      <c r="O69" s="295">
        <f t="shared" si="7"/>
        <v>0</v>
      </c>
      <c r="P69" s="481">
        <v>0</v>
      </c>
      <c r="Q69" s="245">
        <v>275</v>
      </c>
      <c r="R69" s="295">
        <f t="shared" si="8"/>
        <v>0</v>
      </c>
      <c r="S69" s="481">
        <v>0</v>
      </c>
      <c r="T69" s="245">
        <v>275</v>
      </c>
      <c r="U69" s="295">
        <f t="shared" si="9"/>
        <v>0</v>
      </c>
      <c r="V69" s="481">
        <v>0</v>
      </c>
      <c r="W69" s="245">
        <v>275</v>
      </c>
      <c r="X69" s="295">
        <f t="shared" si="10"/>
        <v>0</v>
      </c>
      <c r="Y69" s="481">
        <v>0</v>
      </c>
      <c r="Z69" s="245">
        <v>275</v>
      </c>
      <c r="AA69" s="295">
        <f t="shared" si="11"/>
        <v>0</v>
      </c>
      <c r="AB69" s="481">
        <v>0</v>
      </c>
      <c r="AC69" s="245">
        <v>275</v>
      </c>
      <c r="AD69" s="295">
        <f t="shared" si="12"/>
        <v>0</v>
      </c>
      <c r="AE69" s="481">
        <v>0</v>
      </c>
      <c r="AF69" s="245">
        <v>275</v>
      </c>
      <c r="AG69" s="295">
        <f t="shared" si="13"/>
        <v>0</v>
      </c>
      <c r="AH69" s="481">
        <v>0</v>
      </c>
      <c r="AI69" s="245">
        <v>275</v>
      </c>
      <c r="AJ69" s="295">
        <f t="shared" si="14"/>
        <v>0</v>
      </c>
      <c r="AK69" s="481">
        <v>0</v>
      </c>
      <c r="AL69" s="245">
        <v>275</v>
      </c>
      <c r="AM69" s="295">
        <f t="shared" si="15"/>
        <v>0</v>
      </c>
      <c r="AN69" s="481">
        <v>1</v>
      </c>
      <c r="AO69" s="245">
        <v>275</v>
      </c>
      <c r="AP69" s="295">
        <f t="shared" si="16"/>
        <v>3.6363636363636362</v>
      </c>
      <c r="AQ69" s="481">
        <v>1</v>
      </c>
      <c r="AR69" s="245">
        <v>275</v>
      </c>
      <c r="AS69" s="295">
        <f t="shared" si="17"/>
        <v>3.6363636363636362</v>
      </c>
      <c r="AT69" s="481">
        <v>2</v>
      </c>
      <c r="AU69" s="245">
        <v>275</v>
      </c>
      <c r="AV69" s="295">
        <f t="shared" si="18"/>
        <v>7.2727272727272725</v>
      </c>
      <c r="AW69" s="481">
        <v>0</v>
      </c>
      <c r="AX69" s="245">
        <v>275</v>
      </c>
      <c r="AY69" s="295">
        <f t="shared" si="19"/>
        <v>0</v>
      </c>
      <c r="AZ69" s="481">
        <v>0</v>
      </c>
      <c r="BA69" s="245">
        <v>275</v>
      </c>
      <c r="BB69" s="295">
        <f t="shared" si="20"/>
        <v>0</v>
      </c>
      <c r="BC69" s="481">
        <v>0</v>
      </c>
      <c r="BD69" s="245">
        <v>275</v>
      </c>
      <c r="BE69" s="295">
        <f t="shared" si="21"/>
        <v>0</v>
      </c>
      <c r="BF69" s="481">
        <v>0</v>
      </c>
      <c r="BG69" s="245">
        <v>275</v>
      </c>
      <c r="BH69" s="295">
        <f t="shared" si="22"/>
        <v>0</v>
      </c>
      <c r="BI69" s="481">
        <v>1</v>
      </c>
      <c r="BJ69" s="245">
        <v>275</v>
      </c>
      <c r="BK69" s="295">
        <f t="shared" si="23"/>
        <v>3.6363636363636362</v>
      </c>
      <c r="BL69" s="481">
        <v>1</v>
      </c>
      <c r="BM69" s="245">
        <v>275</v>
      </c>
      <c r="BN69" s="295">
        <f t="shared" si="24"/>
        <v>3.6363636363636362</v>
      </c>
      <c r="BO69" s="484">
        <v>1</v>
      </c>
      <c r="BP69" s="245">
        <v>275</v>
      </c>
      <c r="BQ69" s="295">
        <f t="shared" si="25"/>
        <v>3.6363636363636362</v>
      </c>
      <c r="BR69" s="484">
        <v>0</v>
      </c>
      <c r="BS69" s="245">
        <v>275</v>
      </c>
      <c r="BT69" s="295">
        <f t="shared" si="26"/>
        <v>0</v>
      </c>
      <c r="BU69" s="484">
        <v>0</v>
      </c>
      <c r="BV69" s="245">
        <v>275</v>
      </c>
      <c r="BW69" s="295">
        <f t="shared" si="27"/>
        <v>0</v>
      </c>
      <c r="BX69" s="484">
        <v>0</v>
      </c>
      <c r="BY69" s="245">
        <v>275</v>
      </c>
      <c r="BZ69" s="295">
        <f t="shared" si="28"/>
        <v>0</v>
      </c>
      <c r="CA69" s="484">
        <v>1</v>
      </c>
      <c r="CB69" s="245">
        <v>275</v>
      </c>
      <c r="CC69" s="295">
        <f t="shared" si="29"/>
        <v>3.6363636363636362</v>
      </c>
      <c r="CD69" s="484">
        <v>1</v>
      </c>
      <c r="CE69" s="245">
        <v>275</v>
      </c>
      <c r="CF69" s="295">
        <f t="shared" si="30"/>
        <v>3.6363636363636362</v>
      </c>
      <c r="CG69" s="484">
        <v>1</v>
      </c>
      <c r="CH69" s="245">
        <v>275</v>
      </c>
      <c r="CI69" s="295">
        <f t="shared" si="31"/>
        <v>3.6363636363636362</v>
      </c>
      <c r="CJ69" s="484">
        <v>0</v>
      </c>
      <c r="CK69" s="245">
        <v>275</v>
      </c>
      <c r="CL69" s="295">
        <f t="shared" si="32"/>
        <v>0</v>
      </c>
      <c r="CM69" s="484">
        <v>0</v>
      </c>
      <c r="CN69" s="245">
        <v>275</v>
      </c>
      <c r="CO69" s="295">
        <f t="shared" si="33"/>
        <v>0</v>
      </c>
      <c r="CP69" s="484">
        <v>0</v>
      </c>
      <c r="CQ69" s="245">
        <v>275</v>
      </c>
      <c r="CR69" s="295">
        <f t="shared" si="34"/>
        <v>0</v>
      </c>
      <c r="CS69" s="484">
        <v>3</v>
      </c>
      <c r="CT69" s="245">
        <v>275</v>
      </c>
      <c r="CU69" s="295">
        <f t="shared" si="35"/>
        <v>10.90909090909091</v>
      </c>
      <c r="CV69" s="484">
        <v>0</v>
      </c>
      <c r="CW69" s="245">
        <v>275</v>
      </c>
      <c r="CX69" s="295">
        <f t="shared" si="36"/>
        <v>0</v>
      </c>
    </row>
    <row r="70" spans="1:102" x14ac:dyDescent="0.25">
      <c r="A70" s="152">
        <v>23</v>
      </c>
      <c r="B70" s="127" t="s">
        <v>360</v>
      </c>
      <c r="C70" s="127" t="s">
        <v>339</v>
      </c>
      <c r="D70" s="481">
        <v>1</v>
      </c>
      <c r="E70" s="648">
        <v>199</v>
      </c>
      <c r="F70" s="295">
        <v>0</v>
      </c>
      <c r="G70" s="288">
        <f t="shared" si="4"/>
        <v>11</v>
      </c>
      <c r="H70" s="288">
        <v>199</v>
      </c>
      <c r="I70" s="290">
        <f t="shared" ca="1" si="5"/>
        <v>2.2110552763819094</v>
      </c>
      <c r="J70" s="481">
        <v>0</v>
      </c>
      <c r="K70" s="245">
        <v>199</v>
      </c>
      <c r="L70" s="295">
        <f t="shared" si="6"/>
        <v>0</v>
      </c>
      <c r="M70" s="481">
        <v>0</v>
      </c>
      <c r="N70" s="245">
        <v>199</v>
      </c>
      <c r="O70" s="295">
        <f t="shared" si="7"/>
        <v>0</v>
      </c>
      <c r="P70" s="481">
        <v>0</v>
      </c>
      <c r="Q70" s="245">
        <v>199</v>
      </c>
      <c r="R70" s="295">
        <f t="shared" si="8"/>
        <v>0</v>
      </c>
      <c r="S70" s="481">
        <v>0</v>
      </c>
      <c r="T70" s="245">
        <v>199</v>
      </c>
      <c r="U70" s="295">
        <f t="shared" si="9"/>
        <v>0</v>
      </c>
      <c r="V70" s="481">
        <v>0</v>
      </c>
      <c r="W70" s="245">
        <v>199</v>
      </c>
      <c r="X70" s="295">
        <f t="shared" si="10"/>
        <v>0</v>
      </c>
      <c r="Y70" s="481">
        <v>0</v>
      </c>
      <c r="Z70" s="245">
        <v>199</v>
      </c>
      <c r="AA70" s="295">
        <f t="shared" si="11"/>
        <v>0</v>
      </c>
      <c r="AB70" s="481">
        <v>0</v>
      </c>
      <c r="AC70" s="245">
        <v>199</v>
      </c>
      <c r="AD70" s="295">
        <f t="shared" si="12"/>
        <v>0</v>
      </c>
      <c r="AE70" s="481">
        <v>0</v>
      </c>
      <c r="AF70" s="245">
        <v>199</v>
      </c>
      <c r="AG70" s="295">
        <f t="shared" si="13"/>
        <v>0</v>
      </c>
      <c r="AH70" s="481">
        <v>0</v>
      </c>
      <c r="AI70" s="245">
        <v>199</v>
      </c>
      <c r="AJ70" s="295">
        <f t="shared" si="14"/>
        <v>0</v>
      </c>
      <c r="AK70" s="481">
        <v>0</v>
      </c>
      <c r="AL70" s="245">
        <v>199</v>
      </c>
      <c r="AM70" s="295">
        <f t="shared" si="15"/>
        <v>0</v>
      </c>
      <c r="AN70" s="481">
        <v>0</v>
      </c>
      <c r="AO70" s="245">
        <v>199</v>
      </c>
      <c r="AP70" s="295">
        <f t="shared" si="16"/>
        <v>0</v>
      </c>
      <c r="AQ70" s="481">
        <v>0</v>
      </c>
      <c r="AR70" s="245">
        <v>199</v>
      </c>
      <c r="AS70" s="295">
        <f t="shared" si="17"/>
        <v>0</v>
      </c>
      <c r="AT70" s="481">
        <v>0</v>
      </c>
      <c r="AU70" s="245">
        <v>199</v>
      </c>
      <c r="AV70" s="295">
        <f t="shared" si="18"/>
        <v>0</v>
      </c>
      <c r="AW70" s="481">
        <v>0</v>
      </c>
      <c r="AX70" s="245">
        <v>199</v>
      </c>
      <c r="AY70" s="295">
        <f t="shared" si="19"/>
        <v>0</v>
      </c>
      <c r="AZ70" s="481">
        <v>0</v>
      </c>
      <c r="BA70" s="245">
        <v>199</v>
      </c>
      <c r="BB70" s="295">
        <f t="shared" si="20"/>
        <v>0</v>
      </c>
      <c r="BC70" s="481">
        <v>0</v>
      </c>
      <c r="BD70" s="245">
        <v>199</v>
      </c>
      <c r="BE70" s="295">
        <f t="shared" si="21"/>
        <v>0</v>
      </c>
      <c r="BF70" s="481">
        <v>0</v>
      </c>
      <c r="BG70" s="245">
        <v>199</v>
      </c>
      <c r="BH70" s="295">
        <f t="shared" si="22"/>
        <v>0</v>
      </c>
      <c r="BI70" s="481">
        <v>0</v>
      </c>
      <c r="BJ70" s="245">
        <v>199</v>
      </c>
      <c r="BK70" s="295">
        <f t="shared" si="23"/>
        <v>0</v>
      </c>
      <c r="BL70" s="481">
        <v>5</v>
      </c>
      <c r="BM70" s="245">
        <v>199</v>
      </c>
      <c r="BN70" s="295">
        <f t="shared" si="24"/>
        <v>25.125628140703519</v>
      </c>
      <c r="BO70" s="484">
        <v>0</v>
      </c>
      <c r="BP70" s="245">
        <v>199</v>
      </c>
      <c r="BQ70" s="295">
        <f t="shared" si="25"/>
        <v>0</v>
      </c>
      <c r="BR70" s="484">
        <v>0</v>
      </c>
      <c r="BS70" s="245">
        <v>199</v>
      </c>
      <c r="BT70" s="295">
        <f t="shared" si="26"/>
        <v>0</v>
      </c>
      <c r="BU70" s="484">
        <v>0</v>
      </c>
      <c r="BV70" s="245">
        <v>199</v>
      </c>
      <c r="BW70" s="295">
        <f t="shared" si="27"/>
        <v>0</v>
      </c>
      <c r="BX70" s="484">
        <v>0</v>
      </c>
      <c r="BY70" s="245">
        <v>199</v>
      </c>
      <c r="BZ70" s="295">
        <f t="shared" si="28"/>
        <v>0</v>
      </c>
      <c r="CA70" s="484">
        <v>0</v>
      </c>
      <c r="CB70" s="245">
        <v>199</v>
      </c>
      <c r="CC70" s="295">
        <f t="shared" si="29"/>
        <v>0</v>
      </c>
      <c r="CD70" s="484">
        <v>1</v>
      </c>
      <c r="CE70" s="245">
        <v>199</v>
      </c>
      <c r="CF70" s="295">
        <f t="shared" si="30"/>
        <v>5.025125628140704</v>
      </c>
      <c r="CG70" s="484">
        <v>0</v>
      </c>
      <c r="CH70" s="245">
        <v>199</v>
      </c>
      <c r="CI70" s="295">
        <f t="shared" si="31"/>
        <v>0</v>
      </c>
      <c r="CJ70" s="484">
        <v>0</v>
      </c>
      <c r="CK70" s="245">
        <v>199</v>
      </c>
      <c r="CL70" s="295">
        <f t="shared" si="32"/>
        <v>0</v>
      </c>
      <c r="CM70" s="484">
        <v>1</v>
      </c>
      <c r="CN70" s="245">
        <v>199</v>
      </c>
      <c r="CO70" s="295">
        <f t="shared" si="33"/>
        <v>5.025125628140704</v>
      </c>
      <c r="CP70" s="484">
        <v>0</v>
      </c>
      <c r="CQ70" s="245">
        <v>199</v>
      </c>
      <c r="CR70" s="295">
        <f t="shared" si="34"/>
        <v>0</v>
      </c>
      <c r="CS70" s="484">
        <v>3</v>
      </c>
      <c r="CT70" s="245">
        <v>199</v>
      </c>
      <c r="CU70" s="295">
        <f t="shared" si="35"/>
        <v>15.075376884422109</v>
      </c>
      <c r="CV70" s="484">
        <v>1</v>
      </c>
      <c r="CW70" s="245">
        <v>199</v>
      </c>
      <c r="CX70" s="295">
        <f t="shared" si="36"/>
        <v>5.025125628140704</v>
      </c>
    </row>
    <row r="71" spans="1:102" x14ac:dyDescent="0.25">
      <c r="A71" s="152">
        <v>24</v>
      </c>
      <c r="B71" s="127" t="s">
        <v>361</v>
      </c>
      <c r="C71" s="127" t="s">
        <v>339</v>
      </c>
      <c r="D71" s="481">
        <v>7</v>
      </c>
      <c r="E71" s="648">
        <v>3886</v>
      </c>
      <c r="F71" s="295">
        <v>0</v>
      </c>
      <c r="G71" s="288">
        <f t="shared" si="4"/>
        <v>151</v>
      </c>
      <c r="H71" s="288">
        <v>3886</v>
      </c>
      <c r="I71" s="290">
        <f t="shared" ca="1" si="5"/>
        <v>1.5542974781266083</v>
      </c>
      <c r="J71" s="481">
        <v>5</v>
      </c>
      <c r="K71" s="245">
        <v>3886</v>
      </c>
      <c r="L71" s="295">
        <f t="shared" si="6"/>
        <v>1.2866700977869274</v>
      </c>
      <c r="M71" s="481">
        <v>3</v>
      </c>
      <c r="N71" s="245">
        <v>3886</v>
      </c>
      <c r="O71" s="295">
        <f t="shared" si="7"/>
        <v>0.77200205867215643</v>
      </c>
      <c r="P71" s="481">
        <v>7</v>
      </c>
      <c r="Q71" s="245">
        <v>3886</v>
      </c>
      <c r="R71" s="295">
        <f t="shared" si="8"/>
        <v>1.8013381369016985</v>
      </c>
      <c r="S71" s="481">
        <v>2</v>
      </c>
      <c r="T71" s="245">
        <v>3886</v>
      </c>
      <c r="U71" s="295">
        <f t="shared" si="9"/>
        <v>0.51466803911477099</v>
      </c>
      <c r="V71" s="481">
        <v>11</v>
      </c>
      <c r="W71" s="245">
        <v>3886</v>
      </c>
      <c r="X71" s="295">
        <f t="shared" si="10"/>
        <v>2.8306742151312405</v>
      </c>
      <c r="Y71" s="481">
        <v>4</v>
      </c>
      <c r="Z71" s="245">
        <v>3886</v>
      </c>
      <c r="AA71" s="295">
        <f t="shared" si="11"/>
        <v>1.029336078229542</v>
      </c>
      <c r="AB71" s="481">
        <v>2</v>
      </c>
      <c r="AC71" s="245">
        <v>3886</v>
      </c>
      <c r="AD71" s="295">
        <f t="shared" si="12"/>
        <v>0.51466803911477099</v>
      </c>
      <c r="AE71" s="481">
        <v>5</v>
      </c>
      <c r="AF71" s="245">
        <v>3886</v>
      </c>
      <c r="AG71" s="295">
        <f t="shared" si="13"/>
        <v>1.2866700977869274</v>
      </c>
      <c r="AH71" s="481">
        <v>0</v>
      </c>
      <c r="AI71" s="245">
        <v>3886</v>
      </c>
      <c r="AJ71" s="295">
        <f t="shared" si="14"/>
        <v>0</v>
      </c>
      <c r="AK71" s="481">
        <v>8</v>
      </c>
      <c r="AL71" s="245">
        <v>3886</v>
      </c>
      <c r="AM71" s="295">
        <f t="shared" si="15"/>
        <v>2.058672156459084</v>
      </c>
      <c r="AN71" s="481">
        <v>2</v>
      </c>
      <c r="AO71" s="245">
        <v>3886</v>
      </c>
      <c r="AP71" s="295">
        <f t="shared" si="16"/>
        <v>0.51466803911477099</v>
      </c>
      <c r="AQ71" s="481">
        <v>6</v>
      </c>
      <c r="AR71" s="245">
        <v>3886</v>
      </c>
      <c r="AS71" s="295">
        <f t="shared" si="17"/>
        <v>1.5440041173443129</v>
      </c>
      <c r="AT71" s="481">
        <v>9</v>
      </c>
      <c r="AU71" s="245">
        <v>3886</v>
      </c>
      <c r="AV71" s="295">
        <f t="shared" si="18"/>
        <v>2.3160061760164696</v>
      </c>
      <c r="AW71" s="481">
        <v>7</v>
      </c>
      <c r="AX71" s="245">
        <v>3886</v>
      </c>
      <c r="AY71" s="295">
        <f t="shared" si="19"/>
        <v>1.8013381369016985</v>
      </c>
      <c r="AZ71" s="481">
        <v>7</v>
      </c>
      <c r="BA71" s="245">
        <v>3886</v>
      </c>
      <c r="BB71" s="295">
        <f t="shared" si="20"/>
        <v>1.8013381369016985</v>
      </c>
      <c r="BC71" s="481">
        <v>0</v>
      </c>
      <c r="BD71" s="245">
        <v>3886</v>
      </c>
      <c r="BE71" s="295">
        <f t="shared" si="21"/>
        <v>0</v>
      </c>
      <c r="BF71" s="481">
        <v>7</v>
      </c>
      <c r="BG71" s="245">
        <v>3886</v>
      </c>
      <c r="BH71" s="295">
        <f t="shared" si="22"/>
        <v>1.8013381369016985</v>
      </c>
      <c r="BI71" s="481">
        <v>3</v>
      </c>
      <c r="BJ71" s="245">
        <v>3886</v>
      </c>
      <c r="BK71" s="295">
        <f t="shared" si="23"/>
        <v>0.77200205867215643</v>
      </c>
      <c r="BL71" s="481">
        <v>5</v>
      </c>
      <c r="BM71" s="245">
        <v>3886</v>
      </c>
      <c r="BN71" s="295">
        <f t="shared" si="24"/>
        <v>1.2866700977869274</v>
      </c>
      <c r="BO71" s="484">
        <v>5</v>
      </c>
      <c r="BP71" s="245">
        <v>3886</v>
      </c>
      <c r="BQ71" s="295">
        <f t="shared" si="25"/>
        <v>1.2866700977869274</v>
      </c>
      <c r="BR71" s="484">
        <v>11</v>
      </c>
      <c r="BS71" s="245">
        <v>3886</v>
      </c>
      <c r="BT71" s="295">
        <f t="shared" si="26"/>
        <v>2.8306742151312405</v>
      </c>
      <c r="BU71" s="484">
        <v>0</v>
      </c>
      <c r="BV71" s="245">
        <v>3886</v>
      </c>
      <c r="BW71" s="295">
        <f t="shared" si="27"/>
        <v>0</v>
      </c>
      <c r="BX71" s="484">
        <v>4</v>
      </c>
      <c r="BY71" s="245">
        <v>3886</v>
      </c>
      <c r="BZ71" s="295">
        <f t="shared" si="28"/>
        <v>1.029336078229542</v>
      </c>
      <c r="CA71" s="484">
        <v>7</v>
      </c>
      <c r="CB71" s="245">
        <v>3886</v>
      </c>
      <c r="CC71" s="295">
        <f t="shared" si="29"/>
        <v>1.8013381369016985</v>
      </c>
      <c r="CD71" s="484">
        <v>10</v>
      </c>
      <c r="CE71" s="245">
        <v>3886</v>
      </c>
      <c r="CF71" s="295">
        <f t="shared" si="30"/>
        <v>2.5733401955738548</v>
      </c>
      <c r="CG71" s="484">
        <v>5</v>
      </c>
      <c r="CH71" s="245">
        <v>3886</v>
      </c>
      <c r="CI71" s="295">
        <f t="shared" si="31"/>
        <v>1.2866700977869274</v>
      </c>
      <c r="CJ71" s="484">
        <v>6</v>
      </c>
      <c r="CK71" s="245">
        <v>3886</v>
      </c>
      <c r="CL71" s="295">
        <f t="shared" si="32"/>
        <v>1.5440041173443129</v>
      </c>
      <c r="CM71" s="484">
        <v>3</v>
      </c>
      <c r="CN71" s="245">
        <v>3886</v>
      </c>
      <c r="CO71" s="295">
        <f t="shared" si="33"/>
        <v>0.77200205867215643</v>
      </c>
      <c r="CP71" s="484">
        <v>0</v>
      </c>
      <c r="CQ71" s="245">
        <v>3886</v>
      </c>
      <c r="CR71" s="295">
        <f t="shared" si="34"/>
        <v>0</v>
      </c>
      <c r="CS71" s="484">
        <v>0</v>
      </c>
      <c r="CT71" s="245">
        <v>3886</v>
      </c>
      <c r="CU71" s="295">
        <f t="shared" si="35"/>
        <v>0</v>
      </c>
      <c r="CV71" s="484">
        <v>7</v>
      </c>
      <c r="CW71" s="245">
        <v>3886</v>
      </c>
      <c r="CX71" s="295">
        <f t="shared" si="36"/>
        <v>1.8013381369016985</v>
      </c>
    </row>
    <row r="72" spans="1:102" x14ac:dyDescent="0.25">
      <c r="A72" s="152">
        <v>25</v>
      </c>
      <c r="B72" s="127" t="s">
        <v>362</v>
      </c>
      <c r="C72" s="127" t="s">
        <v>339</v>
      </c>
      <c r="D72" s="481">
        <v>1</v>
      </c>
      <c r="E72" s="648">
        <v>323</v>
      </c>
      <c r="F72" s="295">
        <v>0</v>
      </c>
      <c r="G72" s="288">
        <f t="shared" si="4"/>
        <v>21</v>
      </c>
      <c r="H72" s="288">
        <v>323</v>
      </c>
      <c r="I72" s="290">
        <f t="shared" ca="1" si="5"/>
        <v>2.6006191950464399</v>
      </c>
      <c r="J72" s="481">
        <v>1</v>
      </c>
      <c r="K72" s="245">
        <v>323</v>
      </c>
      <c r="L72" s="295">
        <f t="shared" si="6"/>
        <v>3.0959752321981426</v>
      </c>
      <c r="M72" s="481">
        <v>0</v>
      </c>
      <c r="N72" s="245">
        <v>323</v>
      </c>
      <c r="O72" s="295">
        <f t="shared" si="7"/>
        <v>0</v>
      </c>
      <c r="P72" s="481">
        <v>3</v>
      </c>
      <c r="Q72" s="245">
        <v>323</v>
      </c>
      <c r="R72" s="295">
        <f t="shared" si="8"/>
        <v>9.2879256965944261</v>
      </c>
      <c r="S72" s="481">
        <v>0</v>
      </c>
      <c r="T72" s="245">
        <v>323</v>
      </c>
      <c r="U72" s="295">
        <f t="shared" si="9"/>
        <v>0</v>
      </c>
      <c r="V72" s="481">
        <v>2</v>
      </c>
      <c r="W72" s="245">
        <v>323</v>
      </c>
      <c r="X72" s="295">
        <f t="shared" si="10"/>
        <v>6.1919504643962853</v>
      </c>
      <c r="Y72" s="481">
        <v>0</v>
      </c>
      <c r="Z72" s="245">
        <v>323</v>
      </c>
      <c r="AA72" s="295">
        <f t="shared" si="11"/>
        <v>0</v>
      </c>
      <c r="AB72" s="481">
        <v>0</v>
      </c>
      <c r="AC72" s="245">
        <v>323</v>
      </c>
      <c r="AD72" s="295">
        <f t="shared" si="12"/>
        <v>0</v>
      </c>
      <c r="AE72" s="481">
        <v>0</v>
      </c>
      <c r="AF72" s="245">
        <v>323</v>
      </c>
      <c r="AG72" s="295">
        <f t="shared" si="13"/>
        <v>0</v>
      </c>
      <c r="AH72" s="481">
        <v>1</v>
      </c>
      <c r="AI72" s="245">
        <v>323</v>
      </c>
      <c r="AJ72" s="295">
        <f t="shared" si="14"/>
        <v>3.0959752321981426</v>
      </c>
      <c r="AK72" s="481">
        <v>1</v>
      </c>
      <c r="AL72" s="245">
        <v>323</v>
      </c>
      <c r="AM72" s="295">
        <f t="shared" si="15"/>
        <v>3.0959752321981426</v>
      </c>
      <c r="AN72" s="481">
        <v>1</v>
      </c>
      <c r="AO72" s="245">
        <v>323</v>
      </c>
      <c r="AP72" s="295">
        <f t="shared" si="16"/>
        <v>3.0959752321981426</v>
      </c>
      <c r="AQ72" s="481">
        <v>0</v>
      </c>
      <c r="AR72" s="245">
        <v>323</v>
      </c>
      <c r="AS72" s="295">
        <f t="shared" si="17"/>
        <v>0</v>
      </c>
      <c r="AT72" s="481">
        <v>0</v>
      </c>
      <c r="AU72" s="245">
        <v>323</v>
      </c>
      <c r="AV72" s="295">
        <f t="shared" si="18"/>
        <v>0</v>
      </c>
      <c r="AW72" s="481">
        <v>0</v>
      </c>
      <c r="AX72" s="245">
        <v>323</v>
      </c>
      <c r="AY72" s="295">
        <f t="shared" si="19"/>
        <v>0</v>
      </c>
      <c r="AZ72" s="481">
        <v>0</v>
      </c>
      <c r="BA72" s="245">
        <v>323</v>
      </c>
      <c r="BB72" s="295">
        <f t="shared" si="20"/>
        <v>0</v>
      </c>
      <c r="BC72" s="481">
        <v>0</v>
      </c>
      <c r="BD72" s="245">
        <v>323</v>
      </c>
      <c r="BE72" s="295">
        <f t="shared" si="21"/>
        <v>0</v>
      </c>
      <c r="BF72" s="481">
        <v>2</v>
      </c>
      <c r="BG72" s="245">
        <v>323</v>
      </c>
      <c r="BH72" s="295">
        <f t="shared" si="22"/>
        <v>6.1919504643962853</v>
      </c>
      <c r="BI72" s="481">
        <v>0</v>
      </c>
      <c r="BJ72" s="245">
        <v>323</v>
      </c>
      <c r="BK72" s="295">
        <f t="shared" si="23"/>
        <v>0</v>
      </c>
      <c r="BL72" s="481">
        <v>1</v>
      </c>
      <c r="BM72" s="245">
        <v>323</v>
      </c>
      <c r="BN72" s="295">
        <f t="shared" si="24"/>
        <v>3.0959752321981426</v>
      </c>
      <c r="BO72" s="484">
        <v>0</v>
      </c>
      <c r="BP72" s="245">
        <v>323</v>
      </c>
      <c r="BQ72" s="295">
        <f t="shared" si="25"/>
        <v>0</v>
      </c>
      <c r="BR72" s="484">
        <v>4</v>
      </c>
      <c r="BS72" s="245">
        <v>323</v>
      </c>
      <c r="BT72" s="295">
        <f t="shared" si="26"/>
        <v>12.383900928792571</v>
      </c>
      <c r="BU72" s="484">
        <v>0</v>
      </c>
      <c r="BV72" s="245">
        <v>323</v>
      </c>
      <c r="BW72" s="295">
        <f t="shared" si="27"/>
        <v>0</v>
      </c>
      <c r="BX72" s="484">
        <v>1</v>
      </c>
      <c r="BY72" s="245">
        <v>323</v>
      </c>
      <c r="BZ72" s="295">
        <f t="shared" si="28"/>
        <v>3.0959752321981426</v>
      </c>
      <c r="CA72" s="484">
        <v>0</v>
      </c>
      <c r="CB72" s="245">
        <v>323</v>
      </c>
      <c r="CC72" s="295">
        <f t="shared" si="29"/>
        <v>0</v>
      </c>
      <c r="CD72" s="484">
        <v>1</v>
      </c>
      <c r="CE72" s="245">
        <v>323</v>
      </c>
      <c r="CF72" s="295">
        <f t="shared" si="30"/>
        <v>3.0959752321981426</v>
      </c>
      <c r="CG72" s="484">
        <v>0</v>
      </c>
      <c r="CH72" s="245">
        <v>323</v>
      </c>
      <c r="CI72" s="295">
        <f t="shared" si="31"/>
        <v>0</v>
      </c>
      <c r="CJ72" s="484">
        <v>1</v>
      </c>
      <c r="CK72" s="245">
        <v>323</v>
      </c>
      <c r="CL72" s="295">
        <f t="shared" si="32"/>
        <v>3.0959752321981426</v>
      </c>
      <c r="CM72" s="484">
        <v>1</v>
      </c>
      <c r="CN72" s="245">
        <v>323</v>
      </c>
      <c r="CO72" s="295">
        <f t="shared" si="33"/>
        <v>3.0959752321981426</v>
      </c>
      <c r="CP72" s="484">
        <v>0</v>
      </c>
      <c r="CQ72" s="245">
        <v>323</v>
      </c>
      <c r="CR72" s="295">
        <f t="shared" si="34"/>
        <v>0</v>
      </c>
      <c r="CS72" s="484">
        <v>0</v>
      </c>
      <c r="CT72" s="245">
        <v>323</v>
      </c>
      <c r="CU72" s="295">
        <f t="shared" si="35"/>
        <v>0</v>
      </c>
      <c r="CV72" s="484">
        <v>1</v>
      </c>
      <c r="CW72" s="245">
        <v>323</v>
      </c>
      <c r="CX72" s="295">
        <f t="shared" si="36"/>
        <v>3.0959752321981426</v>
      </c>
    </row>
    <row r="73" spans="1:102" x14ac:dyDescent="0.25">
      <c r="A73" s="152">
        <v>26</v>
      </c>
      <c r="B73" s="127" t="s">
        <v>363</v>
      </c>
      <c r="C73" s="127" t="s">
        <v>339</v>
      </c>
      <c r="D73" s="481">
        <v>1</v>
      </c>
      <c r="E73" s="648">
        <v>372</v>
      </c>
      <c r="F73" s="295">
        <v>0</v>
      </c>
      <c r="G73" s="288">
        <f t="shared" si="4"/>
        <v>25</v>
      </c>
      <c r="H73" s="288">
        <v>372</v>
      </c>
      <c r="I73" s="290">
        <f t="shared" ca="1" si="5"/>
        <v>2.688172043010753</v>
      </c>
      <c r="J73" s="481">
        <v>0</v>
      </c>
      <c r="K73" s="245">
        <v>372</v>
      </c>
      <c r="L73" s="295">
        <f t="shared" si="6"/>
        <v>0</v>
      </c>
      <c r="M73" s="481">
        <v>0</v>
      </c>
      <c r="N73" s="245">
        <v>372</v>
      </c>
      <c r="O73" s="295">
        <f t="shared" si="7"/>
        <v>0</v>
      </c>
      <c r="P73" s="481">
        <v>1</v>
      </c>
      <c r="Q73" s="245">
        <v>372</v>
      </c>
      <c r="R73" s="295">
        <f t="shared" si="8"/>
        <v>2.688172043010753</v>
      </c>
      <c r="S73" s="481">
        <v>4</v>
      </c>
      <c r="T73" s="245">
        <v>372</v>
      </c>
      <c r="U73" s="295">
        <f t="shared" si="9"/>
        <v>10.752688172043012</v>
      </c>
      <c r="V73" s="481">
        <v>6</v>
      </c>
      <c r="W73" s="245">
        <v>372</v>
      </c>
      <c r="X73" s="295">
        <f t="shared" si="10"/>
        <v>16.129032258064516</v>
      </c>
      <c r="Y73" s="481">
        <v>0</v>
      </c>
      <c r="Z73" s="245">
        <v>372</v>
      </c>
      <c r="AA73" s="295">
        <f t="shared" si="11"/>
        <v>0</v>
      </c>
      <c r="AB73" s="481">
        <v>1</v>
      </c>
      <c r="AC73" s="245">
        <v>372</v>
      </c>
      <c r="AD73" s="295">
        <f t="shared" si="12"/>
        <v>2.688172043010753</v>
      </c>
      <c r="AE73" s="481">
        <v>0</v>
      </c>
      <c r="AF73" s="245">
        <v>372</v>
      </c>
      <c r="AG73" s="295">
        <f t="shared" si="13"/>
        <v>0</v>
      </c>
      <c r="AH73" s="481">
        <v>0</v>
      </c>
      <c r="AI73" s="245">
        <v>372</v>
      </c>
      <c r="AJ73" s="295">
        <f t="shared" si="14"/>
        <v>0</v>
      </c>
      <c r="AK73" s="481">
        <v>3</v>
      </c>
      <c r="AL73" s="245">
        <v>372</v>
      </c>
      <c r="AM73" s="295">
        <f t="shared" si="15"/>
        <v>8.064516129032258</v>
      </c>
      <c r="AN73" s="481">
        <v>0</v>
      </c>
      <c r="AO73" s="245">
        <v>372</v>
      </c>
      <c r="AP73" s="295">
        <f t="shared" si="16"/>
        <v>0</v>
      </c>
      <c r="AQ73" s="481">
        <v>0</v>
      </c>
      <c r="AR73" s="245">
        <v>372</v>
      </c>
      <c r="AS73" s="295">
        <f t="shared" si="17"/>
        <v>0</v>
      </c>
      <c r="AT73" s="481">
        <v>1</v>
      </c>
      <c r="AU73" s="245">
        <v>372</v>
      </c>
      <c r="AV73" s="295">
        <f t="shared" si="18"/>
        <v>2.688172043010753</v>
      </c>
      <c r="AW73" s="481">
        <v>1</v>
      </c>
      <c r="AX73" s="245">
        <v>372</v>
      </c>
      <c r="AY73" s="295">
        <f t="shared" si="19"/>
        <v>2.688172043010753</v>
      </c>
      <c r="AZ73" s="481">
        <v>0</v>
      </c>
      <c r="BA73" s="245">
        <v>372</v>
      </c>
      <c r="BB73" s="295">
        <f t="shared" si="20"/>
        <v>0</v>
      </c>
      <c r="BC73" s="481">
        <v>0</v>
      </c>
      <c r="BD73" s="245">
        <v>372</v>
      </c>
      <c r="BE73" s="295">
        <f t="shared" si="21"/>
        <v>0</v>
      </c>
      <c r="BF73" s="481">
        <v>1</v>
      </c>
      <c r="BG73" s="245">
        <v>372</v>
      </c>
      <c r="BH73" s="295">
        <f t="shared" si="22"/>
        <v>2.688172043010753</v>
      </c>
      <c r="BI73" s="481">
        <v>0</v>
      </c>
      <c r="BJ73" s="245">
        <v>372</v>
      </c>
      <c r="BK73" s="295">
        <f t="shared" si="23"/>
        <v>0</v>
      </c>
      <c r="BL73" s="481">
        <v>1</v>
      </c>
      <c r="BM73" s="245">
        <v>372</v>
      </c>
      <c r="BN73" s="295">
        <f t="shared" si="24"/>
        <v>2.688172043010753</v>
      </c>
      <c r="BO73" s="484">
        <v>1</v>
      </c>
      <c r="BP73" s="245">
        <v>372</v>
      </c>
      <c r="BQ73" s="295">
        <f t="shared" si="25"/>
        <v>2.688172043010753</v>
      </c>
      <c r="BR73" s="484">
        <v>1</v>
      </c>
      <c r="BS73" s="245">
        <v>372</v>
      </c>
      <c r="BT73" s="295">
        <f t="shared" si="26"/>
        <v>2.688172043010753</v>
      </c>
      <c r="BU73" s="484">
        <v>0</v>
      </c>
      <c r="BV73" s="245">
        <v>372</v>
      </c>
      <c r="BW73" s="295">
        <f t="shared" si="27"/>
        <v>0</v>
      </c>
      <c r="BX73" s="484">
        <v>0</v>
      </c>
      <c r="BY73" s="245">
        <v>372</v>
      </c>
      <c r="BZ73" s="295">
        <f t="shared" si="28"/>
        <v>0</v>
      </c>
      <c r="CA73" s="484">
        <v>1</v>
      </c>
      <c r="CB73" s="245">
        <v>372</v>
      </c>
      <c r="CC73" s="295">
        <f t="shared" si="29"/>
        <v>2.688172043010753</v>
      </c>
      <c r="CD73" s="484">
        <v>0</v>
      </c>
      <c r="CE73" s="245">
        <v>372</v>
      </c>
      <c r="CF73" s="295">
        <f t="shared" si="30"/>
        <v>0</v>
      </c>
      <c r="CG73" s="484">
        <v>0</v>
      </c>
      <c r="CH73" s="245">
        <v>372</v>
      </c>
      <c r="CI73" s="295">
        <f t="shared" si="31"/>
        <v>0</v>
      </c>
      <c r="CJ73" s="484">
        <v>1</v>
      </c>
      <c r="CK73" s="245">
        <v>372</v>
      </c>
      <c r="CL73" s="295">
        <f t="shared" si="32"/>
        <v>2.688172043010753</v>
      </c>
      <c r="CM73" s="484">
        <v>0</v>
      </c>
      <c r="CN73" s="245">
        <v>372</v>
      </c>
      <c r="CO73" s="295">
        <f t="shared" si="33"/>
        <v>0</v>
      </c>
      <c r="CP73" s="484">
        <v>1</v>
      </c>
      <c r="CQ73" s="245">
        <v>372</v>
      </c>
      <c r="CR73" s="295">
        <f t="shared" si="34"/>
        <v>2.688172043010753</v>
      </c>
      <c r="CS73" s="484">
        <v>0</v>
      </c>
      <c r="CT73" s="245">
        <v>372</v>
      </c>
      <c r="CU73" s="295">
        <f t="shared" si="35"/>
        <v>0</v>
      </c>
      <c r="CV73" s="484">
        <v>1</v>
      </c>
      <c r="CW73" s="245">
        <v>372</v>
      </c>
      <c r="CX73" s="295">
        <f t="shared" si="36"/>
        <v>2.688172043010753</v>
      </c>
    </row>
    <row r="74" spans="1:102" x14ac:dyDescent="0.25">
      <c r="A74" s="152">
        <v>27</v>
      </c>
      <c r="B74" s="127" t="s">
        <v>364</v>
      </c>
      <c r="C74" s="127" t="s">
        <v>339</v>
      </c>
      <c r="D74" s="481">
        <v>4</v>
      </c>
      <c r="E74" s="648">
        <v>618</v>
      </c>
      <c r="F74" s="295">
        <v>0</v>
      </c>
      <c r="G74" s="288">
        <f t="shared" si="4"/>
        <v>36</v>
      </c>
      <c r="H74" s="288">
        <v>618</v>
      </c>
      <c r="I74" s="290">
        <f t="shared" ca="1" si="5"/>
        <v>2.3300970873786406</v>
      </c>
      <c r="J74" s="481">
        <v>1</v>
      </c>
      <c r="K74" s="245">
        <v>618</v>
      </c>
      <c r="L74" s="295">
        <f t="shared" si="6"/>
        <v>1.6181229773462784</v>
      </c>
      <c r="M74" s="481">
        <v>1</v>
      </c>
      <c r="N74" s="245">
        <v>618</v>
      </c>
      <c r="O74" s="295">
        <f t="shared" si="7"/>
        <v>1.6181229773462784</v>
      </c>
      <c r="P74" s="481">
        <v>1</v>
      </c>
      <c r="Q74" s="245">
        <v>618</v>
      </c>
      <c r="R74" s="295">
        <f t="shared" si="8"/>
        <v>1.6181229773462784</v>
      </c>
      <c r="S74" s="481">
        <v>1</v>
      </c>
      <c r="T74" s="245">
        <v>618</v>
      </c>
      <c r="U74" s="295">
        <f t="shared" si="9"/>
        <v>1.6181229773462784</v>
      </c>
      <c r="V74" s="481">
        <v>1</v>
      </c>
      <c r="W74" s="245">
        <v>618</v>
      </c>
      <c r="X74" s="295">
        <f t="shared" si="10"/>
        <v>1.6181229773462784</v>
      </c>
      <c r="Y74" s="481">
        <v>0</v>
      </c>
      <c r="Z74" s="245">
        <v>618</v>
      </c>
      <c r="AA74" s="295">
        <f t="shared" si="11"/>
        <v>0</v>
      </c>
      <c r="AB74" s="481">
        <v>2</v>
      </c>
      <c r="AC74" s="245">
        <v>618</v>
      </c>
      <c r="AD74" s="295">
        <f t="shared" si="12"/>
        <v>3.2362459546925568</v>
      </c>
      <c r="AE74" s="481">
        <v>0</v>
      </c>
      <c r="AF74" s="245">
        <v>618</v>
      </c>
      <c r="AG74" s="295">
        <f t="shared" si="13"/>
        <v>0</v>
      </c>
      <c r="AH74" s="481">
        <v>0</v>
      </c>
      <c r="AI74" s="245">
        <v>618</v>
      </c>
      <c r="AJ74" s="295">
        <f t="shared" si="14"/>
        <v>0</v>
      </c>
      <c r="AK74" s="481">
        <v>3</v>
      </c>
      <c r="AL74" s="245">
        <v>618</v>
      </c>
      <c r="AM74" s="295">
        <f t="shared" si="15"/>
        <v>4.8543689320388346</v>
      </c>
      <c r="AN74" s="481">
        <v>1</v>
      </c>
      <c r="AO74" s="245">
        <v>618</v>
      </c>
      <c r="AP74" s="295">
        <f t="shared" si="16"/>
        <v>1.6181229773462784</v>
      </c>
      <c r="AQ74" s="481">
        <v>4</v>
      </c>
      <c r="AR74" s="245">
        <v>618</v>
      </c>
      <c r="AS74" s="295">
        <f t="shared" si="17"/>
        <v>6.4724919093851137</v>
      </c>
      <c r="AT74" s="481">
        <v>0</v>
      </c>
      <c r="AU74" s="245">
        <v>618</v>
      </c>
      <c r="AV74" s="295">
        <f t="shared" si="18"/>
        <v>0</v>
      </c>
      <c r="AW74" s="481">
        <v>0</v>
      </c>
      <c r="AX74" s="245">
        <v>618</v>
      </c>
      <c r="AY74" s="295">
        <f t="shared" si="19"/>
        <v>0</v>
      </c>
      <c r="AZ74" s="481">
        <v>1</v>
      </c>
      <c r="BA74" s="245">
        <v>618</v>
      </c>
      <c r="BB74" s="295">
        <f t="shared" si="20"/>
        <v>1.6181229773462784</v>
      </c>
      <c r="BC74" s="481">
        <v>0</v>
      </c>
      <c r="BD74" s="245">
        <v>618</v>
      </c>
      <c r="BE74" s="295">
        <f t="shared" si="21"/>
        <v>0</v>
      </c>
      <c r="BF74" s="481">
        <v>1</v>
      </c>
      <c r="BG74" s="245">
        <v>618</v>
      </c>
      <c r="BH74" s="295">
        <f t="shared" si="22"/>
        <v>1.6181229773462784</v>
      </c>
      <c r="BI74" s="481">
        <v>2</v>
      </c>
      <c r="BJ74" s="245">
        <v>618</v>
      </c>
      <c r="BK74" s="295">
        <f t="shared" si="23"/>
        <v>3.2362459546925568</v>
      </c>
      <c r="BL74" s="481">
        <v>3</v>
      </c>
      <c r="BM74" s="245">
        <v>618</v>
      </c>
      <c r="BN74" s="295">
        <f t="shared" si="24"/>
        <v>4.8543689320388346</v>
      </c>
      <c r="BO74" s="484">
        <v>1</v>
      </c>
      <c r="BP74" s="245">
        <v>618</v>
      </c>
      <c r="BQ74" s="295">
        <f t="shared" si="25"/>
        <v>1.6181229773462784</v>
      </c>
      <c r="BR74" s="484">
        <v>1</v>
      </c>
      <c r="BS74" s="245">
        <v>618</v>
      </c>
      <c r="BT74" s="295">
        <f t="shared" si="26"/>
        <v>1.6181229773462784</v>
      </c>
      <c r="BU74" s="484">
        <v>0</v>
      </c>
      <c r="BV74" s="245">
        <v>618</v>
      </c>
      <c r="BW74" s="295">
        <f t="shared" si="27"/>
        <v>0</v>
      </c>
      <c r="BX74" s="484">
        <v>0</v>
      </c>
      <c r="BY74" s="245">
        <v>618</v>
      </c>
      <c r="BZ74" s="295">
        <f t="shared" si="28"/>
        <v>0</v>
      </c>
      <c r="CA74" s="484">
        <v>2</v>
      </c>
      <c r="CB74" s="245">
        <v>618</v>
      </c>
      <c r="CC74" s="295">
        <f t="shared" si="29"/>
        <v>3.2362459546925568</v>
      </c>
      <c r="CD74" s="484">
        <v>0</v>
      </c>
      <c r="CE74" s="245">
        <v>618</v>
      </c>
      <c r="CF74" s="295">
        <f t="shared" si="30"/>
        <v>0</v>
      </c>
      <c r="CG74" s="484">
        <v>2</v>
      </c>
      <c r="CH74" s="245">
        <v>618</v>
      </c>
      <c r="CI74" s="295">
        <f t="shared" si="31"/>
        <v>3.2362459546925568</v>
      </c>
      <c r="CJ74" s="484">
        <v>2</v>
      </c>
      <c r="CK74" s="245">
        <v>618</v>
      </c>
      <c r="CL74" s="295">
        <f t="shared" si="32"/>
        <v>3.2362459546925568</v>
      </c>
      <c r="CM74" s="484">
        <v>2</v>
      </c>
      <c r="CN74" s="245">
        <v>618</v>
      </c>
      <c r="CO74" s="295">
        <f t="shared" si="33"/>
        <v>3.2362459546925568</v>
      </c>
      <c r="CP74" s="484">
        <v>0</v>
      </c>
      <c r="CQ74" s="245">
        <v>618</v>
      </c>
      <c r="CR74" s="295">
        <f t="shared" si="34"/>
        <v>0</v>
      </c>
      <c r="CS74" s="484">
        <v>0</v>
      </c>
      <c r="CT74" s="245">
        <v>618</v>
      </c>
      <c r="CU74" s="295">
        <f t="shared" si="35"/>
        <v>0</v>
      </c>
      <c r="CV74" s="484">
        <v>4</v>
      </c>
      <c r="CW74" s="245">
        <v>618</v>
      </c>
      <c r="CX74" s="295">
        <f t="shared" si="36"/>
        <v>6.4724919093851137</v>
      </c>
    </row>
    <row r="75" spans="1:102" x14ac:dyDescent="0.25">
      <c r="A75" s="152">
        <v>28</v>
      </c>
      <c r="B75" s="127" t="s">
        <v>365</v>
      </c>
      <c r="C75" s="127" t="s">
        <v>336</v>
      </c>
      <c r="D75" s="481">
        <v>0</v>
      </c>
      <c r="E75" s="648">
        <v>178</v>
      </c>
      <c r="F75" s="295">
        <v>0</v>
      </c>
      <c r="G75" s="288">
        <f t="shared" si="4"/>
        <v>2</v>
      </c>
      <c r="H75" s="288">
        <v>178</v>
      </c>
      <c r="I75" s="290">
        <f t="shared" ca="1" si="5"/>
        <v>0.44943820224719105</v>
      </c>
      <c r="J75" s="481">
        <v>0</v>
      </c>
      <c r="K75" s="245">
        <v>178</v>
      </c>
      <c r="L75" s="295">
        <f t="shared" si="6"/>
        <v>0</v>
      </c>
      <c r="M75" s="481">
        <v>0</v>
      </c>
      <c r="N75" s="245">
        <v>178</v>
      </c>
      <c r="O75" s="295">
        <f t="shared" si="7"/>
        <v>0</v>
      </c>
      <c r="P75" s="481">
        <v>1</v>
      </c>
      <c r="Q75" s="245">
        <v>178</v>
      </c>
      <c r="R75" s="295">
        <f t="shared" si="8"/>
        <v>5.6179775280898872</v>
      </c>
      <c r="S75" s="481">
        <v>0</v>
      </c>
      <c r="T75" s="245">
        <v>178</v>
      </c>
      <c r="U75" s="295">
        <f t="shared" si="9"/>
        <v>0</v>
      </c>
      <c r="V75" s="481">
        <v>0</v>
      </c>
      <c r="W75" s="245">
        <v>178</v>
      </c>
      <c r="X75" s="295">
        <f t="shared" si="10"/>
        <v>0</v>
      </c>
      <c r="Y75" s="481">
        <v>0</v>
      </c>
      <c r="Z75" s="245">
        <v>178</v>
      </c>
      <c r="AA75" s="295">
        <f t="shared" si="11"/>
        <v>0</v>
      </c>
      <c r="AB75" s="481">
        <v>0</v>
      </c>
      <c r="AC75" s="245">
        <v>178</v>
      </c>
      <c r="AD75" s="295">
        <f t="shared" si="12"/>
        <v>0</v>
      </c>
      <c r="AE75" s="481">
        <v>0</v>
      </c>
      <c r="AF75" s="245">
        <v>178</v>
      </c>
      <c r="AG75" s="295">
        <f t="shared" si="13"/>
        <v>0</v>
      </c>
      <c r="AH75" s="481">
        <v>0</v>
      </c>
      <c r="AI75" s="245">
        <v>178</v>
      </c>
      <c r="AJ75" s="295">
        <f t="shared" si="14"/>
        <v>0</v>
      </c>
      <c r="AK75" s="481">
        <v>0</v>
      </c>
      <c r="AL75" s="245">
        <v>178</v>
      </c>
      <c r="AM75" s="295">
        <f t="shared" si="15"/>
        <v>0</v>
      </c>
      <c r="AN75" s="481">
        <v>0</v>
      </c>
      <c r="AO75" s="245">
        <v>178</v>
      </c>
      <c r="AP75" s="295">
        <f t="shared" si="16"/>
        <v>0</v>
      </c>
      <c r="AQ75" s="481">
        <v>0</v>
      </c>
      <c r="AR75" s="245">
        <v>178</v>
      </c>
      <c r="AS75" s="295">
        <f t="shared" si="17"/>
        <v>0</v>
      </c>
      <c r="AT75" s="481">
        <v>0</v>
      </c>
      <c r="AU75" s="245">
        <v>178</v>
      </c>
      <c r="AV75" s="295">
        <f t="shared" si="18"/>
        <v>0</v>
      </c>
      <c r="AW75" s="481">
        <v>0</v>
      </c>
      <c r="AX75" s="245">
        <v>178</v>
      </c>
      <c r="AY75" s="295">
        <f t="shared" si="19"/>
        <v>0</v>
      </c>
      <c r="AZ75" s="481">
        <v>0</v>
      </c>
      <c r="BA75" s="245">
        <v>178</v>
      </c>
      <c r="BB75" s="295">
        <f t="shared" si="20"/>
        <v>0</v>
      </c>
      <c r="BC75" s="481">
        <v>0</v>
      </c>
      <c r="BD75" s="245">
        <v>178</v>
      </c>
      <c r="BE75" s="295">
        <f t="shared" si="21"/>
        <v>0</v>
      </c>
      <c r="BF75" s="481">
        <v>0</v>
      </c>
      <c r="BG75" s="245">
        <v>178</v>
      </c>
      <c r="BH75" s="295">
        <f t="shared" si="22"/>
        <v>0</v>
      </c>
      <c r="BI75" s="481">
        <v>0</v>
      </c>
      <c r="BJ75" s="245">
        <v>178</v>
      </c>
      <c r="BK75" s="295">
        <f t="shared" si="23"/>
        <v>0</v>
      </c>
      <c r="BL75" s="481">
        <v>1</v>
      </c>
      <c r="BM75" s="245">
        <v>178</v>
      </c>
      <c r="BN75" s="295">
        <f t="shared" si="24"/>
        <v>5.6179775280898872</v>
      </c>
      <c r="BO75" s="484">
        <v>0</v>
      </c>
      <c r="BP75" s="245">
        <v>178</v>
      </c>
      <c r="BQ75" s="295">
        <f t="shared" si="25"/>
        <v>0</v>
      </c>
      <c r="BR75" s="484">
        <v>0</v>
      </c>
      <c r="BS75" s="245">
        <v>178</v>
      </c>
      <c r="BT75" s="295">
        <f t="shared" si="26"/>
        <v>0</v>
      </c>
      <c r="BU75" s="484">
        <v>0</v>
      </c>
      <c r="BV75" s="245">
        <v>178</v>
      </c>
      <c r="BW75" s="295">
        <f t="shared" si="27"/>
        <v>0</v>
      </c>
      <c r="BX75" s="484">
        <v>0</v>
      </c>
      <c r="BY75" s="245">
        <v>178</v>
      </c>
      <c r="BZ75" s="295">
        <f t="shared" si="28"/>
        <v>0</v>
      </c>
      <c r="CA75" s="484">
        <v>0</v>
      </c>
      <c r="CB75" s="245">
        <v>178</v>
      </c>
      <c r="CC75" s="295">
        <f t="shared" si="29"/>
        <v>0</v>
      </c>
      <c r="CD75" s="484">
        <v>0</v>
      </c>
      <c r="CE75" s="245">
        <v>178</v>
      </c>
      <c r="CF75" s="295">
        <f t="shared" si="30"/>
        <v>0</v>
      </c>
      <c r="CG75" s="484">
        <v>0</v>
      </c>
      <c r="CH75" s="245">
        <v>178</v>
      </c>
      <c r="CI75" s="295">
        <f t="shared" si="31"/>
        <v>0</v>
      </c>
      <c r="CJ75" s="484">
        <v>0</v>
      </c>
      <c r="CK75" s="245">
        <v>178</v>
      </c>
      <c r="CL75" s="295">
        <f t="shared" si="32"/>
        <v>0</v>
      </c>
      <c r="CM75" s="484">
        <v>0</v>
      </c>
      <c r="CN75" s="245">
        <v>178</v>
      </c>
      <c r="CO75" s="295">
        <f t="shared" si="33"/>
        <v>0</v>
      </c>
      <c r="CP75" s="484">
        <v>0</v>
      </c>
      <c r="CQ75" s="245">
        <v>178</v>
      </c>
      <c r="CR75" s="295">
        <f t="shared" si="34"/>
        <v>0</v>
      </c>
      <c r="CS75" s="484">
        <v>0</v>
      </c>
      <c r="CT75" s="245">
        <v>178</v>
      </c>
      <c r="CU75" s="295">
        <f t="shared" si="35"/>
        <v>0</v>
      </c>
      <c r="CV75" s="484">
        <v>0</v>
      </c>
      <c r="CW75" s="245">
        <v>178</v>
      </c>
      <c r="CX75" s="295">
        <f t="shared" si="36"/>
        <v>0</v>
      </c>
    </row>
    <row r="76" spans="1:102" x14ac:dyDescent="0.25">
      <c r="A76" s="152">
        <v>29</v>
      </c>
      <c r="B76" s="127" t="s">
        <v>366</v>
      </c>
      <c r="C76" s="127" t="s">
        <v>339</v>
      </c>
      <c r="D76" s="481">
        <v>0</v>
      </c>
      <c r="E76" s="648">
        <v>267</v>
      </c>
      <c r="F76" s="295">
        <v>0</v>
      </c>
      <c r="G76" s="288">
        <f t="shared" si="4"/>
        <v>8</v>
      </c>
      <c r="H76" s="288">
        <v>267</v>
      </c>
      <c r="I76" s="290">
        <f t="shared" ca="1" si="5"/>
        <v>1.1985018726591761</v>
      </c>
      <c r="J76" s="481">
        <v>0</v>
      </c>
      <c r="K76" s="245">
        <v>267</v>
      </c>
      <c r="L76" s="295">
        <f t="shared" si="6"/>
        <v>0</v>
      </c>
      <c r="M76" s="481">
        <v>0</v>
      </c>
      <c r="N76" s="245">
        <v>267</v>
      </c>
      <c r="O76" s="295">
        <f t="shared" si="7"/>
        <v>0</v>
      </c>
      <c r="P76" s="481">
        <v>2</v>
      </c>
      <c r="Q76" s="245">
        <v>267</v>
      </c>
      <c r="R76" s="295">
        <f t="shared" si="8"/>
        <v>7.4906367041198498</v>
      </c>
      <c r="S76" s="481">
        <v>1</v>
      </c>
      <c r="T76" s="245">
        <v>267</v>
      </c>
      <c r="U76" s="295">
        <f t="shared" si="9"/>
        <v>3.7453183520599249</v>
      </c>
      <c r="V76" s="481">
        <v>1</v>
      </c>
      <c r="W76" s="245">
        <v>267</v>
      </c>
      <c r="X76" s="295">
        <f t="shared" si="10"/>
        <v>3.7453183520599249</v>
      </c>
      <c r="Y76" s="481">
        <v>1</v>
      </c>
      <c r="Z76" s="245">
        <v>267</v>
      </c>
      <c r="AA76" s="295">
        <f t="shared" si="11"/>
        <v>3.7453183520599249</v>
      </c>
      <c r="AB76" s="481">
        <v>0</v>
      </c>
      <c r="AC76" s="245">
        <v>267</v>
      </c>
      <c r="AD76" s="295">
        <f t="shared" si="12"/>
        <v>0</v>
      </c>
      <c r="AE76" s="481">
        <v>0</v>
      </c>
      <c r="AF76" s="245">
        <v>267</v>
      </c>
      <c r="AG76" s="295">
        <f t="shared" si="13"/>
        <v>0</v>
      </c>
      <c r="AH76" s="481">
        <v>0</v>
      </c>
      <c r="AI76" s="245">
        <v>267</v>
      </c>
      <c r="AJ76" s="295">
        <f t="shared" si="14"/>
        <v>0</v>
      </c>
      <c r="AK76" s="481">
        <v>0</v>
      </c>
      <c r="AL76" s="245">
        <v>267</v>
      </c>
      <c r="AM76" s="295">
        <f t="shared" si="15"/>
        <v>0</v>
      </c>
      <c r="AN76" s="481">
        <v>0</v>
      </c>
      <c r="AO76" s="245">
        <v>267</v>
      </c>
      <c r="AP76" s="295">
        <f t="shared" si="16"/>
        <v>0</v>
      </c>
      <c r="AQ76" s="481">
        <v>0</v>
      </c>
      <c r="AR76" s="245">
        <v>267</v>
      </c>
      <c r="AS76" s="295">
        <f t="shared" si="17"/>
        <v>0</v>
      </c>
      <c r="AT76" s="481">
        <v>0</v>
      </c>
      <c r="AU76" s="245">
        <v>267</v>
      </c>
      <c r="AV76" s="295">
        <f t="shared" si="18"/>
        <v>0</v>
      </c>
      <c r="AW76" s="481">
        <v>1</v>
      </c>
      <c r="AX76" s="245">
        <v>267</v>
      </c>
      <c r="AY76" s="295">
        <f t="shared" si="19"/>
        <v>3.7453183520599249</v>
      </c>
      <c r="AZ76" s="481">
        <v>0</v>
      </c>
      <c r="BA76" s="245">
        <v>267</v>
      </c>
      <c r="BB76" s="295">
        <f t="shared" si="20"/>
        <v>0</v>
      </c>
      <c r="BC76" s="481">
        <v>0</v>
      </c>
      <c r="BD76" s="245">
        <v>267</v>
      </c>
      <c r="BE76" s="295">
        <f t="shared" si="21"/>
        <v>0</v>
      </c>
      <c r="BF76" s="481">
        <v>0</v>
      </c>
      <c r="BG76" s="245">
        <v>267</v>
      </c>
      <c r="BH76" s="295">
        <f t="shared" si="22"/>
        <v>0</v>
      </c>
      <c r="BI76" s="481">
        <v>0</v>
      </c>
      <c r="BJ76" s="245">
        <v>267</v>
      </c>
      <c r="BK76" s="295">
        <f t="shared" si="23"/>
        <v>0</v>
      </c>
      <c r="BL76" s="481">
        <v>0</v>
      </c>
      <c r="BM76" s="245">
        <v>267</v>
      </c>
      <c r="BN76" s="295">
        <f t="shared" si="24"/>
        <v>0</v>
      </c>
      <c r="BO76" s="484">
        <v>0</v>
      </c>
      <c r="BP76" s="245">
        <v>267</v>
      </c>
      <c r="BQ76" s="295">
        <f t="shared" si="25"/>
        <v>0</v>
      </c>
      <c r="BR76" s="484">
        <v>0</v>
      </c>
      <c r="BS76" s="245">
        <v>267</v>
      </c>
      <c r="BT76" s="295">
        <f t="shared" si="26"/>
        <v>0</v>
      </c>
      <c r="BU76" s="484">
        <v>0</v>
      </c>
      <c r="BV76" s="245">
        <v>267</v>
      </c>
      <c r="BW76" s="295">
        <f t="shared" si="27"/>
        <v>0</v>
      </c>
      <c r="BX76" s="484">
        <v>1</v>
      </c>
      <c r="BY76" s="245">
        <v>267</v>
      </c>
      <c r="BZ76" s="295">
        <f t="shared" si="28"/>
        <v>3.7453183520599249</v>
      </c>
      <c r="CA76" s="484">
        <v>0</v>
      </c>
      <c r="CB76" s="245">
        <v>267</v>
      </c>
      <c r="CC76" s="295">
        <f t="shared" si="29"/>
        <v>0</v>
      </c>
      <c r="CD76" s="484">
        <v>1</v>
      </c>
      <c r="CE76" s="245">
        <v>267</v>
      </c>
      <c r="CF76" s="295">
        <f t="shared" si="30"/>
        <v>3.7453183520599249</v>
      </c>
      <c r="CG76" s="484">
        <v>0</v>
      </c>
      <c r="CH76" s="245">
        <v>267</v>
      </c>
      <c r="CI76" s="295">
        <f t="shared" si="31"/>
        <v>0</v>
      </c>
      <c r="CJ76" s="484">
        <v>0</v>
      </c>
      <c r="CK76" s="245">
        <v>267</v>
      </c>
      <c r="CL76" s="295">
        <f t="shared" si="32"/>
        <v>0</v>
      </c>
      <c r="CM76" s="484">
        <v>0</v>
      </c>
      <c r="CN76" s="245">
        <v>267</v>
      </c>
      <c r="CO76" s="295">
        <f t="shared" si="33"/>
        <v>0</v>
      </c>
      <c r="CP76" s="484">
        <v>0</v>
      </c>
      <c r="CQ76" s="245">
        <v>267</v>
      </c>
      <c r="CR76" s="295">
        <f t="shared" si="34"/>
        <v>0</v>
      </c>
      <c r="CS76" s="484">
        <v>0</v>
      </c>
      <c r="CT76" s="245">
        <v>267</v>
      </c>
      <c r="CU76" s="295">
        <f t="shared" si="35"/>
        <v>0</v>
      </c>
      <c r="CV76" s="484">
        <v>0</v>
      </c>
      <c r="CW76" s="245">
        <v>267</v>
      </c>
      <c r="CX76" s="295">
        <f t="shared" si="36"/>
        <v>0</v>
      </c>
    </row>
    <row r="77" spans="1:102" x14ac:dyDescent="0.25">
      <c r="A77" s="152">
        <v>30</v>
      </c>
      <c r="B77" s="127" t="s">
        <v>367</v>
      </c>
      <c r="C77" s="127" t="s">
        <v>339</v>
      </c>
      <c r="D77" s="481">
        <v>0</v>
      </c>
      <c r="E77" s="648">
        <v>360</v>
      </c>
      <c r="F77" s="295">
        <v>0</v>
      </c>
      <c r="G77" s="288">
        <f t="shared" si="4"/>
        <v>17</v>
      </c>
      <c r="H77" s="288">
        <v>360</v>
      </c>
      <c r="I77" s="290">
        <f t="shared" ca="1" si="5"/>
        <v>1.8888888888888891</v>
      </c>
      <c r="J77" s="481">
        <v>3</v>
      </c>
      <c r="K77" s="245">
        <v>360</v>
      </c>
      <c r="L77" s="295">
        <f t="shared" si="6"/>
        <v>8.3333333333333339</v>
      </c>
      <c r="M77" s="481">
        <v>0</v>
      </c>
      <c r="N77" s="245">
        <v>360</v>
      </c>
      <c r="O77" s="295">
        <f t="shared" si="7"/>
        <v>0</v>
      </c>
      <c r="P77" s="481">
        <v>0</v>
      </c>
      <c r="Q77" s="245">
        <v>360</v>
      </c>
      <c r="R77" s="295">
        <f t="shared" si="8"/>
        <v>0</v>
      </c>
      <c r="S77" s="481">
        <v>3</v>
      </c>
      <c r="T77" s="245">
        <v>360</v>
      </c>
      <c r="U77" s="295">
        <f t="shared" si="9"/>
        <v>8.3333333333333339</v>
      </c>
      <c r="V77" s="481">
        <v>2</v>
      </c>
      <c r="W77" s="245">
        <v>360</v>
      </c>
      <c r="X77" s="295">
        <f t="shared" si="10"/>
        <v>5.5555555555555554</v>
      </c>
      <c r="Y77" s="481">
        <v>1</v>
      </c>
      <c r="Z77" s="245">
        <v>360</v>
      </c>
      <c r="AA77" s="295">
        <f t="shared" si="11"/>
        <v>2.7777777777777777</v>
      </c>
      <c r="AB77" s="481">
        <v>0</v>
      </c>
      <c r="AC77" s="245">
        <v>360</v>
      </c>
      <c r="AD77" s="295">
        <f t="shared" si="12"/>
        <v>0</v>
      </c>
      <c r="AE77" s="481">
        <v>0</v>
      </c>
      <c r="AF77" s="245">
        <v>360</v>
      </c>
      <c r="AG77" s="295">
        <f t="shared" si="13"/>
        <v>0</v>
      </c>
      <c r="AH77" s="481">
        <v>0</v>
      </c>
      <c r="AI77" s="245">
        <v>360</v>
      </c>
      <c r="AJ77" s="295">
        <f t="shared" si="14"/>
        <v>0</v>
      </c>
      <c r="AK77" s="481">
        <v>2</v>
      </c>
      <c r="AL77" s="245">
        <v>360</v>
      </c>
      <c r="AM77" s="295">
        <f t="shared" si="15"/>
        <v>5.5555555555555554</v>
      </c>
      <c r="AN77" s="481">
        <v>0</v>
      </c>
      <c r="AO77" s="245">
        <v>360</v>
      </c>
      <c r="AP77" s="295">
        <f t="shared" si="16"/>
        <v>0</v>
      </c>
      <c r="AQ77" s="481">
        <v>0</v>
      </c>
      <c r="AR77" s="245">
        <v>360</v>
      </c>
      <c r="AS77" s="295">
        <f t="shared" si="17"/>
        <v>0</v>
      </c>
      <c r="AT77" s="481">
        <v>0</v>
      </c>
      <c r="AU77" s="245">
        <v>360</v>
      </c>
      <c r="AV77" s="295">
        <f t="shared" si="18"/>
        <v>0</v>
      </c>
      <c r="AW77" s="481">
        <v>0</v>
      </c>
      <c r="AX77" s="245">
        <v>360</v>
      </c>
      <c r="AY77" s="295">
        <f t="shared" si="19"/>
        <v>0</v>
      </c>
      <c r="AZ77" s="481">
        <v>0</v>
      </c>
      <c r="BA77" s="245">
        <v>360</v>
      </c>
      <c r="BB77" s="295">
        <f t="shared" si="20"/>
        <v>0</v>
      </c>
      <c r="BC77" s="481">
        <v>0</v>
      </c>
      <c r="BD77" s="245">
        <v>360</v>
      </c>
      <c r="BE77" s="295">
        <f t="shared" si="21"/>
        <v>0</v>
      </c>
      <c r="BF77" s="481">
        <v>0</v>
      </c>
      <c r="BG77" s="245">
        <v>360</v>
      </c>
      <c r="BH77" s="295">
        <f t="shared" si="22"/>
        <v>0</v>
      </c>
      <c r="BI77" s="481">
        <v>0</v>
      </c>
      <c r="BJ77" s="245">
        <v>360</v>
      </c>
      <c r="BK77" s="295">
        <f t="shared" si="23"/>
        <v>0</v>
      </c>
      <c r="BL77" s="481">
        <v>1</v>
      </c>
      <c r="BM77" s="245">
        <v>360</v>
      </c>
      <c r="BN77" s="295">
        <f t="shared" si="24"/>
        <v>2.7777777777777777</v>
      </c>
      <c r="BO77" s="484">
        <v>0</v>
      </c>
      <c r="BP77" s="245">
        <v>360</v>
      </c>
      <c r="BQ77" s="295">
        <f t="shared" si="25"/>
        <v>0</v>
      </c>
      <c r="BR77" s="484">
        <v>0</v>
      </c>
      <c r="BS77" s="245">
        <v>360</v>
      </c>
      <c r="BT77" s="295">
        <f t="shared" si="26"/>
        <v>0</v>
      </c>
      <c r="BU77" s="484">
        <v>0</v>
      </c>
      <c r="BV77" s="245">
        <v>360</v>
      </c>
      <c r="BW77" s="295">
        <f t="shared" si="27"/>
        <v>0</v>
      </c>
      <c r="BX77" s="484">
        <v>0</v>
      </c>
      <c r="BY77" s="245">
        <v>360</v>
      </c>
      <c r="BZ77" s="295">
        <f t="shared" si="28"/>
        <v>0</v>
      </c>
      <c r="CA77" s="484">
        <v>1</v>
      </c>
      <c r="CB77" s="245">
        <v>360</v>
      </c>
      <c r="CC77" s="295">
        <f t="shared" si="29"/>
        <v>2.7777777777777777</v>
      </c>
      <c r="CD77" s="484">
        <v>1</v>
      </c>
      <c r="CE77" s="245">
        <v>360</v>
      </c>
      <c r="CF77" s="295">
        <f t="shared" si="30"/>
        <v>2.7777777777777777</v>
      </c>
      <c r="CG77" s="484">
        <v>2</v>
      </c>
      <c r="CH77" s="245">
        <v>360</v>
      </c>
      <c r="CI77" s="295">
        <f t="shared" si="31"/>
        <v>5.5555555555555554</v>
      </c>
      <c r="CJ77" s="484">
        <v>1</v>
      </c>
      <c r="CK77" s="245">
        <v>360</v>
      </c>
      <c r="CL77" s="295">
        <f t="shared" si="32"/>
        <v>2.7777777777777777</v>
      </c>
      <c r="CM77" s="484">
        <v>0</v>
      </c>
      <c r="CN77" s="245">
        <v>360</v>
      </c>
      <c r="CO77" s="295">
        <f t="shared" si="33"/>
        <v>0</v>
      </c>
      <c r="CP77" s="484">
        <v>0</v>
      </c>
      <c r="CQ77" s="245">
        <v>360</v>
      </c>
      <c r="CR77" s="295">
        <f t="shared" si="34"/>
        <v>0</v>
      </c>
      <c r="CS77" s="484">
        <v>0</v>
      </c>
      <c r="CT77" s="245">
        <v>360</v>
      </c>
      <c r="CU77" s="295">
        <f t="shared" si="35"/>
        <v>0</v>
      </c>
      <c r="CV77" s="484">
        <v>0</v>
      </c>
      <c r="CW77" s="245">
        <v>360</v>
      </c>
      <c r="CX77" s="295">
        <f t="shared" si="36"/>
        <v>0</v>
      </c>
    </row>
    <row r="78" spans="1:102" x14ac:dyDescent="0.25">
      <c r="A78" s="152">
        <v>31</v>
      </c>
      <c r="B78" s="127" t="s">
        <v>368</v>
      </c>
      <c r="C78" s="127" t="s">
        <v>345</v>
      </c>
      <c r="D78" s="481">
        <v>0</v>
      </c>
      <c r="E78" s="648">
        <v>364</v>
      </c>
      <c r="F78" s="295">
        <v>0</v>
      </c>
      <c r="G78" s="288">
        <f t="shared" si="4"/>
        <v>12</v>
      </c>
      <c r="H78" s="288">
        <v>364</v>
      </c>
      <c r="I78" s="290">
        <f t="shared" ca="1" si="5"/>
        <v>1.3186813186813187</v>
      </c>
      <c r="J78" s="481">
        <v>0</v>
      </c>
      <c r="K78" s="245">
        <v>364</v>
      </c>
      <c r="L78" s="295">
        <f t="shared" si="6"/>
        <v>0</v>
      </c>
      <c r="M78" s="481">
        <v>0</v>
      </c>
      <c r="N78" s="245">
        <v>364</v>
      </c>
      <c r="O78" s="295">
        <f t="shared" si="7"/>
        <v>0</v>
      </c>
      <c r="P78" s="481">
        <v>3</v>
      </c>
      <c r="Q78" s="245">
        <v>364</v>
      </c>
      <c r="R78" s="295">
        <f t="shared" si="8"/>
        <v>8.2417582417582427</v>
      </c>
      <c r="S78" s="481">
        <v>0</v>
      </c>
      <c r="T78" s="245">
        <v>364</v>
      </c>
      <c r="U78" s="295">
        <f t="shared" si="9"/>
        <v>0</v>
      </c>
      <c r="V78" s="481">
        <v>1</v>
      </c>
      <c r="W78" s="245">
        <v>364</v>
      </c>
      <c r="X78" s="295">
        <f t="shared" si="10"/>
        <v>2.7472527472527473</v>
      </c>
      <c r="Y78" s="481">
        <v>2</v>
      </c>
      <c r="Z78" s="245">
        <v>364</v>
      </c>
      <c r="AA78" s="295">
        <f t="shared" si="11"/>
        <v>5.4945054945054945</v>
      </c>
      <c r="AB78" s="481">
        <v>1</v>
      </c>
      <c r="AC78" s="245">
        <v>364</v>
      </c>
      <c r="AD78" s="295">
        <f t="shared" si="12"/>
        <v>2.7472527472527473</v>
      </c>
      <c r="AE78" s="481">
        <v>0</v>
      </c>
      <c r="AF78" s="245">
        <v>364</v>
      </c>
      <c r="AG78" s="295">
        <f t="shared" si="13"/>
        <v>0</v>
      </c>
      <c r="AH78" s="481">
        <v>0</v>
      </c>
      <c r="AI78" s="245">
        <v>364</v>
      </c>
      <c r="AJ78" s="295">
        <f t="shared" si="14"/>
        <v>0</v>
      </c>
      <c r="AK78" s="481">
        <v>2</v>
      </c>
      <c r="AL78" s="245">
        <v>364</v>
      </c>
      <c r="AM78" s="295">
        <f t="shared" si="15"/>
        <v>5.4945054945054945</v>
      </c>
      <c r="AN78" s="481">
        <v>0</v>
      </c>
      <c r="AO78" s="245">
        <v>364</v>
      </c>
      <c r="AP78" s="295">
        <f t="shared" si="16"/>
        <v>0</v>
      </c>
      <c r="AQ78" s="481">
        <v>0</v>
      </c>
      <c r="AR78" s="245">
        <v>364</v>
      </c>
      <c r="AS78" s="295">
        <f t="shared" si="17"/>
        <v>0</v>
      </c>
      <c r="AT78" s="481">
        <v>0</v>
      </c>
      <c r="AU78" s="245">
        <v>364</v>
      </c>
      <c r="AV78" s="295">
        <f t="shared" si="18"/>
        <v>0</v>
      </c>
      <c r="AW78" s="481">
        <v>0</v>
      </c>
      <c r="AX78" s="245">
        <v>364</v>
      </c>
      <c r="AY78" s="295">
        <f t="shared" si="19"/>
        <v>0</v>
      </c>
      <c r="AZ78" s="481">
        <v>0</v>
      </c>
      <c r="BA78" s="245">
        <v>364</v>
      </c>
      <c r="BB78" s="295">
        <f t="shared" si="20"/>
        <v>0</v>
      </c>
      <c r="BC78" s="481">
        <v>0</v>
      </c>
      <c r="BD78" s="245">
        <v>364</v>
      </c>
      <c r="BE78" s="295">
        <f t="shared" si="21"/>
        <v>0</v>
      </c>
      <c r="BF78" s="481">
        <v>0</v>
      </c>
      <c r="BG78" s="245">
        <v>364</v>
      </c>
      <c r="BH78" s="295">
        <f t="shared" si="22"/>
        <v>0</v>
      </c>
      <c r="BI78" s="481">
        <v>0</v>
      </c>
      <c r="BJ78" s="245">
        <v>364</v>
      </c>
      <c r="BK78" s="295">
        <f t="shared" si="23"/>
        <v>0</v>
      </c>
      <c r="BL78" s="481">
        <v>0</v>
      </c>
      <c r="BM78" s="245">
        <v>364</v>
      </c>
      <c r="BN78" s="295">
        <f t="shared" si="24"/>
        <v>0</v>
      </c>
      <c r="BO78" s="484">
        <v>0</v>
      </c>
      <c r="BP78" s="245">
        <v>364</v>
      </c>
      <c r="BQ78" s="295">
        <f t="shared" si="25"/>
        <v>0</v>
      </c>
      <c r="BR78" s="484">
        <v>1</v>
      </c>
      <c r="BS78" s="245">
        <v>364</v>
      </c>
      <c r="BT78" s="295">
        <f t="shared" si="26"/>
        <v>2.7472527472527473</v>
      </c>
      <c r="BU78" s="484">
        <v>0</v>
      </c>
      <c r="BV78" s="245">
        <v>364</v>
      </c>
      <c r="BW78" s="295">
        <f t="shared" si="27"/>
        <v>0</v>
      </c>
      <c r="BX78" s="484">
        <v>0</v>
      </c>
      <c r="BY78" s="245">
        <v>364</v>
      </c>
      <c r="BZ78" s="295">
        <f t="shared" si="28"/>
        <v>0</v>
      </c>
      <c r="CA78" s="484">
        <v>1</v>
      </c>
      <c r="CB78" s="245">
        <v>364</v>
      </c>
      <c r="CC78" s="295">
        <f t="shared" si="29"/>
        <v>2.7472527472527473</v>
      </c>
      <c r="CD78" s="484">
        <v>0</v>
      </c>
      <c r="CE78" s="245">
        <v>364</v>
      </c>
      <c r="CF78" s="295">
        <f t="shared" si="30"/>
        <v>0</v>
      </c>
      <c r="CG78" s="484">
        <v>0</v>
      </c>
      <c r="CH78" s="245">
        <v>364</v>
      </c>
      <c r="CI78" s="295">
        <f t="shared" si="31"/>
        <v>0</v>
      </c>
      <c r="CJ78" s="484">
        <v>0</v>
      </c>
      <c r="CK78" s="245">
        <v>364</v>
      </c>
      <c r="CL78" s="295">
        <f t="shared" si="32"/>
        <v>0</v>
      </c>
      <c r="CM78" s="484">
        <v>1</v>
      </c>
      <c r="CN78" s="245">
        <v>364</v>
      </c>
      <c r="CO78" s="295">
        <f t="shared" si="33"/>
        <v>2.7472527472527473</v>
      </c>
      <c r="CP78" s="484">
        <v>0</v>
      </c>
      <c r="CQ78" s="245">
        <v>364</v>
      </c>
      <c r="CR78" s="295">
        <f t="shared" si="34"/>
        <v>0</v>
      </c>
      <c r="CS78" s="484">
        <v>0</v>
      </c>
      <c r="CT78" s="245">
        <v>364</v>
      </c>
      <c r="CU78" s="295">
        <f t="shared" si="35"/>
        <v>0</v>
      </c>
      <c r="CV78" s="484">
        <v>0</v>
      </c>
      <c r="CW78" s="245">
        <v>364</v>
      </c>
      <c r="CX78" s="295">
        <f t="shared" si="36"/>
        <v>0</v>
      </c>
    </row>
    <row r="79" spans="1:102" x14ac:dyDescent="0.25">
      <c r="A79" s="152">
        <v>32</v>
      </c>
      <c r="B79" s="127" t="s">
        <v>369</v>
      </c>
      <c r="C79" s="127" t="s">
        <v>336</v>
      </c>
      <c r="D79" s="481">
        <v>4</v>
      </c>
      <c r="E79" s="648">
        <v>591</v>
      </c>
      <c r="F79" s="295">
        <v>0</v>
      </c>
      <c r="G79" s="288">
        <f t="shared" si="4"/>
        <v>32</v>
      </c>
      <c r="H79" s="288">
        <v>591</v>
      </c>
      <c r="I79" s="290">
        <f t="shared" ca="1" si="5"/>
        <v>2.1658206429780034</v>
      </c>
      <c r="J79" s="481">
        <v>0</v>
      </c>
      <c r="K79" s="245">
        <v>591</v>
      </c>
      <c r="L79" s="295">
        <f t="shared" si="6"/>
        <v>0</v>
      </c>
      <c r="M79" s="481">
        <v>0</v>
      </c>
      <c r="N79" s="245">
        <v>591</v>
      </c>
      <c r="O79" s="295">
        <f t="shared" si="7"/>
        <v>0</v>
      </c>
      <c r="P79" s="481">
        <v>2</v>
      </c>
      <c r="Q79" s="245">
        <v>591</v>
      </c>
      <c r="R79" s="295">
        <f t="shared" si="8"/>
        <v>3.3840947546531304</v>
      </c>
      <c r="S79" s="481">
        <v>2</v>
      </c>
      <c r="T79" s="245">
        <v>591</v>
      </c>
      <c r="U79" s="295">
        <f t="shared" si="9"/>
        <v>3.3840947546531304</v>
      </c>
      <c r="V79" s="481">
        <v>0</v>
      </c>
      <c r="W79" s="245">
        <v>591</v>
      </c>
      <c r="X79" s="295">
        <f t="shared" si="10"/>
        <v>0</v>
      </c>
      <c r="Y79" s="481">
        <v>0</v>
      </c>
      <c r="Z79" s="245">
        <v>591</v>
      </c>
      <c r="AA79" s="295">
        <f t="shared" si="11"/>
        <v>0</v>
      </c>
      <c r="AB79" s="481">
        <v>0</v>
      </c>
      <c r="AC79" s="245">
        <v>591</v>
      </c>
      <c r="AD79" s="295">
        <f t="shared" si="12"/>
        <v>0</v>
      </c>
      <c r="AE79" s="481">
        <v>0</v>
      </c>
      <c r="AF79" s="245">
        <v>591</v>
      </c>
      <c r="AG79" s="295">
        <f t="shared" si="13"/>
        <v>0</v>
      </c>
      <c r="AH79" s="481">
        <v>0</v>
      </c>
      <c r="AI79" s="245">
        <v>591</v>
      </c>
      <c r="AJ79" s="295">
        <f t="shared" si="14"/>
        <v>0</v>
      </c>
      <c r="AK79" s="481">
        <v>8</v>
      </c>
      <c r="AL79" s="245">
        <v>591</v>
      </c>
      <c r="AM79" s="295">
        <f t="shared" si="15"/>
        <v>13.536379018612521</v>
      </c>
      <c r="AN79" s="481">
        <v>1</v>
      </c>
      <c r="AO79" s="245">
        <v>591</v>
      </c>
      <c r="AP79" s="295">
        <f t="shared" si="16"/>
        <v>1.6920473773265652</v>
      </c>
      <c r="AQ79" s="481">
        <v>6</v>
      </c>
      <c r="AR79" s="245">
        <v>591</v>
      </c>
      <c r="AS79" s="295">
        <f t="shared" si="17"/>
        <v>10.152284263959389</v>
      </c>
      <c r="AT79" s="481">
        <v>3</v>
      </c>
      <c r="AU79" s="245">
        <v>591</v>
      </c>
      <c r="AV79" s="295">
        <f t="shared" si="18"/>
        <v>5.0761421319796947</v>
      </c>
      <c r="AW79" s="481">
        <v>3</v>
      </c>
      <c r="AX79" s="245">
        <v>591</v>
      </c>
      <c r="AY79" s="295">
        <f t="shared" si="19"/>
        <v>5.0761421319796947</v>
      </c>
      <c r="AZ79" s="481">
        <v>0</v>
      </c>
      <c r="BA79" s="245">
        <v>591</v>
      </c>
      <c r="BB79" s="295">
        <f t="shared" si="20"/>
        <v>0</v>
      </c>
      <c r="BC79" s="481">
        <v>0</v>
      </c>
      <c r="BD79" s="245">
        <v>591</v>
      </c>
      <c r="BE79" s="295">
        <f t="shared" si="21"/>
        <v>0</v>
      </c>
      <c r="BF79" s="481">
        <v>0</v>
      </c>
      <c r="BG79" s="245">
        <v>591</v>
      </c>
      <c r="BH79" s="295">
        <f t="shared" si="22"/>
        <v>0</v>
      </c>
      <c r="BI79" s="481">
        <v>1</v>
      </c>
      <c r="BJ79" s="245">
        <v>591</v>
      </c>
      <c r="BK79" s="295">
        <f t="shared" si="23"/>
        <v>1.6920473773265652</v>
      </c>
      <c r="BL79" s="481">
        <v>1</v>
      </c>
      <c r="BM79" s="245">
        <v>591</v>
      </c>
      <c r="BN79" s="295">
        <f t="shared" si="24"/>
        <v>1.6920473773265652</v>
      </c>
      <c r="BO79" s="484">
        <v>0</v>
      </c>
      <c r="BP79" s="245">
        <v>591</v>
      </c>
      <c r="BQ79" s="295">
        <f t="shared" si="25"/>
        <v>0</v>
      </c>
      <c r="BR79" s="484">
        <v>0</v>
      </c>
      <c r="BS79" s="245">
        <v>591</v>
      </c>
      <c r="BT79" s="295">
        <f t="shared" si="26"/>
        <v>0</v>
      </c>
      <c r="BU79" s="484">
        <v>0</v>
      </c>
      <c r="BV79" s="245">
        <v>591</v>
      </c>
      <c r="BW79" s="295">
        <f t="shared" si="27"/>
        <v>0</v>
      </c>
      <c r="BX79" s="484">
        <v>0</v>
      </c>
      <c r="BY79" s="245">
        <v>591</v>
      </c>
      <c r="BZ79" s="295">
        <f t="shared" si="28"/>
        <v>0</v>
      </c>
      <c r="CA79" s="484">
        <v>0</v>
      </c>
      <c r="CB79" s="245">
        <v>591</v>
      </c>
      <c r="CC79" s="295">
        <f t="shared" si="29"/>
        <v>0</v>
      </c>
      <c r="CD79" s="484">
        <v>0</v>
      </c>
      <c r="CE79" s="245">
        <v>591</v>
      </c>
      <c r="CF79" s="295">
        <f t="shared" si="30"/>
        <v>0</v>
      </c>
      <c r="CG79" s="484">
        <v>0</v>
      </c>
      <c r="CH79" s="245">
        <v>591</v>
      </c>
      <c r="CI79" s="295">
        <f t="shared" si="31"/>
        <v>0</v>
      </c>
      <c r="CJ79" s="484">
        <v>0</v>
      </c>
      <c r="CK79" s="245">
        <v>591</v>
      </c>
      <c r="CL79" s="295">
        <f t="shared" si="32"/>
        <v>0</v>
      </c>
      <c r="CM79" s="484">
        <v>1</v>
      </c>
      <c r="CN79" s="245">
        <v>591</v>
      </c>
      <c r="CO79" s="295">
        <f t="shared" si="33"/>
        <v>1.6920473773265652</v>
      </c>
      <c r="CP79" s="484">
        <v>0</v>
      </c>
      <c r="CQ79" s="245">
        <v>591</v>
      </c>
      <c r="CR79" s="295">
        <f t="shared" si="34"/>
        <v>0</v>
      </c>
      <c r="CS79" s="484">
        <v>0</v>
      </c>
      <c r="CT79" s="245">
        <v>591</v>
      </c>
      <c r="CU79" s="295">
        <f t="shared" si="35"/>
        <v>0</v>
      </c>
      <c r="CV79" s="484">
        <v>4</v>
      </c>
      <c r="CW79" s="245">
        <v>591</v>
      </c>
      <c r="CX79" s="295">
        <f t="shared" si="36"/>
        <v>6.7681895093062607</v>
      </c>
    </row>
    <row r="80" spans="1:102" x14ac:dyDescent="0.25">
      <c r="A80" s="152">
        <v>33</v>
      </c>
      <c r="B80" s="127" t="s">
        <v>370</v>
      </c>
      <c r="C80" s="127" t="s">
        <v>345</v>
      </c>
      <c r="D80" s="481">
        <v>0</v>
      </c>
      <c r="E80" s="648">
        <v>287</v>
      </c>
      <c r="F80" s="295">
        <v>0</v>
      </c>
      <c r="G80" s="288">
        <f t="shared" si="4"/>
        <v>7</v>
      </c>
      <c r="H80" s="288">
        <v>287</v>
      </c>
      <c r="I80" s="290">
        <f t="shared" ca="1" si="5"/>
        <v>0.97560975609756106</v>
      </c>
      <c r="J80" s="481">
        <v>0</v>
      </c>
      <c r="K80" s="245">
        <v>287</v>
      </c>
      <c r="L80" s="295">
        <f t="shared" si="6"/>
        <v>0</v>
      </c>
      <c r="M80" s="481">
        <v>0</v>
      </c>
      <c r="N80" s="245">
        <v>287</v>
      </c>
      <c r="O80" s="295">
        <f t="shared" si="7"/>
        <v>0</v>
      </c>
      <c r="P80" s="481">
        <v>0</v>
      </c>
      <c r="Q80" s="245">
        <v>287</v>
      </c>
      <c r="R80" s="295">
        <f t="shared" si="8"/>
        <v>0</v>
      </c>
      <c r="S80" s="481">
        <v>0</v>
      </c>
      <c r="T80" s="245">
        <v>287</v>
      </c>
      <c r="U80" s="295">
        <f t="shared" si="9"/>
        <v>0</v>
      </c>
      <c r="V80" s="481">
        <v>0</v>
      </c>
      <c r="W80" s="245">
        <v>287</v>
      </c>
      <c r="X80" s="295">
        <f t="shared" si="10"/>
        <v>0</v>
      </c>
      <c r="Y80" s="481">
        <v>1</v>
      </c>
      <c r="Z80" s="245">
        <v>287</v>
      </c>
      <c r="AA80" s="295">
        <f t="shared" si="11"/>
        <v>3.484320557491289</v>
      </c>
      <c r="AB80" s="481">
        <v>1</v>
      </c>
      <c r="AC80" s="245">
        <v>287</v>
      </c>
      <c r="AD80" s="295">
        <f t="shared" si="12"/>
        <v>3.484320557491289</v>
      </c>
      <c r="AE80" s="481">
        <v>0</v>
      </c>
      <c r="AF80" s="245">
        <v>287</v>
      </c>
      <c r="AG80" s="295">
        <f t="shared" si="13"/>
        <v>0</v>
      </c>
      <c r="AH80" s="481">
        <v>0</v>
      </c>
      <c r="AI80" s="245">
        <v>287</v>
      </c>
      <c r="AJ80" s="295">
        <f t="shared" si="14"/>
        <v>0</v>
      </c>
      <c r="AK80" s="481">
        <v>0</v>
      </c>
      <c r="AL80" s="245">
        <v>287</v>
      </c>
      <c r="AM80" s="295">
        <f t="shared" si="15"/>
        <v>0</v>
      </c>
      <c r="AN80" s="481">
        <v>0</v>
      </c>
      <c r="AO80" s="245">
        <v>287</v>
      </c>
      <c r="AP80" s="295">
        <f t="shared" si="16"/>
        <v>0</v>
      </c>
      <c r="AQ80" s="481">
        <v>0</v>
      </c>
      <c r="AR80" s="245">
        <v>287</v>
      </c>
      <c r="AS80" s="295">
        <f t="shared" si="17"/>
        <v>0</v>
      </c>
      <c r="AT80" s="481">
        <v>2</v>
      </c>
      <c r="AU80" s="245">
        <v>287</v>
      </c>
      <c r="AV80" s="295">
        <f t="shared" si="18"/>
        <v>6.968641114982578</v>
      </c>
      <c r="AW80" s="481">
        <v>1</v>
      </c>
      <c r="AX80" s="245">
        <v>287</v>
      </c>
      <c r="AY80" s="295">
        <f t="shared" si="19"/>
        <v>3.484320557491289</v>
      </c>
      <c r="AZ80" s="481">
        <v>0</v>
      </c>
      <c r="BA80" s="245">
        <v>287</v>
      </c>
      <c r="BB80" s="295">
        <f t="shared" si="20"/>
        <v>0</v>
      </c>
      <c r="BC80" s="481">
        <v>0</v>
      </c>
      <c r="BD80" s="245">
        <v>287</v>
      </c>
      <c r="BE80" s="295">
        <f t="shared" si="21"/>
        <v>0</v>
      </c>
      <c r="BF80" s="481">
        <v>0</v>
      </c>
      <c r="BG80" s="245">
        <v>287</v>
      </c>
      <c r="BH80" s="295">
        <f t="shared" si="22"/>
        <v>0</v>
      </c>
      <c r="BI80" s="481">
        <v>0</v>
      </c>
      <c r="BJ80" s="245">
        <v>287</v>
      </c>
      <c r="BK80" s="295">
        <f t="shared" si="23"/>
        <v>0</v>
      </c>
      <c r="BL80" s="481">
        <v>0</v>
      </c>
      <c r="BM80" s="245">
        <v>287</v>
      </c>
      <c r="BN80" s="295">
        <f t="shared" si="24"/>
        <v>0</v>
      </c>
      <c r="BO80" s="484">
        <v>0</v>
      </c>
      <c r="BP80" s="245">
        <v>287</v>
      </c>
      <c r="BQ80" s="295">
        <f t="shared" si="25"/>
        <v>0</v>
      </c>
      <c r="BR80" s="484">
        <v>1</v>
      </c>
      <c r="BS80" s="245">
        <v>287</v>
      </c>
      <c r="BT80" s="295">
        <f t="shared" si="26"/>
        <v>3.484320557491289</v>
      </c>
      <c r="BU80" s="484">
        <v>0</v>
      </c>
      <c r="BV80" s="245">
        <v>287</v>
      </c>
      <c r="BW80" s="295">
        <f t="shared" si="27"/>
        <v>0</v>
      </c>
      <c r="BX80" s="484">
        <v>0</v>
      </c>
      <c r="BY80" s="245">
        <v>287</v>
      </c>
      <c r="BZ80" s="295">
        <f t="shared" si="28"/>
        <v>0</v>
      </c>
      <c r="CA80" s="484">
        <v>0</v>
      </c>
      <c r="CB80" s="245">
        <v>287</v>
      </c>
      <c r="CC80" s="295">
        <f t="shared" si="29"/>
        <v>0</v>
      </c>
      <c r="CD80" s="484">
        <v>0</v>
      </c>
      <c r="CE80" s="245">
        <v>287</v>
      </c>
      <c r="CF80" s="295">
        <f t="shared" si="30"/>
        <v>0</v>
      </c>
      <c r="CG80" s="484">
        <v>1</v>
      </c>
      <c r="CH80" s="245">
        <v>287</v>
      </c>
      <c r="CI80" s="295">
        <f t="shared" si="31"/>
        <v>3.484320557491289</v>
      </c>
      <c r="CJ80" s="484">
        <v>0</v>
      </c>
      <c r="CK80" s="245">
        <v>287</v>
      </c>
      <c r="CL80" s="295">
        <f t="shared" si="32"/>
        <v>0</v>
      </c>
      <c r="CM80" s="484">
        <v>0</v>
      </c>
      <c r="CN80" s="245">
        <v>287</v>
      </c>
      <c r="CO80" s="295">
        <f t="shared" si="33"/>
        <v>0</v>
      </c>
      <c r="CP80" s="484">
        <v>0</v>
      </c>
      <c r="CQ80" s="245">
        <v>287</v>
      </c>
      <c r="CR80" s="295">
        <f t="shared" si="34"/>
        <v>0</v>
      </c>
      <c r="CS80" s="484">
        <v>0</v>
      </c>
      <c r="CT80" s="245">
        <v>287</v>
      </c>
      <c r="CU80" s="295">
        <f t="shared" si="35"/>
        <v>0</v>
      </c>
      <c r="CV80" s="484">
        <v>0</v>
      </c>
      <c r="CW80" s="245">
        <v>287</v>
      </c>
      <c r="CX80" s="295">
        <f t="shared" si="36"/>
        <v>0</v>
      </c>
    </row>
    <row r="81" spans="1:102" x14ac:dyDescent="0.25">
      <c r="A81" s="152">
        <v>34</v>
      </c>
      <c r="B81" s="127" t="s">
        <v>371</v>
      </c>
      <c r="C81" s="127" t="s">
        <v>339</v>
      </c>
      <c r="D81" s="481">
        <v>0</v>
      </c>
      <c r="E81" s="648">
        <v>185</v>
      </c>
      <c r="F81" s="295">
        <v>0</v>
      </c>
      <c r="G81" s="288">
        <f t="shared" si="4"/>
        <v>4</v>
      </c>
      <c r="H81" s="288">
        <v>185</v>
      </c>
      <c r="I81" s="290">
        <f t="shared" ca="1" si="5"/>
        <v>0.8648648648648648</v>
      </c>
      <c r="J81" s="481">
        <v>0</v>
      </c>
      <c r="K81" s="245">
        <v>185</v>
      </c>
      <c r="L81" s="295">
        <f t="shared" si="6"/>
        <v>0</v>
      </c>
      <c r="M81" s="481">
        <v>0</v>
      </c>
      <c r="N81" s="245">
        <v>185</v>
      </c>
      <c r="O81" s="295">
        <f t="shared" si="7"/>
        <v>0</v>
      </c>
      <c r="P81" s="481">
        <v>0</v>
      </c>
      <c r="Q81" s="245">
        <v>185</v>
      </c>
      <c r="R81" s="295">
        <f t="shared" si="8"/>
        <v>0</v>
      </c>
      <c r="S81" s="481">
        <v>0</v>
      </c>
      <c r="T81" s="245">
        <v>185</v>
      </c>
      <c r="U81" s="295">
        <f t="shared" si="9"/>
        <v>0</v>
      </c>
      <c r="V81" s="481">
        <v>0</v>
      </c>
      <c r="W81" s="245">
        <v>185</v>
      </c>
      <c r="X81" s="295">
        <f t="shared" si="10"/>
        <v>0</v>
      </c>
      <c r="Y81" s="481">
        <v>0</v>
      </c>
      <c r="Z81" s="245">
        <v>185</v>
      </c>
      <c r="AA81" s="295">
        <f t="shared" si="11"/>
        <v>0</v>
      </c>
      <c r="AB81" s="481">
        <v>0</v>
      </c>
      <c r="AC81" s="245">
        <v>185</v>
      </c>
      <c r="AD81" s="295">
        <f t="shared" si="12"/>
        <v>0</v>
      </c>
      <c r="AE81" s="481">
        <v>0</v>
      </c>
      <c r="AF81" s="245">
        <v>185</v>
      </c>
      <c r="AG81" s="295">
        <f t="shared" si="13"/>
        <v>0</v>
      </c>
      <c r="AH81" s="481">
        <v>2</v>
      </c>
      <c r="AI81" s="245">
        <v>185</v>
      </c>
      <c r="AJ81" s="295">
        <f t="shared" si="14"/>
        <v>10.810810810810811</v>
      </c>
      <c r="AK81" s="481">
        <v>0</v>
      </c>
      <c r="AL81" s="245">
        <v>185</v>
      </c>
      <c r="AM81" s="295">
        <f t="shared" si="15"/>
        <v>0</v>
      </c>
      <c r="AN81" s="481">
        <v>0</v>
      </c>
      <c r="AO81" s="245">
        <v>185</v>
      </c>
      <c r="AP81" s="295">
        <f t="shared" si="16"/>
        <v>0</v>
      </c>
      <c r="AQ81" s="481">
        <v>0</v>
      </c>
      <c r="AR81" s="245">
        <v>185</v>
      </c>
      <c r="AS81" s="295">
        <f t="shared" si="17"/>
        <v>0</v>
      </c>
      <c r="AT81" s="481">
        <v>0</v>
      </c>
      <c r="AU81" s="245">
        <v>185</v>
      </c>
      <c r="AV81" s="295">
        <f t="shared" si="18"/>
        <v>0</v>
      </c>
      <c r="AW81" s="481">
        <v>0</v>
      </c>
      <c r="AX81" s="245">
        <v>185</v>
      </c>
      <c r="AY81" s="295">
        <f t="shared" si="19"/>
        <v>0</v>
      </c>
      <c r="AZ81" s="481">
        <v>0</v>
      </c>
      <c r="BA81" s="245">
        <v>185</v>
      </c>
      <c r="BB81" s="295">
        <f t="shared" si="20"/>
        <v>0</v>
      </c>
      <c r="BC81" s="481">
        <v>1</v>
      </c>
      <c r="BD81" s="245">
        <v>185</v>
      </c>
      <c r="BE81" s="295">
        <f t="shared" si="21"/>
        <v>5.4054054054054053</v>
      </c>
      <c r="BF81" s="481">
        <v>0</v>
      </c>
      <c r="BG81" s="245">
        <v>185</v>
      </c>
      <c r="BH81" s="295">
        <f t="shared" si="22"/>
        <v>0</v>
      </c>
      <c r="BI81" s="481">
        <v>0</v>
      </c>
      <c r="BJ81" s="245">
        <v>185</v>
      </c>
      <c r="BK81" s="295">
        <f t="shared" si="23"/>
        <v>0</v>
      </c>
      <c r="BL81" s="481">
        <v>0</v>
      </c>
      <c r="BM81" s="245">
        <v>185</v>
      </c>
      <c r="BN81" s="295">
        <f t="shared" si="24"/>
        <v>0</v>
      </c>
      <c r="BO81" s="484">
        <v>0</v>
      </c>
      <c r="BP81" s="245">
        <v>185</v>
      </c>
      <c r="BQ81" s="295">
        <f t="shared" si="25"/>
        <v>0</v>
      </c>
      <c r="BR81" s="484">
        <v>0</v>
      </c>
      <c r="BS81" s="245">
        <v>185</v>
      </c>
      <c r="BT81" s="295">
        <f t="shared" si="26"/>
        <v>0</v>
      </c>
      <c r="BU81" s="484">
        <v>0</v>
      </c>
      <c r="BV81" s="245">
        <v>185</v>
      </c>
      <c r="BW81" s="295">
        <f t="shared" si="27"/>
        <v>0</v>
      </c>
      <c r="BX81" s="484">
        <v>0</v>
      </c>
      <c r="BY81" s="245">
        <v>185</v>
      </c>
      <c r="BZ81" s="295">
        <f t="shared" si="28"/>
        <v>0</v>
      </c>
      <c r="CA81" s="484">
        <v>0</v>
      </c>
      <c r="CB81" s="245">
        <v>185</v>
      </c>
      <c r="CC81" s="295">
        <f t="shared" si="29"/>
        <v>0</v>
      </c>
      <c r="CD81" s="484">
        <v>1</v>
      </c>
      <c r="CE81" s="245">
        <v>185</v>
      </c>
      <c r="CF81" s="295">
        <f t="shared" si="30"/>
        <v>5.4054054054054053</v>
      </c>
      <c r="CG81" s="484">
        <v>0</v>
      </c>
      <c r="CH81" s="245">
        <v>185</v>
      </c>
      <c r="CI81" s="295">
        <f t="shared" si="31"/>
        <v>0</v>
      </c>
      <c r="CJ81" s="484">
        <v>0</v>
      </c>
      <c r="CK81" s="245">
        <v>185</v>
      </c>
      <c r="CL81" s="295">
        <f t="shared" si="32"/>
        <v>0</v>
      </c>
      <c r="CM81" s="484">
        <v>0</v>
      </c>
      <c r="CN81" s="245">
        <v>185</v>
      </c>
      <c r="CO81" s="295">
        <f t="shared" si="33"/>
        <v>0</v>
      </c>
      <c r="CP81" s="484">
        <v>0</v>
      </c>
      <c r="CQ81" s="245">
        <v>185</v>
      </c>
      <c r="CR81" s="295">
        <f t="shared" si="34"/>
        <v>0</v>
      </c>
      <c r="CS81" s="484">
        <v>0</v>
      </c>
      <c r="CT81" s="245">
        <v>185</v>
      </c>
      <c r="CU81" s="295">
        <f t="shared" si="35"/>
        <v>0</v>
      </c>
      <c r="CV81" s="484">
        <v>0</v>
      </c>
      <c r="CW81" s="245">
        <v>185</v>
      </c>
      <c r="CX81" s="295">
        <f t="shared" si="36"/>
        <v>0</v>
      </c>
    </row>
    <row r="82" spans="1:102" x14ac:dyDescent="0.25">
      <c r="A82" s="152">
        <v>35</v>
      </c>
      <c r="B82" s="127" t="s">
        <v>372</v>
      </c>
      <c r="C82" s="127" t="s">
        <v>345</v>
      </c>
      <c r="D82" s="481">
        <v>0</v>
      </c>
      <c r="E82" s="648">
        <v>336</v>
      </c>
      <c r="F82" s="295">
        <v>0</v>
      </c>
      <c r="G82" s="288">
        <f t="shared" si="4"/>
        <v>8</v>
      </c>
      <c r="H82" s="288">
        <v>336</v>
      </c>
      <c r="I82" s="290">
        <f t="shared" ca="1" si="5"/>
        <v>0.95238095238095233</v>
      </c>
      <c r="J82" s="481">
        <v>0</v>
      </c>
      <c r="K82" s="245">
        <v>336</v>
      </c>
      <c r="L82" s="295">
        <f t="shared" si="6"/>
        <v>0</v>
      </c>
      <c r="M82" s="481">
        <v>0</v>
      </c>
      <c r="N82" s="245">
        <v>336</v>
      </c>
      <c r="O82" s="295">
        <f t="shared" si="7"/>
        <v>0</v>
      </c>
      <c r="P82" s="481">
        <v>0</v>
      </c>
      <c r="Q82" s="245">
        <v>336</v>
      </c>
      <c r="R82" s="295">
        <f t="shared" si="8"/>
        <v>0</v>
      </c>
      <c r="S82" s="481">
        <v>1</v>
      </c>
      <c r="T82" s="245">
        <v>336</v>
      </c>
      <c r="U82" s="295">
        <f t="shared" si="9"/>
        <v>2.9761904761904758</v>
      </c>
      <c r="V82" s="481">
        <v>0</v>
      </c>
      <c r="W82" s="245">
        <v>336</v>
      </c>
      <c r="X82" s="295">
        <f t="shared" si="10"/>
        <v>0</v>
      </c>
      <c r="Y82" s="481">
        <v>1</v>
      </c>
      <c r="Z82" s="245">
        <v>336</v>
      </c>
      <c r="AA82" s="295">
        <f t="shared" si="11"/>
        <v>2.9761904761904758</v>
      </c>
      <c r="AB82" s="481">
        <v>0</v>
      </c>
      <c r="AC82" s="245">
        <v>336</v>
      </c>
      <c r="AD82" s="295">
        <f t="shared" si="12"/>
        <v>0</v>
      </c>
      <c r="AE82" s="481">
        <v>1</v>
      </c>
      <c r="AF82" s="245">
        <v>336</v>
      </c>
      <c r="AG82" s="295">
        <f t="shared" si="13"/>
        <v>2.9761904761904758</v>
      </c>
      <c r="AH82" s="481">
        <v>0</v>
      </c>
      <c r="AI82" s="245">
        <v>336</v>
      </c>
      <c r="AJ82" s="295">
        <f t="shared" si="14"/>
        <v>0</v>
      </c>
      <c r="AK82" s="481">
        <v>0</v>
      </c>
      <c r="AL82" s="245">
        <v>336</v>
      </c>
      <c r="AM82" s="295">
        <f t="shared" si="15"/>
        <v>0</v>
      </c>
      <c r="AN82" s="481">
        <v>0</v>
      </c>
      <c r="AO82" s="245">
        <v>336</v>
      </c>
      <c r="AP82" s="295">
        <f t="shared" si="16"/>
        <v>0</v>
      </c>
      <c r="AQ82" s="481">
        <v>0</v>
      </c>
      <c r="AR82" s="245">
        <v>336</v>
      </c>
      <c r="AS82" s="295">
        <f t="shared" si="17"/>
        <v>0</v>
      </c>
      <c r="AT82" s="481">
        <v>0</v>
      </c>
      <c r="AU82" s="245">
        <v>336</v>
      </c>
      <c r="AV82" s="295">
        <f t="shared" si="18"/>
        <v>0</v>
      </c>
      <c r="AW82" s="481">
        <v>0</v>
      </c>
      <c r="AX82" s="245">
        <v>336</v>
      </c>
      <c r="AY82" s="295">
        <f t="shared" si="19"/>
        <v>0</v>
      </c>
      <c r="AZ82" s="481">
        <v>0</v>
      </c>
      <c r="BA82" s="245">
        <v>336</v>
      </c>
      <c r="BB82" s="295">
        <f t="shared" si="20"/>
        <v>0</v>
      </c>
      <c r="BC82" s="481">
        <v>1</v>
      </c>
      <c r="BD82" s="245">
        <v>336</v>
      </c>
      <c r="BE82" s="295">
        <f t="shared" si="21"/>
        <v>2.9761904761904758</v>
      </c>
      <c r="BF82" s="481">
        <v>2</v>
      </c>
      <c r="BG82" s="245">
        <v>336</v>
      </c>
      <c r="BH82" s="295">
        <f t="shared" si="22"/>
        <v>5.9523809523809517</v>
      </c>
      <c r="BI82" s="481">
        <v>0</v>
      </c>
      <c r="BJ82" s="245">
        <v>336</v>
      </c>
      <c r="BK82" s="295">
        <f t="shared" si="23"/>
        <v>0</v>
      </c>
      <c r="BL82" s="481">
        <v>0</v>
      </c>
      <c r="BM82" s="245">
        <v>336</v>
      </c>
      <c r="BN82" s="295">
        <f t="shared" si="24"/>
        <v>0</v>
      </c>
      <c r="BO82" s="484">
        <v>0</v>
      </c>
      <c r="BP82" s="245">
        <v>336</v>
      </c>
      <c r="BQ82" s="295">
        <f t="shared" si="25"/>
        <v>0</v>
      </c>
      <c r="BR82" s="484">
        <v>0</v>
      </c>
      <c r="BS82" s="245">
        <v>336</v>
      </c>
      <c r="BT82" s="295">
        <f t="shared" si="26"/>
        <v>0</v>
      </c>
      <c r="BU82" s="484">
        <v>0</v>
      </c>
      <c r="BV82" s="245">
        <v>336</v>
      </c>
      <c r="BW82" s="295">
        <f t="shared" si="27"/>
        <v>0</v>
      </c>
      <c r="BX82" s="484">
        <v>0</v>
      </c>
      <c r="BY82" s="245">
        <v>336</v>
      </c>
      <c r="BZ82" s="295">
        <f t="shared" si="28"/>
        <v>0</v>
      </c>
      <c r="CA82" s="484">
        <v>1</v>
      </c>
      <c r="CB82" s="245">
        <v>336</v>
      </c>
      <c r="CC82" s="295">
        <f t="shared" si="29"/>
        <v>2.9761904761904758</v>
      </c>
      <c r="CD82" s="484">
        <v>0</v>
      </c>
      <c r="CE82" s="245">
        <v>336</v>
      </c>
      <c r="CF82" s="295">
        <f t="shared" si="30"/>
        <v>0</v>
      </c>
      <c r="CG82" s="484">
        <v>0</v>
      </c>
      <c r="CH82" s="245">
        <v>336</v>
      </c>
      <c r="CI82" s="295">
        <f t="shared" si="31"/>
        <v>0</v>
      </c>
      <c r="CJ82" s="484">
        <v>0</v>
      </c>
      <c r="CK82" s="245">
        <v>336</v>
      </c>
      <c r="CL82" s="295">
        <f t="shared" si="32"/>
        <v>0</v>
      </c>
      <c r="CM82" s="484">
        <v>1</v>
      </c>
      <c r="CN82" s="245">
        <v>336</v>
      </c>
      <c r="CO82" s="295">
        <f t="shared" si="33"/>
        <v>2.9761904761904758</v>
      </c>
      <c r="CP82" s="484">
        <v>0</v>
      </c>
      <c r="CQ82" s="245">
        <v>336</v>
      </c>
      <c r="CR82" s="295">
        <f t="shared" si="34"/>
        <v>0</v>
      </c>
      <c r="CS82" s="484">
        <v>0</v>
      </c>
      <c r="CT82" s="245">
        <v>336</v>
      </c>
      <c r="CU82" s="295">
        <f t="shared" si="35"/>
        <v>0</v>
      </c>
      <c r="CV82" s="484">
        <v>0</v>
      </c>
      <c r="CW82" s="245">
        <v>336</v>
      </c>
      <c r="CX82" s="295">
        <f t="shared" si="36"/>
        <v>0</v>
      </c>
    </row>
    <row r="83" spans="1:102" x14ac:dyDescent="0.25">
      <c r="A83" s="152">
        <v>36</v>
      </c>
      <c r="B83" s="127" t="s">
        <v>373</v>
      </c>
      <c r="C83" s="127" t="s">
        <v>339</v>
      </c>
      <c r="D83" s="481">
        <v>2</v>
      </c>
      <c r="E83" s="648">
        <v>308</v>
      </c>
      <c r="F83" s="295">
        <v>0</v>
      </c>
      <c r="G83" s="288">
        <f t="shared" si="4"/>
        <v>18</v>
      </c>
      <c r="H83" s="288">
        <v>308</v>
      </c>
      <c r="I83" s="290">
        <f t="shared" ca="1" si="5"/>
        <v>2.3376623376623376</v>
      </c>
      <c r="J83" s="481">
        <v>0</v>
      </c>
      <c r="K83" s="245">
        <v>308</v>
      </c>
      <c r="L83" s="295">
        <f t="shared" si="6"/>
        <v>0</v>
      </c>
      <c r="M83" s="481">
        <v>0</v>
      </c>
      <c r="N83" s="245">
        <v>308</v>
      </c>
      <c r="O83" s="295">
        <f t="shared" si="7"/>
        <v>0</v>
      </c>
      <c r="P83" s="481">
        <v>0</v>
      </c>
      <c r="Q83" s="245">
        <v>308</v>
      </c>
      <c r="R83" s="295">
        <f t="shared" si="8"/>
        <v>0</v>
      </c>
      <c r="S83" s="481">
        <v>1</v>
      </c>
      <c r="T83" s="245">
        <v>308</v>
      </c>
      <c r="U83" s="295">
        <f t="shared" si="9"/>
        <v>3.2467532467532472</v>
      </c>
      <c r="V83" s="481">
        <v>1</v>
      </c>
      <c r="W83" s="245">
        <v>308</v>
      </c>
      <c r="X83" s="295">
        <f t="shared" si="10"/>
        <v>3.2467532467532472</v>
      </c>
      <c r="Y83" s="481">
        <v>2</v>
      </c>
      <c r="Z83" s="245">
        <v>308</v>
      </c>
      <c r="AA83" s="295">
        <f t="shared" si="11"/>
        <v>6.4935064935064943</v>
      </c>
      <c r="AB83" s="481">
        <v>1</v>
      </c>
      <c r="AC83" s="245">
        <v>308</v>
      </c>
      <c r="AD83" s="295">
        <f t="shared" si="12"/>
        <v>3.2467532467532472</v>
      </c>
      <c r="AE83" s="481">
        <v>0</v>
      </c>
      <c r="AF83" s="245">
        <v>308</v>
      </c>
      <c r="AG83" s="295">
        <f t="shared" si="13"/>
        <v>0</v>
      </c>
      <c r="AH83" s="481">
        <v>1</v>
      </c>
      <c r="AI83" s="245">
        <v>308</v>
      </c>
      <c r="AJ83" s="295">
        <f t="shared" si="14"/>
        <v>3.2467532467532472</v>
      </c>
      <c r="AK83" s="481">
        <v>0</v>
      </c>
      <c r="AL83" s="245">
        <v>308</v>
      </c>
      <c r="AM83" s="295">
        <f t="shared" si="15"/>
        <v>0</v>
      </c>
      <c r="AN83" s="481">
        <v>0</v>
      </c>
      <c r="AO83" s="245">
        <v>308</v>
      </c>
      <c r="AP83" s="295">
        <f t="shared" si="16"/>
        <v>0</v>
      </c>
      <c r="AQ83" s="481">
        <v>0</v>
      </c>
      <c r="AR83" s="245">
        <v>308</v>
      </c>
      <c r="AS83" s="295">
        <f t="shared" si="17"/>
        <v>0</v>
      </c>
      <c r="AT83" s="481">
        <v>0</v>
      </c>
      <c r="AU83" s="245">
        <v>308</v>
      </c>
      <c r="AV83" s="295">
        <f t="shared" si="18"/>
        <v>0</v>
      </c>
      <c r="AW83" s="481">
        <v>1</v>
      </c>
      <c r="AX83" s="245">
        <v>308</v>
      </c>
      <c r="AY83" s="295">
        <f t="shared" si="19"/>
        <v>3.2467532467532472</v>
      </c>
      <c r="AZ83" s="481">
        <v>1</v>
      </c>
      <c r="BA83" s="245">
        <v>308</v>
      </c>
      <c r="BB83" s="295">
        <f t="shared" si="20"/>
        <v>3.2467532467532472</v>
      </c>
      <c r="BC83" s="481">
        <v>0</v>
      </c>
      <c r="BD83" s="245">
        <v>308</v>
      </c>
      <c r="BE83" s="295">
        <f t="shared" si="21"/>
        <v>0</v>
      </c>
      <c r="BF83" s="481">
        <v>0</v>
      </c>
      <c r="BG83" s="245">
        <v>308</v>
      </c>
      <c r="BH83" s="295">
        <f t="shared" si="22"/>
        <v>0</v>
      </c>
      <c r="BI83" s="481">
        <v>0</v>
      </c>
      <c r="BJ83" s="245">
        <v>308</v>
      </c>
      <c r="BK83" s="295">
        <f t="shared" si="23"/>
        <v>0</v>
      </c>
      <c r="BL83" s="481">
        <v>3</v>
      </c>
      <c r="BM83" s="245">
        <v>308</v>
      </c>
      <c r="BN83" s="295">
        <f t="shared" si="24"/>
        <v>9.7402597402597397</v>
      </c>
      <c r="BO83" s="484">
        <v>0</v>
      </c>
      <c r="BP83" s="245">
        <v>308</v>
      </c>
      <c r="BQ83" s="295">
        <f t="shared" si="25"/>
        <v>0</v>
      </c>
      <c r="BR83" s="484">
        <v>1</v>
      </c>
      <c r="BS83" s="245">
        <v>308</v>
      </c>
      <c r="BT83" s="295">
        <f t="shared" si="26"/>
        <v>3.2467532467532472</v>
      </c>
      <c r="BU83" s="484">
        <v>0</v>
      </c>
      <c r="BV83" s="245">
        <v>308</v>
      </c>
      <c r="BW83" s="295">
        <f t="shared" si="27"/>
        <v>0</v>
      </c>
      <c r="BX83" s="484">
        <v>0</v>
      </c>
      <c r="BY83" s="245">
        <v>308</v>
      </c>
      <c r="BZ83" s="295">
        <f t="shared" si="28"/>
        <v>0</v>
      </c>
      <c r="CA83" s="484">
        <v>0</v>
      </c>
      <c r="CB83" s="245">
        <v>308</v>
      </c>
      <c r="CC83" s="295">
        <f t="shared" si="29"/>
        <v>0</v>
      </c>
      <c r="CD83" s="484">
        <v>3</v>
      </c>
      <c r="CE83" s="245">
        <v>308</v>
      </c>
      <c r="CF83" s="295">
        <f t="shared" si="30"/>
        <v>9.7402597402597397</v>
      </c>
      <c r="CG83" s="484">
        <v>0</v>
      </c>
      <c r="CH83" s="245">
        <v>308</v>
      </c>
      <c r="CI83" s="295">
        <f t="shared" si="31"/>
        <v>0</v>
      </c>
      <c r="CJ83" s="484">
        <v>0</v>
      </c>
      <c r="CK83" s="245">
        <v>308</v>
      </c>
      <c r="CL83" s="295">
        <f t="shared" si="32"/>
        <v>0</v>
      </c>
      <c r="CM83" s="484">
        <v>1</v>
      </c>
      <c r="CN83" s="245">
        <v>308</v>
      </c>
      <c r="CO83" s="295">
        <f t="shared" si="33"/>
        <v>3.2467532467532472</v>
      </c>
      <c r="CP83" s="484">
        <v>0</v>
      </c>
      <c r="CQ83" s="245">
        <v>308</v>
      </c>
      <c r="CR83" s="295">
        <f t="shared" si="34"/>
        <v>0</v>
      </c>
      <c r="CS83" s="484">
        <v>0</v>
      </c>
      <c r="CT83" s="245">
        <v>308</v>
      </c>
      <c r="CU83" s="295">
        <f t="shared" si="35"/>
        <v>0</v>
      </c>
      <c r="CV83" s="484">
        <v>2</v>
      </c>
      <c r="CW83" s="245">
        <v>308</v>
      </c>
      <c r="CX83" s="295">
        <f t="shared" si="36"/>
        <v>6.4935064935064943</v>
      </c>
    </row>
    <row r="84" spans="1:102" x14ac:dyDescent="0.25">
      <c r="A84" s="152">
        <v>37</v>
      </c>
      <c r="B84" s="127" t="s">
        <v>374</v>
      </c>
      <c r="C84" s="127" t="s">
        <v>339</v>
      </c>
      <c r="D84" s="481">
        <v>0</v>
      </c>
      <c r="E84" s="648">
        <v>281</v>
      </c>
      <c r="F84" s="295">
        <v>0</v>
      </c>
      <c r="G84" s="288">
        <f t="shared" si="4"/>
        <v>8</v>
      </c>
      <c r="H84" s="288">
        <v>281</v>
      </c>
      <c r="I84" s="290">
        <f t="shared" ca="1" si="5"/>
        <v>1.1387900355871885</v>
      </c>
      <c r="J84" s="481">
        <v>0</v>
      </c>
      <c r="K84" s="245">
        <v>281</v>
      </c>
      <c r="L84" s="295">
        <f t="shared" si="6"/>
        <v>0</v>
      </c>
      <c r="M84" s="481">
        <v>0</v>
      </c>
      <c r="N84" s="245">
        <v>281</v>
      </c>
      <c r="O84" s="295">
        <f t="shared" si="7"/>
        <v>0</v>
      </c>
      <c r="P84" s="481">
        <v>0</v>
      </c>
      <c r="Q84" s="245">
        <v>281</v>
      </c>
      <c r="R84" s="295">
        <f t="shared" si="8"/>
        <v>0</v>
      </c>
      <c r="S84" s="481">
        <v>0</v>
      </c>
      <c r="T84" s="245">
        <v>281</v>
      </c>
      <c r="U84" s="295">
        <f t="shared" si="9"/>
        <v>0</v>
      </c>
      <c r="V84" s="481">
        <v>0</v>
      </c>
      <c r="W84" s="245">
        <v>281</v>
      </c>
      <c r="X84" s="295">
        <f t="shared" si="10"/>
        <v>0</v>
      </c>
      <c r="Y84" s="481">
        <v>0</v>
      </c>
      <c r="Z84" s="245">
        <v>281</v>
      </c>
      <c r="AA84" s="295">
        <f t="shared" si="11"/>
        <v>0</v>
      </c>
      <c r="AB84" s="481">
        <v>0</v>
      </c>
      <c r="AC84" s="245">
        <v>281</v>
      </c>
      <c r="AD84" s="295">
        <f t="shared" si="12"/>
        <v>0</v>
      </c>
      <c r="AE84" s="481">
        <v>0</v>
      </c>
      <c r="AF84" s="245">
        <v>281</v>
      </c>
      <c r="AG84" s="295">
        <f t="shared" si="13"/>
        <v>0</v>
      </c>
      <c r="AH84" s="481">
        <v>0</v>
      </c>
      <c r="AI84" s="245">
        <v>281</v>
      </c>
      <c r="AJ84" s="295">
        <f t="shared" si="14"/>
        <v>0</v>
      </c>
      <c r="AK84" s="481">
        <v>0</v>
      </c>
      <c r="AL84" s="245">
        <v>281</v>
      </c>
      <c r="AM84" s="295">
        <f t="shared" si="15"/>
        <v>0</v>
      </c>
      <c r="AN84" s="481">
        <v>0</v>
      </c>
      <c r="AO84" s="245">
        <v>281</v>
      </c>
      <c r="AP84" s="295">
        <f t="shared" si="16"/>
        <v>0</v>
      </c>
      <c r="AQ84" s="481">
        <v>0</v>
      </c>
      <c r="AR84" s="245">
        <v>281</v>
      </c>
      <c r="AS84" s="295">
        <f t="shared" si="17"/>
        <v>0</v>
      </c>
      <c r="AT84" s="481">
        <v>0</v>
      </c>
      <c r="AU84" s="245">
        <v>281</v>
      </c>
      <c r="AV84" s="295">
        <f t="shared" si="18"/>
        <v>0</v>
      </c>
      <c r="AW84" s="481">
        <v>0</v>
      </c>
      <c r="AX84" s="245">
        <v>281</v>
      </c>
      <c r="AY84" s="295">
        <f t="shared" si="19"/>
        <v>0</v>
      </c>
      <c r="AZ84" s="481">
        <v>0</v>
      </c>
      <c r="BA84" s="245">
        <v>281</v>
      </c>
      <c r="BB84" s="295">
        <f t="shared" si="20"/>
        <v>0</v>
      </c>
      <c r="BC84" s="481">
        <v>0</v>
      </c>
      <c r="BD84" s="245">
        <v>281</v>
      </c>
      <c r="BE84" s="295">
        <f t="shared" si="21"/>
        <v>0</v>
      </c>
      <c r="BF84" s="481">
        <v>2</v>
      </c>
      <c r="BG84" s="245">
        <v>281</v>
      </c>
      <c r="BH84" s="295">
        <f t="shared" si="22"/>
        <v>7.1174377224199281</v>
      </c>
      <c r="BI84" s="481">
        <v>0</v>
      </c>
      <c r="BJ84" s="245">
        <v>281</v>
      </c>
      <c r="BK84" s="295">
        <f t="shared" si="23"/>
        <v>0</v>
      </c>
      <c r="BL84" s="481">
        <v>0</v>
      </c>
      <c r="BM84" s="245">
        <v>281</v>
      </c>
      <c r="BN84" s="295">
        <f t="shared" si="24"/>
        <v>0</v>
      </c>
      <c r="BO84" s="484">
        <v>0</v>
      </c>
      <c r="BP84" s="245">
        <v>281</v>
      </c>
      <c r="BQ84" s="295">
        <f t="shared" si="25"/>
        <v>0</v>
      </c>
      <c r="BR84" s="484">
        <v>0</v>
      </c>
      <c r="BS84" s="245">
        <v>281</v>
      </c>
      <c r="BT84" s="295">
        <f t="shared" si="26"/>
        <v>0</v>
      </c>
      <c r="BU84" s="484">
        <v>0</v>
      </c>
      <c r="BV84" s="245">
        <v>281</v>
      </c>
      <c r="BW84" s="295">
        <f t="shared" si="27"/>
        <v>0</v>
      </c>
      <c r="BX84" s="484">
        <v>0</v>
      </c>
      <c r="BY84" s="245">
        <v>281</v>
      </c>
      <c r="BZ84" s="295">
        <f t="shared" si="28"/>
        <v>0</v>
      </c>
      <c r="CA84" s="484">
        <v>0</v>
      </c>
      <c r="CB84" s="245">
        <v>281</v>
      </c>
      <c r="CC84" s="295">
        <f t="shared" si="29"/>
        <v>0</v>
      </c>
      <c r="CD84" s="484">
        <v>4</v>
      </c>
      <c r="CE84" s="245">
        <v>281</v>
      </c>
      <c r="CF84" s="295">
        <f t="shared" si="30"/>
        <v>14.234875444839856</v>
      </c>
      <c r="CG84" s="484">
        <v>0</v>
      </c>
      <c r="CH84" s="245">
        <v>281</v>
      </c>
      <c r="CI84" s="295">
        <f t="shared" si="31"/>
        <v>0</v>
      </c>
      <c r="CJ84" s="484">
        <v>2</v>
      </c>
      <c r="CK84" s="245">
        <v>281</v>
      </c>
      <c r="CL84" s="295">
        <f t="shared" si="32"/>
        <v>7.1174377224199281</v>
      </c>
      <c r="CM84" s="484">
        <v>0</v>
      </c>
      <c r="CN84" s="245">
        <v>281</v>
      </c>
      <c r="CO84" s="295">
        <f t="shared" si="33"/>
        <v>0</v>
      </c>
      <c r="CP84" s="484">
        <v>0</v>
      </c>
      <c r="CQ84" s="245">
        <v>281</v>
      </c>
      <c r="CR84" s="295">
        <f t="shared" si="34"/>
        <v>0</v>
      </c>
      <c r="CS84" s="484">
        <v>0</v>
      </c>
      <c r="CT84" s="245">
        <v>281</v>
      </c>
      <c r="CU84" s="295">
        <f t="shared" si="35"/>
        <v>0</v>
      </c>
      <c r="CV84" s="484">
        <v>0</v>
      </c>
      <c r="CW84" s="245">
        <v>281</v>
      </c>
      <c r="CX84" s="295">
        <f t="shared" si="36"/>
        <v>0</v>
      </c>
    </row>
    <row r="85" spans="1:102" x14ac:dyDescent="0.25">
      <c r="A85" s="152">
        <v>38</v>
      </c>
      <c r="B85" s="127" t="s">
        <v>375</v>
      </c>
      <c r="C85" s="127" t="s">
        <v>345</v>
      </c>
      <c r="D85" s="481">
        <v>1</v>
      </c>
      <c r="E85" s="648">
        <v>381</v>
      </c>
      <c r="F85" s="295">
        <v>2.6246719160104988</v>
      </c>
      <c r="G85" s="288">
        <f t="shared" si="4"/>
        <v>22</v>
      </c>
      <c r="H85" s="288">
        <v>381</v>
      </c>
      <c r="I85" s="290">
        <f t="shared" ca="1" si="5"/>
        <v>2.309711286089239</v>
      </c>
      <c r="J85" s="481">
        <v>1</v>
      </c>
      <c r="K85" s="245">
        <v>381</v>
      </c>
      <c r="L85" s="295">
        <f t="shared" si="6"/>
        <v>2.6246719160104988</v>
      </c>
      <c r="M85" s="481">
        <v>0</v>
      </c>
      <c r="N85" s="245">
        <v>381</v>
      </c>
      <c r="O85" s="295">
        <f t="shared" si="7"/>
        <v>0</v>
      </c>
      <c r="P85" s="481">
        <v>1</v>
      </c>
      <c r="Q85" s="245">
        <v>381</v>
      </c>
      <c r="R85" s="295">
        <f t="shared" si="8"/>
        <v>2.6246719160104988</v>
      </c>
      <c r="S85" s="481">
        <v>0</v>
      </c>
      <c r="T85" s="245">
        <v>381</v>
      </c>
      <c r="U85" s="295">
        <f t="shared" si="9"/>
        <v>0</v>
      </c>
      <c r="V85" s="481">
        <v>0</v>
      </c>
      <c r="W85" s="245">
        <v>381</v>
      </c>
      <c r="X85" s="295">
        <f t="shared" si="10"/>
        <v>0</v>
      </c>
      <c r="Y85" s="481">
        <v>0</v>
      </c>
      <c r="Z85" s="245">
        <v>381</v>
      </c>
      <c r="AA85" s="295">
        <f t="shared" si="11"/>
        <v>0</v>
      </c>
      <c r="AB85" s="481">
        <v>0</v>
      </c>
      <c r="AC85" s="245">
        <v>381</v>
      </c>
      <c r="AD85" s="295">
        <f t="shared" si="12"/>
        <v>0</v>
      </c>
      <c r="AE85" s="481">
        <v>2</v>
      </c>
      <c r="AF85" s="245">
        <v>381</v>
      </c>
      <c r="AG85" s="295">
        <f t="shared" si="13"/>
        <v>5.2493438320209975</v>
      </c>
      <c r="AH85" s="481">
        <v>0</v>
      </c>
      <c r="AI85" s="245">
        <v>381</v>
      </c>
      <c r="AJ85" s="295">
        <f t="shared" si="14"/>
        <v>0</v>
      </c>
      <c r="AK85" s="481">
        <v>3</v>
      </c>
      <c r="AL85" s="245">
        <v>381</v>
      </c>
      <c r="AM85" s="295">
        <f t="shared" si="15"/>
        <v>7.8740157480314963</v>
      </c>
      <c r="AN85" s="481">
        <v>0</v>
      </c>
      <c r="AO85" s="245">
        <v>381</v>
      </c>
      <c r="AP85" s="295">
        <f t="shared" si="16"/>
        <v>0</v>
      </c>
      <c r="AQ85" s="481">
        <v>1</v>
      </c>
      <c r="AR85" s="245">
        <v>381</v>
      </c>
      <c r="AS85" s="295">
        <f t="shared" si="17"/>
        <v>2.6246719160104988</v>
      </c>
      <c r="AT85" s="481">
        <v>0</v>
      </c>
      <c r="AU85" s="245">
        <v>381</v>
      </c>
      <c r="AV85" s="295">
        <f t="shared" si="18"/>
        <v>0</v>
      </c>
      <c r="AW85" s="481">
        <v>0</v>
      </c>
      <c r="AX85" s="245">
        <v>381</v>
      </c>
      <c r="AY85" s="295">
        <f t="shared" si="19"/>
        <v>0</v>
      </c>
      <c r="AZ85" s="481">
        <v>2</v>
      </c>
      <c r="BA85" s="245">
        <v>381</v>
      </c>
      <c r="BB85" s="295">
        <f t="shared" si="20"/>
        <v>5.2493438320209975</v>
      </c>
      <c r="BC85" s="481">
        <v>1</v>
      </c>
      <c r="BD85" s="245">
        <v>381</v>
      </c>
      <c r="BE85" s="295">
        <f t="shared" si="21"/>
        <v>2.6246719160104988</v>
      </c>
      <c r="BF85" s="481">
        <v>1</v>
      </c>
      <c r="BG85" s="245">
        <v>381</v>
      </c>
      <c r="BH85" s="295">
        <f t="shared" si="22"/>
        <v>2.6246719160104988</v>
      </c>
      <c r="BI85" s="481">
        <v>2</v>
      </c>
      <c r="BJ85" s="245">
        <v>381</v>
      </c>
      <c r="BK85" s="295">
        <f t="shared" si="23"/>
        <v>5.2493438320209975</v>
      </c>
      <c r="BL85" s="481">
        <v>1</v>
      </c>
      <c r="BM85" s="245">
        <v>381</v>
      </c>
      <c r="BN85" s="295">
        <f t="shared" si="24"/>
        <v>2.6246719160104988</v>
      </c>
      <c r="BO85" s="484">
        <v>0</v>
      </c>
      <c r="BP85" s="245">
        <v>381</v>
      </c>
      <c r="BQ85" s="295">
        <f t="shared" si="25"/>
        <v>0</v>
      </c>
      <c r="BR85" s="484">
        <v>0</v>
      </c>
      <c r="BS85" s="245">
        <v>381</v>
      </c>
      <c r="BT85" s="295">
        <f t="shared" si="26"/>
        <v>0</v>
      </c>
      <c r="BU85" s="484">
        <v>1</v>
      </c>
      <c r="BV85" s="245">
        <v>381</v>
      </c>
      <c r="BW85" s="295">
        <f t="shared" si="27"/>
        <v>2.6246719160104988</v>
      </c>
      <c r="BX85" s="484">
        <v>0</v>
      </c>
      <c r="BY85" s="245">
        <v>381</v>
      </c>
      <c r="BZ85" s="295">
        <f t="shared" si="28"/>
        <v>0</v>
      </c>
      <c r="CA85" s="484">
        <v>1</v>
      </c>
      <c r="CB85" s="245">
        <v>381</v>
      </c>
      <c r="CC85" s="295">
        <f t="shared" si="29"/>
        <v>2.6246719160104988</v>
      </c>
      <c r="CD85" s="484">
        <v>1</v>
      </c>
      <c r="CE85" s="245">
        <v>381</v>
      </c>
      <c r="CF85" s="295">
        <f t="shared" si="30"/>
        <v>2.6246719160104988</v>
      </c>
      <c r="CG85" s="484">
        <v>2</v>
      </c>
      <c r="CH85" s="245">
        <v>381</v>
      </c>
      <c r="CI85" s="295">
        <f t="shared" si="31"/>
        <v>5.2493438320209975</v>
      </c>
      <c r="CJ85" s="484">
        <v>0</v>
      </c>
      <c r="CK85" s="245">
        <v>381</v>
      </c>
      <c r="CL85" s="295">
        <f t="shared" si="32"/>
        <v>0</v>
      </c>
      <c r="CM85" s="484">
        <v>1</v>
      </c>
      <c r="CN85" s="245">
        <v>381</v>
      </c>
      <c r="CO85" s="295">
        <f t="shared" si="33"/>
        <v>2.6246719160104988</v>
      </c>
      <c r="CP85" s="484">
        <v>0</v>
      </c>
      <c r="CQ85" s="245">
        <v>381</v>
      </c>
      <c r="CR85" s="295">
        <f t="shared" si="34"/>
        <v>0</v>
      </c>
      <c r="CS85" s="484">
        <v>0</v>
      </c>
      <c r="CT85" s="245">
        <v>381</v>
      </c>
      <c r="CU85" s="295">
        <f t="shared" si="35"/>
        <v>0</v>
      </c>
      <c r="CV85" s="484">
        <v>1</v>
      </c>
      <c r="CW85" s="245">
        <v>381</v>
      </c>
      <c r="CX85" s="295">
        <f t="shared" si="36"/>
        <v>2.6246719160104988</v>
      </c>
    </row>
    <row r="86" spans="1:102" x14ac:dyDescent="0.25">
      <c r="A86" s="152">
        <v>39</v>
      </c>
      <c r="B86" s="127" t="s">
        <v>376</v>
      </c>
      <c r="C86" s="127" t="s">
        <v>339</v>
      </c>
      <c r="D86" s="481">
        <v>1</v>
      </c>
      <c r="E86" s="648">
        <v>272</v>
      </c>
      <c r="F86" s="295">
        <v>0</v>
      </c>
      <c r="G86" s="288">
        <f t="shared" si="4"/>
        <v>12</v>
      </c>
      <c r="H86" s="288">
        <v>272</v>
      </c>
      <c r="I86" s="290">
        <f t="shared" ca="1" si="5"/>
        <v>1.7647058823529411</v>
      </c>
      <c r="J86" s="481">
        <v>0</v>
      </c>
      <c r="K86" s="245">
        <v>272</v>
      </c>
      <c r="L86" s="295">
        <f t="shared" si="6"/>
        <v>0</v>
      </c>
      <c r="M86" s="481">
        <v>1</v>
      </c>
      <c r="N86" s="245">
        <v>272</v>
      </c>
      <c r="O86" s="295">
        <f t="shared" si="7"/>
        <v>3.6764705882352939</v>
      </c>
      <c r="P86" s="481">
        <v>0</v>
      </c>
      <c r="Q86" s="245">
        <v>272</v>
      </c>
      <c r="R86" s="295">
        <f t="shared" si="8"/>
        <v>0</v>
      </c>
      <c r="S86" s="481">
        <v>0</v>
      </c>
      <c r="T86" s="245">
        <v>272</v>
      </c>
      <c r="U86" s="295">
        <f t="shared" si="9"/>
        <v>0</v>
      </c>
      <c r="V86" s="481">
        <v>1</v>
      </c>
      <c r="W86" s="245">
        <v>272</v>
      </c>
      <c r="X86" s="295">
        <f t="shared" si="10"/>
        <v>3.6764705882352939</v>
      </c>
      <c r="Y86" s="481">
        <v>4</v>
      </c>
      <c r="Z86" s="245">
        <v>272</v>
      </c>
      <c r="AA86" s="295">
        <f t="shared" si="11"/>
        <v>14.705882352941176</v>
      </c>
      <c r="AB86" s="481">
        <v>1</v>
      </c>
      <c r="AC86" s="245">
        <v>272</v>
      </c>
      <c r="AD86" s="295">
        <f t="shared" si="12"/>
        <v>3.6764705882352939</v>
      </c>
      <c r="AE86" s="481">
        <v>0</v>
      </c>
      <c r="AF86" s="245">
        <v>272</v>
      </c>
      <c r="AG86" s="295">
        <f t="shared" si="13"/>
        <v>0</v>
      </c>
      <c r="AH86" s="481">
        <v>0</v>
      </c>
      <c r="AI86" s="245">
        <v>272</v>
      </c>
      <c r="AJ86" s="295">
        <f t="shared" si="14"/>
        <v>0</v>
      </c>
      <c r="AK86" s="481">
        <v>0</v>
      </c>
      <c r="AL86" s="245">
        <v>272</v>
      </c>
      <c r="AM86" s="295">
        <f t="shared" si="15"/>
        <v>0</v>
      </c>
      <c r="AN86" s="481">
        <v>0</v>
      </c>
      <c r="AO86" s="245">
        <v>272</v>
      </c>
      <c r="AP86" s="295">
        <f t="shared" si="16"/>
        <v>0</v>
      </c>
      <c r="AQ86" s="481">
        <v>0</v>
      </c>
      <c r="AR86" s="245">
        <v>272</v>
      </c>
      <c r="AS86" s="295">
        <f t="shared" si="17"/>
        <v>0</v>
      </c>
      <c r="AT86" s="481">
        <v>0</v>
      </c>
      <c r="AU86" s="245">
        <v>272</v>
      </c>
      <c r="AV86" s="295">
        <f t="shared" si="18"/>
        <v>0</v>
      </c>
      <c r="AW86" s="481">
        <v>0</v>
      </c>
      <c r="AX86" s="245">
        <v>272</v>
      </c>
      <c r="AY86" s="295">
        <f t="shared" si="19"/>
        <v>0</v>
      </c>
      <c r="AZ86" s="481">
        <v>0</v>
      </c>
      <c r="BA86" s="245">
        <v>272</v>
      </c>
      <c r="BB86" s="295">
        <f t="shared" si="20"/>
        <v>0</v>
      </c>
      <c r="BC86" s="481">
        <v>0</v>
      </c>
      <c r="BD86" s="245">
        <v>272</v>
      </c>
      <c r="BE86" s="295">
        <f t="shared" si="21"/>
        <v>0</v>
      </c>
      <c r="BF86" s="481">
        <v>0</v>
      </c>
      <c r="BG86" s="245">
        <v>272</v>
      </c>
      <c r="BH86" s="295">
        <f t="shared" si="22"/>
        <v>0</v>
      </c>
      <c r="BI86" s="481">
        <v>0</v>
      </c>
      <c r="BJ86" s="245">
        <v>272</v>
      </c>
      <c r="BK86" s="295">
        <f t="shared" si="23"/>
        <v>0</v>
      </c>
      <c r="BL86" s="481">
        <v>0</v>
      </c>
      <c r="BM86" s="245">
        <v>272</v>
      </c>
      <c r="BN86" s="295">
        <f t="shared" si="24"/>
        <v>0</v>
      </c>
      <c r="BO86" s="484">
        <v>0</v>
      </c>
      <c r="BP86" s="245">
        <v>272</v>
      </c>
      <c r="BQ86" s="295">
        <f t="shared" si="25"/>
        <v>0</v>
      </c>
      <c r="BR86" s="484">
        <v>0</v>
      </c>
      <c r="BS86" s="245">
        <v>272</v>
      </c>
      <c r="BT86" s="295">
        <f t="shared" si="26"/>
        <v>0</v>
      </c>
      <c r="BU86" s="484">
        <v>0</v>
      </c>
      <c r="BV86" s="245">
        <v>272</v>
      </c>
      <c r="BW86" s="295">
        <f t="shared" si="27"/>
        <v>0</v>
      </c>
      <c r="BX86" s="484">
        <v>0</v>
      </c>
      <c r="BY86" s="245">
        <v>272</v>
      </c>
      <c r="BZ86" s="295">
        <f t="shared" si="28"/>
        <v>0</v>
      </c>
      <c r="CA86" s="484">
        <v>1</v>
      </c>
      <c r="CB86" s="245">
        <v>272</v>
      </c>
      <c r="CC86" s="295">
        <f t="shared" si="29"/>
        <v>3.6764705882352939</v>
      </c>
      <c r="CD86" s="484">
        <v>1</v>
      </c>
      <c r="CE86" s="245">
        <v>272</v>
      </c>
      <c r="CF86" s="295">
        <f t="shared" si="30"/>
        <v>3.6764705882352939</v>
      </c>
      <c r="CG86" s="484">
        <v>0</v>
      </c>
      <c r="CH86" s="245">
        <v>272</v>
      </c>
      <c r="CI86" s="295">
        <f t="shared" si="31"/>
        <v>0</v>
      </c>
      <c r="CJ86" s="484">
        <v>0</v>
      </c>
      <c r="CK86" s="245">
        <v>272</v>
      </c>
      <c r="CL86" s="295">
        <f t="shared" si="32"/>
        <v>0</v>
      </c>
      <c r="CM86" s="484">
        <v>1</v>
      </c>
      <c r="CN86" s="245">
        <v>272</v>
      </c>
      <c r="CO86" s="295">
        <f t="shared" si="33"/>
        <v>3.6764705882352939</v>
      </c>
      <c r="CP86" s="484">
        <v>0</v>
      </c>
      <c r="CQ86" s="245">
        <v>272</v>
      </c>
      <c r="CR86" s="295">
        <f t="shared" si="34"/>
        <v>0</v>
      </c>
      <c r="CS86" s="484">
        <v>1</v>
      </c>
      <c r="CT86" s="245">
        <v>272</v>
      </c>
      <c r="CU86" s="295">
        <f t="shared" si="35"/>
        <v>3.6764705882352939</v>
      </c>
      <c r="CV86" s="484">
        <v>1</v>
      </c>
      <c r="CW86" s="245">
        <v>272</v>
      </c>
      <c r="CX86" s="295">
        <f t="shared" si="36"/>
        <v>3.6764705882352939</v>
      </c>
    </row>
    <row r="87" spans="1:102" x14ac:dyDescent="0.25">
      <c r="A87" s="152">
        <v>40</v>
      </c>
      <c r="B87" s="127" t="s">
        <v>377</v>
      </c>
      <c r="C87" s="127" t="s">
        <v>339</v>
      </c>
      <c r="D87" s="481">
        <v>1</v>
      </c>
      <c r="E87" s="648">
        <v>730</v>
      </c>
      <c r="F87" s="295">
        <v>0</v>
      </c>
      <c r="G87" s="288">
        <f t="shared" si="4"/>
        <v>32</v>
      </c>
      <c r="H87" s="288">
        <v>730</v>
      </c>
      <c r="I87" s="290">
        <f t="shared" ca="1" si="5"/>
        <v>1.7534246575342467</v>
      </c>
      <c r="J87" s="481">
        <v>0</v>
      </c>
      <c r="K87" s="245">
        <v>730</v>
      </c>
      <c r="L87" s="295">
        <f t="shared" si="6"/>
        <v>0</v>
      </c>
      <c r="M87" s="481">
        <v>1</v>
      </c>
      <c r="N87" s="245">
        <v>730</v>
      </c>
      <c r="O87" s="295">
        <f t="shared" si="7"/>
        <v>1.3698630136986301</v>
      </c>
      <c r="P87" s="481">
        <v>6</v>
      </c>
      <c r="Q87" s="245">
        <v>730</v>
      </c>
      <c r="R87" s="295">
        <f t="shared" si="8"/>
        <v>8.2191780821917799</v>
      </c>
      <c r="S87" s="481">
        <v>2</v>
      </c>
      <c r="T87" s="245">
        <v>730</v>
      </c>
      <c r="U87" s="295">
        <f t="shared" si="9"/>
        <v>2.7397260273972601</v>
      </c>
      <c r="V87" s="481">
        <v>2</v>
      </c>
      <c r="W87" s="245">
        <v>730</v>
      </c>
      <c r="X87" s="295">
        <f t="shared" si="10"/>
        <v>2.7397260273972601</v>
      </c>
      <c r="Y87" s="481">
        <v>3</v>
      </c>
      <c r="Z87" s="245">
        <v>730</v>
      </c>
      <c r="AA87" s="295">
        <f t="shared" si="11"/>
        <v>4.10958904109589</v>
      </c>
      <c r="AB87" s="481">
        <v>0</v>
      </c>
      <c r="AC87" s="245">
        <v>730</v>
      </c>
      <c r="AD87" s="295">
        <f t="shared" si="12"/>
        <v>0</v>
      </c>
      <c r="AE87" s="481">
        <v>0</v>
      </c>
      <c r="AF87" s="245">
        <v>730</v>
      </c>
      <c r="AG87" s="295">
        <f t="shared" si="13"/>
        <v>0</v>
      </c>
      <c r="AH87" s="481">
        <v>1</v>
      </c>
      <c r="AI87" s="245">
        <v>730</v>
      </c>
      <c r="AJ87" s="295">
        <f t="shared" si="14"/>
        <v>1.3698630136986301</v>
      </c>
      <c r="AK87" s="481">
        <v>2</v>
      </c>
      <c r="AL87" s="245">
        <v>730</v>
      </c>
      <c r="AM87" s="295">
        <f t="shared" si="15"/>
        <v>2.7397260273972601</v>
      </c>
      <c r="AN87" s="481">
        <v>0</v>
      </c>
      <c r="AO87" s="245">
        <v>730</v>
      </c>
      <c r="AP87" s="295">
        <f t="shared" si="16"/>
        <v>0</v>
      </c>
      <c r="AQ87" s="481">
        <v>1</v>
      </c>
      <c r="AR87" s="245">
        <v>730</v>
      </c>
      <c r="AS87" s="295">
        <f t="shared" si="17"/>
        <v>1.3698630136986301</v>
      </c>
      <c r="AT87" s="481">
        <v>3</v>
      </c>
      <c r="AU87" s="245">
        <v>730</v>
      </c>
      <c r="AV87" s="295">
        <f t="shared" si="18"/>
        <v>4.10958904109589</v>
      </c>
      <c r="AW87" s="481">
        <v>0</v>
      </c>
      <c r="AX87" s="245">
        <v>730</v>
      </c>
      <c r="AY87" s="295">
        <f t="shared" si="19"/>
        <v>0</v>
      </c>
      <c r="AZ87" s="481">
        <v>1</v>
      </c>
      <c r="BA87" s="245">
        <v>730</v>
      </c>
      <c r="BB87" s="295">
        <f t="shared" si="20"/>
        <v>1.3698630136986301</v>
      </c>
      <c r="BC87" s="481">
        <v>0</v>
      </c>
      <c r="BD87" s="245">
        <v>730</v>
      </c>
      <c r="BE87" s="295">
        <f t="shared" si="21"/>
        <v>0</v>
      </c>
      <c r="BF87" s="481">
        <v>0</v>
      </c>
      <c r="BG87" s="245">
        <v>730</v>
      </c>
      <c r="BH87" s="295">
        <f t="shared" si="22"/>
        <v>0</v>
      </c>
      <c r="BI87" s="481">
        <v>0</v>
      </c>
      <c r="BJ87" s="245">
        <v>730</v>
      </c>
      <c r="BK87" s="295">
        <f t="shared" si="23"/>
        <v>0</v>
      </c>
      <c r="BL87" s="481">
        <v>0</v>
      </c>
      <c r="BM87" s="245">
        <v>730</v>
      </c>
      <c r="BN87" s="295">
        <f t="shared" si="24"/>
        <v>0</v>
      </c>
      <c r="BO87" s="484">
        <v>3</v>
      </c>
      <c r="BP87" s="245">
        <v>730</v>
      </c>
      <c r="BQ87" s="295">
        <f t="shared" si="25"/>
        <v>4.10958904109589</v>
      </c>
      <c r="BR87" s="484">
        <v>0</v>
      </c>
      <c r="BS87" s="245">
        <v>730</v>
      </c>
      <c r="BT87" s="295">
        <f t="shared" si="26"/>
        <v>0</v>
      </c>
      <c r="BU87" s="484">
        <v>0</v>
      </c>
      <c r="BV87" s="245">
        <v>730</v>
      </c>
      <c r="BW87" s="295">
        <f t="shared" si="27"/>
        <v>0</v>
      </c>
      <c r="BX87" s="484">
        <v>0</v>
      </c>
      <c r="BY87" s="245">
        <v>730</v>
      </c>
      <c r="BZ87" s="295">
        <f t="shared" si="28"/>
        <v>0</v>
      </c>
      <c r="CA87" s="484">
        <v>3</v>
      </c>
      <c r="CB87" s="245">
        <v>730</v>
      </c>
      <c r="CC87" s="295">
        <f t="shared" si="29"/>
        <v>4.10958904109589</v>
      </c>
      <c r="CD87" s="484">
        <v>0</v>
      </c>
      <c r="CE87" s="245">
        <v>730</v>
      </c>
      <c r="CF87" s="295">
        <f t="shared" si="30"/>
        <v>0</v>
      </c>
      <c r="CG87" s="484">
        <v>1</v>
      </c>
      <c r="CH87" s="245">
        <v>730</v>
      </c>
      <c r="CI87" s="295">
        <f t="shared" si="31"/>
        <v>1.3698630136986301</v>
      </c>
      <c r="CJ87" s="484">
        <v>1</v>
      </c>
      <c r="CK87" s="245">
        <v>730</v>
      </c>
      <c r="CL87" s="295">
        <f t="shared" si="32"/>
        <v>1.3698630136986301</v>
      </c>
      <c r="CM87" s="484">
        <v>1</v>
      </c>
      <c r="CN87" s="245">
        <v>730</v>
      </c>
      <c r="CO87" s="295">
        <f t="shared" si="33"/>
        <v>1.3698630136986301</v>
      </c>
      <c r="CP87" s="484">
        <v>0</v>
      </c>
      <c r="CQ87" s="245">
        <v>730</v>
      </c>
      <c r="CR87" s="295">
        <f t="shared" si="34"/>
        <v>0</v>
      </c>
      <c r="CS87" s="484">
        <v>0</v>
      </c>
      <c r="CT87" s="245">
        <v>730</v>
      </c>
      <c r="CU87" s="295">
        <f t="shared" si="35"/>
        <v>0</v>
      </c>
      <c r="CV87" s="484">
        <v>1</v>
      </c>
      <c r="CW87" s="245">
        <v>730</v>
      </c>
      <c r="CX87" s="295">
        <f t="shared" si="36"/>
        <v>1.3698630136986301</v>
      </c>
    </row>
    <row r="88" spans="1:102" x14ac:dyDescent="0.25">
      <c r="A88" s="152">
        <v>41</v>
      </c>
      <c r="B88" s="127" t="s">
        <v>378</v>
      </c>
      <c r="C88" s="127" t="s">
        <v>339</v>
      </c>
      <c r="D88" s="481">
        <v>0</v>
      </c>
      <c r="E88" s="648">
        <v>220</v>
      </c>
      <c r="F88" s="295">
        <v>0</v>
      </c>
      <c r="G88" s="288">
        <f t="shared" si="4"/>
        <v>5</v>
      </c>
      <c r="H88" s="288">
        <v>220</v>
      </c>
      <c r="I88" s="290">
        <f t="shared" ca="1" si="5"/>
        <v>0.90909090909090906</v>
      </c>
      <c r="J88" s="481">
        <v>0</v>
      </c>
      <c r="K88" s="245">
        <v>220</v>
      </c>
      <c r="L88" s="295">
        <f t="shared" si="6"/>
        <v>0</v>
      </c>
      <c r="M88" s="481">
        <v>0</v>
      </c>
      <c r="N88" s="245">
        <v>220</v>
      </c>
      <c r="O88" s="295">
        <f t="shared" si="7"/>
        <v>0</v>
      </c>
      <c r="P88" s="481">
        <v>0</v>
      </c>
      <c r="Q88" s="245">
        <v>220</v>
      </c>
      <c r="R88" s="295">
        <f t="shared" si="8"/>
        <v>0</v>
      </c>
      <c r="S88" s="481">
        <v>0</v>
      </c>
      <c r="T88" s="245">
        <v>220</v>
      </c>
      <c r="U88" s="295">
        <f t="shared" si="9"/>
        <v>0</v>
      </c>
      <c r="V88" s="481">
        <v>0</v>
      </c>
      <c r="W88" s="245">
        <v>220</v>
      </c>
      <c r="X88" s="295">
        <f t="shared" si="10"/>
        <v>0</v>
      </c>
      <c r="Y88" s="481">
        <v>0</v>
      </c>
      <c r="Z88" s="245">
        <v>220</v>
      </c>
      <c r="AA88" s="295">
        <f t="shared" si="11"/>
        <v>0</v>
      </c>
      <c r="AB88" s="481">
        <v>0</v>
      </c>
      <c r="AC88" s="245">
        <v>220</v>
      </c>
      <c r="AD88" s="295">
        <f t="shared" si="12"/>
        <v>0</v>
      </c>
      <c r="AE88" s="481">
        <v>0</v>
      </c>
      <c r="AF88" s="245">
        <v>220</v>
      </c>
      <c r="AG88" s="295">
        <f t="shared" si="13"/>
        <v>0</v>
      </c>
      <c r="AH88" s="481">
        <v>0</v>
      </c>
      <c r="AI88" s="245">
        <v>220</v>
      </c>
      <c r="AJ88" s="295">
        <f t="shared" si="14"/>
        <v>0</v>
      </c>
      <c r="AK88" s="481">
        <v>0</v>
      </c>
      <c r="AL88" s="245">
        <v>220</v>
      </c>
      <c r="AM88" s="295">
        <f t="shared" si="15"/>
        <v>0</v>
      </c>
      <c r="AN88" s="481">
        <v>0</v>
      </c>
      <c r="AO88" s="245">
        <v>220</v>
      </c>
      <c r="AP88" s="295">
        <f t="shared" si="16"/>
        <v>0</v>
      </c>
      <c r="AQ88" s="481">
        <v>2</v>
      </c>
      <c r="AR88" s="245">
        <v>220</v>
      </c>
      <c r="AS88" s="295">
        <f t="shared" si="17"/>
        <v>9.0909090909090899</v>
      </c>
      <c r="AT88" s="481">
        <v>0</v>
      </c>
      <c r="AU88" s="245">
        <v>220</v>
      </c>
      <c r="AV88" s="295">
        <f t="shared" si="18"/>
        <v>0</v>
      </c>
      <c r="AW88" s="481">
        <v>0</v>
      </c>
      <c r="AX88" s="245">
        <v>220</v>
      </c>
      <c r="AY88" s="295">
        <f t="shared" si="19"/>
        <v>0</v>
      </c>
      <c r="AZ88" s="481">
        <v>0</v>
      </c>
      <c r="BA88" s="245">
        <v>220</v>
      </c>
      <c r="BB88" s="295">
        <f t="shared" si="20"/>
        <v>0</v>
      </c>
      <c r="BC88" s="481">
        <v>0</v>
      </c>
      <c r="BD88" s="245">
        <v>220</v>
      </c>
      <c r="BE88" s="295">
        <f t="shared" si="21"/>
        <v>0</v>
      </c>
      <c r="BF88" s="481">
        <v>0</v>
      </c>
      <c r="BG88" s="245">
        <v>220</v>
      </c>
      <c r="BH88" s="295">
        <f t="shared" si="22"/>
        <v>0</v>
      </c>
      <c r="BI88" s="481">
        <v>0</v>
      </c>
      <c r="BJ88" s="245">
        <v>220</v>
      </c>
      <c r="BK88" s="295">
        <f t="shared" si="23"/>
        <v>0</v>
      </c>
      <c r="BL88" s="481">
        <v>0</v>
      </c>
      <c r="BM88" s="245">
        <v>220</v>
      </c>
      <c r="BN88" s="295">
        <f t="shared" si="24"/>
        <v>0</v>
      </c>
      <c r="BO88" s="484">
        <v>0</v>
      </c>
      <c r="BP88" s="245">
        <v>220</v>
      </c>
      <c r="BQ88" s="295">
        <f t="shared" si="25"/>
        <v>0</v>
      </c>
      <c r="BR88" s="484">
        <v>1</v>
      </c>
      <c r="BS88" s="245">
        <v>220</v>
      </c>
      <c r="BT88" s="295">
        <f t="shared" si="26"/>
        <v>4.545454545454545</v>
      </c>
      <c r="BU88" s="484">
        <v>0</v>
      </c>
      <c r="BV88" s="245">
        <v>220</v>
      </c>
      <c r="BW88" s="295">
        <f t="shared" si="27"/>
        <v>0</v>
      </c>
      <c r="BX88" s="484">
        <v>0</v>
      </c>
      <c r="BY88" s="245">
        <v>220</v>
      </c>
      <c r="BZ88" s="295">
        <f t="shared" si="28"/>
        <v>0</v>
      </c>
      <c r="CA88" s="484">
        <v>1</v>
      </c>
      <c r="CB88" s="245">
        <v>220</v>
      </c>
      <c r="CC88" s="295">
        <f t="shared" si="29"/>
        <v>4.545454545454545</v>
      </c>
      <c r="CD88" s="484">
        <v>0</v>
      </c>
      <c r="CE88" s="245">
        <v>220</v>
      </c>
      <c r="CF88" s="295">
        <f t="shared" si="30"/>
        <v>0</v>
      </c>
      <c r="CG88" s="484">
        <v>1</v>
      </c>
      <c r="CH88" s="245">
        <v>220</v>
      </c>
      <c r="CI88" s="295">
        <f t="shared" si="31"/>
        <v>4.545454545454545</v>
      </c>
      <c r="CJ88" s="484">
        <v>0</v>
      </c>
      <c r="CK88" s="245">
        <v>220</v>
      </c>
      <c r="CL88" s="295">
        <f t="shared" si="32"/>
        <v>0</v>
      </c>
      <c r="CM88" s="484">
        <v>0</v>
      </c>
      <c r="CN88" s="245">
        <v>220</v>
      </c>
      <c r="CO88" s="295">
        <f t="shared" si="33"/>
        <v>0</v>
      </c>
      <c r="CP88" s="484">
        <v>0</v>
      </c>
      <c r="CQ88" s="245">
        <v>220</v>
      </c>
      <c r="CR88" s="295">
        <f t="shared" si="34"/>
        <v>0</v>
      </c>
      <c r="CS88" s="484">
        <v>0</v>
      </c>
      <c r="CT88" s="245">
        <v>220</v>
      </c>
      <c r="CU88" s="295">
        <f t="shared" si="35"/>
        <v>0</v>
      </c>
      <c r="CV88" s="484">
        <v>0</v>
      </c>
      <c r="CW88" s="245">
        <v>220</v>
      </c>
      <c r="CX88" s="295">
        <f t="shared" si="36"/>
        <v>0</v>
      </c>
    </row>
    <row r="89" spans="1:102" x14ac:dyDescent="0.25">
      <c r="A89" s="152">
        <v>42</v>
      </c>
      <c r="B89" s="127" t="s">
        <v>379</v>
      </c>
      <c r="C89" s="127" t="s">
        <v>345</v>
      </c>
      <c r="D89" s="481">
        <v>0</v>
      </c>
      <c r="E89" s="648">
        <v>428</v>
      </c>
      <c r="F89" s="295">
        <v>0</v>
      </c>
      <c r="G89" s="288">
        <f t="shared" si="4"/>
        <v>4</v>
      </c>
      <c r="H89" s="288">
        <v>428</v>
      </c>
      <c r="I89" s="290">
        <f t="shared" ca="1" si="5"/>
        <v>0.37383177570093457</v>
      </c>
      <c r="J89" s="481">
        <v>0</v>
      </c>
      <c r="K89" s="245">
        <v>428</v>
      </c>
      <c r="L89" s="295">
        <f t="shared" si="6"/>
        <v>0</v>
      </c>
      <c r="M89" s="481">
        <v>1</v>
      </c>
      <c r="N89" s="245">
        <v>428</v>
      </c>
      <c r="O89" s="295">
        <f t="shared" si="7"/>
        <v>2.3364485981308412</v>
      </c>
      <c r="P89" s="481">
        <v>0</v>
      </c>
      <c r="Q89" s="245">
        <v>428</v>
      </c>
      <c r="R89" s="295">
        <f t="shared" si="8"/>
        <v>0</v>
      </c>
      <c r="S89" s="481">
        <v>0</v>
      </c>
      <c r="T89" s="245">
        <v>428</v>
      </c>
      <c r="U89" s="295">
        <f t="shared" si="9"/>
        <v>0</v>
      </c>
      <c r="V89" s="481">
        <v>0</v>
      </c>
      <c r="W89" s="245">
        <v>428</v>
      </c>
      <c r="X89" s="295">
        <f t="shared" si="10"/>
        <v>0</v>
      </c>
      <c r="Y89" s="481">
        <v>1</v>
      </c>
      <c r="Z89" s="245">
        <v>428</v>
      </c>
      <c r="AA89" s="295">
        <f t="shared" si="11"/>
        <v>2.3364485981308412</v>
      </c>
      <c r="AB89" s="481">
        <v>0</v>
      </c>
      <c r="AC89" s="245">
        <v>428</v>
      </c>
      <c r="AD89" s="295">
        <f t="shared" si="12"/>
        <v>0</v>
      </c>
      <c r="AE89" s="481">
        <v>0</v>
      </c>
      <c r="AF89" s="245">
        <v>428</v>
      </c>
      <c r="AG89" s="295">
        <f t="shared" si="13"/>
        <v>0</v>
      </c>
      <c r="AH89" s="481">
        <v>0</v>
      </c>
      <c r="AI89" s="245">
        <v>428</v>
      </c>
      <c r="AJ89" s="295">
        <f t="shared" si="14"/>
        <v>0</v>
      </c>
      <c r="AK89" s="481">
        <v>0</v>
      </c>
      <c r="AL89" s="245">
        <v>428</v>
      </c>
      <c r="AM89" s="295">
        <f t="shared" si="15"/>
        <v>0</v>
      </c>
      <c r="AN89" s="481">
        <v>0</v>
      </c>
      <c r="AO89" s="245">
        <v>428</v>
      </c>
      <c r="AP89" s="295">
        <f t="shared" si="16"/>
        <v>0</v>
      </c>
      <c r="AQ89" s="481">
        <v>0</v>
      </c>
      <c r="AR89" s="245">
        <v>428</v>
      </c>
      <c r="AS89" s="295">
        <f t="shared" si="17"/>
        <v>0</v>
      </c>
      <c r="AT89" s="481">
        <v>0</v>
      </c>
      <c r="AU89" s="245">
        <v>428</v>
      </c>
      <c r="AV89" s="295">
        <f t="shared" si="18"/>
        <v>0</v>
      </c>
      <c r="AW89" s="481">
        <v>0</v>
      </c>
      <c r="AX89" s="245">
        <v>428</v>
      </c>
      <c r="AY89" s="295">
        <f t="shared" si="19"/>
        <v>0</v>
      </c>
      <c r="AZ89" s="481">
        <v>0</v>
      </c>
      <c r="BA89" s="245">
        <v>428</v>
      </c>
      <c r="BB89" s="295">
        <f t="shared" si="20"/>
        <v>0</v>
      </c>
      <c r="BC89" s="481">
        <v>0</v>
      </c>
      <c r="BD89" s="245">
        <v>428</v>
      </c>
      <c r="BE89" s="295">
        <f t="shared" si="21"/>
        <v>0</v>
      </c>
      <c r="BF89" s="481">
        <v>0</v>
      </c>
      <c r="BG89" s="245">
        <v>428</v>
      </c>
      <c r="BH89" s="295">
        <f t="shared" si="22"/>
        <v>0</v>
      </c>
      <c r="BI89" s="481">
        <v>1</v>
      </c>
      <c r="BJ89" s="245">
        <v>428</v>
      </c>
      <c r="BK89" s="295">
        <f t="shared" si="23"/>
        <v>2.3364485981308412</v>
      </c>
      <c r="BL89" s="481">
        <v>0</v>
      </c>
      <c r="BM89" s="245">
        <v>428</v>
      </c>
      <c r="BN89" s="295">
        <f t="shared" si="24"/>
        <v>0</v>
      </c>
      <c r="BO89" s="484">
        <v>0</v>
      </c>
      <c r="BP89" s="245">
        <v>428</v>
      </c>
      <c r="BQ89" s="295">
        <f t="shared" si="25"/>
        <v>0</v>
      </c>
      <c r="BR89" s="484">
        <v>0</v>
      </c>
      <c r="BS89" s="245">
        <v>428</v>
      </c>
      <c r="BT89" s="295">
        <f t="shared" si="26"/>
        <v>0</v>
      </c>
      <c r="BU89" s="484">
        <v>0</v>
      </c>
      <c r="BV89" s="245">
        <v>428</v>
      </c>
      <c r="BW89" s="295">
        <f t="shared" si="27"/>
        <v>0</v>
      </c>
      <c r="BX89" s="484">
        <v>0</v>
      </c>
      <c r="BY89" s="245">
        <v>428</v>
      </c>
      <c r="BZ89" s="295">
        <f t="shared" si="28"/>
        <v>0</v>
      </c>
      <c r="CA89" s="484">
        <v>0</v>
      </c>
      <c r="CB89" s="245">
        <v>428</v>
      </c>
      <c r="CC89" s="295">
        <f t="shared" si="29"/>
        <v>0</v>
      </c>
      <c r="CD89" s="484">
        <v>0</v>
      </c>
      <c r="CE89" s="245">
        <v>428</v>
      </c>
      <c r="CF89" s="295">
        <f t="shared" si="30"/>
        <v>0</v>
      </c>
      <c r="CG89" s="484">
        <v>0</v>
      </c>
      <c r="CH89" s="245">
        <v>428</v>
      </c>
      <c r="CI89" s="295">
        <f t="shared" si="31"/>
        <v>0</v>
      </c>
      <c r="CJ89" s="484">
        <v>0</v>
      </c>
      <c r="CK89" s="245">
        <v>428</v>
      </c>
      <c r="CL89" s="295">
        <f t="shared" si="32"/>
        <v>0</v>
      </c>
      <c r="CM89" s="484">
        <v>0</v>
      </c>
      <c r="CN89" s="245">
        <v>428</v>
      </c>
      <c r="CO89" s="295">
        <f t="shared" si="33"/>
        <v>0</v>
      </c>
      <c r="CP89" s="484">
        <v>0</v>
      </c>
      <c r="CQ89" s="245">
        <v>428</v>
      </c>
      <c r="CR89" s="295">
        <f t="shared" si="34"/>
        <v>0</v>
      </c>
      <c r="CS89" s="484">
        <v>1</v>
      </c>
      <c r="CT89" s="245">
        <v>428</v>
      </c>
      <c r="CU89" s="295">
        <f t="shared" si="35"/>
        <v>2.3364485981308412</v>
      </c>
      <c r="CV89" s="484">
        <v>0</v>
      </c>
      <c r="CW89" s="245">
        <v>428</v>
      </c>
      <c r="CX89" s="295">
        <f t="shared" si="36"/>
        <v>0</v>
      </c>
    </row>
    <row r="90" spans="1:102" x14ac:dyDescent="0.25">
      <c r="A90" s="152">
        <v>43</v>
      </c>
      <c r="B90" s="127" t="s">
        <v>380</v>
      </c>
      <c r="C90" s="127" t="s">
        <v>339</v>
      </c>
      <c r="D90" s="481">
        <v>1</v>
      </c>
      <c r="E90" s="648">
        <v>486</v>
      </c>
      <c r="F90" s="295">
        <v>0</v>
      </c>
      <c r="G90" s="288">
        <f t="shared" si="4"/>
        <v>13</v>
      </c>
      <c r="H90" s="288">
        <v>486</v>
      </c>
      <c r="I90" s="290">
        <f t="shared" ca="1" si="5"/>
        <v>1.0699588477366255</v>
      </c>
      <c r="J90" s="481">
        <v>0</v>
      </c>
      <c r="K90" s="245">
        <v>486</v>
      </c>
      <c r="L90" s="295">
        <f t="shared" si="6"/>
        <v>0</v>
      </c>
      <c r="M90" s="481">
        <v>0</v>
      </c>
      <c r="N90" s="245">
        <v>486</v>
      </c>
      <c r="O90" s="295">
        <f t="shared" si="7"/>
        <v>0</v>
      </c>
      <c r="P90" s="481">
        <v>1</v>
      </c>
      <c r="Q90" s="245">
        <v>486</v>
      </c>
      <c r="R90" s="295">
        <f t="shared" si="8"/>
        <v>2.0576131687242798</v>
      </c>
      <c r="S90" s="481">
        <v>0</v>
      </c>
      <c r="T90" s="245">
        <v>486</v>
      </c>
      <c r="U90" s="295">
        <f t="shared" si="9"/>
        <v>0</v>
      </c>
      <c r="V90" s="481">
        <v>1</v>
      </c>
      <c r="W90" s="245">
        <v>486</v>
      </c>
      <c r="X90" s="295">
        <f t="shared" si="10"/>
        <v>2.0576131687242798</v>
      </c>
      <c r="Y90" s="481">
        <v>1</v>
      </c>
      <c r="Z90" s="245">
        <v>486</v>
      </c>
      <c r="AA90" s="295">
        <f t="shared" si="11"/>
        <v>2.0576131687242798</v>
      </c>
      <c r="AB90" s="481">
        <v>2</v>
      </c>
      <c r="AC90" s="245">
        <v>486</v>
      </c>
      <c r="AD90" s="295">
        <f t="shared" si="12"/>
        <v>4.1152263374485596</v>
      </c>
      <c r="AE90" s="481">
        <v>0</v>
      </c>
      <c r="AF90" s="245">
        <v>486</v>
      </c>
      <c r="AG90" s="295">
        <f t="shared" si="13"/>
        <v>0</v>
      </c>
      <c r="AH90" s="481">
        <v>0</v>
      </c>
      <c r="AI90" s="245">
        <v>486</v>
      </c>
      <c r="AJ90" s="295">
        <f t="shared" si="14"/>
        <v>0</v>
      </c>
      <c r="AK90" s="481">
        <v>1</v>
      </c>
      <c r="AL90" s="245">
        <v>486</v>
      </c>
      <c r="AM90" s="295">
        <f t="shared" si="15"/>
        <v>2.0576131687242798</v>
      </c>
      <c r="AN90" s="481">
        <v>1</v>
      </c>
      <c r="AO90" s="245">
        <v>486</v>
      </c>
      <c r="AP90" s="295">
        <f t="shared" si="16"/>
        <v>2.0576131687242798</v>
      </c>
      <c r="AQ90" s="481">
        <v>1</v>
      </c>
      <c r="AR90" s="245">
        <v>486</v>
      </c>
      <c r="AS90" s="295">
        <f t="shared" si="17"/>
        <v>2.0576131687242798</v>
      </c>
      <c r="AT90" s="481">
        <v>2</v>
      </c>
      <c r="AU90" s="245">
        <v>486</v>
      </c>
      <c r="AV90" s="295">
        <f t="shared" si="18"/>
        <v>4.1152263374485596</v>
      </c>
      <c r="AW90" s="481">
        <v>0</v>
      </c>
      <c r="AX90" s="245">
        <v>486</v>
      </c>
      <c r="AY90" s="295">
        <f t="shared" si="19"/>
        <v>0</v>
      </c>
      <c r="AZ90" s="481">
        <v>0</v>
      </c>
      <c r="BA90" s="245">
        <v>486</v>
      </c>
      <c r="BB90" s="295">
        <f t="shared" si="20"/>
        <v>0</v>
      </c>
      <c r="BC90" s="481">
        <v>0</v>
      </c>
      <c r="BD90" s="245">
        <v>486</v>
      </c>
      <c r="BE90" s="295">
        <f t="shared" si="21"/>
        <v>0</v>
      </c>
      <c r="BF90" s="481">
        <v>0</v>
      </c>
      <c r="BG90" s="245">
        <v>486</v>
      </c>
      <c r="BH90" s="295">
        <f t="shared" si="22"/>
        <v>0</v>
      </c>
      <c r="BI90" s="481">
        <v>0</v>
      </c>
      <c r="BJ90" s="245">
        <v>486</v>
      </c>
      <c r="BK90" s="295">
        <f t="shared" si="23"/>
        <v>0</v>
      </c>
      <c r="BL90" s="481">
        <v>0</v>
      </c>
      <c r="BM90" s="245">
        <v>486</v>
      </c>
      <c r="BN90" s="295">
        <f t="shared" si="24"/>
        <v>0</v>
      </c>
      <c r="BO90" s="484">
        <v>0</v>
      </c>
      <c r="BP90" s="245">
        <v>486</v>
      </c>
      <c r="BQ90" s="295">
        <f t="shared" si="25"/>
        <v>0</v>
      </c>
      <c r="BR90" s="484">
        <v>0</v>
      </c>
      <c r="BS90" s="245">
        <v>486</v>
      </c>
      <c r="BT90" s="295">
        <f t="shared" si="26"/>
        <v>0</v>
      </c>
      <c r="BU90" s="484">
        <v>0</v>
      </c>
      <c r="BV90" s="245">
        <v>486</v>
      </c>
      <c r="BW90" s="295">
        <f t="shared" si="27"/>
        <v>0</v>
      </c>
      <c r="BX90" s="484">
        <v>0</v>
      </c>
      <c r="BY90" s="245">
        <v>486</v>
      </c>
      <c r="BZ90" s="295">
        <f t="shared" si="28"/>
        <v>0</v>
      </c>
      <c r="CA90" s="484">
        <v>1</v>
      </c>
      <c r="CB90" s="245">
        <v>486</v>
      </c>
      <c r="CC90" s="295">
        <f t="shared" si="29"/>
        <v>2.0576131687242798</v>
      </c>
      <c r="CD90" s="484">
        <v>0</v>
      </c>
      <c r="CE90" s="245">
        <v>486</v>
      </c>
      <c r="CF90" s="295">
        <f t="shared" si="30"/>
        <v>0</v>
      </c>
      <c r="CG90" s="484">
        <v>0</v>
      </c>
      <c r="CH90" s="245">
        <v>486</v>
      </c>
      <c r="CI90" s="295">
        <f t="shared" si="31"/>
        <v>0</v>
      </c>
      <c r="CJ90" s="484">
        <v>1</v>
      </c>
      <c r="CK90" s="245">
        <v>486</v>
      </c>
      <c r="CL90" s="295">
        <f t="shared" si="32"/>
        <v>2.0576131687242798</v>
      </c>
      <c r="CM90" s="484">
        <v>0</v>
      </c>
      <c r="CN90" s="245">
        <v>486</v>
      </c>
      <c r="CO90" s="295">
        <f t="shared" si="33"/>
        <v>0</v>
      </c>
      <c r="CP90" s="484">
        <v>0</v>
      </c>
      <c r="CQ90" s="245">
        <v>486</v>
      </c>
      <c r="CR90" s="295">
        <f t="shared" si="34"/>
        <v>0</v>
      </c>
      <c r="CS90" s="484">
        <v>0</v>
      </c>
      <c r="CT90" s="245">
        <v>486</v>
      </c>
      <c r="CU90" s="295">
        <f t="shared" si="35"/>
        <v>0</v>
      </c>
      <c r="CV90" s="484">
        <v>1</v>
      </c>
      <c r="CW90" s="245">
        <v>486</v>
      </c>
      <c r="CX90" s="295">
        <f t="shared" si="36"/>
        <v>2.0576131687242798</v>
      </c>
    </row>
    <row r="91" spans="1:102" x14ac:dyDescent="0.25">
      <c r="A91" s="152">
        <v>44</v>
      </c>
      <c r="B91" s="127" t="s">
        <v>381</v>
      </c>
      <c r="C91" s="127" t="s">
        <v>345</v>
      </c>
      <c r="D91" s="481">
        <v>2</v>
      </c>
      <c r="E91" s="648">
        <v>219</v>
      </c>
      <c r="F91" s="295">
        <v>0</v>
      </c>
      <c r="G91" s="288">
        <f t="shared" si="4"/>
        <v>13</v>
      </c>
      <c r="H91" s="288">
        <v>219</v>
      </c>
      <c r="I91" s="290">
        <f t="shared" ca="1" si="5"/>
        <v>2.3744292237442921</v>
      </c>
      <c r="J91" s="481">
        <v>0</v>
      </c>
      <c r="K91" s="245">
        <v>219</v>
      </c>
      <c r="L91" s="295">
        <f t="shared" si="6"/>
        <v>0</v>
      </c>
      <c r="M91" s="481">
        <v>0</v>
      </c>
      <c r="N91" s="245">
        <v>219</v>
      </c>
      <c r="O91" s="295">
        <f t="shared" si="7"/>
        <v>0</v>
      </c>
      <c r="P91" s="481">
        <v>1</v>
      </c>
      <c r="Q91" s="245">
        <v>219</v>
      </c>
      <c r="R91" s="295">
        <f t="shared" si="8"/>
        <v>4.5662100456620998</v>
      </c>
      <c r="S91" s="481">
        <v>0</v>
      </c>
      <c r="T91" s="245">
        <v>219</v>
      </c>
      <c r="U91" s="295">
        <f t="shared" si="9"/>
        <v>0</v>
      </c>
      <c r="V91" s="481">
        <v>1</v>
      </c>
      <c r="W91" s="245">
        <v>219</v>
      </c>
      <c r="X91" s="295">
        <f t="shared" si="10"/>
        <v>4.5662100456620998</v>
      </c>
      <c r="Y91" s="481">
        <v>0</v>
      </c>
      <c r="Z91" s="245">
        <v>219</v>
      </c>
      <c r="AA91" s="295">
        <f t="shared" si="11"/>
        <v>0</v>
      </c>
      <c r="AB91" s="481">
        <v>0</v>
      </c>
      <c r="AC91" s="245">
        <v>219</v>
      </c>
      <c r="AD91" s="295">
        <f t="shared" si="12"/>
        <v>0</v>
      </c>
      <c r="AE91" s="481">
        <v>0</v>
      </c>
      <c r="AF91" s="245">
        <v>219</v>
      </c>
      <c r="AG91" s="295">
        <f t="shared" si="13"/>
        <v>0</v>
      </c>
      <c r="AH91" s="481">
        <v>1</v>
      </c>
      <c r="AI91" s="245">
        <v>219</v>
      </c>
      <c r="AJ91" s="295">
        <f t="shared" si="14"/>
        <v>4.5662100456620998</v>
      </c>
      <c r="AK91" s="481">
        <v>1</v>
      </c>
      <c r="AL91" s="245">
        <v>219</v>
      </c>
      <c r="AM91" s="295">
        <f t="shared" si="15"/>
        <v>4.5662100456620998</v>
      </c>
      <c r="AN91" s="481">
        <v>0</v>
      </c>
      <c r="AO91" s="245">
        <v>219</v>
      </c>
      <c r="AP91" s="295">
        <f t="shared" si="16"/>
        <v>0</v>
      </c>
      <c r="AQ91" s="481">
        <v>1</v>
      </c>
      <c r="AR91" s="245">
        <v>219</v>
      </c>
      <c r="AS91" s="295">
        <f t="shared" si="17"/>
        <v>4.5662100456620998</v>
      </c>
      <c r="AT91" s="481">
        <v>0</v>
      </c>
      <c r="AU91" s="245">
        <v>219</v>
      </c>
      <c r="AV91" s="295">
        <f t="shared" si="18"/>
        <v>0</v>
      </c>
      <c r="AW91" s="481">
        <v>1</v>
      </c>
      <c r="AX91" s="245">
        <v>219</v>
      </c>
      <c r="AY91" s="295">
        <f t="shared" si="19"/>
        <v>4.5662100456620998</v>
      </c>
      <c r="AZ91" s="481">
        <v>0</v>
      </c>
      <c r="BA91" s="245">
        <v>219</v>
      </c>
      <c r="BB91" s="295">
        <f t="shared" si="20"/>
        <v>0</v>
      </c>
      <c r="BC91" s="481">
        <v>0</v>
      </c>
      <c r="BD91" s="245">
        <v>219</v>
      </c>
      <c r="BE91" s="295">
        <f t="shared" si="21"/>
        <v>0</v>
      </c>
      <c r="BF91" s="481">
        <v>0</v>
      </c>
      <c r="BG91" s="245">
        <v>219</v>
      </c>
      <c r="BH91" s="295">
        <f t="shared" si="22"/>
        <v>0</v>
      </c>
      <c r="BI91" s="481">
        <v>0</v>
      </c>
      <c r="BJ91" s="245">
        <v>219</v>
      </c>
      <c r="BK91" s="295">
        <f t="shared" si="23"/>
        <v>0</v>
      </c>
      <c r="BL91" s="481">
        <v>0</v>
      </c>
      <c r="BM91" s="245">
        <v>219</v>
      </c>
      <c r="BN91" s="295">
        <f t="shared" si="24"/>
        <v>0</v>
      </c>
      <c r="BO91" s="484">
        <v>1</v>
      </c>
      <c r="BP91" s="245">
        <v>219</v>
      </c>
      <c r="BQ91" s="295">
        <f t="shared" si="25"/>
        <v>4.5662100456620998</v>
      </c>
      <c r="BR91" s="484">
        <v>0</v>
      </c>
      <c r="BS91" s="245">
        <v>219</v>
      </c>
      <c r="BT91" s="295">
        <f t="shared" si="26"/>
        <v>0</v>
      </c>
      <c r="BU91" s="484">
        <v>0</v>
      </c>
      <c r="BV91" s="245">
        <v>219</v>
      </c>
      <c r="BW91" s="295">
        <f t="shared" si="27"/>
        <v>0</v>
      </c>
      <c r="BX91" s="484">
        <v>0</v>
      </c>
      <c r="BY91" s="245">
        <v>219</v>
      </c>
      <c r="BZ91" s="295">
        <f t="shared" si="28"/>
        <v>0</v>
      </c>
      <c r="CA91" s="484">
        <v>2</v>
      </c>
      <c r="CB91" s="245">
        <v>219</v>
      </c>
      <c r="CC91" s="295">
        <f t="shared" si="29"/>
        <v>9.1324200913241995</v>
      </c>
      <c r="CD91" s="484">
        <v>2</v>
      </c>
      <c r="CE91" s="245">
        <v>219</v>
      </c>
      <c r="CF91" s="295">
        <f t="shared" si="30"/>
        <v>9.1324200913241995</v>
      </c>
      <c r="CG91" s="484">
        <v>0</v>
      </c>
      <c r="CH91" s="245">
        <v>219</v>
      </c>
      <c r="CI91" s="295">
        <f t="shared" si="31"/>
        <v>0</v>
      </c>
      <c r="CJ91" s="484">
        <v>0</v>
      </c>
      <c r="CK91" s="245">
        <v>219</v>
      </c>
      <c r="CL91" s="295">
        <f t="shared" si="32"/>
        <v>0</v>
      </c>
      <c r="CM91" s="484">
        <v>0</v>
      </c>
      <c r="CN91" s="245">
        <v>219</v>
      </c>
      <c r="CO91" s="295">
        <f t="shared" si="33"/>
        <v>0</v>
      </c>
      <c r="CP91" s="484">
        <v>0</v>
      </c>
      <c r="CQ91" s="245">
        <v>219</v>
      </c>
      <c r="CR91" s="295">
        <f t="shared" si="34"/>
        <v>0</v>
      </c>
      <c r="CS91" s="484">
        <v>0</v>
      </c>
      <c r="CT91" s="245">
        <v>219</v>
      </c>
      <c r="CU91" s="295">
        <f t="shared" si="35"/>
        <v>0</v>
      </c>
      <c r="CV91" s="484">
        <v>2</v>
      </c>
      <c r="CW91" s="245">
        <v>219</v>
      </c>
      <c r="CX91" s="295">
        <f t="shared" si="36"/>
        <v>9.1324200913241995</v>
      </c>
    </row>
    <row r="92" spans="1:102" x14ac:dyDescent="0.25">
      <c r="A92" s="152">
        <v>45</v>
      </c>
      <c r="B92" s="127" t="s">
        <v>382</v>
      </c>
      <c r="C92" s="127" t="s">
        <v>339</v>
      </c>
      <c r="D92" s="481">
        <v>0</v>
      </c>
      <c r="E92" s="648">
        <v>306</v>
      </c>
      <c r="F92" s="295">
        <v>0</v>
      </c>
      <c r="G92" s="288">
        <f t="shared" si="4"/>
        <v>14</v>
      </c>
      <c r="H92" s="288">
        <v>306</v>
      </c>
      <c r="I92" s="290">
        <f t="shared" ca="1" si="5"/>
        <v>1.8300653594771243</v>
      </c>
      <c r="J92" s="481">
        <v>0</v>
      </c>
      <c r="K92" s="245">
        <v>306</v>
      </c>
      <c r="L92" s="295">
        <f t="shared" si="6"/>
        <v>0</v>
      </c>
      <c r="M92" s="481">
        <v>1</v>
      </c>
      <c r="N92" s="245">
        <v>306</v>
      </c>
      <c r="O92" s="295">
        <f t="shared" si="7"/>
        <v>3.2679738562091503</v>
      </c>
      <c r="P92" s="481">
        <v>0</v>
      </c>
      <c r="Q92" s="245">
        <v>306</v>
      </c>
      <c r="R92" s="295">
        <f t="shared" si="8"/>
        <v>0</v>
      </c>
      <c r="S92" s="481">
        <v>0</v>
      </c>
      <c r="T92" s="245">
        <v>306</v>
      </c>
      <c r="U92" s="295">
        <f t="shared" si="9"/>
        <v>0</v>
      </c>
      <c r="V92" s="481">
        <v>1</v>
      </c>
      <c r="W92" s="245">
        <v>306</v>
      </c>
      <c r="X92" s="295">
        <f t="shared" si="10"/>
        <v>3.2679738562091503</v>
      </c>
      <c r="Y92" s="481">
        <v>1</v>
      </c>
      <c r="Z92" s="245">
        <v>306</v>
      </c>
      <c r="AA92" s="295">
        <f t="shared" si="11"/>
        <v>3.2679738562091503</v>
      </c>
      <c r="AB92" s="481">
        <v>0</v>
      </c>
      <c r="AC92" s="245">
        <v>306</v>
      </c>
      <c r="AD92" s="295">
        <f t="shared" si="12"/>
        <v>0</v>
      </c>
      <c r="AE92" s="481">
        <v>0</v>
      </c>
      <c r="AF92" s="245">
        <v>306</v>
      </c>
      <c r="AG92" s="295">
        <f t="shared" si="13"/>
        <v>0</v>
      </c>
      <c r="AH92" s="481">
        <v>0</v>
      </c>
      <c r="AI92" s="245">
        <v>306</v>
      </c>
      <c r="AJ92" s="295">
        <f t="shared" si="14"/>
        <v>0</v>
      </c>
      <c r="AK92" s="481">
        <v>0</v>
      </c>
      <c r="AL92" s="245">
        <v>306</v>
      </c>
      <c r="AM92" s="295">
        <f t="shared" si="15"/>
        <v>0</v>
      </c>
      <c r="AN92" s="481">
        <v>0</v>
      </c>
      <c r="AO92" s="245">
        <v>306</v>
      </c>
      <c r="AP92" s="295">
        <f t="shared" si="16"/>
        <v>0</v>
      </c>
      <c r="AQ92" s="481">
        <v>1</v>
      </c>
      <c r="AR92" s="245">
        <v>306</v>
      </c>
      <c r="AS92" s="295">
        <f t="shared" si="17"/>
        <v>3.2679738562091503</v>
      </c>
      <c r="AT92" s="481">
        <v>0</v>
      </c>
      <c r="AU92" s="245">
        <v>306</v>
      </c>
      <c r="AV92" s="295">
        <f t="shared" si="18"/>
        <v>0</v>
      </c>
      <c r="AW92" s="481">
        <v>0</v>
      </c>
      <c r="AX92" s="245">
        <v>306</v>
      </c>
      <c r="AY92" s="295">
        <f t="shared" si="19"/>
        <v>0</v>
      </c>
      <c r="AZ92" s="481">
        <v>1</v>
      </c>
      <c r="BA92" s="245">
        <v>306</v>
      </c>
      <c r="BB92" s="295">
        <f t="shared" si="20"/>
        <v>3.2679738562091503</v>
      </c>
      <c r="BC92" s="481">
        <v>0</v>
      </c>
      <c r="BD92" s="245">
        <v>306</v>
      </c>
      <c r="BE92" s="295">
        <f t="shared" si="21"/>
        <v>0</v>
      </c>
      <c r="BF92" s="481">
        <v>1</v>
      </c>
      <c r="BG92" s="245">
        <v>306</v>
      </c>
      <c r="BH92" s="295">
        <f t="shared" si="22"/>
        <v>3.2679738562091503</v>
      </c>
      <c r="BI92" s="481">
        <v>1</v>
      </c>
      <c r="BJ92" s="245">
        <v>306</v>
      </c>
      <c r="BK92" s="295">
        <f t="shared" si="23"/>
        <v>3.2679738562091503</v>
      </c>
      <c r="BL92" s="481">
        <v>1</v>
      </c>
      <c r="BM92" s="245">
        <v>306</v>
      </c>
      <c r="BN92" s="295">
        <f t="shared" si="24"/>
        <v>3.2679738562091503</v>
      </c>
      <c r="BO92" s="484">
        <v>1</v>
      </c>
      <c r="BP92" s="245">
        <v>306</v>
      </c>
      <c r="BQ92" s="295">
        <f t="shared" si="25"/>
        <v>3.2679738562091503</v>
      </c>
      <c r="BR92" s="484">
        <v>0</v>
      </c>
      <c r="BS92" s="245">
        <v>306</v>
      </c>
      <c r="BT92" s="295">
        <f t="shared" si="26"/>
        <v>0</v>
      </c>
      <c r="BU92" s="484">
        <v>0</v>
      </c>
      <c r="BV92" s="245">
        <v>306</v>
      </c>
      <c r="BW92" s="295">
        <f t="shared" si="27"/>
        <v>0</v>
      </c>
      <c r="BX92" s="484">
        <v>0</v>
      </c>
      <c r="BY92" s="245">
        <v>306</v>
      </c>
      <c r="BZ92" s="295">
        <f t="shared" si="28"/>
        <v>0</v>
      </c>
      <c r="CA92" s="484">
        <v>1</v>
      </c>
      <c r="CB92" s="245">
        <v>306</v>
      </c>
      <c r="CC92" s="295">
        <f t="shared" si="29"/>
        <v>3.2679738562091503</v>
      </c>
      <c r="CD92" s="484">
        <v>1</v>
      </c>
      <c r="CE92" s="245">
        <v>306</v>
      </c>
      <c r="CF92" s="295">
        <f t="shared" si="30"/>
        <v>3.2679738562091503</v>
      </c>
      <c r="CG92" s="484">
        <v>0</v>
      </c>
      <c r="CH92" s="245">
        <v>306</v>
      </c>
      <c r="CI92" s="295">
        <f t="shared" si="31"/>
        <v>0</v>
      </c>
      <c r="CJ92" s="484">
        <v>2</v>
      </c>
      <c r="CK92" s="245">
        <v>306</v>
      </c>
      <c r="CL92" s="295">
        <f t="shared" si="32"/>
        <v>6.5359477124183005</v>
      </c>
      <c r="CM92" s="484">
        <v>1</v>
      </c>
      <c r="CN92" s="245">
        <v>306</v>
      </c>
      <c r="CO92" s="295">
        <f t="shared" si="33"/>
        <v>3.2679738562091503</v>
      </c>
      <c r="CP92" s="484">
        <v>0</v>
      </c>
      <c r="CQ92" s="245">
        <v>306</v>
      </c>
      <c r="CR92" s="295">
        <f t="shared" si="34"/>
        <v>0</v>
      </c>
      <c r="CS92" s="484">
        <v>0</v>
      </c>
      <c r="CT92" s="245">
        <v>306</v>
      </c>
      <c r="CU92" s="295">
        <f t="shared" si="35"/>
        <v>0</v>
      </c>
      <c r="CV92" s="484">
        <v>0</v>
      </c>
      <c r="CW92" s="245">
        <v>306</v>
      </c>
      <c r="CX92" s="295">
        <f t="shared" si="36"/>
        <v>0</v>
      </c>
    </row>
    <row r="93" spans="1:102" x14ac:dyDescent="0.25">
      <c r="A93" s="152">
        <v>46</v>
      </c>
      <c r="B93" s="127" t="s">
        <v>383</v>
      </c>
      <c r="C93" s="127" t="s">
        <v>345</v>
      </c>
      <c r="D93" s="481">
        <v>2</v>
      </c>
      <c r="E93" s="648">
        <v>714</v>
      </c>
      <c r="F93" s="295">
        <v>0</v>
      </c>
      <c r="G93" s="288">
        <f t="shared" si="4"/>
        <v>26</v>
      </c>
      <c r="H93" s="288">
        <v>714</v>
      </c>
      <c r="I93" s="290">
        <f t="shared" ca="1" si="5"/>
        <v>1.4565826330532212</v>
      </c>
      <c r="J93" s="481">
        <v>0</v>
      </c>
      <c r="K93" s="245">
        <v>714</v>
      </c>
      <c r="L93" s="295">
        <f t="shared" si="6"/>
        <v>0</v>
      </c>
      <c r="M93" s="481">
        <v>0</v>
      </c>
      <c r="N93" s="245">
        <v>714</v>
      </c>
      <c r="O93" s="295">
        <f t="shared" si="7"/>
        <v>0</v>
      </c>
      <c r="P93" s="481">
        <v>2</v>
      </c>
      <c r="Q93" s="245">
        <v>714</v>
      </c>
      <c r="R93" s="295">
        <f t="shared" si="8"/>
        <v>2.8011204481792715</v>
      </c>
      <c r="S93" s="481">
        <v>1</v>
      </c>
      <c r="T93" s="245">
        <v>714</v>
      </c>
      <c r="U93" s="295">
        <f t="shared" si="9"/>
        <v>1.4005602240896358</v>
      </c>
      <c r="V93" s="481">
        <v>1</v>
      </c>
      <c r="W93" s="245">
        <v>714</v>
      </c>
      <c r="X93" s="295">
        <f t="shared" si="10"/>
        <v>1.4005602240896358</v>
      </c>
      <c r="Y93" s="481">
        <v>1</v>
      </c>
      <c r="Z93" s="245">
        <v>714</v>
      </c>
      <c r="AA93" s="295">
        <f t="shared" si="11"/>
        <v>1.4005602240896358</v>
      </c>
      <c r="AB93" s="481">
        <v>3</v>
      </c>
      <c r="AC93" s="245">
        <v>714</v>
      </c>
      <c r="AD93" s="295">
        <f t="shared" si="12"/>
        <v>4.2016806722689077</v>
      </c>
      <c r="AE93" s="481">
        <v>0</v>
      </c>
      <c r="AF93" s="245">
        <v>714</v>
      </c>
      <c r="AG93" s="295">
        <f t="shared" si="13"/>
        <v>0</v>
      </c>
      <c r="AH93" s="481">
        <v>0</v>
      </c>
      <c r="AI93" s="245">
        <v>714</v>
      </c>
      <c r="AJ93" s="295">
        <f t="shared" si="14"/>
        <v>0</v>
      </c>
      <c r="AK93" s="481">
        <v>0</v>
      </c>
      <c r="AL93" s="245">
        <v>714</v>
      </c>
      <c r="AM93" s="295">
        <f t="shared" si="15"/>
        <v>0</v>
      </c>
      <c r="AN93" s="481">
        <v>2</v>
      </c>
      <c r="AO93" s="245">
        <v>714</v>
      </c>
      <c r="AP93" s="295">
        <f t="shared" si="16"/>
        <v>2.8011204481792715</v>
      </c>
      <c r="AQ93" s="481">
        <v>2</v>
      </c>
      <c r="AR93" s="245">
        <v>714</v>
      </c>
      <c r="AS93" s="295">
        <f t="shared" si="17"/>
        <v>2.8011204481792715</v>
      </c>
      <c r="AT93" s="481">
        <v>1</v>
      </c>
      <c r="AU93" s="245">
        <v>714</v>
      </c>
      <c r="AV93" s="295">
        <f t="shared" si="18"/>
        <v>1.4005602240896358</v>
      </c>
      <c r="AW93" s="481">
        <v>1</v>
      </c>
      <c r="AX93" s="245">
        <v>714</v>
      </c>
      <c r="AY93" s="295">
        <f t="shared" si="19"/>
        <v>1.4005602240896358</v>
      </c>
      <c r="AZ93" s="481">
        <v>2</v>
      </c>
      <c r="BA93" s="245">
        <v>714</v>
      </c>
      <c r="BB93" s="295">
        <f t="shared" si="20"/>
        <v>2.8011204481792715</v>
      </c>
      <c r="BC93" s="481">
        <v>1</v>
      </c>
      <c r="BD93" s="245">
        <v>714</v>
      </c>
      <c r="BE93" s="295">
        <f t="shared" si="21"/>
        <v>1.4005602240896358</v>
      </c>
      <c r="BF93" s="481">
        <v>2</v>
      </c>
      <c r="BG93" s="245">
        <v>714</v>
      </c>
      <c r="BH93" s="295">
        <f t="shared" si="22"/>
        <v>2.8011204481792715</v>
      </c>
      <c r="BI93" s="481">
        <v>0</v>
      </c>
      <c r="BJ93" s="245">
        <v>714</v>
      </c>
      <c r="BK93" s="295">
        <f t="shared" si="23"/>
        <v>0</v>
      </c>
      <c r="BL93" s="481">
        <v>0</v>
      </c>
      <c r="BM93" s="245">
        <v>714</v>
      </c>
      <c r="BN93" s="295">
        <f t="shared" si="24"/>
        <v>0</v>
      </c>
      <c r="BO93" s="484">
        <v>1</v>
      </c>
      <c r="BP93" s="245">
        <v>714</v>
      </c>
      <c r="BQ93" s="295">
        <f t="shared" si="25"/>
        <v>1.4005602240896358</v>
      </c>
      <c r="BR93" s="484">
        <v>0</v>
      </c>
      <c r="BS93" s="245">
        <v>714</v>
      </c>
      <c r="BT93" s="295">
        <f t="shared" si="26"/>
        <v>0</v>
      </c>
      <c r="BU93" s="484">
        <v>0</v>
      </c>
      <c r="BV93" s="245">
        <v>714</v>
      </c>
      <c r="BW93" s="295">
        <f t="shared" si="27"/>
        <v>0</v>
      </c>
      <c r="BX93" s="484">
        <v>1</v>
      </c>
      <c r="BY93" s="245">
        <v>714</v>
      </c>
      <c r="BZ93" s="295">
        <f t="shared" si="28"/>
        <v>1.4005602240896358</v>
      </c>
      <c r="CA93" s="484">
        <v>1</v>
      </c>
      <c r="CB93" s="245">
        <v>714</v>
      </c>
      <c r="CC93" s="295">
        <f t="shared" si="29"/>
        <v>1.4005602240896358</v>
      </c>
      <c r="CD93" s="484">
        <v>1</v>
      </c>
      <c r="CE93" s="245">
        <v>714</v>
      </c>
      <c r="CF93" s="295">
        <f t="shared" si="30"/>
        <v>1.4005602240896358</v>
      </c>
      <c r="CG93" s="484">
        <v>0</v>
      </c>
      <c r="CH93" s="245">
        <v>714</v>
      </c>
      <c r="CI93" s="295">
        <f t="shared" si="31"/>
        <v>0</v>
      </c>
      <c r="CJ93" s="484">
        <v>0</v>
      </c>
      <c r="CK93" s="245">
        <v>714</v>
      </c>
      <c r="CL93" s="295">
        <f t="shared" si="32"/>
        <v>0</v>
      </c>
      <c r="CM93" s="484">
        <v>1</v>
      </c>
      <c r="CN93" s="245">
        <v>714</v>
      </c>
      <c r="CO93" s="295">
        <f t="shared" si="33"/>
        <v>1.4005602240896358</v>
      </c>
      <c r="CP93" s="484">
        <v>0</v>
      </c>
      <c r="CQ93" s="245">
        <v>714</v>
      </c>
      <c r="CR93" s="295">
        <f t="shared" si="34"/>
        <v>0</v>
      </c>
      <c r="CS93" s="484">
        <v>0</v>
      </c>
      <c r="CT93" s="245">
        <v>714</v>
      </c>
      <c r="CU93" s="295">
        <f t="shared" si="35"/>
        <v>0</v>
      </c>
      <c r="CV93" s="484">
        <v>2</v>
      </c>
      <c r="CW93" s="245">
        <v>714</v>
      </c>
      <c r="CX93" s="295">
        <f t="shared" si="36"/>
        <v>2.8011204481792715</v>
      </c>
    </row>
    <row r="94" spans="1:102" x14ac:dyDescent="0.25">
      <c r="A94" s="152">
        <v>47</v>
      </c>
      <c r="B94" s="127" t="s">
        <v>384</v>
      </c>
      <c r="C94" s="127" t="s">
        <v>345</v>
      </c>
      <c r="D94" s="481">
        <v>1</v>
      </c>
      <c r="E94" s="648">
        <v>355</v>
      </c>
      <c r="F94" s="295">
        <v>0</v>
      </c>
      <c r="G94" s="288">
        <f t="shared" si="4"/>
        <v>12</v>
      </c>
      <c r="H94" s="288">
        <v>355</v>
      </c>
      <c r="I94" s="290">
        <f t="shared" ca="1" si="5"/>
        <v>1.352112676056338</v>
      </c>
      <c r="J94" s="481">
        <v>0</v>
      </c>
      <c r="K94" s="245">
        <v>355</v>
      </c>
      <c r="L94" s="295">
        <f t="shared" si="6"/>
        <v>0</v>
      </c>
      <c r="M94" s="481">
        <v>1</v>
      </c>
      <c r="N94" s="245">
        <v>355</v>
      </c>
      <c r="O94" s="295">
        <f t="shared" si="7"/>
        <v>2.8169014084507045</v>
      </c>
      <c r="P94" s="481">
        <v>1</v>
      </c>
      <c r="Q94" s="245">
        <v>355</v>
      </c>
      <c r="R94" s="295">
        <f t="shared" si="8"/>
        <v>2.8169014084507045</v>
      </c>
      <c r="S94" s="481">
        <v>0</v>
      </c>
      <c r="T94" s="245">
        <v>355</v>
      </c>
      <c r="U94" s="295">
        <f t="shared" si="9"/>
        <v>0</v>
      </c>
      <c r="V94" s="481">
        <v>0</v>
      </c>
      <c r="W94" s="245">
        <v>355</v>
      </c>
      <c r="X94" s="295">
        <f t="shared" si="10"/>
        <v>0</v>
      </c>
      <c r="Y94" s="481">
        <v>0</v>
      </c>
      <c r="Z94" s="245">
        <v>355</v>
      </c>
      <c r="AA94" s="295">
        <f t="shared" si="11"/>
        <v>0</v>
      </c>
      <c r="AB94" s="481">
        <v>2</v>
      </c>
      <c r="AC94" s="245">
        <v>355</v>
      </c>
      <c r="AD94" s="295">
        <f t="shared" si="12"/>
        <v>5.6338028169014089</v>
      </c>
      <c r="AE94" s="481">
        <v>0</v>
      </c>
      <c r="AF94" s="245">
        <v>355</v>
      </c>
      <c r="AG94" s="295">
        <f t="shared" si="13"/>
        <v>0</v>
      </c>
      <c r="AH94" s="481">
        <v>0</v>
      </c>
      <c r="AI94" s="245">
        <v>355</v>
      </c>
      <c r="AJ94" s="295">
        <f t="shared" si="14"/>
        <v>0</v>
      </c>
      <c r="AK94" s="481">
        <v>1</v>
      </c>
      <c r="AL94" s="245">
        <v>355</v>
      </c>
      <c r="AM94" s="295">
        <f t="shared" si="15"/>
        <v>2.8169014084507045</v>
      </c>
      <c r="AN94" s="481">
        <v>0</v>
      </c>
      <c r="AO94" s="245">
        <v>355</v>
      </c>
      <c r="AP94" s="295">
        <f t="shared" si="16"/>
        <v>0</v>
      </c>
      <c r="AQ94" s="481">
        <v>1</v>
      </c>
      <c r="AR94" s="245">
        <v>355</v>
      </c>
      <c r="AS94" s="295">
        <f t="shared" si="17"/>
        <v>2.8169014084507045</v>
      </c>
      <c r="AT94" s="481">
        <v>0</v>
      </c>
      <c r="AU94" s="245">
        <v>355</v>
      </c>
      <c r="AV94" s="295">
        <f t="shared" si="18"/>
        <v>0</v>
      </c>
      <c r="AW94" s="481">
        <v>1</v>
      </c>
      <c r="AX94" s="245">
        <v>355</v>
      </c>
      <c r="AY94" s="295">
        <f t="shared" si="19"/>
        <v>2.8169014084507045</v>
      </c>
      <c r="AZ94" s="481">
        <v>0</v>
      </c>
      <c r="BA94" s="245">
        <v>355</v>
      </c>
      <c r="BB94" s="295">
        <f t="shared" si="20"/>
        <v>0</v>
      </c>
      <c r="BC94" s="481">
        <v>1</v>
      </c>
      <c r="BD94" s="245">
        <v>355</v>
      </c>
      <c r="BE94" s="295">
        <f t="shared" si="21"/>
        <v>2.8169014084507045</v>
      </c>
      <c r="BF94" s="481">
        <v>0</v>
      </c>
      <c r="BG94" s="245">
        <v>355</v>
      </c>
      <c r="BH94" s="295">
        <f t="shared" si="22"/>
        <v>0</v>
      </c>
      <c r="BI94" s="481">
        <v>2</v>
      </c>
      <c r="BJ94" s="245">
        <v>355</v>
      </c>
      <c r="BK94" s="295">
        <f t="shared" si="23"/>
        <v>5.6338028169014089</v>
      </c>
      <c r="BL94" s="481">
        <v>0</v>
      </c>
      <c r="BM94" s="245">
        <v>355</v>
      </c>
      <c r="BN94" s="295">
        <f t="shared" si="24"/>
        <v>0</v>
      </c>
      <c r="BO94" s="484">
        <v>0</v>
      </c>
      <c r="BP94" s="245">
        <v>355</v>
      </c>
      <c r="BQ94" s="295">
        <f t="shared" si="25"/>
        <v>0</v>
      </c>
      <c r="BR94" s="484">
        <v>0</v>
      </c>
      <c r="BS94" s="245">
        <v>355</v>
      </c>
      <c r="BT94" s="295">
        <f t="shared" si="26"/>
        <v>0</v>
      </c>
      <c r="BU94" s="484">
        <v>0</v>
      </c>
      <c r="BV94" s="245">
        <v>355</v>
      </c>
      <c r="BW94" s="295">
        <f t="shared" si="27"/>
        <v>0</v>
      </c>
      <c r="BX94" s="484">
        <v>0</v>
      </c>
      <c r="BY94" s="245">
        <v>355</v>
      </c>
      <c r="BZ94" s="295">
        <f t="shared" si="28"/>
        <v>0</v>
      </c>
      <c r="CA94" s="484">
        <v>0</v>
      </c>
      <c r="CB94" s="245">
        <v>355</v>
      </c>
      <c r="CC94" s="295">
        <f t="shared" si="29"/>
        <v>0</v>
      </c>
      <c r="CD94" s="484">
        <v>1</v>
      </c>
      <c r="CE94" s="245">
        <v>355</v>
      </c>
      <c r="CF94" s="295">
        <f t="shared" si="30"/>
        <v>2.8169014084507045</v>
      </c>
      <c r="CG94" s="484">
        <v>0</v>
      </c>
      <c r="CH94" s="245">
        <v>355</v>
      </c>
      <c r="CI94" s="295">
        <f t="shared" si="31"/>
        <v>0</v>
      </c>
      <c r="CJ94" s="484">
        <v>0</v>
      </c>
      <c r="CK94" s="245">
        <v>355</v>
      </c>
      <c r="CL94" s="295">
        <f t="shared" si="32"/>
        <v>0</v>
      </c>
      <c r="CM94" s="484">
        <v>0</v>
      </c>
      <c r="CN94" s="245">
        <v>355</v>
      </c>
      <c r="CO94" s="295">
        <f t="shared" si="33"/>
        <v>0</v>
      </c>
      <c r="CP94" s="484">
        <v>0</v>
      </c>
      <c r="CQ94" s="245">
        <v>355</v>
      </c>
      <c r="CR94" s="295">
        <f t="shared" si="34"/>
        <v>0</v>
      </c>
      <c r="CS94" s="484">
        <v>0</v>
      </c>
      <c r="CT94" s="245">
        <v>355</v>
      </c>
      <c r="CU94" s="295">
        <f t="shared" si="35"/>
        <v>0</v>
      </c>
      <c r="CV94" s="484">
        <v>1</v>
      </c>
      <c r="CW94" s="245">
        <v>355</v>
      </c>
      <c r="CX94" s="295">
        <f t="shared" si="36"/>
        <v>2.8169014084507045</v>
      </c>
    </row>
    <row r="95" spans="1:102" x14ac:dyDescent="0.25">
      <c r="A95" s="152">
        <v>48</v>
      </c>
      <c r="B95" s="127" t="s">
        <v>385</v>
      </c>
      <c r="C95" s="127" t="s">
        <v>339</v>
      </c>
      <c r="D95" s="481">
        <v>2</v>
      </c>
      <c r="E95" s="648">
        <v>551</v>
      </c>
      <c r="F95" s="295">
        <v>0</v>
      </c>
      <c r="G95" s="288">
        <f t="shared" si="4"/>
        <v>40</v>
      </c>
      <c r="H95" s="288">
        <v>551</v>
      </c>
      <c r="I95" s="290">
        <f t="shared" ca="1" si="5"/>
        <v>2.9038112522686026</v>
      </c>
      <c r="J95" s="481">
        <v>1</v>
      </c>
      <c r="K95" s="245">
        <v>551</v>
      </c>
      <c r="L95" s="295">
        <f t="shared" si="6"/>
        <v>1.8148820326678765</v>
      </c>
      <c r="M95" s="481">
        <v>1</v>
      </c>
      <c r="N95" s="245">
        <v>551</v>
      </c>
      <c r="O95" s="295">
        <f t="shared" si="7"/>
        <v>1.8148820326678765</v>
      </c>
      <c r="P95" s="481">
        <v>1</v>
      </c>
      <c r="Q95" s="245">
        <v>551</v>
      </c>
      <c r="R95" s="295">
        <f t="shared" si="8"/>
        <v>1.8148820326678765</v>
      </c>
      <c r="S95" s="481">
        <v>2</v>
      </c>
      <c r="T95" s="245">
        <v>551</v>
      </c>
      <c r="U95" s="295">
        <f t="shared" si="9"/>
        <v>3.629764065335753</v>
      </c>
      <c r="V95" s="481">
        <v>3</v>
      </c>
      <c r="W95" s="245">
        <v>551</v>
      </c>
      <c r="X95" s="295">
        <f t="shared" si="10"/>
        <v>5.4446460980036298</v>
      </c>
      <c r="Y95" s="481">
        <v>3</v>
      </c>
      <c r="Z95" s="245">
        <v>551</v>
      </c>
      <c r="AA95" s="295">
        <f t="shared" si="11"/>
        <v>5.4446460980036298</v>
      </c>
      <c r="AB95" s="481">
        <v>0</v>
      </c>
      <c r="AC95" s="245">
        <v>551</v>
      </c>
      <c r="AD95" s="295">
        <f t="shared" si="12"/>
        <v>0</v>
      </c>
      <c r="AE95" s="481">
        <v>0</v>
      </c>
      <c r="AF95" s="245">
        <v>551</v>
      </c>
      <c r="AG95" s="295">
        <f t="shared" si="13"/>
        <v>0</v>
      </c>
      <c r="AH95" s="481">
        <v>2</v>
      </c>
      <c r="AI95" s="245">
        <v>551</v>
      </c>
      <c r="AJ95" s="295">
        <f t="shared" si="14"/>
        <v>3.629764065335753</v>
      </c>
      <c r="AK95" s="481">
        <v>1</v>
      </c>
      <c r="AL95" s="245">
        <v>551</v>
      </c>
      <c r="AM95" s="295">
        <f t="shared" si="15"/>
        <v>1.8148820326678765</v>
      </c>
      <c r="AN95" s="481">
        <v>2</v>
      </c>
      <c r="AO95" s="245">
        <v>551</v>
      </c>
      <c r="AP95" s="295">
        <f t="shared" si="16"/>
        <v>3.629764065335753</v>
      </c>
      <c r="AQ95" s="481">
        <v>0</v>
      </c>
      <c r="AR95" s="245">
        <v>551</v>
      </c>
      <c r="AS95" s="295">
        <f t="shared" si="17"/>
        <v>0</v>
      </c>
      <c r="AT95" s="481">
        <v>1</v>
      </c>
      <c r="AU95" s="245">
        <v>551</v>
      </c>
      <c r="AV95" s="295">
        <f t="shared" si="18"/>
        <v>1.8148820326678765</v>
      </c>
      <c r="AW95" s="481">
        <v>0</v>
      </c>
      <c r="AX95" s="245">
        <v>551</v>
      </c>
      <c r="AY95" s="295">
        <f t="shared" si="19"/>
        <v>0</v>
      </c>
      <c r="AZ95" s="481">
        <v>3</v>
      </c>
      <c r="BA95" s="245">
        <v>551</v>
      </c>
      <c r="BB95" s="295">
        <f t="shared" si="20"/>
        <v>5.4446460980036298</v>
      </c>
      <c r="BC95" s="481">
        <v>0</v>
      </c>
      <c r="BD95" s="245">
        <v>551</v>
      </c>
      <c r="BE95" s="295">
        <f t="shared" si="21"/>
        <v>0</v>
      </c>
      <c r="BF95" s="481">
        <v>0</v>
      </c>
      <c r="BG95" s="245">
        <v>551</v>
      </c>
      <c r="BH95" s="295">
        <f t="shared" si="22"/>
        <v>0</v>
      </c>
      <c r="BI95" s="481">
        <v>0</v>
      </c>
      <c r="BJ95" s="245">
        <v>551</v>
      </c>
      <c r="BK95" s="295">
        <f t="shared" si="23"/>
        <v>0</v>
      </c>
      <c r="BL95" s="481">
        <v>1</v>
      </c>
      <c r="BM95" s="245">
        <v>551</v>
      </c>
      <c r="BN95" s="295">
        <f t="shared" si="24"/>
        <v>1.8148820326678765</v>
      </c>
      <c r="BO95" s="484">
        <v>0</v>
      </c>
      <c r="BP95" s="245">
        <v>551</v>
      </c>
      <c r="BQ95" s="295">
        <f t="shared" si="25"/>
        <v>0</v>
      </c>
      <c r="BR95" s="484">
        <v>2</v>
      </c>
      <c r="BS95" s="245">
        <v>551</v>
      </c>
      <c r="BT95" s="295">
        <f t="shared" si="26"/>
        <v>3.629764065335753</v>
      </c>
      <c r="BU95" s="484">
        <v>0</v>
      </c>
      <c r="BV95" s="245">
        <v>551</v>
      </c>
      <c r="BW95" s="295">
        <f t="shared" si="27"/>
        <v>0</v>
      </c>
      <c r="BX95" s="484">
        <v>0</v>
      </c>
      <c r="BY95" s="245">
        <v>551</v>
      </c>
      <c r="BZ95" s="295">
        <f t="shared" si="28"/>
        <v>0</v>
      </c>
      <c r="CA95" s="484">
        <v>6</v>
      </c>
      <c r="CB95" s="245">
        <v>551</v>
      </c>
      <c r="CC95" s="295">
        <f t="shared" si="29"/>
        <v>10.88929219600726</v>
      </c>
      <c r="CD95" s="484">
        <v>1</v>
      </c>
      <c r="CE95" s="245">
        <v>551</v>
      </c>
      <c r="CF95" s="295">
        <f t="shared" si="30"/>
        <v>1.8148820326678765</v>
      </c>
      <c r="CG95" s="484">
        <v>4</v>
      </c>
      <c r="CH95" s="245">
        <v>551</v>
      </c>
      <c r="CI95" s="295">
        <f t="shared" si="31"/>
        <v>7.259528130671506</v>
      </c>
      <c r="CJ95" s="484">
        <v>1</v>
      </c>
      <c r="CK95" s="245">
        <v>551</v>
      </c>
      <c r="CL95" s="295">
        <f t="shared" si="32"/>
        <v>1.8148820326678765</v>
      </c>
      <c r="CM95" s="484">
        <v>3</v>
      </c>
      <c r="CN95" s="245">
        <v>551</v>
      </c>
      <c r="CO95" s="295">
        <f t="shared" si="33"/>
        <v>5.4446460980036298</v>
      </c>
      <c r="CP95" s="484">
        <v>0</v>
      </c>
      <c r="CQ95" s="245">
        <v>551</v>
      </c>
      <c r="CR95" s="295">
        <f t="shared" si="34"/>
        <v>0</v>
      </c>
      <c r="CS95" s="484">
        <v>0</v>
      </c>
      <c r="CT95" s="245">
        <v>551</v>
      </c>
      <c r="CU95" s="295">
        <f t="shared" si="35"/>
        <v>0</v>
      </c>
      <c r="CV95" s="484">
        <v>2</v>
      </c>
      <c r="CW95" s="245">
        <v>551</v>
      </c>
      <c r="CX95" s="295">
        <f t="shared" si="36"/>
        <v>3.629764065335753</v>
      </c>
    </row>
    <row r="96" spans="1:102" x14ac:dyDescent="0.25">
      <c r="A96" s="152">
        <v>49</v>
      </c>
      <c r="B96" s="127" t="s">
        <v>386</v>
      </c>
      <c r="C96" s="127" t="s">
        <v>345</v>
      </c>
      <c r="D96" s="481">
        <v>0</v>
      </c>
      <c r="E96" s="648">
        <v>423</v>
      </c>
      <c r="F96" s="295">
        <v>0</v>
      </c>
      <c r="G96" s="288">
        <f t="shared" si="4"/>
        <v>14</v>
      </c>
      <c r="H96" s="288">
        <v>423</v>
      </c>
      <c r="I96" s="290">
        <f t="shared" ca="1" si="5"/>
        <v>1.3238770685579198</v>
      </c>
      <c r="J96" s="481">
        <v>0</v>
      </c>
      <c r="K96" s="245">
        <v>423</v>
      </c>
      <c r="L96" s="295">
        <f t="shared" si="6"/>
        <v>0</v>
      </c>
      <c r="M96" s="481">
        <v>1</v>
      </c>
      <c r="N96" s="245">
        <v>423</v>
      </c>
      <c r="O96" s="295">
        <f t="shared" si="7"/>
        <v>2.3640661938534278</v>
      </c>
      <c r="P96" s="481">
        <v>0</v>
      </c>
      <c r="Q96" s="245">
        <v>423</v>
      </c>
      <c r="R96" s="295">
        <f t="shared" si="8"/>
        <v>0</v>
      </c>
      <c r="S96" s="481">
        <v>2</v>
      </c>
      <c r="T96" s="245">
        <v>423</v>
      </c>
      <c r="U96" s="295">
        <f t="shared" si="9"/>
        <v>4.7281323877068555</v>
      </c>
      <c r="V96" s="481">
        <v>0</v>
      </c>
      <c r="W96" s="245">
        <v>423</v>
      </c>
      <c r="X96" s="295">
        <f t="shared" si="10"/>
        <v>0</v>
      </c>
      <c r="Y96" s="481">
        <v>0</v>
      </c>
      <c r="Z96" s="245">
        <v>423</v>
      </c>
      <c r="AA96" s="295">
        <f t="shared" si="11"/>
        <v>0</v>
      </c>
      <c r="AB96" s="481">
        <v>1</v>
      </c>
      <c r="AC96" s="245">
        <v>423</v>
      </c>
      <c r="AD96" s="295">
        <f t="shared" si="12"/>
        <v>2.3640661938534278</v>
      </c>
      <c r="AE96" s="481">
        <v>0</v>
      </c>
      <c r="AF96" s="245">
        <v>423</v>
      </c>
      <c r="AG96" s="295">
        <f t="shared" si="13"/>
        <v>0</v>
      </c>
      <c r="AH96" s="481">
        <v>0</v>
      </c>
      <c r="AI96" s="245">
        <v>423</v>
      </c>
      <c r="AJ96" s="295">
        <f t="shared" si="14"/>
        <v>0</v>
      </c>
      <c r="AK96" s="481">
        <v>1</v>
      </c>
      <c r="AL96" s="245">
        <v>423</v>
      </c>
      <c r="AM96" s="295">
        <f t="shared" si="15"/>
        <v>2.3640661938534278</v>
      </c>
      <c r="AN96" s="481">
        <v>3</v>
      </c>
      <c r="AO96" s="245">
        <v>423</v>
      </c>
      <c r="AP96" s="295">
        <f t="shared" si="16"/>
        <v>7.0921985815602833</v>
      </c>
      <c r="AQ96" s="481">
        <v>1</v>
      </c>
      <c r="AR96" s="245">
        <v>423</v>
      </c>
      <c r="AS96" s="295">
        <f t="shared" si="17"/>
        <v>2.3640661938534278</v>
      </c>
      <c r="AT96" s="481">
        <v>0</v>
      </c>
      <c r="AU96" s="245">
        <v>423</v>
      </c>
      <c r="AV96" s="295">
        <f t="shared" si="18"/>
        <v>0</v>
      </c>
      <c r="AW96" s="481">
        <v>0</v>
      </c>
      <c r="AX96" s="245">
        <v>423</v>
      </c>
      <c r="AY96" s="295">
        <f t="shared" si="19"/>
        <v>0</v>
      </c>
      <c r="AZ96" s="481">
        <v>0</v>
      </c>
      <c r="BA96" s="245">
        <v>423</v>
      </c>
      <c r="BB96" s="295">
        <f t="shared" si="20"/>
        <v>0</v>
      </c>
      <c r="BC96" s="481">
        <v>0</v>
      </c>
      <c r="BD96" s="245">
        <v>423</v>
      </c>
      <c r="BE96" s="295">
        <f t="shared" si="21"/>
        <v>0</v>
      </c>
      <c r="BF96" s="481">
        <v>0</v>
      </c>
      <c r="BG96" s="245">
        <v>423</v>
      </c>
      <c r="BH96" s="295">
        <f t="shared" si="22"/>
        <v>0</v>
      </c>
      <c r="BI96" s="481">
        <v>0</v>
      </c>
      <c r="BJ96" s="245">
        <v>423</v>
      </c>
      <c r="BK96" s="295">
        <f t="shared" si="23"/>
        <v>0</v>
      </c>
      <c r="BL96" s="481">
        <v>0</v>
      </c>
      <c r="BM96" s="245">
        <v>423</v>
      </c>
      <c r="BN96" s="295">
        <f t="shared" si="24"/>
        <v>0</v>
      </c>
      <c r="BO96" s="484">
        <v>0</v>
      </c>
      <c r="BP96" s="245">
        <v>423</v>
      </c>
      <c r="BQ96" s="295">
        <f t="shared" si="25"/>
        <v>0</v>
      </c>
      <c r="BR96" s="484">
        <v>0</v>
      </c>
      <c r="BS96" s="245">
        <v>423</v>
      </c>
      <c r="BT96" s="295">
        <f t="shared" si="26"/>
        <v>0</v>
      </c>
      <c r="BU96" s="484">
        <v>0</v>
      </c>
      <c r="BV96" s="245">
        <v>423</v>
      </c>
      <c r="BW96" s="295">
        <f t="shared" si="27"/>
        <v>0</v>
      </c>
      <c r="BX96" s="484">
        <v>0</v>
      </c>
      <c r="BY96" s="245">
        <v>423</v>
      </c>
      <c r="BZ96" s="295">
        <f t="shared" si="28"/>
        <v>0</v>
      </c>
      <c r="CA96" s="484">
        <v>0</v>
      </c>
      <c r="CB96" s="245">
        <v>423</v>
      </c>
      <c r="CC96" s="295">
        <f t="shared" si="29"/>
        <v>0</v>
      </c>
      <c r="CD96" s="484">
        <v>0</v>
      </c>
      <c r="CE96" s="245">
        <v>423</v>
      </c>
      <c r="CF96" s="295">
        <f t="shared" si="30"/>
        <v>0</v>
      </c>
      <c r="CG96" s="484">
        <v>0</v>
      </c>
      <c r="CH96" s="245">
        <v>423</v>
      </c>
      <c r="CI96" s="295">
        <f t="shared" si="31"/>
        <v>0</v>
      </c>
      <c r="CJ96" s="484">
        <v>2</v>
      </c>
      <c r="CK96" s="245">
        <v>423</v>
      </c>
      <c r="CL96" s="295">
        <f t="shared" si="32"/>
        <v>4.7281323877068555</v>
      </c>
      <c r="CM96" s="484">
        <v>1</v>
      </c>
      <c r="CN96" s="245">
        <v>423</v>
      </c>
      <c r="CO96" s="295">
        <f t="shared" si="33"/>
        <v>2.3640661938534278</v>
      </c>
      <c r="CP96" s="484">
        <v>1</v>
      </c>
      <c r="CQ96" s="245">
        <v>423</v>
      </c>
      <c r="CR96" s="295">
        <f t="shared" si="34"/>
        <v>2.3640661938534278</v>
      </c>
      <c r="CS96" s="484">
        <v>1</v>
      </c>
      <c r="CT96" s="245">
        <v>423</v>
      </c>
      <c r="CU96" s="295">
        <f t="shared" si="35"/>
        <v>2.3640661938534278</v>
      </c>
      <c r="CV96" s="484">
        <v>0</v>
      </c>
      <c r="CW96" s="245">
        <v>423</v>
      </c>
      <c r="CX96" s="295">
        <f t="shared" si="36"/>
        <v>0</v>
      </c>
    </row>
    <row r="97" spans="1:102" x14ac:dyDescent="0.25">
      <c r="A97" s="152">
        <v>50</v>
      </c>
      <c r="B97" s="127" t="s">
        <v>387</v>
      </c>
      <c r="C97" s="127" t="s">
        <v>336</v>
      </c>
      <c r="D97" s="481">
        <v>1</v>
      </c>
      <c r="E97" s="648">
        <v>253</v>
      </c>
      <c r="F97" s="295">
        <v>0</v>
      </c>
      <c r="G97" s="288">
        <f t="shared" si="4"/>
        <v>10</v>
      </c>
      <c r="H97" s="288">
        <v>253</v>
      </c>
      <c r="I97" s="290">
        <f t="shared" ca="1" si="5"/>
        <v>1.5810276679841897</v>
      </c>
      <c r="J97" s="481">
        <v>1</v>
      </c>
      <c r="K97" s="245">
        <v>253</v>
      </c>
      <c r="L97" s="295">
        <f t="shared" si="6"/>
        <v>3.9525691699604741</v>
      </c>
      <c r="M97" s="481">
        <v>0</v>
      </c>
      <c r="N97" s="245">
        <v>253</v>
      </c>
      <c r="O97" s="295">
        <f t="shared" si="7"/>
        <v>0</v>
      </c>
      <c r="P97" s="481">
        <v>2</v>
      </c>
      <c r="Q97" s="245">
        <v>253</v>
      </c>
      <c r="R97" s="295">
        <f t="shared" si="8"/>
        <v>7.9051383399209483</v>
      </c>
      <c r="S97" s="481">
        <v>0</v>
      </c>
      <c r="T97" s="245">
        <v>253</v>
      </c>
      <c r="U97" s="295">
        <f t="shared" si="9"/>
        <v>0</v>
      </c>
      <c r="V97" s="481">
        <v>0</v>
      </c>
      <c r="W97" s="245">
        <v>253</v>
      </c>
      <c r="X97" s="295">
        <f t="shared" si="10"/>
        <v>0</v>
      </c>
      <c r="Y97" s="481">
        <v>0</v>
      </c>
      <c r="Z97" s="245">
        <v>253</v>
      </c>
      <c r="AA97" s="295">
        <f t="shared" si="11"/>
        <v>0</v>
      </c>
      <c r="AB97" s="481">
        <v>0</v>
      </c>
      <c r="AC97" s="245">
        <v>253</v>
      </c>
      <c r="AD97" s="295">
        <f t="shared" si="12"/>
        <v>0</v>
      </c>
      <c r="AE97" s="481">
        <v>0</v>
      </c>
      <c r="AF97" s="245">
        <v>253</v>
      </c>
      <c r="AG97" s="295">
        <f t="shared" si="13"/>
        <v>0</v>
      </c>
      <c r="AH97" s="481">
        <v>0</v>
      </c>
      <c r="AI97" s="245">
        <v>253</v>
      </c>
      <c r="AJ97" s="295">
        <f t="shared" si="14"/>
        <v>0</v>
      </c>
      <c r="AK97" s="481">
        <v>0</v>
      </c>
      <c r="AL97" s="245">
        <v>253</v>
      </c>
      <c r="AM97" s="295">
        <f t="shared" si="15"/>
        <v>0</v>
      </c>
      <c r="AN97" s="481">
        <v>0</v>
      </c>
      <c r="AO97" s="245">
        <v>253</v>
      </c>
      <c r="AP97" s="295">
        <f t="shared" si="16"/>
        <v>0</v>
      </c>
      <c r="AQ97" s="481">
        <v>0</v>
      </c>
      <c r="AR97" s="245">
        <v>253</v>
      </c>
      <c r="AS97" s="295">
        <f t="shared" si="17"/>
        <v>0</v>
      </c>
      <c r="AT97" s="481">
        <v>0</v>
      </c>
      <c r="AU97" s="245">
        <v>253</v>
      </c>
      <c r="AV97" s="295">
        <f t="shared" si="18"/>
        <v>0</v>
      </c>
      <c r="AW97" s="481">
        <v>0</v>
      </c>
      <c r="AX97" s="245">
        <v>253</v>
      </c>
      <c r="AY97" s="295">
        <f t="shared" si="19"/>
        <v>0</v>
      </c>
      <c r="AZ97" s="481">
        <v>0</v>
      </c>
      <c r="BA97" s="245">
        <v>253</v>
      </c>
      <c r="BB97" s="295">
        <f t="shared" si="20"/>
        <v>0</v>
      </c>
      <c r="BC97" s="481">
        <v>0</v>
      </c>
      <c r="BD97" s="245">
        <v>253</v>
      </c>
      <c r="BE97" s="295">
        <f t="shared" si="21"/>
        <v>0</v>
      </c>
      <c r="BF97" s="481">
        <v>1</v>
      </c>
      <c r="BG97" s="245">
        <v>253</v>
      </c>
      <c r="BH97" s="295">
        <f t="shared" si="22"/>
        <v>3.9525691699604741</v>
      </c>
      <c r="BI97" s="481">
        <v>1</v>
      </c>
      <c r="BJ97" s="245">
        <v>253</v>
      </c>
      <c r="BK97" s="295">
        <f t="shared" si="23"/>
        <v>3.9525691699604741</v>
      </c>
      <c r="BL97" s="481">
        <v>0</v>
      </c>
      <c r="BM97" s="245">
        <v>253</v>
      </c>
      <c r="BN97" s="295">
        <f t="shared" si="24"/>
        <v>0</v>
      </c>
      <c r="BO97" s="484">
        <v>0</v>
      </c>
      <c r="BP97" s="245">
        <v>253</v>
      </c>
      <c r="BQ97" s="295">
        <f t="shared" si="25"/>
        <v>0</v>
      </c>
      <c r="BR97" s="484">
        <v>0</v>
      </c>
      <c r="BS97" s="245">
        <v>253</v>
      </c>
      <c r="BT97" s="295">
        <f t="shared" si="26"/>
        <v>0</v>
      </c>
      <c r="BU97" s="484">
        <v>0</v>
      </c>
      <c r="BV97" s="245">
        <v>253</v>
      </c>
      <c r="BW97" s="295">
        <f t="shared" si="27"/>
        <v>0</v>
      </c>
      <c r="BX97" s="484">
        <v>4</v>
      </c>
      <c r="BY97" s="245">
        <v>253</v>
      </c>
      <c r="BZ97" s="295">
        <f t="shared" si="28"/>
        <v>15.810276679841897</v>
      </c>
      <c r="CA97" s="484">
        <v>0</v>
      </c>
      <c r="CB97" s="245">
        <v>253</v>
      </c>
      <c r="CC97" s="295">
        <f t="shared" si="29"/>
        <v>0</v>
      </c>
      <c r="CD97" s="484">
        <v>0</v>
      </c>
      <c r="CE97" s="245">
        <v>253</v>
      </c>
      <c r="CF97" s="295">
        <f t="shared" si="30"/>
        <v>0</v>
      </c>
      <c r="CG97" s="484">
        <v>0</v>
      </c>
      <c r="CH97" s="245">
        <v>253</v>
      </c>
      <c r="CI97" s="295">
        <f t="shared" si="31"/>
        <v>0</v>
      </c>
      <c r="CJ97" s="484">
        <v>0</v>
      </c>
      <c r="CK97" s="245">
        <v>253</v>
      </c>
      <c r="CL97" s="295">
        <f t="shared" si="32"/>
        <v>0</v>
      </c>
      <c r="CM97" s="484">
        <v>0</v>
      </c>
      <c r="CN97" s="245">
        <v>253</v>
      </c>
      <c r="CO97" s="295">
        <f t="shared" si="33"/>
        <v>0</v>
      </c>
      <c r="CP97" s="484">
        <v>0</v>
      </c>
      <c r="CQ97" s="245">
        <v>253</v>
      </c>
      <c r="CR97" s="295">
        <f t="shared" si="34"/>
        <v>0</v>
      </c>
      <c r="CS97" s="484">
        <v>0</v>
      </c>
      <c r="CT97" s="245">
        <v>253</v>
      </c>
      <c r="CU97" s="295">
        <f t="shared" si="35"/>
        <v>0</v>
      </c>
      <c r="CV97" s="484">
        <v>1</v>
      </c>
      <c r="CW97" s="245">
        <v>253</v>
      </c>
      <c r="CX97" s="295">
        <f t="shared" si="36"/>
        <v>3.9525691699604741</v>
      </c>
    </row>
    <row r="98" spans="1:102" x14ac:dyDescent="0.25">
      <c r="A98" s="152">
        <v>51</v>
      </c>
      <c r="B98" s="127" t="s">
        <v>388</v>
      </c>
      <c r="C98" s="127" t="s">
        <v>339</v>
      </c>
      <c r="D98" s="481">
        <v>0</v>
      </c>
      <c r="E98" s="648">
        <v>327</v>
      </c>
      <c r="F98" s="295">
        <v>0</v>
      </c>
      <c r="G98" s="288">
        <f t="shared" si="4"/>
        <v>15</v>
      </c>
      <c r="H98" s="288">
        <v>327</v>
      </c>
      <c r="I98" s="290">
        <f t="shared" ca="1" si="5"/>
        <v>1.8348623853211008</v>
      </c>
      <c r="J98" s="481">
        <v>0</v>
      </c>
      <c r="K98" s="245">
        <v>327</v>
      </c>
      <c r="L98" s="295">
        <f t="shared" si="6"/>
        <v>0</v>
      </c>
      <c r="M98" s="481">
        <v>0</v>
      </c>
      <c r="N98" s="245">
        <v>327</v>
      </c>
      <c r="O98" s="295">
        <f t="shared" si="7"/>
        <v>0</v>
      </c>
      <c r="P98" s="481">
        <v>0</v>
      </c>
      <c r="Q98" s="245">
        <v>327</v>
      </c>
      <c r="R98" s="295">
        <f t="shared" si="8"/>
        <v>0</v>
      </c>
      <c r="S98" s="481">
        <v>1</v>
      </c>
      <c r="T98" s="245">
        <v>327</v>
      </c>
      <c r="U98" s="295">
        <f t="shared" si="9"/>
        <v>3.0581039755351682</v>
      </c>
      <c r="V98" s="481">
        <v>0</v>
      </c>
      <c r="W98" s="245">
        <v>327</v>
      </c>
      <c r="X98" s="295">
        <f t="shared" si="10"/>
        <v>0</v>
      </c>
      <c r="Y98" s="481">
        <v>0</v>
      </c>
      <c r="Z98" s="245">
        <v>327</v>
      </c>
      <c r="AA98" s="295">
        <f t="shared" si="11"/>
        <v>0</v>
      </c>
      <c r="AB98" s="481">
        <v>0</v>
      </c>
      <c r="AC98" s="245">
        <v>327</v>
      </c>
      <c r="AD98" s="295">
        <f t="shared" si="12"/>
        <v>0</v>
      </c>
      <c r="AE98" s="481">
        <v>2</v>
      </c>
      <c r="AF98" s="245">
        <v>327</v>
      </c>
      <c r="AG98" s="295">
        <f t="shared" si="13"/>
        <v>6.1162079510703364</v>
      </c>
      <c r="AH98" s="481">
        <v>0</v>
      </c>
      <c r="AI98" s="245">
        <v>327</v>
      </c>
      <c r="AJ98" s="295">
        <f t="shared" si="14"/>
        <v>0</v>
      </c>
      <c r="AK98" s="481">
        <v>2</v>
      </c>
      <c r="AL98" s="245">
        <v>327</v>
      </c>
      <c r="AM98" s="295">
        <f t="shared" si="15"/>
        <v>6.1162079510703364</v>
      </c>
      <c r="AN98" s="481">
        <v>4</v>
      </c>
      <c r="AO98" s="245">
        <v>327</v>
      </c>
      <c r="AP98" s="295">
        <f t="shared" si="16"/>
        <v>12.232415902140673</v>
      </c>
      <c r="AQ98" s="481">
        <v>0</v>
      </c>
      <c r="AR98" s="245">
        <v>327</v>
      </c>
      <c r="AS98" s="295">
        <f t="shared" si="17"/>
        <v>0</v>
      </c>
      <c r="AT98" s="481">
        <v>2</v>
      </c>
      <c r="AU98" s="245">
        <v>327</v>
      </c>
      <c r="AV98" s="295">
        <f t="shared" si="18"/>
        <v>6.1162079510703364</v>
      </c>
      <c r="AW98" s="481">
        <v>0</v>
      </c>
      <c r="AX98" s="245">
        <v>327</v>
      </c>
      <c r="AY98" s="295">
        <f t="shared" si="19"/>
        <v>0</v>
      </c>
      <c r="AZ98" s="481">
        <v>0</v>
      </c>
      <c r="BA98" s="245">
        <v>327</v>
      </c>
      <c r="BB98" s="295">
        <f t="shared" si="20"/>
        <v>0</v>
      </c>
      <c r="BC98" s="481">
        <v>0</v>
      </c>
      <c r="BD98" s="245">
        <v>327</v>
      </c>
      <c r="BE98" s="295">
        <f t="shared" si="21"/>
        <v>0</v>
      </c>
      <c r="BF98" s="481">
        <v>0</v>
      </c>
      <c r="BG98" s="245">
        <v>327</v>
      </c>
      <c r="BH98" s="295">
        <f t="shared" si="22"/>
        <v>0</v>
      </c>
      <c r="BI98" s="481">
        <v>0</v>
      </c>
      <c r="BJ98" s="245">
        <v>327</v>
      </c>
      <c r="BK98" s="295">
        <f t="shared" si="23"/>
        <v>0</v>
      </c>
      <c r="BL98" s="481">
        <v>0</v>
      </c>
      <c r="BM98" s="245">
        <v>327</v>
      </c>
      <c r="BN98" s="295">
        <f t="shared" si="24"/>
        <v>0</v>
      </c>
      <c r="BO98" s="484">
        <v>0</v>
      </c>
      <c r="BP98" s="245">
        <v>327</v>
      </c>
      <c r="BQ98" s="295">
        <f t="shared" si="25"/>
        <v>0</v>
      </c>
      <c r="BR98" s="484">
        <v>0</v>
      </c>
      <c r="BS98" s="245">
        <v>327</v>
      </c>
      <c r="BT98" s="295">
        <f t="shared" si="26"/>
        <v>0</v>
      </c>
      <c r="BU98" s="484">
        <v>0</v>
      </c>
      <c r="BV98" s="245">
        <v>327</v>
      </c>
      <c r="BW98" s="295">
        <f t="shared" si="27"/>
        <v>0</v>
      </c>
      <c r="BX98" s="484">
        <v>0</v>
      </c>
      <c r="BY98" s="245">
        <v>327</v>
      </c>
      <c r="BZ98" s="295">
        <f t="shared" si="28"/>
        <v>0</v>
      </c>
      <c r="CA98" s="484">
        <v>1</v>
      </c>
      <c r="CB98" s="245">
        <v>327</v>
      </c>
      <c r="CC98" s="295">
        <f t="shared" si="29"/>
        <v>3.0581039755351682</v>
      </c>
      <c r="CD98" s="484">
        <v>1</v>
      </c>
      <c r="CE98" s="245">
        <v>327</v>
      </c>
      <c r="CF98" s="295">
        <f t="shared" si="30"/>
        <v>3.0581039755351682</v>
      </c>
      <c r="CG98" s="484">
        <v>2</v>
      </c>
      <c r="CH98" s="245">
        <v>327</v>
      </c>
      <c r="CI98" s="295">
        <f t="shared" si="31"/>
        <v>6.1162079510703364</v>
      </c>
      <c r="CJ98" s="484">
        <v>0</v>
      </c>
      <c r="CK98" s="245">
        <v>327</v>
      </c>
      <c r="CL98" s="295">
        <f t="shared" si="32"/>
        <v>0</v>
      </c>
      <c r="CM98" s="484">
        <v>0</v>
      </c>
      <c r="CN98" s="245">
        <v>327</v>
      </c>
      <c r="CO98" s="295">
        <f t="shared" si="33"/>
        <v>0</v>
      </c>
      <c r="CP98" s="484">
        <v>0</v>
      </c>
      <c r="CQ98" s="245">
        <v>327</v>
      </c>
      <c r="CR98" s="295">
        <f t="shared" si="34"/>
        <v>0</v>
      </c>
      <c r="CS98" s="484">
        <v>0</v>
      </c>
      <c r="CT98" s="245">
        <v>327</v>
      </c>
      <c r="CU98" s="295">
        <f t="shared" si="35"/>
        <v>0</v>
      </c>
      <c r="CV98" s="484">
        <v>0</v>
      </c>
      <c r="CW98" s="245">
        <v>327</v>
      </c>
      <c r="CX98" s="295">
        <f t="shared" si="36"/>
        <v>0</v>
      </c>
    </row>
    <row r="99" spans="1:102" x14ac:dyDescent="0.25">
      <c r="A99" s="152">
        <v>52</v>
      </c>
      <c r="B99" s="127" t="s">
        <v>389</v>
      </c>
      <c r="C99" s="127" t="s">
        <v>336</v>
      </c>
      <c r="D99" s="481">
        <v>1</v>
      </c>
      <c r="E99" s="648">
        <v>302</v>
      </c>
      <c r="F99" s="295">
        <v>3.3112582781456954</v>
      </c>
      <c r="G99" s="288">
        <f t="shared" si="4"/>
        <v>20</v>
      </c>
      <c r="H99" s="288">
        <v>302</v>
      </c>
      <c r="I99" s="290">
        <f t="shared" ca="1" si="5"/>
        <v>2.6490066225165565</v>
      </c>
      <c r="J99" s="481">
        <v>0</v>
      </c>
      <c r="K99" s="245">
        <v>302</v>
      </c>
      <c r="L99" s="295">
        <f t="shared" si="6"/>
        <v>0</v>
      </c>
      <c r="M99" s="481">
        <v>0</v>
      </c>
      <c r="N99" s="245">
        <v>302</v>
      </c>
      <c r="O99" s="295">
        <f t="shared" si="7"/>
        <v>0</v>
      </c>
      <c r="P99" s="481">
        <v>1</v>
      </c>
      <c r="Q99" s="245">
        <v>302</v>
      </c>
      <c r="R99" s="295">
        <f t="shared" si="8"/>
        <v>3.3112582781456954</v>
      </c>
      <c r="S99" s="481">
        <v>0</v>
      </c>
      <c r="T99" s="245">
        <v>302</v>
      </c>
      <c r="U99" s="295">
        <f t="shared" si="9"/>
        <v>0</v>
      </c>
      <c r="V99" s="481">
        <v>0</v>
      </c>
      <c r="W99" s="245">
        <v>302</v>
      </c>
      <c r="X99" s="295">
        <f t="shared" si="10"/>
        <v>0</v>
      </c>
      <c r="Y99" s="481">
        <v>0</v>
      </c>
      <c r="Z99" s="245">
        <v>302</v>
      </c>
      <c r="AA99" s="295">
        <f t="shared" si="11"/>
        <v>0</v>
      </c>
      <c r="AB99" s="481">
        <v>0</v>
      </c>
      <c r="AC99" s="245">
        <v>302</v>
      </c>
      <c r="AD99" s="295">
        <f t="shared" si="12"/>
        <v>0</v>
      </c>
      <c r="AE99" s="481">
        <v>0</v>
      </c>
      <c r="AF99" s="245">
        <v>302</v>
      </c>
      <c r="AG99" s="295">
        <f t="shared" si="13"/>
        <v>0</v>
      </c>
      <c r="AH99" s="481">
        <v>0</v>
      </c>
      <c r="AI99" s="245">
        <v>302</v>
      </c>
      <c r="AJ99" s="295">
        <f t="shared" si="14"/>
        <v>0</v>
      </c>
      <c r="AK99" s="481">
        <v>1</v>
      </c>
      <c r="AL99" s="245">
        <v>302</v>
      </c>
      <c r="AM99" s="295">
        <f t="shared" si="15"/>
        <v>3.3112582781456954</v>
      </c>
      <c r="AN99" s="481">
        <v>0</v>
      </c>
      <c r="AO99" s="245">
        <v>302</v>
      </c>
      <c r="AP99" s="295">
        <f t="shared" si="16"/>
        <v>0</v>
      </c>
      <c r="AQ99" s="481">
        <v>2</v>
      </c>
      <c r="AR99" s="245">
        <v>302</v>
      </c>
      <c r="AS99" s="295">
        <f t="shared" si="17"/>
        <v>6.6225165562913908</v>
      </c>
      <c r="AT99" s="481">
        <v>0</v>
      </c>
      <c r="AU99" s="245">
        <v>302</v>
      </c>
      <c r="AV99" s="295">
        <f t="shared" si="18"/>
        <v>0</v>
      </c>
      <c r="AW99" s="481">
        <v>1</v>
      </c>
      <c r="AX99" s="245">
        <v>302</v>
      </c>
      <c r="AY99" s="295">
        <f t="shared" si="19"/>
        <v>3.3112582781456954</v>
      </c>
      <c r="AZ99" s="481">
        <v>0</v>
      </c>
      <c r="BA99" s="245">
        <v>302</v>
      </c>
      <c r="BB99" s="295">
        <f t="shared" si="20"/>
        <v>0</v>
      </c>
      <c r="BC99" s="481">
        <v>0</v>
      </c>
      <c r="BD99" s="245">
        <v>302</v>
      </c>
      <c r="BE99" s="295">
        <f t="shared" si="21"/>
        <v>0</v>
      </c>
      <c r="BF99" s="481">
        <v>0</v>
      </c>
      <c r="BG99" s="245">
        <v>302</v>
      </c>
      <c r="BH99" s="295">
        <f t="shared" si="22"/>
        <v>0</v>
      </c>
      <c r="BI99" s="481">
        <v>1</v>
      </c>
      <c r="BJ99" s="245">
        <v>302</v>
      </c>
      <c r="BK99" s="295">
        <f t="shared" si="23"/>
        <v>3.3112582781456954</v>
      </c>
      <c r="BL99" s="481">
        <v>0</v>
      </c>
      <c r="BM99" s="245">
        <v>302</v>
      </c>
      <c r="BN99" s="295">
        <f t="shared" si="24"/>
        <v>0</v>
      </c>
      <c r="BO99" s="484">
        <v>1</v>
      </c>
      <c r="BP99" s="245">
        <v>302</v>
      </c>
      <c r="BQ99" s="295">
        <f t="shared" si="25"/>
        <v>3.3112582781456954</v>
      </c>
      <c r="BR99" s="484">
        <v>3</v>
      </c>
      <c r="BS99" s="245">
        <v>302</v>
      </c>
      <c r="BT99" s="295">
        <f t="shared" si="26"/>
        <v>9.9337748344370862</v>
      </c>
      <c r="BU99" s="484">
        <v>1</v>
      </c>
      <c r="BV99" s="245">
        <v>302</v>
      </c>
      <c r="BW99" s="295">
        <f t="shared" si="27"/>
        <v>3.3112582781456954</v>
      </c>
      <c r="BX99" s="484">
        <v>0</v>
      </c>
      <c r="BY99" s="245">
        <v>302</v>
      </c>
      <c r="BZ99" s="295">
        <f t="shared" si="28"/>
        <v>0</v>
      </c>
      <c r="CA99" s="484">
        <v>2</v>
      </c>
      <c r="CB99" s="245">
        <v>302</v>
      </c>
      <c r="CC99" s="295">
        <f t="shared" si="29"/>
        <v>6.6225165562913908</v>
      </c>
      <c r="CD99" s="484">
        <v>0</v>
      </c>
      <c r="CE99" s="245">
        <v>302</v>
      </c>
      <c r="CF99" s="295">
        <f t="shared" si="30"/>
        <v>0</v>
      </c>
      <c r="CG99" s="484">
        <v>4</v>
      </c>
      <c r="CH99" s="245">
        <v>302</v>
      </c>
      <c r="CI99" s="295">
        <f t="shared" si="31"/>
        <v>13.245033112582782</v>
      </c>
      <c r="CJ99" s="484">
        <v>0</v>
      </c>
      <c r="CK99" s="245">
        <v>302</v>
      </c>
      <c r="CL99" s="295">
        <f t="shared" si="32"/>
        <v>0</v>
      </c>
      <c r="CM99" s="484">
        <v>1</v>
      </c>
      <c r="CN99" s="245">
        <v>302</v>
      </c>
      <c r="CO99" s="295">
        <f t="shared" si="33"/>
        <v>3.3112582781456954</v>
      </c>
      <c r="CP99" s="484">
        <v>0</v>
      </c>
      <c r="CQ99" s="245">
        <v>302</v>
      </c>
      <c r="CR99" s="295">
        <f t="shared" si="34"/>
        <v>0</v>
      </c>
      <c r="CS99" s="484">
        <v>1</v>
      </c>
      <c r="CT99" s="245">
        <v>302</v>
      </c>
      <c r="CU99" s="295">
        <f t="shared" si="35"/>
        <v>3.3112582781456954</v>
      </c>
      <c r="CV99" s="484">
        <v>1</v>
      </c>
      <c r="CW99" s="245">
        <v>302</v>
      </c>
      <c r="CX99" s="295">
        <f t="shared" si="36"/>
        <v>3.3112582781456954</v>
      </c>
    </row>
    <row r="100" spans="1:102" x14ac:dyDescent="0.25">
      <c r="A100" s="152">
        <v>53</v>
      </c>
      <c r="B100" s="127" t="s">
        <v>390</v>
      </c>
      <c r="C100" s="127" t="s">
        <v>339</v>
      </c>
      <c r="D100" s="481">
        <v>0</v>
      </c>
      <c r="E100" s="648">
        <v>305</v>
      </c>
      <c r="F100" s="295">
        <v>0</v>
      </c>
      <c r="G100" s="288">
        <f t="shared" si="4"/>
        <v>10</v>
      </c>
      <c r="H100" s="288">
        <v>305</v>
      </c>
      <c r="I100" s="290">
        <f t="shared" ca="1" si="5"/>
        <v>1.3114754098360655</v>
      </c>
      <c r="J100" s="481">
        <v>0</v>
      </c>
      <c r="K100" s="245">
        <v>305</v>
      </c>
      <c r="L100" s="295">
        <f t="shared" si="6"/>
        <v>0</v>
      </c>
      <c r="M100" s="481">
        <v>0</v>
      </c>
      <c r="N100" s="245">
        <v>305</v>
      </c>
      <c r="O100" s="295">
        <f t="shared" si="7"/>
        <v>0</v>
      </c>
      <c r="P100" s="481">
        <v>1</v>
      </c>
      <c r="Q100" s="245">
        <v>305</v>
      </c>
      <c r="R100" s="295">
        <f t="shared" si="8"/>
        <v>3.278688524590164</v>
      </c>
      <c r="S100" s="481">
        <v>1</v>
      </c>
      <c r="T100" s="245">
        <v>305</v>
      </c>
      <c r="U100" s="295">
        <f t="shared" si="9"/>
        <v>3.278688524590164</v>
      </c>
      <c r="V100" s="481">
        <v>0</v>
      </c>
      <c r="W100" s="245">
        <v>305</v>
      </c>
      <c r="X100" s="295">
        <f t="shared" si="10"/>
        <v>0</v>
      </c>
      <c r="Y100" s="481">
        <v>0</v>
      </c>
      <c r="Z100" s="245">
        <v>305</v>
      </c>
      <c r="AA100" s="295">
        <f t="shared" si="11"/>
        <v>0</v>
      </c>
      <c r="AB100" s="481">
        <v>0</v>
      </c>
      <c r="AC100" s="245">
        <v>305</v>
      </c>
      <c r="AD100" s="295">
        <f t="shared" si="12"/>
        <v>0</v>
      </c>
      <c r="AE100" s="481">
        <v>1</v>
      </c>
      <c r="AF100" s="245">
        <v>305</v>
      </c>
      <c r="AG100" s="295">
        <f t="shared" si="13"/>
        <v>3.278688524590164</v>
      </c>
      <c r="AH100" s="481">
        <v>0</v>
      </c>
      <c r="AI100" s="245">
        <v>305</v>
      </c>
      <c r="AJ100" s="295">
        <f t="shared" si="14"/>
        <v>0</v>
      </c>
      <c r="AK100" s="481">
        <v>1</v>
      </c>
      <c r="AL100" s="245">
        <v>305</v>
      </c>
      <c r="AM100" s="295">
        <f t="shared" si="15"/>
        <v>3.278688524590164</v>
      </c>
      <c r="AN100" s="481">
        <v>1</v>
      </c>
      <c r="AO100" s="245">
        <v>305</v>
      </c>
      <c r="AP100" s="295">
        <f t="shared" si="16"/>
        <v>3.278688524590164</v>
      </c>
      <c r="AQ100" s="481">
        <v>0</v>
      </c>
      <c r="AR100" s="245">
        <v>305</v>
      </c>
      <c r="AS100" s="295">
        <f t="shared" si="17"/>
        <v>0</v>
      </c>
      <c r="AT100" s="481">
        <v>0</v>
      </c>
      <c r="AU100" s="245">
        <v>305</v>
      </c>
      <c r="AV100" s="295">
        <f t="shared" si="18"/>
        <v>0</v>
      </c>
      <c r="AW100" s="481">
        <v>0</v>
      </c>
      <c r="AX100" s="245">
        <v>305</v>
      </c>
      <c r="AY100" s="295">
        <f t="shared" si="19"/>
        <v>0</v>
      </c>
      <c r="AZ100" s="481">
        <v>0</v>
      </c>
      <c r="BA100" s="245">
        <v>305</v>
      </c>
      <c r="BB100" s="295">
        <f t="shared" si="20"/>
        <v>0</v>
      </c>
      <c r="BC100" s="481">
        <v>1</v>
      </c>
      <c r="BD100" s="245">
        <v>305</v>
      </c>
      <c r="BE100" s="295">
        <f t="shared" si="21"/>
        <v>3.278688524590164</v>
      </c>
      <c r="BF100" s="481">
        <v>1</v>
      </c>
      <c r="BG100" s="245">
        <v>305</v>
      </c>
      <c r="BH100" s="295">
        <f t="shared" si="22"/>
        <v>3.278688524590164</v>
      </c>
      <c r="BI100" s="481">
        <v>0</v>
      </c>
      <c r="BJ100" s="245">
        <v>305</v>
      </c>
      <c r="BK100" s="295">
        <f t="shared" si="23"/>
        <v>0</v>
      </c>
      <c r="BL100" s="481">
        <v>0</v>
      </c>
      <c r="BM100" s="245">
        <v>305</v>
      </c>
      <c r="BN100" s="295">
        <f t="shared" si="24"/>
        <v>0</v>
      </c>
      <c r="BO100" s="484">
        <v>0</v>
      </c>
      <c r="BP100" s="245">
        <v>305</v>
      </c>
      <c r="BQ100" s="295">
        <f t="shared" si="25"/>
        <v>0</v>
      </c>
      <c r="BR100" s="484">
        <v>0</v>
      </c>
      <c r="BS100" s="245">
        <v>305</v>
      </c>
      <c r="BT100" s="295">
        <f t="shared" si="26"/>
        <v>0</v>
      </c>
      <c r="BU100" s="484">
        <v>0</v>
      </c>
      <c r="BV100" s="245">
        <v>305</v>
      </c>
      <c r="BW100" s="295">
        <f t="shared" si="27"/>
        <v>0</v>
      </c>
      <c r="BX100" s="484">
        <v>1</v>
      </c>
      <c r="BY100" s="245">
        <v>305</v>
      </c>
      <c r="BZ100" s="295">
        <f t="shared" si="28"/>
        <v>3.278688524590164</v>
      </c>
      <c r="CA100" s="484">
        <v>0</v>
      </c>
      <c r="CB100" s="245">
        <v>305</v>
      </c>
      <c r="CC100" s="295">
        <f t="shared" si="29"/>
        <v>0</v>
      </c>
      <c r="CD100" s="484">
        <v>1</v>
      </c>
      <c r="CE100" s="245">
        <v>305</v>
      </c>
      <c r="CF100" s="295">
        <f t="shared" si="30"/>
        <v>3.278688524590164</v>
      </c>
      <c r="CG100" s="484">
        <v>0</v>
      </c>
      <c r="CH100" s="245">
        <v>305</v>
      </c>
      <c r="CI100" s="295">
        <f t="shared" si="31"/>
        <v>0</v>
      </c>
      <c r="CJ100" s="484">
        <v>1</v>
      </c>
      <c r="CK100" s="245">
        <v>305</v>
      </c>
      <c r="CL100" s="295">
        <f t="shared" si="32"/>
        <v>3.278688524590164</v>
      </c>
      <c r="CM100" s="484">
        <v>0</v>
      </c>
      <c r="CN100" s="245">
        <v>305</v>
      </c>
      <c r="CO100" s="295">
        <f t="shared" si="33"/>
        <v>0</v>
      </c>
      <c r="CP100" s="484">
        <v>0</v>
      </c>
      <c r="CQ100" s="245">
        <v>305</v>
      </c>
      <c r="CR100" s="295">
        <f t="shared" si="34"/>
        <v>0</v>
      </c>
      <c r="CS100" s="484">
        <v>0</v>
      </c>
      <c r="CT100" s="245">
        <v>305</v>
      </c>
      <c r="CU100" s="295">
        <f t="shared" si="35"/>
        <v>0</v>
      </c>
      <c r="CV100" s="484">
        <v>0</v>
      </c>
      <c r="CW100" s="245">
        <v>305</v>
      </c>
      <c r="CX100" s="295">
        <f t="shared" si="36"/>
        <v>0</v>
      </c>
    </row>
    <row r="101" spans="1:102" x14ac:dyDescent="0.25">
      <c r="A101" s="152">
        <v>54</v>
      </c>
      <c r="B101" s="127" t="s">
        <v>391</v>
      </c>
      <c r="C101" s="127" t="s">
        <v>339</v>
      </c>
      <c r="D101" s="481">
        <v>1</v>
      </c>
      <c r="E101" s="648">
        <v>329</v>
      </c>
      <c r="F101" s="295">
        <v>0</v>
      </c>
      <c r="G101" s="288">
        <f t="shared" si="4"/>
        <v>19</v>
      </c>
      <c r="H101" s="288">
        <v>329</v>
      </c>
      <c r="I101" s="290">
        <f t="shared" ca="1" si="5"/>
        <v>2.3100303951367782</v>
      </c>
      <c r="J101" s="481">
        <v>0</v>
      </c>
      <c r="K101" s="245">
        <v>329</v>
      </c>
      <c r="L101" s="295">
        <f t="shared" si="6"/>
        <v>0</v>
      </c>
      <c r="M101" s="481">
        <v>0</v>
      </c>
      <c r="N101" s="245">
        <v>329</v>
      </c>
      <c r="O101" s="295">
        <f t="shared" si="7"/>
        <v>0</v>
      </c>
      <c r="P101" s="481">
        <v>0</v>
      </c>
      <c r="Q101" s="245">
        <v>329</v>
      </c>
      <c r="R101" s="295">
        <f t="shared" si="8"/>
        <v>0</v>
      </c>
      <c r="S101" s="481">
        <v>1</v>
      </c>
      <c r="T101" s="245">
        <v>329</v>
      </c>
      <c r="U101" s="295">
        <f t="shared" si="9"/>
        <v>3.0395136778115504</v>
      </c>
      <c r="V101" s="481">
        <v>4</v>
      </c>
      <c r="W101" s="245">
        <v>329</v>
      </c>
      <c r="X101" s="295">
        <f t="shared" si="10"/>
        <v>12.158054711246201</v>
      </c>
      <c r="Y101" s="481">
        <v>0</v>
      </c>
      <c r="Z101" s="245">
        <v>329</v>
      </c>
      <c r="AA101" s="295">
        <f t="shared" si="11"/>
        <v>0</v>
      </c>
      <c r="AB101" s="481">
        <v>0</v>
      </c>
      <c r="AC101" s="245">
        <v>329</v>
      </c>
      <c r="AD101" s="295">
        <f t="shared" si="12"/>
        <v>0</v>
      </c>
      <c r="AE101" s="481">
        <v>0</v>
      </c>
      <c r="AF101" s="245">
        <v>329</v>
      </c>
      <c r="AG101" s="295">
        <f t="shared" si="13"/>
        <v>0</v>
      </c>
      <c r="AH101" s="481">
        <v>0</v>
      </c>
      <c r="AI101" s="245">
        <v>329</v>
      </c>
      <c r="AJ101" s="295">
        <f t="shared" si="14"/>
        <v>0</v>
      </c>
      <c r="AK101" s="481">
        <v>2</v>
      </c>
      <c r="AL101" s="245">
        <v>329</v>
      </c>
      <c r="AM101" s="295">
        <f t="shared" si="15"/>
        <v>6.0790273556231007</v>
      </c>
      <c r="AN101" s="481">
        <v>1</v>
      </c>
      <c r="AO101" s="245">
        <v>329</v>
      </c>
      <c r="AP101" s="295">
        <f t="shared" si="16"/>
        <v>3.0395136778115504</v>
      </c>
      <c r="AQ101" s="481">
        <v>4</v>
      </c>
      <c r="AR101" s="245">
        <v>329</v>
      </c>
      <c r="AS101" s="295">
        <f t="shared" si="17"/>
        <v>12.158054711246201</v>
      </c>
      <c r="AT101" s="481">
        <v>0</v>
      </c>
      <c r="AU101" s="245">
        <v>329</v>
      </c>
      <c r="AV101" s="295">
        <f t="shared" si="18"/>
        <v>0</v>
      </c>
      <c r="AW101" s="481">
        <v>0</v>
      </c>
      <c r="AX101" s="245">
        <v>329</v>
      </c>
      <c r="AY101" s="295">
        <f t="shared" si="19"/>
        <v>0</v>
      </c>
      <c r="AZ101" s="481">
        <v>0</v>
      </c>
      <c r="BA101" s="245">
        <v>329</v>
      </c>
      <c r="BB101" s="295">
        <f t="shared" si="20"/>
        <v>0</v>
      </c>
      <c r="BC101" s="481">
        <v>0</v>
      </c>
      <c r="BD101" s="245">
        <v>329</v>
      </c>
      <c r="BE101" s="295">
        <f t="shared" si="21"/>
        <v>0</v>
      </c>
      <c r="BF101" s="481">
        <v>0</v>
      </c>
      <c r="BG101" s="245">
        <v>329</v>
      </c>
      <c r="BH101" s="295">
        <f t="shared" si="22"/>
        <v>0</v>
      </c>
      <c r="BI101" s="481">
        <v>1</v>
      </c>
      <c r="BJ101" s="245">
        <v>329</v>
      </c>
      <c r="BK101" s="295">
        <f t="shared" si="23"/>
        <v>3.0395136778115504</v>
      </c>
      <c r="BL101" s="481">
        <v>0</v>
      </c>
      <c r="BM101" s="245">
        <v>329</v>
      </c>
      <c r="BN101" s="295">
        <f t="shared" si="24"/>
        <v>0</v>
      </c>
      <c r="BO101" s="484">
        <v>0</v>
      </c>
      <c r="BP101" s="245">
        <v>329</v>
      </c>
      <c r="BQ101" s="295">
        <f t="shared" si="25"/>
        <v>0</v>
      </c>
      <c r="BR101" s="484">
        <v>0</v>
      </c>
      <c r="BS101" s="245">
        <v>329</v>
      </c>
      <c r="BT101" s="295">
        <f t="shared" si="26"/>
        <v>0</v>
      </c>
      <c r="BU101" s="484">
        <v>0</v>
      </c>
      <c r="BV101" s="245">
        <v>329</v>
      </c>
      <c r="BW101" s="295">
        <f t="shared" si="27"/>
        <v>0</v>
      </c>
      <c r="BX101" s="484">
        <v>1</v>
      </c>
      <c r="BY101" s="245">
        <v>329</v>
      </c>
      <c r="BZ101" s="295">
        <f t="shared" si="28"/>
        <v>3.0395136778115504</v>
      </c>
      <c r="CA101" s="484">
        <v>1</v>
      </c>
      <c r="CB101" s="245">
        <v>329</v>
      </c>
      <c r="CC101" s="295">
        <f t="shared" si="29"/>
        <v>3.0395136778115504</v>
      </c>
      <c r="CD101" s="484">
        <v>2</v>
      </c>
      <c r="CE101" s="245">
        <v>329</v>
      </c>
      <c r="CF101" s="295">
        <f t="shared" si="30"/>
        <v>6.0790273556231007</v>
      </c>
      <c r="CG101" s="484">
        <v>1</v>
      </c>
      <c r="CH101" s="245">
        <v>329</v>
      </c>
      <c r="CI101" s="295">
        <f t="shared" si="31"/>
        <v>3.0395136778115504</v>
      </c>
      <c r="CJ101" s="484">
        <v>0</v>
      </c>
      <c r="CK101" s="245">
        <v>329</v>
      </c>
      <c r="CL101" s="295">
        <f t="shared" si="32"/>
        <v>0</v>
      </c>
      <c r="CM101" s="484">
        <v>0</v>
      </c>
      <c r="CN101" s="245">
        <v>329</v>
      </c>
      <c r="CO101" s="295">
        <f t="shared" si="33"/>
        <v>0</v>
      </c>
      <c r="CP101" s="484">
        <v>0</v>
      </c>
      <c r="CQ101" s="245">
        <v>329</v>
      </c>
      <c r="CR101" s="295">
        <f t="shared" si="34"/>
        <v>0</v>
      </c>
      <c r="CS101" s="484">
        <v>0</v>
      </c>
      <c r="CT101" s="245">
        <v>329</v>
      </c>
      <c r="CU101" s="295">
        <f t="shared" si="35"/>
        <v>0</v>
      </c>
      <c r="CV101" s="484">
        <v>1</v>
      </c>
      <c r="CW101" s="245">
        <v>329</v>
      </c>
      <c r="CX101" s="295">
        <f t="shared" si="36"/>
        <v>3.0395136778115504</v>
      </c>
    </row>
    <row r="102" spans="1:102" x14ac:dyDescent="0.25">
      <c r="A102" s="152">
        <v>55</v>
      </c>
      <c r="B102" s="127" t="s">
        <v>392</v>
      </c>
      <c r="C102" s="127" t="s">
        <v>339</v>
      </c>
      <c r="D102" s="481">
        <v>0</v>
      </c>
      <c r="E102" s="648">
        <v>594</v>
      </c>
      <c r="F102" s="295">
        <v>0</v>
      </c>
      <c r="G102" s="288">
        <f t="shared" si="4"/>
        <v>29</v>
      </c>
      <c r="H102" s="288">
        <v>594</v>
      </c>
      <c r="I102" s="290">
        <f t="shared" ca="1" si="5"/>
        <v>1.9528619528619526</v>
      </c>
      <c r="J102" s="481">
        <v>1</v>
      </c>
      <c r="K102" s="245">
        <v>594</v>
      </c>
      <c r="L102" s="295">
        <f t="shared" si="6"/>
        <v>1.6835016835016834</v>
      </c>
      <c r="M102" s="481">
        <v>0</v>
      </c>
      <c r="N102" s="245">
        <v>594</v>
      </c>
      <c r="O102" s="295">
        <f t="shared" si="7"/>
        <v>0</v>
      </c>
      <c r="P102" s="481">
        <v>4</v>
      </c>
      <c r="Q102" s="245">
        <v>594</v>
      </c>
      <c r="R102" s="295">
        <f t="shared" si="8"/>
        <v>6.7340067340067336</v>
      </c>
      <c r="S102" s="481">
        <v>3</v>
      </c>
      <c r="T102" s="245">
        <v>594</v>
      </c>
      <c r="U102" s="295">
        <f t="shared" si="9"/>
        <v>5.0505050505050511</v>
      </c>
      <c r="V102" s="481">
        <v>1</v>
      </c>
      <c r="W102" s="245">
        <v>594</v>
      </c>
      <c r="X102" s="295">
        <f t="shared" si="10"/>
        <v>1.6835016835016834</v>
      </c>
      <c r="Y102" s="481">
        <v>3</v>
      </c>
      <c r="Z102" s="245">
        <v>594</v>
      </c>
      <c r="AA102" s="295">
        <f t="shared" si="11"/>
        <v>5.0505050505050511</v>
      </c>
      <c r="AB102" s="481">
        <v>1</v>
      </c>
      <c r="AC102" s="245">
        <v>594</v>
      </c>
      <c r="AD102" s="295">
        <f t="shared" si="12"/>
        <v>1.6835016835016834</v>
      </c>
      <c r="AE102" s="481">
        <v>0</v>
      </c>
      <c r="AF102" s="245">
        <v>594</v>
      </c>
      <c r="AG102" s="295">
        <f t="shared" si="13"/>
        <v>0</v>
      </c>
      <c r="AH102" s="481">
        <v>0</v>
      </c>
      <c r="AI102" s="245">
        <v>594</v>
      </c>
      <c r="AJ102" s="295">
        <f t="shared" si="14"/>
        <v>0</v>
      </c>
      <c r="AK102" s="481">
        <v>0</v>
      </c>
      <c r="AL102" s="245">
        <v>594</v>
      </c>
      <c r="AM102" s="295">
        <f t="shared" si="15"/>
        <v>0</v>
      </c>
      <c r="AN102" s="481">
        <v>1</v>
      </c>
      <c r="AO102" s="245">
        <v>594</v>
      </c>
      <c r="AP102" s="295">
        <f t="shared" si="16"/>
        <v>1.6835016835016834</v>
      </c>
      <c r="AQ102" s="481">
        <v>1</v>
      </c>
      <c r="AR102" s="245">
        <v>594</v>
      </c>
      <c r="AS102" s="295">
        <f t="shared" si="17"/>
        <v>1.6835016835016834</v>
      </c>
      <c r="AT102" s="481">
        <v>1</v>
      </c>
      <c r="AU102" s="245">
        <v>594</v>
      </c>
      <c r="AV102" s="295">
        <f t="shared" si="18"/>
        <v>1.6835016835016834</v>
      </c>
      <c r="AW102" s="481">
        <v>0</v>
      </c>
      <c r="AX102" s="245">
        <v>594</v>
      </c>
      <c r="AY102" s="295">
        <f t="shared" si="19"/>
        <v>0</v>
      </c>
      <c r="AZ102" s="481">
        <v>0</v>
      </c>
      <c r="BA102" s="245">
        <v>594</v>
      </c>
      <c r="BB102" s="295">
        <f t="shared" si="20"/>
        <v>0</v>
      </c>
      <c r="BC102" s="481">
        <v>0</v>
      </c>
      <c r="BD102" s="245">
        <v>594</v>
      </c>
      <c r="BE102" s="295">
        <f t="shared" si="21"/>
        <v>0</v>
      </c>
      <c r="BF102" s="481">
        <v>0</v>
      </c>
      <c r="BG102" s="245">
        <v>594</v>
      </c>
      <c r="BH102" s="295">
        <f t="shared" si="22"/>
        <v>0</v>
      </c>
      <c r="BI102" s="481">
        <v>0</v>
      </c>
      <c r="BJ102" s="245">
        <v>594</v>
      </c>
      <c r="BK102" s="295">
        <f t="shared" si="23"/>
        <v>0</v>
      </c>
      <c r="BL102" s="481">
        <v>3</v>
      </c>
      <c r="BM102" s="245">
        <v>594</v>
      </c>
      <c r="BN102" s="295">
        <f t="shared" si="24"/>
        <v>5.0505050505050511</v>
      </c>
      <c r="BO102" s="484">
        <v>3</v>
      </c>
      <c r="BP102" s="245">
        <v>594</v>
      </c>
      <c r="BQ102" s="295">
        <f t="shared" si="25"/>
        <v>5.0505050505050511</v>
      </c>
      <c r="BR102" s="484">
        <v>1</v>
      </c>
      <c r="BS102" s="245">
        <v>594</v>
      </c>
      <c r="BT102" s="295">
        <f t="shared" si="26"/>
        <v>1.6835016835016834</v>
      </c>
      <c r="BU102" s="484">
        <v>0</v>
      </c>
      <c r="BV102" s="245">
        <v>594</v>
      </c>
      <c r="BW102" s="295">
        <f t="shared" si="27"/>
        <v>0</v>
      </c>
      <c r="BX102" s="484">
        <v>0</v>
      </c>
      <c r="BY102" s="245">
        <v>594</v>
      </c>
      <c r="BZ102" s="295">
        <f t="shared" si="28"/>
        <v>0</v>
      </c>
      <c r="CA102" s="484">
        <v>2</v>
      </c>
      <c r="CB102" s="245">
        <v>594</v>
      </c>
      <c r="CC102" s="295">
        <f t="shared" si="29"/>
        <v>3.3670033670033668</v>
      </c>
      <c r="CD102" s="484">
        <v>2</v>
      </c>
      <c r="CE102" s="245">
        <v>594</v>
      </c>
      <c r="CF102" s="295">
        <f t="shared" si="30"/>
        <v>3.3670033670033668</v>
      </c>
      <c r="CG102" s="484">
        <v>0</v>
      </c>
      <c r="CH102" s="245">
        <v>594</v>
      </c>
      <c r="CI102" s="295">
        <f t="shared" si="31"/>
        <v>0</v>
      </c>
      <c r="CJ102" s="484">
        <v>1</v>
      </c>
      <c r="CK102" s="245">
        <v>594</v>
      </c>
      <c r="CL102" s="295">
        <f t="shared" si="32"/>
        <v>1.6835016835016834</v>
      </c>
      <c r="CM102" s="484">
        <v>1</v>
      </c>
      <c r="CN102" s="245">
        <v>594</v>
      </c>
      <c r="CO102" s="295">
        <f t="shared" si="33"/>
        <v>1.6835016835016834</v>
      </c>
      <c r="CP102" s="484">
        <v>0</v>
      </c>
      <c r="CQ102" s="245">
        <v>594</v>
      </c>
      <c r="CR102" s="295">
        <f t="shared" si="34"/>
        <v>0</v>
      </c>
      <c r="CS102" s="484">
        <v>0</v>
      </c>
      <c r="CT102" s="245">
        <v>594</v>
      </c>
      <c r="CU102" s="295">
        <f t="shared" si="35"/>
        <v>0</v>
      </c>
      <c r="CV102" s="484">
        <v>0</v>
      </c>
      <c r="CW102" s="245">
        <v>594</v>
      </c>
      <c r="CX102" s="295">
        <f t="shared" si="36"/>
        <v>0</v>
      </c>
    </row>
    <row r="103" spans="1:102" x14ac:dyDescent="0.25">
      <c r="A103" s="152">
        <v>56</v>
      </c>
      <c r="B103" s="127" t="s">
        <v>393</v>
      </c>
      <c r="C103" s="127" t="s">
        <v>345</v>
      </c>
      <c r="D103" s="481">
        <v>1</v>
      </c>
      <c r="E103" s="648">
        <v>844</v>
      </c>
      <c r="F103" s="295">
        <v>0</v>
      </c>
      <c r="G103" s="288">
        <f t="shared" si="4"/>
        <v>20</v>
      </c>
      <c r="H103" s="288">
        <v>844</v>
      </c>
      <c r="I103" s="290">
        <f t="shared" ca="1" si="5"/>
        <v>0.94786729857819907</v>
      </c>
      <c r="J103" s="481">
        <v>1</v>
      </c>
      <c r="K103" s="245">
        <v>844</v>
      </c>
      <c r="L103" s="295">
        <f t="shared" si="6"/>
        <v>1.1848341232227488</v>
      </c>
      <c r="M103" s="481">
        <v>0</v>
      </c>
      <c r="N103" s="245">
        <v>844</v>
      </c>
      <c r="O103" s="295">
        <f t="shared" si="7"/>
        <v>0</v>
      </c>
      <c r="P103" s="481">
        <v>1</v>
      </c>
      <c r="Q103" s="245">
        <v>844</v>
      </c>
      <c r="R103" s="295">
        <f t="shared" si="8"/>
        <v>1.1848341232227488</v>
      </c>
      <c r="S103" s="481">
        <v>2</v>
      </c>
      <c r="T103" s="245">
        <v>844</v>
      </c>
      <c r="U103" s="295">
        <f t="shared" si="9"/>
        <v>2.3696682464454977</v>
      </c>
      <c r="V103" s="481">
        <v>0</v>
      </c>
      <c r="W103" s="245">
        <v>844</v>
      </c>
      <c r="X103" s="295">
        <f t="shared" si="10"/>
        <v>0</v>
      </c>
      <c r="Y103" s="481">
        <v>0</v>
      </c>
      <c r="Z103" s="245">
        <v>844</v>
      </c>
      <c r="AA103" s="295">
        <f t="shared" si="11"/>
        <v>0</v>
      </c>
      <c r="AB103" s="481">
        <v>1</v>
      </c>
      <c r="AC103" s="245">
        <v>844</v>
      </c>
      <c r="AD103" s="295">
        <f t="shared" si="12"/>
        <v>1.1848341232227488</v>
      </c>
      <c r="AE103" s="481">
        <v>0</v>
      </c>
      <c r="AF103" s="245">
        <v>844</v>
      </c>
      <c r="AG103" s="295">
        <f t="shared" si="13"/>
        <v>0</v>
      </c>
      <c r="AH103" s="481">
        <v>1</v>
      </c>
      <c r="AI103" s="245">
        <v>844</v>
      </c>
      <c r="AJ103" s="295">
        <f t="shared" si="14"/>
        <v>1.1848341232227488</v>
      </c>
      <c r="AK103" s="481">
        <v>0</v>
      </c>
      <c r="AL103" s="245">
        <v>844</v>
      </c>
      <c r="AM103" s="295">
        <f t="shared" si="15"/>
        <v>0</v>
      </c>
      <c r="AN103" s="481">
        <v>2</v>
      </c>
      <c r="AO103" s="245">
        <v>844</v>
      </c>
      <c r="AP103" s="295">
        <f t="shared" si="16"/>
        <v>2.3696682464454977</v>
      </c>
      <c r="AQ103" s="481">
        <v>0</v>
      </c>
      <c r="AR103" s="245">
        <v>844</v>
      </c>
      <c r="AS103" s="295">
        <f t="shared" si="17"/>
        <v>0</v>
      </c>
      <c r="AT103" s="481">
        <v>1</v>
      </c>
      <c r="AU103" s="245">
        <v>844</v>
      </c>
      <c r="AV103" s="295">
        <f t="shared" si="18"/>
        <v>1.1848341232227488</v>
      </c>
      <c r="AW103" s="481">
        <v>0</v>
      </c>
      <c r="AX103" s="245">
        <v>844</v>
      </c>
      <c r="AY103" s="295">
        <f t="shared" si="19"/>
        <v>0</v>
      </c>
      <c r="AZ103" s="481">
        <v>0</v>
      </c>
      <c r="BA103" s="245">
        <v>844</v>
      </c>
      <c r="BB103" s="295">
        <f t="shared" si="20"/>
        <v>0</v>
      </c>
      <c r="BC103" s="481">
        <v>1</v>
      </c>
      <c r="BD103" s="245">
        <v>844</v>
      </c>
      <c r="BE103" s="295">
        <f t="shared" si="21"/>
        <v>1.1848341232227488</v>
      </c>
      <c r="BF103" s="481">
        <v>3</v>
      </c>
      <c r="BG103" s="245">
        <v>844</v>
      </c>
      <c r="BH103" s="295">
        <f t="shared" si="22"/>
        <v>3.5545023696682461</v>
      </c>
      <c r="BI103" s="481">
        <v>0</v>
      </c>
      <c r="BJ103" s="245">
        <v>844</v>
      </c>
      <c r="BK103" s="295">
        <f t="shared" si="23"/>
        <v>0</v>
      </c>
      <c r="BL103" s="481">
        <v>0</v>
      </c>
      <c r="BM103" s="245">
        <v>844</v>
      </c>
      <c r="BN103" s="295">
        <f t="shared" si="24"/>
        <v>0</v>
      </c>
      <c r="BO103" s="484">
        <v>1</v>
      </c>
      <c r="BP103" s="245">
        <v>844</v>
      </c>
      <c r="BQ103" s="295">
        <f t="shared" si="25"/>
        <v>1.1848341232227488</v>
      </c>
      <c r="BR103" s="484">
        <v>0</v>
      </c>
      <c r="BS103" s="245">
        <v>844</v>
      </c>
      <c r="BT103" s="295">
        <f t="shared" si="26"/>
        <v>0</v>
      </c>
      <c r="BU103" s="484">
        <v>0</v>
      </c>
      <c r="BV103" s="245">
        <v>844</v>
      </c>
      <c r="BW103" s="295">
        <f t="shared" si="27"/>
        <v>0</v>
      </c>
      <c r="BX103" s="484">
        <v>0</v>
      </c>
      <c r="BY103" s="245">
        <v>844</v>
      </c>
      <c r="BZ103" s="295">
        <f t="shared" si="28"/>
        <v>0</v>
      </c>
      <c r="CA103" s="484">
        <v>2</v>
      </c>
      <c r="CB103" s="245">
        <v>844</v>
      </c>
      <c r="CC103" s="295">
        <f t="shared" si="29"/>
        <v>2.3696682464454977</v>
      </c>
      <c r="CD103" s="484">
        <v>1</v>
      </c>
      <c r="CE103" s="245">
        <v>844</v>
      </c>
      <c r="CF103" s="295">
        <f t="shared" si="30"/>
        <v>1.1848341232227488</v>
      </c>
      <c r="CG103" s="484">
        <v>0</v>
      </c>
      <c r="CH103" s="245">
        <v>844</v>
      </c>
      <c r="CI103" s="295">
        <f t="shared" si="31"/>
        <v>0</v>
      </c>
      <c r="CJ103" s="484">
        <v>2</v>
      </c>
      <c r="CK103" s="245">
        <v>844</v>
      </c>
      <c r="CL103" s="295">
        <f t="shared" si="32"/>
        <v>2.3696682464454977</v>
      </c>
      <c r="CM103" s="484">
        <v>0</v>
      </c>
      <c r="CN103" s="245">
        <v>844</v>
      </c>
      <c r="CO103" s="295">
        <f t="shared" si="33"/>
        <v>0</v>
      </c>
      <c r="CP103" s="484">
        <v>0</v>
      </c>
      <c r="CQ103" s="245">
        <v>844</v>
      </c>
      <c r="CR103" s="295">
        <f t="shared" si="34"/>
        <v>0</v>
      </c>
      <c r="CS103" s="484">
        <v>0</v>
      </c>
      <c r="CT103" s="245">
        <v>844</v>
      </c>
      <c r="CU103" s="295">
        <f t="shared" si="35"/>
        <v>0</v>
      </c>
      <c r="CV103" s="484">
        <v>1</v>
      </c>
      <c r="CW103" s="245">
        <v>844</v>
      </c>
      <c r="CX103" s="295">
        <f t="shared" si="36"/>
        <v>1.1848341232227488</v>
      </c>
    </row>
    <row r="104" spans="1:102" x14ac:dyDescent="0.25">
      <c r="A104" s="152">
        <v>57</v>
      </c>
      <c r="B104" s="127" t="s">
        <v>394</v>
      </c>
      <c r="C104" s="127" t="s">
        <v>336</v>
      </c>
      <c r="D104" s="481">
        <v>0</v>
      </c>
      <c r="E104" s="648">
        <v>373</v>
      </c>
      <c r="F104" s="295">
        <v>0</v>
      </c>
      <c r="G104" s="288">
        <f t="shared" si="4"/>
        <v>30</v>
      </c>
      <c r="H104" s="288">
        <v>373</v>
      </c>
      <c r="I104" s="290">
        <f t="shared" ca="1" si="5"/>
        <v>3.2171581769436997</v>
      </c>
      <c r="J104" s="481">
        <v>0</v>
      </c>
      <c r="K104" s="245">
        <v>373</v>
      </c>
      <c r="L104" s="295">
        <f t="shared" si="6"/>
        <v>0</v>
      </c>
      <c r="M104" s="481">
        <v>0</v>
      </c>
      <c r="N104" s="245">
        <v>373</v>
      </c>
      <c r="O104" s="295">
        <f t="shared" si="7"/>
        <v>0</v>
      </c>
      <c r="P104" s="481">
        <v>0</v>
      </c>
      <c r="Q104" s="245">
        <v>373</v>
      </c>
      <c r="R104" s="295">
        <f t="shared" si="8"/>
        <v>0</v>
      </c>
      <c r="S104" s="481">
        <v>0</v>
      </c>
      <c r="T104" s="245">
        <v>373</v>
      </c>
      <c r="U104" s="295">
        <f t="shared" si="9"/>
        <v>0</v>
      </c>
      <c r="V104" s="481">
        <v>0</v>
      </c>
      <c r="W104" s="245">
        <v>373</v>
      </c>
      <c r="X104" s="295">
        <f t="shared" si="10"/>
        <v>0</v>
      </c>
      <c r="Y104" s="481">
        <v>2</v>
      </c>
      <c r="Z104" s="245">
        <v>373</v>
      </c>
      <c r="AA104" s="295">
        <f t="shared" si="11"/>
        <v>5.3619302949061662</v>
      </c>
      <c r="AB104" s="481">
        <v>0</v>
      </c>
      <c r="AC104" s="245">
        <v>373</v>
      </c>
      <c r="AD104" s="295">
        <f t="shared" si="12"/>
        <v>0</v>
      </c>
      <c r="AE104" s="481">
        <v>1</v>
      </c>
      <c r="AF104" s="245">
        <v>373</v>
      </c>
      <c r="AG104" s="295">
        <f t="shared" si="13"/>
        <v>2.6809651474530831</v>
      </c>
      <c r="AH104" s="481">
        <v>0</v>
      </c>
      <c r="AI104" s="245">
        <v>373</v>
      </c>
      <c r="AJ104" s="295">
        <f t="shared" si="14"/>
        <v>0</v>
      </c>
      <c r="AK104" s="481">
        <v>1</v>
      </c>
      <c r="AL104" s="245">
        <v>373</v>
      </c>
      <c r="AM104" s="295">
        <f t="shared" si="15"/>
        <v>2.6809651474530831</v>
      </c>
      <c r="AN104" s="481">
        <v>2</v>
      </c>
      <c r="AO104" s="245">
        <v>373</v>
      </c>
      <c r="AP104" s="295">
        <f t="shared" si="16"/>
        <v>5.3619302949061662</v>
      </c>
      <c r="AQ104" s="481">
        <v>1</v>
      </c>
      <c r="AR104" s="245">
        <v>373</v>
      </c>
      <c r="AS104" s="295">
        <f t="shared" si="17"/>
        <v>2.6809651474530831</v>
      </c>
      <c r="AT104" s="481">
        <v>3</v>
      </c>
      <c r="AU104" s="245">
        <v>373</v>
      </c>
      <c r="AV104" s="295">
        <f t="shared" si="18"/>
        <v>8.0428954423592494</v>
      </c>
      <c r="AW104" s="481">
        <v>0</v>
      </c>
      <c r="AX104" s="245">
        <v>373</v>
      </c>
      <c r="AY104" s="295">
        <f t="shared" si="19"/>
        <v>0</v>
      </c>
      <c r="AZ104" s="481">
        <v>7</v>
      </c>
      <c r="BA104" s="245">
        <v>373</v>
      </c>
      <c r="BB104" s="295">
        <f t="shared" si="20"/>
        <v>18.766756032171582</v>
      </c>
      <c r="BC104" s="481">
        <v>11</v>
      </c>
      <c r="BD104" s="245">
        <v>373</v>
      </c>
      <c r="BE104" s="295">
        <f t="shared" si="21"/>
        <v>29.490616621983914</v>
      </c>
      <c r="BF104" s="481">
        <v>0</v>
      </c>
      <c r="BG104" s="245">
        <v>373</v>
      </c>
      <c r="BH104" s="295">
        <f t="shared" si="22"/>
        <v>0</v>
      </c>
      <c r="BI104" s="481">
        <v>1</v>
      </c>
      <c r="BJ104" s="245">
        <v>373</v>
      </c>
      <c r="BK104" s="295">
        <f t="shared" si="23"/>
        <v>2.6809651474530831</v>
      </c>
      <c r="BL104" s="481">
        <v>0</v>
      </c>
      <c r="BM104" s="245">
        <v>373</v>
      </c>
      <c r="BN104" s="295">
        <f t="shared" si="24"/>
        <v>0</v>
      </c>
      <c r="BO104" s="484">
        <v>0</v>
      </c>
      <c r="BP104" s="245">
        <v>373</v>
      </c>
      <c r="BQ104" s="295">
        <f t="shared" si="25"/>
        <v>0</v>
      </c>
      <c r="BR104" s="484">
        <v>0</v>
      </c>
      <c r="BS104" s="245">
        <v>373</v>
      </c>
      <c r="BT104" s="295">
        <f t="shared" si="26"/>
        <v>0</v>
      </c>
      <c r="BU104" s="484">
        <v>0</v>
      </c>
      <c r="BV104" s="245">
        <v>373</v>
      </c>
      <c r="BW104" s="295">
        <f t="shared" si="27"/>
        <v>0</v>
      </c>
      <c r="BX104" s="484">
        <v>0</v>
      </c>
      <c r="BY104" s="245">
        <v>373</v>
      </c>
      <c r="BZ104" s="295">
        <f t="shared" si="28"/>
        <v>0</v>
      </c>
      <c r="CA104" s="484">
        <v>1</v>
      </c>
      <c r="CB104" s="245">
        <v>373</v>
      </c>
      <c r="CC104" s="295">
        <f t="shared" si="29"/>
        <v>2.6809651474530831</v>
      </c>
      <c r="CD104" s="484">
        <v>0</v>
      </c>
      <c r="CE104" s="245">
        <v>373</v>
      </c>
      <c r="CF104" s="295">
        <f t="shared" si="30"/>
        <v>0</v>
      </c>
      <c r="CG104" s="484">
        <v>0</v>
      </c>
      <c r="CH104" s="245">
        <v>373</v>
      </c>
      <c r="CI104" s="295">
        <f t="shared" si="31"/>
        <v>0</v>
      </c>
      <c r="CJ104" s="484">
        <v>0</v>
      </c>
      <c r="CK104" s="245">
        <v>373</v>
      </c>
      <c r="CL104" s="295">
        <f t="shared" si="32"/>
        <v>0</v>
      </c>
      <c r="CM104" s="484">
        <v>0</v>
      </c>
      <c r="CN104" s="245">
        <v>373</v>
      </c>
      <c r="CO104" s="295">
        <f t="shared" si="33"/>
        <v>0</v>
      </c>
      <c r="CP104" s="484">
        <v>0</v>
      </c>
      <c r="CQ104" s="245">
        <v>373</v>
      </c>
      <c r="CR104" s="295">
        <f t="shared" si="34"/>
        <v>0</v>
      </c>
      <c r="CS104" s="484">
        <v>0</v>
      </c>
      <c r="CT104" s="245">
        <v>373</v>
      </c>
      <c r="CU104" s="295">
        <f t="shared" si="35"/>
        <v>0</v>
      </c>
      <c r="CV104" s="484">
        <v>0</v>
      </c>
      <c r="CW104" s="245">
        <v>373</v>
      </c>
      <c r="CX104" s="295">
        <f t="shared" si="36"/>
        <v>0</v>
      </c>
    </row>
    <row r="105" spans="1:102" x14ac:dyDescent="0.25">
      <c r="A105" s="152">
        <v>58</v>
      </c>
      <c r="B105" s="127" t="s">
        <v>395</v>
      </c>
      <c r="C105" s="127" t="s">
        <v>336</v>
      </c>
      <c r="D105" s="481">
        <v>4</v>
      </c>
      <c r="E105" s="648">
        <v>3939</v>
      </c>
      <c r="F105" s="295">
        <v>0.25387154100025389</v>
      </c>
      <c r="G105" s="288">
        <f t="shared" si="4"/>
        <v>169</v>
      </c>
      <c r="H105" s="288">
        <v>3939</v>
      </c>
      <c r="I105" s="290">
        <f t="shared" ca="1" si="5"/>
        <v>1.7161716171617161</v>
      </c>
      <c r="J105" s="481">
        <v>3</v>
      </c>
      <c r="K105" s="245">
        <v>3939</v>
      </c>
      <c r="L105" s="295">
        <f t="shared" si="6"/>
        <v>0.76161462300076166</v>
      </c>
      <c r="M105" s="481">
        <v>1</v>
      </c>
      <c r="N105" s="245">
        <v>3939</v>
      </c>
      <c r="O105" s="295">
        <f t="shared" si="7"/>
        <v>0.25387154100025389</v>
      </c>
      <c r="P105" s="481">
        <v>7</v>
      </c>
      <c r="Q105" s="245">
        <v>3939</v>
      </c>
      <c r="R105" s="295">
        <f t="shared" si="8"/>
        <v>1.7771007870017772</v>
      </c>
      <c r="S105" s="481">
        <v>7</v>
      </c>
      <c r="T105" s="245">
        <v>3939</v>
      </c>
      <c r="U105" s="295">
        <f t="shared" si="9"/>
        <v>1.7771007870017772</v>
      </c>
      <c r="V105" s="481">
        <v>5</v>
      </c>
      <c r="W105" s="245">
        <v>3939</v>
      </c>
      <c r="X105" s="295">
        <f t="shared" si="10"/>
        <v>1.2693577050012694</v>
      </c>
      <c r="Y105" s="481">
        <v>4</v>
      </c>
      <c r="Z105" s="245">
        <v>3939</v>
      </c>
      <c r="AA105" s="295">
        <f t="shared" si="11"/>
        <v>1.0154861640010155</v>
      </c>
      <c r="AB105" s="481">
        <v>6</v>
      </c>
      <c r="AC105" s="245">
        <v>3939</v>
      </c>
      <c r="AD105" s="295">
        <f t="shared" si="12"/>
        <v>1.5232292460015233</v>
      </c>
      <c r="AE105" s="481">
        <v>2</v>
      </c>
      <c r="AF105" s="245">
        <v>3939</v>
      </c>
      <c r="AG105" s="295">
        <f t="shared" si="13"/>
        <v>0.50774308200050777</v>
      </c>
      <c r="AH105" s="481">
        <v>0</v>
      </c>
      <c r="AI105" s="245">
        <v>3939</v>
      </c>
      <c r="AJ105" s="295">
        <f t="shared" si="14"/>
        <v>0</v>
      </c>
      <c r="AK105" s="481">
        <v>4</v>
      </c>
      <c r="AL105" s="245">
        <v>3939</v>
      </c>
      <c r="AM105" s="295">
        <f t="shared" si="15"/>
        <v>1.0154861640010155</v>
      </c>
      <c r="AN105" s="481">
        <v>5</v>
      </c>
      <c r="AO105" s="245">
        <v>3939</v>
      </c>
      <c r="AP105" s="295">
        <f t="shared" si="16"/>
        <v>1.2693577050012694</v>
      </c>
      <c r="AQ105" s="481">
        <v>4</v>
      </c>
      <c r="AR105" s="245">
        <v>3939</v>
      </c>
      <c r="AS105" s="295">
        <f t="shared" si="17"/>
        <v>1.0154861640010155</v>
      </c>
      <c r="AT105" s="481">
        <v>19</v>
      </c>
      <c r="AU105" s="245">
        <v>3939</v>
      </c>
      <c r="AV105" s="295">
        <f t="shared" si="18"/>
        <v>4.8235592790048232</v>
      </c>
      <c r="AW105" s="481">
        <v>7</v>
      </c>
      <c r="AX105" s="245">
        <v>3939</v>
      </c>
      <c r="AY105" s="295">
        <f t="shared" si="19"/>
        <v>1.7771007870017772</v>
      </c>
      <c r="AZ105" s="481">
        <v>5</v>
      </c>
      <c r="BA105" s="245">
        <v>3939</v>
      </c>
      <c r="BB105" s="295">
        <f t="shared" si="20"/>
        <v>1.2693577050012694</v>
      </c>
      <c r="BC105" s="481">
        <v>7</v>
      </c>
      <c r="BD105" s="245">
        <v>3939</v>
      </c>
      <c r="BE105" s="295">
        <f t="shared" si="21"/>
        <v>1.7771007870017772</v>
      </c>
      <c r="BF105" s="481">
        <v>11</v>
      </c>
      <c r="BG105" s="245">
        <v>3939</v>
      </c>
      <c r="BH105" s="295">
        <f t="shared" si="22"/>
        <v>2.7925869510027925</v>
      </c>
      <c r="BI105" s="481">
        <v>3</v>
      </c>
      <c r="BJ105" s="245">
        <v>3939</v>
      </c>
      <c r="BK105" s="295">
        <f t="shared" si="23"/>
        <v>0.76161462300076166</v>
      </c>
      <c r="BL105" s="481">
        <v>3</v>
      </c>
      <c r="BM105" s="245">
        <v>3939</v>
      </c>
      <c r="BN105" s="295">
        <f t="shared" si="24"/>
        <v>0.76161462300076166</v>
      </c>
      <c r="BO105" s="484">
        <v>4</v>
      </c>
      <c r="BP105" s="245">
        <v>3939</v>
      </c>
      <c r="BQ105" s="295">
        <f t="shared" si="25"/>
        <v>1.0154861640010155</v>
      </c>
      <c r="BR105" s="484">
        <v>4</v>
      </c>
      <c r="BS105" s="245">
        <v>3939</v>
      </c>
      <c r="BT105" s="295">
        <f t="shared" si="26"/>
        <v>1.0154861640010155</v>
      </c>
      <c r="BU105" s="484">
        <v>1</v>
      </c>
      <c r="BV105" s="245">
        <v>3939</v>
      </c>
      <c r="BW105" s="295">
        <f t="shared" si="27"/>
        <v>0.25387154100025389</v>
      </c>
      <c r="BX105" s="484">
        <v>13</v>
      </c>
      <c r="BY105" s="245">
        <v>3939</v>
      </c>
      <c r="BZ105" s="295">
        <f t="shared" si="28"/>
        <v>3.3003300330033003</v>
      </c>
      <c r="CA105" s="484">
        <v>7</v>
      </c>
      <c r="CB105" s="245">
        <v>3939</v>
      </c>
      <c r="CC105" s="295">
        <f t="shared" si="29"/>
        <v>1.7771007870017772</v>
      </c>
      <c r="CD105" s="484">
        <v>2</v>
      </c>
      <c r="CE105" s="245">
        <v>3939</v>
      </c>
      <c r="CF105" s="295">
        <f t="shared" si="30"/>
        <v>0.50774308200050777</v>
      </c>
      <c r="CG105" s="484">
        <v>7</v>
      </c>
      <c r="CH105" s="245">
        <v>3939</v>
      </c>
      <c r="CI105" s="295">
        <f t="shared" si="31"/>
        <v>1.7771007870017772</v>
      </c>
      <c r="CJ105" s="484">
        <v>12</v>
      </c>
      <c r="CK105" s="245">
        <v>3939</v>
      </c>
      <c r="CL105" s="295">
        <f t="shared" si="32"/>
        <v>3.0464584920030466</v>
      </c>
      <c r="CM105" s="484">
        <v>9</v>
      </c>
      <c r="CN105" s="245">
        <v>3939</v>
      </c>
      <c r="CO105" s="295">
        <f t="shared" si="33"/>
        <v>2.2848438690022852</v>
      </c>
      <c r="CP105" s="484">
        <v>0</v>
      </c>
      <c r="CQ105" s="245">
        <v>3939</v>
      </c>
      <c r="CR105" s="295">
        <f t="shared" si="34"/>
        <v>0</v>
      </c>
      <c r="CS105" s="484">
        <v>3</v>
      </c>
      <c r="CT105" s="245">
        <v>3939</v>
      </c>
      <c r="CU105" s="295">
        <f t="shared" si="35"/>
        <v>0.76161462300076166</v>
      </c>
      <c r="CV105" s="484">
        <v>4</v>
      </c>
      <c r="CW105" s="245">
        <v>3939</v>
      </c>
      <c r="CX105" s="295">
        <f t="shared" si="36"/>
        <v>1.0154861640010155</v>
      </c>
    </row>
    <row r="106" spans="1:102" x14ac:dyDescent="0.25">
      <c r="A106" s="152">
        <v>59</v>
      </c>
      <c r="B106" s="127" t="s">
        <v>396</v>
      </c>
      <c r="C106" s="127" t="s">
        <v>336</v>
      </c>
      <c r="D106" s="481">
        <v>0</v>
      </c>
      <c r="E106" s="648">
        <v>325</v>
      </c>
      <c r="F106" s="295">
        <v>0</v>
      </c>
      <c r="G106" s="288">
        <f t="shared" si="4"/>
        <v>12</v>
      </c>
      <c r="H106" s="288">
        <v>325</v>
      </c>
      <c r="I106" s="290">
        <f t="shared" ca="1" si="5"/>
        <v>1.4769230769230768</v>
      </c>
      <c r="J106" s="481">
        <v>0</v>
      </c>
      <c r="K106" s="245">
        <v>325</v>
      </c>
      <c r="L106" s="295">
        <f t="shared" si="6"/>
        <v>0</v>
      </c>
      <c r="M106" s="481">
        <v>0</v>
      </c>
      <c r="N106" s="245">
        <v>325</v>
      </c>
      <c r="O106" s="295">
        <f t="shared" si="7"/>
        <v>0</v>
      </c>
      <c r="P106" s="481">
        <v>0</v>
      </c>
      <c r="Q106" s="245">
        <v>325</v>
      </c>
      <c r="R106" s="295">
        <f t="shared" si="8"/>
        <v>0</v>
      </c>
      <c r="S106" s="481">
        <v>0</v>
      </c>
      <c r="T106" s="245">
        <v>325</v>
      </c>
      <c r="U106" s="295">
        <f t="shared" si="9"/>
        <v>0</v>
      </c>
      <c r="V106" s="481">
        <v>0</v>
      </c>
      <c r="W106" s="245">
        <v>325</v>
      </c>
      <c r="X106" s="295">
        <f t="shared" si="10"/>
        <v>0</v>
      </c>
      <c r="Y106" s="481">
        <v>1</v>
      </c>
      <c r="Z106" s="245">
        <v>325</v>
      </c>
      <c r="AA106" s="295">
        <f t="shared" si="11"/>
        <v>3.0769230769230771</v>
      </c>
      <c r="AB106" s="481">
        <v>0</v>
      </c>
      <c r="AC106" s="245">
        <v>325</v>
      </c>
      <c r="AD106" s="295">
        <f t="shared" si="12"/>
        <v>0</v>
      </c>
      <c r="AE106" s="481">
        <v>0</v>
      </c>
      <c r="AF106" s="245">
        <v>325</v>
      </c>
      <c r="AG106" s="295">
        <f t="shared" si="13"/>
        <v>0</v>
      </c>
      <c r="AH106" s="481">
        <v>0</v>
      </c>
      <c r="AI106" s="245">
        <v>325</v>
      </c>
      <c r="AJ106" s="295">
        <f t="shared" si="14"/>
        <v>0</v>
      </c>
      <c r="AK106" s="481">
        <v>0</v>
      </c>
      <c r="AL106" s="245">
        <v>325</v>
      </c>
      <c r="AM106" s="295">
        <f t="shared" si="15"/>
        <v>0</v>
      </c>
      <c r="AN106" s="481">
        <v>0</v>
      </c>
      <c r="AO106" s="245">
        <v>325</v>
      </c>
      <c r="AP106" s="295">
        <f t="shared" si="16"/>
        <v>0</v>
      </c>
      <c r="AQ106" s="481">
        <v>0</v>
      </c>
      <c r="AR106" s="245">
        <v>325</v>
      </c>
      <c r="AS106" s="295">
        <f t="shared" si="17"/>
        <v>0</v>
      </c>
      <c r="AT106" s="481">
        <v>0</v>
      </c>
      <c r="AU106" s="245">
        <v>325</v>
      </c>
      <c r="AV106" s="295">
        <f t="shared" si="18"/>
        <v>0</v>
      </c>
      <c r="AW106" s="481">
        <v>1</v>
      </c>
      <c r="AX106" s="245">
        <v>325</v>
      </c>
      <c r="AY106" s="295">
        <f t="shared" si="19"/>
        <v>3.0769230769230771</v>
      </c>
      <c r="AZ106" s="481">
        <v>1</v>
      </c>
      <c r="BA106" s="245">
        <v>325</v>
      </c>
      <c r="BB106" s="295">
        <f t="shared" si="20"/>
        <v>3.0769230769230771</v>
      </c>
      <c r="BC106" s="481">
        <v>3</v>
      </c>
      <c r="BD106" s="245">
        <v>325</v>
      </c>
      <c r="BE106" s="295">
        <f t="shared" si="21"/>
        <v>9.2307692307692317</v>
      </c>
      <c r="BF106" s="481">
        <v>3</v>
      </c>
      <c r="BG106" s="245">
        <v>325</v>
      </c>
      <c r="BH106" s="295">
        <f t="shared" si="22"/>
        <v>9.2307692307692317</v>
      </c>
      <c r="BI106" s="481">
        <v>0</v>
      </c>
      <c r="BJ106" s="245">
        <v>325</v>
      </c>
      <c r="BK106" s="295">
        <f t="shared" si="23"/>
        <v>0</v>
      </c>
      <c r="BL106" s="481">
        <v>1</v>
      </c>
      <c r="BM106" s="245">
        <v>325</v>
      </c>
      <c r="BN106" s="295">
        <f t="shared" si="24"/>
        <v>3.0769230769230771</v>
      </c>
      <c r="BO106" s="484">
        <v>0</v>
      </c>
      <c r="BP106" s="245">
        <v>325</v>
      </c>
      <c r="BQ106" s="295">
        <f t="shared" si="25"/>
        <v>0</v>
      </c>
      <c r="BR106" s="484">
        <v>0</v>
      </c>
      <c r="BS106" s="245">
        <v>325</v>
      </c>
      <c r="BT106" s="295">
        <f t="shared" si="26"/>
        <v>0</v>
      </c>
      <c r="BU106" s="484">
        <v>0</v>
      </c>
      <c r="BV106" s="245">
        <v>325</v>
      </c>
      <c r="BW106" s="295">
        <f t="shared" si="27"/>
        <v>0</v>
      </c>
      <c r="BX106" s="484">
        <v>0</v>
      </c>
      <c r="BY106" s="245">
        <v>325</v>
      </c>
      <c r="BZ106" s="295">
        <f t="shared" si="28"/>
        <v>0</v>
      </c>
      <c r="CA106" s="484">
        <v>0</v>
      </c>
      <c r="CB106" s="245">
        <v>325</v>
      </c>
      <c r="CC106" s="295">
        <f t="shared" si="29"/>
        <v>0</v>
      </c>
      <c r="CD106" s="484">
        <v>0</v>
      </c>
      <c r="CE106" s="245">
        <v>325</v>
      </c>
      <c r="CF106" s="295">
        <f t="shared" si="30"/>
        <v>0</v>
      </c>
      <c r="CG106" s="484">
        <v>1</v>
      </c>
      <c r="CH106" s="245">
        <v>325</v>
      </c>
      <c r="CI106" s="295">
        <f t="shared" si="31"/>
        <v>3.0769230769230771</v>
      </c>
      <c r="CJ106" s="484">
        <v>0</v>
      </c>
      <c r="CK106" s="245">
        <v>325</v>
      </c>
      <c r="CL106" s="295">
        <f t="shared" si="32"/>
        <v>0</v>
      </c>
      <c r="CM106" s="484">
        <v>1</v>
      </c>
      <c r="CN106" s="245">
        <v>325</v>
      </c>
      <c r="CO106" s="295">
        <f t="shared" si="33"/>
        <v>3.0769230769230771</v>
      </c>
      <c r="CP106" s="484">
        <v>0</v>
      </c>
      <c r="CQ106" s="245">
        <v>325</v>
      </c>
      <c r="CR106" s="295">
        <f t="shared" si="34"/>
        <v>0</v>
      </c>
      <c r="CS106" s="484">
        <v>0</v>
      </c>
      <c r="CT106" s="245">
        <v>325</v>
      </c>
      <c r="CU106" s="295">
        <f t="shared" si="35"/>
        <v>0</v>
      </c>
      <c r="CV106" s="484">
        <v>0</v>
      </c>
      <c r="CW106" s="245">
        <v>325</v>
      </c>
      <c r="CX106" s="295">
        <f t="shared" si="36"/>
        <v>0</v>
      </c>
    </row>
    <row r="107" spans="1:102" x14ac:dyDescent="0.25">
      <c r="A107" s="152">
        <v>60</v>
      </c>
      <c r="B107" s="127" t="s">
        <v>397</v>
      </c>
      <c r="C107" s="127" t="s">
        <v>339</v>
      </c>
      <c r="D107" s="481">
        <v>0</v>
      </c>
      <c r="E107" s="648">
        <v>283</v>
      </c>
      <c r="F107" s="295">
        <v>0</v>
      </c>
      <c r="G107" s="288">
        <f t="shared" si="4"/>
        <v>6</v>
      </c>
      <c r="H107" s="288">
        <v>283</v>
      </c>
      <c r="I107" s="290">
        <f t="shared" ca="1" si="5"/>
        <v>0.84805653710247342</v>
      </c>
      <c r="J107" s="481">
        <v>0</v>
      </c>
      <c r="K107" s="245">
        <v>283</v>
      </c>
      <c r="L107" s="295">
        <f t="shared" si="6"/>
        <v>0</v>
      </c>
      <c r="M107" s="481">
        <v>0</v>
      </c>
      <c r="N107" s="245">
        <v>283</v>
      </c>
      <c r="O107" s="295">
        <f t="shared" si="7"/>
        <v>0</v>
      </c>
      <c r="P107" s="481">
        <v>0</v>
      </c>
      <c r="Q107" s="245">
        <v>283</v>
      </c>
      <c r="R107" s="295">
        <f t="shared" si="8"/>
        <v>0</v>
      </c>
      <c r="S107" s="481">
        <v>1</v>
      </c>
      <c r="T107" s="245">
        <v>283</v>
      </c>
      <c r="U107" s="295">
        <f t="shared" si="9"/>
        <v>3.5335689045936394</v>
      </c>
      <c r="V107" s="481">
        <v>0</v>
      </c>
      <c r="W107" s="245">
        <v>283</v>
      </c>
      <c r="X107" s="295">
        <f t="shared" si="10"/>
        <v>0</v>
      </c>
      <c r="Y107" s="481">
        <v>1</v>
      </c>
      <c r="Z107" s="245">
        <v>283</v>
      </c>
      <c r="AA107" s="295">
        <f t="shared" si="11"/>
        <v>3.5335689045936394</v>
      </c>
      <c r="AB107" s="481">
        <v>0</v>
      </c>
      <c r="AC107" s="245">
        <v>283</v>
      </c>
      <c r="AD107" s="295">
        <f t="shared" si="12"/>
        <v>0</v>
      </c>
      <c r="AE107" s="481">
        <v>0</v>
      </c>
      <c r="AF107" s="245">
        <v>283</v>
      </c>
      <c r="AG107" s="295">
        <f t="shared" si="13"/>
        <v>0</v>
      </c>
      <c r="AH107" s="481">
        <v>0</v>
      </c>
      <c r="AI107" s="245">
        <v>283</v>
      </c>
      <c r="AJ107" s="295">
        <f t="shared" si="14"/>
        <v>0</v>
      </c>
      <c r="AK107" s="481">
        <v>0</v>
      </c>
      <c r="AL107" s="245">
        <v>283</v>
      </c>
      <c r="AM107" s="295">
        <f t="shared" si="15"/>
        <v>0</v>
      </c>
      <c r="AN107" s="481">
        <v>0</v>
      </c>
      <c r="AO107" s="245">
        <v>283</v>
      </c>
      <c r="AP107" s="295">
        <f t="shared" si="16"/>
        <v>0</v>
      </c>
      <c r="AQ107" s="481">
        <v>0</v>
      </c>
      <c r="AR107" s="245">
        <v>283</v>
      </c>
      <c r="AS107" s="295">
        <f t="shared" si="17"/>
        <v>0</v>
      </c>
      <c r="AT107" s="481">
        <v>0</v>
      </c>
      <c r="AU107" s="245">
        <v>283</v>
      </c>
      <c r="AV107" s="295">
        <f t="shared" si="18"/>
        <v>0</v>
      </c>
      <c r="AW107" s="481">
        <v>0</v>
      </c>
      <c r="AX107" s="245">
        <v>283</v>
      </c>
      <c r="AY107" s="295">
        <f t="shared" si="19"/>
        <v>0</v>
      </c>
      <c r="AZ107" s="481">
        <v>0</v>
      </c>
      <c r="BA107" s="245">
        <v>283</v>
      </c>
      <c r="BB107" s="295">
        <f t="shared" si="20"/>
        <v>0</v>
      </c>
      <c r="BC107" s="481">
        <v>0</v>
      </c>
      <c r="BD107" s="245">
        <v>283</v>
      </c>
      <c r="BE107" s="295">
        <f t="shared" si="21"/>
        <v>0</v>
      </c>
      <c r="BF107" s="481">
        <v>1</v>
      </c>
      <c r="BG107" s="245">
        <v>283</v>
      </c>
      <c r="BH107" s="295">
        <f t="shared" si="22"/>
        <v>3.5335689045936394</v>
      </c>
      <c r="BI107" s="481">
        <v>0</v>
      </c>
      <c r="BJ107" s="245">
        <v>283</v>
      </c>
      <c r="BK107" s="295">
        <f t="shared" si="23"/>
        <v>0</v>
      </c>
      <c r="BL107" s="481">
        <v>1</v>
      </c>
      <c r="BM107" s="245">
        <v>283</v>
      </c>
      <c r="BN107" s="295">
        <f t="shared" si="24"/>
        <v>3.5335689045936394</v>
      </c>
      <c r="BO107" s="484">
        <v>0</v>
      </c>
      <c r="BP107" s="245">
        <v>283</v>
      </c>
      <c r="BQ107" s="295">
        <f t="shared" si="25"/>
        <v>0</v>
      </c>
      <c r="BR107" s="484">
        <v>0</v>
      </c>
      <c r="BS107" s="245">
        <v>283</v>
      </c>
      <c r="BT107" s="295">
        <f t="shared" si="26"/>
        <v>0</v>
      </c>
      <c r="BU107" s="484">
        <v>0</v>
      </c>
      <c r="BV107" s="245">
        <v>283</v>
      </c>
      <c r="BW107" s="295">
        <f t="shared" si="27"/>
        <v>0</v>
      </c>
      <c r="BX107" s="484">
        <v>0</v>
      </c>
      <c r="BY107" s="245">
        <v>283</v>
      </c>
      <c r="BZ107" s="295">
        <f t="shared" si="28"/>
        <v>0</v>
      </c>
      <c r="CA107" s="484">
        <v>1</v>
      </c>
      <c r="CB107" s="245">
        <v>283</v>
      </c>
      <c r="CC107" s="295">
        <f t="shared" si="29"/>
        <v>3.5335689045936394</v>
      </c>
      <c r="CD107" s="484">
        <v>0</v>
      </c>
      <c r="CE107" s="245">
        <v>283</v>
      </c>
      <c r="CF107" s="295">
        <f t="shared" si="30"/>
        <v>0</v>
      </c>
      <c r="CG107" s="484">
        <v>0</v>
      </c>
      <c r="CH107" s="245">
        <v>283</v>
      </c>
      <c r="CI107" s="295">
        <f t="shared" si="31"/>
        <v>0</v>
      </c>
      <c r="CJ107" s="484">
        <v>1</v>
      </c>
      <c r="CK107" s="245">
        <v>283</v>
      </c>
      <c r="CL107" s="295">
        <f t="shared" si="32"/>
        <v>3.5335689045936394</v>
      </c>
      <c r="CM107" s="484">
        <v>0</v>
      </c>
      <c r="CN107" s="245">
        <v>283</v>
      </c>
      <c r="CO107" s="295">
        <f t="shared" si="33"/>
        <v>0</v>
      </c>
      <c r="CP107" s="484">
        <v>0</v>
      </c>
      <c r="CQ107" s="245">
        <v>283</v>
      </c>
      <c r="CR107" s="295">
        <f t="shared" si="34"/>
        <v>0</v>
      </c>
      <c r="CS107" s="484">
        <v>0</v>
      </c>
      <c r="CT107" s="245">
        <v>283</v>
      </c>
      <c r="CU107" s="295">
        <f t="shared" si="35"/>
        <v>0</v>
      </c>
      <c r="CV107" s="484">
        <v>0</v>
      </c>
      <c r="CW107" s="245">
        <v>283</v>
      </c>
      <c r="CX107" s="295">
        <f t="shared" si="36"/>
        <v>0</v>
      </c>
    </row>
    <row r="108" spans="1:102" x14ac:dyDescent="0.25">
      <c r="A108" s="152">
        <v>61</v>
      </c>
      <c r="B108" s="127" t="s">
        <v>398</v>
      </c>
      <c r="C108" s="127" t="s">
        <v>336</v>
      </c>
      <c r="D108" s="481">
        <v>0</v>
      </c>
      <c r="E108" s="648">
        <v>220</v>
      </c>
      <c r="F108" s="295">
        <v>0</v>
      </c>
      <c r="G108" s="288">
        <f t="shared" si="4"/>
        <v>8</v>
      </c>
      <c r="H108" s="288">
        <v>220</v>
      </c>
      <c r="I108" s="290">
        <f t="shared" ca="1" si="5"/>
        <v>1.4545454545454546</v>
      </c>
      <c r="J108" s="481">
        <v>0</v>
      </c>
      <c r="K108" s="245">
        <v>220</v>
      </c>
      <c r="L108" s="295">
        <f t="shared" si="6"/>
        <v>0</v>
      </c>
      <c r="M108" s="481">
        <v>0</v>
      </c>
      <c r="N108" s="245">
        <v>220</v>
      </c>
      <c r="O108" s="295">
        <f t="shared" si="7"/>
        <v>0</v>
      </c>
      <c r="P108" s="481">
        <v>1</v>
      </c>
      <c r="Q108" s="245">
        <v>220</v>
      </c>
      <c r="R108" s="295">
        <f t="shared" si="8"/>
        <v>4.545454545454545</v>
      </c>
      <c r="S108" s="481">
        <v>0</v>
      </c>
      <c r="T108" s="245">
        <v>220</v>
      </c>
      <c r="U108" s="295">
        <f t="shared" si="9"/>
        <v>0</v>
      </c>
      <c r="V108" s="481">
        <v>0</v>
      </c>
      <c r="W108" s="245">
        <v>220</v>
      </c>
      <c r="X108" s="295">
        <f t="shared" si="10"/>
        <v>0</v>
      </c>
      <c r="Y108" s="481">
        <v>0</v>
      </c>
      <c r="Z108" s="245">
        <v>220</v>
      </c>
      <c r="AA108" s="295">
        <f t="shared" si="11"/>
        <v>0</v>
      </c>
      <c r="AB108" s="481">
        <v>0</v>
      </c>
      <c r="AC108" s="245">
        <v>220</v>
      </c>
      <c r="AD108" s="295">
        <f t="shared" si="12"/>
        <v>0</v>
      </c>
      <c r="AE108" s="481">
        <v>1</v>
      </c>
      <c r="AF108" s="245">
        <v>220</v>
      </c>
      <c r="AG108" s="295">
        <f t="shared" si="13"/>
        <v>4.545454545454545</v>
      </c>
      <c r="AH108" s="481">
        <v>0</v>
      </c>
      <c r="AI108" s="245">
        <v>220</v>
      </c>
      <c r="AJ108" s="295">
        <f t="shared" si="14"/>
        <v>0</v>
      </c>
      <c r="AK108" s="481">
        <v>1</v>
      </c>
      <c r="AL108" s="245">
        <v>220</v>
      </c>
      <c r="AM108" s="295">
        <f t="shared" si="15"/>
        <v>4.545454545454545</v>
      </c>
      <c r="AN108" s="481">
        <v>0</v>
      </c>
      <c r="AO108" s="245">
        <v>220</v>
      </c>
      <c r="AP108" s="295">
        <f t="shared" si="16"/>
        <v>0</v>
      </c>
      <c r="AQ108" s="481">
        <v>0</v>
      </c>
      <c r="AR108" s="245">
        <v>220</v>
      </c>
      <c r="AS108" s="295">
        <f t="shared" si="17"/>
        <v>0</v>
      </c>
      <c r="AT108" s="481">
        <v>0</v>
      </c>
      <c r="AU108" s="245">
        <v>220</v>
      </c>
      <c r="AV108" s="295">
        <f t="shared" si="18"/>
        <v>0</v>
      </c>
      <c r="AW108" s="481">
        <v>1</v>
      </c>
      <c r="AX108" s="245">
        <v>220</v>
      </c>
      <c r="AY108" s="295">
        <f t="shared" si="19"/>
        <v>4.545454545454545</v>
      </c>
      <c r="AZ108" s="481">
        <v>0</v>
      </c>
      <c r="BA108" s="245">
        <v>220</v>
      </c>
      <c r="BB108" s="295">
        <f t="shared" si="20"/>
        <v>0</v>
      </c>
      <c r="BC108" s="481">
        <v>0</v>
      </c>
      <c r="BD108" s="245">
        <v>220</v>
      </c>
      <c r="BE108" s="295">
        <f t="shared" si="21"/>
        <v>0</v>
      </c>
      <c r="BF108" s="481">
        <v>2</v>
      </c>
      <c r="BG108" s="245">
        <v>220</v>
      </c>
      <c r="BH108" s="295">
        <f t="shared" si="22"/>
        <v>9.0909090909090899</v>
      </c>
      <c r="BI108" s="481">
        <v>0</v>
      </c>
      <c r="BJ108" s="245">
        <v>220</v>
      </c>
      <c r="BK108" s="295">
        <f t="shared" si="23"/>
        <v>0</v>
      </c>
      <c r="BL108" s="481">
        <v>0</v>
      </c>
      <c r="BM108" s="245">
        <v>220</v>
      </c>
      <c r="BN108" s="295">
        <f t="shared" si="24"/>
        <v>0</v>
      </c>
      <c r="BO108" s="484">
        <v>0</v>
      </c>
      <c r="BP108" s="245">
        <v>220</v>
      </c>
      <c r="BQ108" s="295">
        <f t="shared" si="25"/>
        <v>0</v>
      </c>
      <c r="BR108" s="484">
        <v>1</v>
      </c>
      <c r="BS108" s="245">
        <v>220</v>
      </c>
      <c r="BT108" s="295">
        <f t="shared" si="26"/>
        <v>4.545454545454545</v>
      </c>
      <c r="BU108" s="484">
        <v>0</v>
      </c>
      <c r="BV108" s="245">
        <v>220</v>
      </c>
      <c r="BW108" s="295">
        <f t="shared" si="27"/>
        <v>0</v>
      </c>
      <c r="BX108" s="484">
        <v>0</v>
      </c>
      <c r="BY108" s="245">
        <v>220</v>
      </c>
      <c r="BZ108" s="295">
        <f t="shared" si="28"/>
        <v>0</v>
      </c>
      <c r="CA108" s="484">
        <v>0</v>
      </c>
      <c r="CB108" s="245">
        <v>220</v>
      </c>
      <c r="CC108" s="295">
        <f t="shared" si="29"/>
        <v>0</v>
      </c>
      <c r="CD108" s="484">
        <v>0</v>
      </c>
      <c r="CE108" s="245">
        <v>220</v>
      </c>
      <c r="CF108" s="295">
        <f t="shared" si="30"/>
        <v>0</v>
      </c>
      <c r="CG108" s="484">
        <v>0</v>
      </c>
      <c r="CH108" s="245">
        <v>220</v>
      </c>
      <c r="CI108" s="295">
        <f t="shared" si="31"/>
        <v>0</v>
      </c>
      <c r="CJ108" s="484">
        <v>1</v>
      </c>
      <c r="CK108" s="245">
        <v>220</v>
      </c>
      <c r="CL108" s="295">
        <f t="shared" si="32"/>
        <v>4.545454545454545</v>
      </c>
      <c r="CM108" s="484">
        <v>0</v>
      </c>
      <c r="CN108" s="245">
        <v>220</v>
      </c>
      <c r="CO108" s="295">
        <f t="shared" si="33"/>
        <v>0</v>
      </c>
      <c r="CP108" s="484">
        <v>0</v>
      </c>
      <c r="CQ108" s="245">
        <v>220</v>
      </c>
      <c r="CR108" s="295">
        <f t="shared" si="34"/>
        <v>0</v>
      </c>
      <c r="CS108" s="484">
        <v>0</v>
      </c>
      <c r="CT108" s="245">
        <v>220</v>
      </c>
      <c r="CU108" s="295">
        <f t="shared" si="35"/>
        <v>0</v>
      </c>
      <c r="CV108" s="484">
        <v>0</v>
      </c>
      <c r="CW108" s="245">
        <v>220</v>
      </c>
      <c r="CX108" s="295">
        <f t="shared" si="36"/>
        <v>0</v>
      </c>
    </row>
    <row r="109" spans="1:102" x14ac:dyDescent="0.25">
      <c r="A109" s="152">
        <v>62</v>
      </c>
      <c r="B109" s="127" t="s">
        <v>399</v>
      </c>
      <c r="C109" s="127" t="s">
        <v>339</v>
      </c>
      <c r="D109" s="481">
        <v>3</v>
      </c>
      <c r="E109" s="648">
        <v>300</v>
      </c>
      <c r="F109" s="295">
        <v>0</v>
      </c>
      <c r="G109" s="288">
        <f t="shared" si="4"/>
        <v>29</v>
      </c>
      <c r="H109" s="288">
        <v>300</v>
      </c>
      <c r="I109" s="290">
        <f t="shared" ca="1" si="5"/>
        <v>3.8666666666666663</v>
      </c>
      <c r="J109" s="481">
        <v>1</v>
      </c>
      <c r="K109" s="245">
        <v>300</v>
      </c>
      <c r="L109" s="295">
        <f t="shared" si="6"/>
        <v>3.3333333333333335</v>
      </c>
      <c r="M109" s="481">
        <v>0</v>
      </c>
      <c r="N109" s="245">
        <v>300</v>
      </c>
      <c r="O109" s="295">
        <f t="shared" si="7"/>
        <v>0</v>
      </c>
      <c r="P109" s="481">
        <v>2</v>
      </c>
      <c r="Q109" s="245">
        <v>300</v>
      </c>
      <c r="R109" s="295">
        <f t="shared" si="8"/>
        <v>6.666666666666667</v>
      </c>
      <c r="S109" s="481">
        <v>0</v>
      </c>
      <c r="T109" s="245">
        <v>300</v>
      </c>
      <c r="U109" s="295">
        <f t="shared" si="9"/>
        <v>0</v>
      </c>
      <c r="V109" s="481">
        <v>3</v>
      </c>
      <c r="W109" s="245">
        <v>300</v>
      </c>
      <c r="X109" s="295">
        <f t="shared" si="10"/>
        <v>10</v>
      </c>
      <c r="Y109" s="481">
        <v>1</v>
      </c>
      <c r="Z109" s="245">
        <v>300</v>
      </c>
      <c r="AA109" s="295">
        <f t="shared" si="11"/>
        <v>3.3333333333333335</v>
      </c>
      <c r="AB109" s="481">
        <v>3</v>
      </c>
      <c r="AC109" s="245">
        <v>300</v>
      </c>
      <c r="AD109" s="295">
        <f t="shared" si="12"/>
        <v>10</v>
      </c>
      <c r="AE109" s="481">
        <v>1</v>
      </c>
      <c r="AF109" s="245">
        <v>300</v>
      </c>
      <c r="AG109" s="295">
        <f t="shared" si="13"/>
        <v>3.3333333333333335</v>
      </c>
      <c r="AH109" s="481">
        <v>1</v>
      </c>
      <c r="AI109" s="245">
        <v>300</v>
      </c>
      <c r="AJ109" s="295">
        <f t="shared" si="14"/>
        <v>3.3333333333333335</v>
      </c>
      <c r="AK109" s="481">
        <v>0</v>
      </c>
      <c r="AL109" s="245">
        <v>300</v>
      </c>
      <c r="AM109" s="295">
        <f t="shared" si="15"/>
        <v>0</v>
      </c>
      <c r="AN109" s="481">
        <v>0</v>
      </c>
      <c r="AO109" s="245">
        <v>300</v>
      </c>
      <c r="AP109" s="295">
        <f t="shared" si="16"/>
        <v>0</v>
      </c>
      <c r="AQ109" s="481">
        <v>0</v>
      </c>
      <c r="AR109" s="245">
        <v>300</v>
      </c>
      <c r="AS109" s="295">
        <f t="shared" si="17"/>
        <v>0</v>
      </c>
      <c r="AT109" s="481">
        <v>1</v>
      </c>
      <c r="AU109" s="245">
        <v>300</v>
      </c>
      <c r="AV109" s="295">
        <f t="shared" si="18"/>
        <v>3.3333333333333335</v>
      </c>
      <c r="AW109" s="481">
        <v>3</v>
      </c>
      <c r="AX109" s="245">
        <v>300</v>
      </c>
      <c r="AY109" s="295">
        <f t="shared" si="19"/>
        <v>10</v>
      </c>
      <c r="AZ109" s="481">
        <v>0</v>
      </c>
      <c r="BA109" s="245">
        <v>300</v>
      </c>
      <c r="BB109" s="295">
        <f t="shared" si="20"/>
        <v>0</v>
      </c>
      <c r="BC109" s="481">
        <v>0</v>
      </c>
      <c r="BD109" s="245">
        <v>300</v>
      </c>
      <c r="BE109" s="295">
        <f t="shared" si="21"/>
        <v>0</v>
      </c>
      <c r="BF109" s="481">
        <v>1</v>
      </c>
      <c r="BG109" s="245">
        <v>300</v>
      </c>
      <c r="BH109" s="295">
        <f t="shared" si="22"/>
        <v>3.3333333333333335</v>
      </c>
      <c r="BI109" s="481">
        <v>0</v>
      </c>
      <c r="BJ109" s="245">
        <v>300</v>
      </c>
      <c r="BK109" s="295">
        <f t="shared" si="23"/>
        <v>0</v>
      </c>
      <c r="BL109" s="481">
        <v>0</v>
      </c>
      <c r="BM109" s="245">
        <v>300</v>
      </c>
      <c r="BN109" s="295">
        <f t="shared" si="24"/>
        <v>0</v>
      </c>
      <c r="BO109" s="484">
        <v>0</v>
      </c>
      <c r="BP109" s="245">
        <v>300</v>
      </c>
      <c r="BQ109" s="295">
        <f t="shared" si="25"/>
        <v>0</v>
      </c>
      <c r="BR109" s="484">
        <v>1</v>
      </c>
      <c r="BS109" s="245">
        <v>300</v>
      </c>
      <c r="BT109" s="295">
        <f t="shared" si="26"/>
        <v>3.3333333333333335</v>
      </c>
      <c r="BU109" s="484">
        <v>0</v>
      </c>
      <c r="BV109" s="245">
        <v>300</v>
      </c>
      <c r="BW109" s="295">
        <f t="shared" si="27"/>
        <v>0</v>
      </c>
      <c r="BX109" s="484">
        <v>2</v>
      </c>
      <c r="BY109" s="245">
        <v>300</v>
      </c>
      <c r="BZ109" s="295">
        <f t="shared" si="28"/>
        <v>6.666666666666667</v>
      </c>
      <c r="CA109" s="484">
        <v>0</v>
      </c>
      <c r="CB109" s="245">
        <v>300</v>
      </c>
      <c r="CC109" s="295">
        <f t="shared" si="29"/>
        <v>0</v>
      </c>
      <c r="CD109" s="484">
        <v>0</v>
      </c>
      <c r="CE109" s="245">
        <v>300</v>
      </c>
      <c r="CF109" s="295">
        <f t="shared" si="30"/>
        <v>0</v>
      </c>
      <c r="CG109" s="484">
        <v>3</v>
      </c>
      <c r="CH109" s="245">
        <v>300</v>
      </c>
      <c r="CI109" s="295">
        <f t="shared" si="31"/>
        <v>10</v>
      </c>
      <c r="CJ109" s="484">
        <v>2</v>
      </c>
      <c r="CK109" s="245">
        <v>300</v>
      </c>
      <c r="CL109" s="295">
        <f t="shared" si="32"/>
        <v>6.666666666666667</v>
      </c>
      <c r="CM109" s="484">
        <v>1</v>
      </c>
      <c r="CN109" s="245">
        <v>300</v>
      </c>
      <c r="CO109" s="295">
        <f t="shared" si="33"/>
        <v>3.3333333333333335</v>
      </c>
      <c r="CP109" s="484">
        <v>0</v>
      </c>
      <c r="CQ109" s="245">
        <v>300</v>
      </c>
      <c r="CR109" s="295">
        <f t="shared" si="34"/>
        <v>0</v>
      </c>
      <c r="CS109" s="484">
        <v>0</v>
      </c>
      <c r="CT109" s="245">
        <v>300</v>
      </c>
      <c r="CU109" s="295">
        <f t="shared" si="35"/>
        <v>0</v>
      </c>
      <c r="CV109" s="484">
        <v>3</v>
      </c>
      <c r="CW109" s="245">
        <v>300</v>
      </c>
      <c r="CX109" s="295">
        <f t="shared" si="36"/>
        <v>10</v>
      </c>
    </row>
    <row r="110" spans="1:102" x14ac:dyDescent="0.25">
      <c r="A110" s="152">
        <v>63</v>
      </c>
      <c r="B110" s="127" t="s">
        <v>400</v>
      </c>
      <c r="C110" s="127" t="s">
        <v>339</v>
      </c>
      <c r="D110" s="481">
        <v>1</v>
      </c>
      <c r="E110" s="648">
        <v>195</v>
      </c>
      <c r="F110" s="295">
        <v>0</v>
      </c>
      <c r="G110" s="288">
        <f t="shared" si="4"/>
        <v>16</v>
      </c>
      <c r="H110" s="288">
        <v>195</v>
      </c>
      <c r="I110" s="290">
        <f t="shared" ca="1" si="5"/>
        <v>3.2820512820512824</v>
      </c>
      <c r="J110" s="481">
        <v>0</v>
      </c>
      <c r="K110" s="245">
        <v>195</v>
      </c>
      <c r="L110" s="295">
        <f t="shared" si="6"/>
        <v>0</v>
      </c>
      <c r="M110" s="481">
        <v>0</v>
      </c>
      <c r="N110" s="245">
        <v>195</v>
      </c>
      <c r="O110" s="295">
        <f t="shared" si="7"/>
        <v>0</v>
      </c>
      <c r="P110" s="481">
        <v>0</v>
      </c>
      <c r="Q110" s="245">
        <v>195</v>
      </c>
      <c r="R110" s="295">
        <f t="shared" si="8"/>
        <v>0</v>
      </c>
      <c r="S110" s="481">
        <v>1</v>
      </c>
      <c r="T110" s="245">
        <v>195</v>
      </c>
      <c r="U110" s="295">
        <f t="shared" si="9"/>
        <v>5.1282051282051286</v>
      </c>
      <c r="V110" s="481">
        <v>0</v>
      </c>
      <c r="W110" s="245">
        <v>195</v>
      </c>
      <c r="X110" s="295">
        <f t="shared" si="10"/>
        <v>0</v>
      </c>
      <c r="Y110" s="481">
        <v>1</v>
      </c>
      <c r="Z110" s="245">
        <v>195</v>
      </c>
      <c r="AA110" s="295">
        <f t="shared" si="11"/>
        <v>5.1282051282051286</v>
      </c>
      <c r="AB110" s="481">
        <v>0</v>
      </c>
      <c r="AC110" s="245">
        <v>195</v>
      </c>
      <c r="AD110" s="295">
        <f t="shared" si="12"/>
        <v>0</v>
      </c>
      <c r="AE110" s="481">
        <v>0</v>
      </c>
      <c r="AF110" s="245">
        <v>195</v>
      </c>
      <c r="AG110" s="295">
        <f t="shared" si="13"/>
        <v>0</v>
      </c>
      <c r="AH110" s="481">
        <v>0</v>
      </c>
      <c r="AI110" s="245">
        <v>195</v>
      </c>
      <c r="AJ110" s="295">
        <f t="shared" si="14"/>
        <v>0</v>
      </c>
      <c r="AK110" s="481">
        <v>0</v>
      </c>
      <c r="AL110" s="245">
        <v>195</v>
      </c>
      <c r="AM110" s="295">
        <f t="shared" si="15"/>
        <v>0</v>
      </c>
      <c r="AN110" s="481">
        <v>0</v>
      </c>
      <c r="AO110" s="245">
        <v>195</v>
      </c>
      <c r="AP110" s="295">
        <f t="shared" si="16"/>
        <v>0</v>
      </c>
      <c r="AQ110" s="481">
        <v>0</v>
      </c>
      <c r="AR110" s="245">
        <v>195</v>
      </c>
      <c r="AS110" s="295">
        <f t="shared" si="17"/>
        <v>0</v>
      </c>
      <c r="AT110" s="481">
        <v>0</v>
      </c>
      <c r="AU110" s="245">
        <v>195</v>
      </c>
      <c r="AV110" s="295">
        <f t="shared" si="18"/>
        <v>0</v>
      </c>
      <c r="AW110" s="481">
        <v>2</v>
      </c>
      <c r="AX110" s="245">
        <v>195</v>
      </c>
      <c r="AY110" s="295">
        <f t="shared" si="19"/>
        <v>10.256410256410257</v>
      </c>
      <c r="AZ110" s="481">
        <v>0</v>
      </c>
      <c r="BA110" s="245">
        <v>195</v>
      </c>
      <c r="BB110" s="295">
        <f t="shared" si="20"/>
        <v>0</v>
      </c>
      <c r="BC110" s="481">
        <v>0</v>
      </c>
      <c r="BD110" s="245">
        <v>195</v>
      </c>
      <c r="BE110" s="295">
        <f t="shared" si="21"/>
        <v>0</v>
      </c>
      <c r="BF110" s="481">
        <v>0</v>
      </c>
      <c r="BG110" s="245">
        <v>195</v>
      </c>
      <c r="BH110" s="295">
        <f t="shared" si="22"/>
        <v>0</v>
      </c>
      <c r="BI110" s="481">
        <v>2</v>
      </c>
      <c r="BJ110" s="245">
        <v>195</v>
      </c>
      <c r="BK110" s="295">
        <f t="shared" si="23"/>
        <v>10.256410256410257</v>
      </c>
      <c r="BL110" s="481">
        <v>0</v>
      </c>
      <c r="BM110" s="245">
        <v>195</v>
      </c>
      <c r="BN110" s="295">
        <f t="shared" si="24"/>
        <v>0</v>
      </c>
      <c r="BO110" s="484">
        <v>1</v>
      </c>
      <c r="BP110" s="245">
        <v>195</v>
      </c>
      <c r="BQ110" s="295">
        <f t="shared" si="25"/>
        <v>5.1282051282051286</v>
      </c>
      <c r="BR110" s="484">
        <v>2</v>
      </c>
      <c r="BS110" s="245">
        <v>195</v>
      </c>
      <c r="BT110" s="295">
        <f t="shared" si="26"/>
        <v>10.256410256410257</v>
      </c>
      <c r="BU110" s="484">
        <v>0</v>
      </c>
      <c r="BV110" s="245">
        <v>195</v>
      </c>
      <c r="BW110" s="295">
        <f t="shared" si="27"/>
        <v>0</v>
      </c>
      <c r="BX110" s="484">
        <v>0</v>
      </c>
      <c r="BY110" s="245">
        <v>195</v>
      </c>
      <c r="BZ110" s="295">
        <f t="shared" si="28"/>
        <v>0</v>
      </c>
      <c r="CA110" s="484">
        <v>1</v>
      </c>
      <c r="CB110" s="245">
        <v>195</v>
      </c>
      <c r="CC110" s="295">
        <f t="shared" si="29"/>
        <v>5.1282051282051286</v>
      </c>
      <c r="CD110" s="484">
        <v>0</v>
      </c>
      <c r="CE110" s="245">
        <v>195</v>
      </c>
      <c r="CF110" s="295">
        <f t="shared" si="30"/>
        <v>0</v>
      </c>
      <c r="CG110" s="484">
        <v>0</v>
      </c>
      <c r="CH110" s="245">
        <v>195</v>
      </c>
      <c r="CI110" s="295">
        <f t="shared" si="31"/>
        <v>0</v>
      </c>
      <c r="CJ110" s="484">
        <v>2</v>
      </c>
      <c r="CK110" s="245">
        <v>195</v>
      </c>
      <c r="CL110" s="295">
        <f t="shared" si="32"/>
        <v>10.256410256410257</v>
      </c>
      <c r="CM110" s="484">
        <v>3</v>
      </c>
      <c r="CN110" s="245">
        <v>195</v>
      </c>
      <c r="CO110" s="295">
        <f t="shared" si="33"/>
        <v>15.384615384615385</v>
      </c>
      <c r="CP110" s="484">
        <v>0</v>
      </c>
      <c r="CQ110" s="245">
        <v>195</v>
      </c>
      <c r="CR110" s="295">
        <f t="shared" si="34"/>
        <v>0</v>
      </c>
      <c r="CS110" s="484">
        <v>0</v>
      </c>
      <c r="CT110" s="245">
        <v>195</v>
      </c>
      <c r="CU110" s="295">
        <f t="shared" si="35"/>
        <v>0</v>
      </c>
      <c r="CV110" s="484">
        <v>1</v>
      </c>
      <c r="CW110" s="245">
        <v>195</v>
      </c>
      <c r="CX110" s="295">
        <f t="shared" si="36"/>
        <v>5.1282051282051286</v>
      </c>
    </row>
    <row r="111" spans="1:102" x14ac:dyDescent="0.25">
      <c r="A111" s="469"/>
      <c r="B111" s="470"/>
      <c r="C111" s="470"/>
      <c r="D111" s="471"/>
      <c r="E111" s="471"/>
      <c r="F111" s="472"/>
      <c r="G111" s="473"/>
      <c r="H111" s="473"/>
      <c r="I111" s="474"/>
      <c r="J111" s="475"/>
      <c r="K111" s="475"/>
      <c r="L111" s="476"/>
      <c r="M111" s="475"/>
      <c r="N111" s="475"/>
      <c r="O111" s="476"/>
      <c r="P111" s="475"/>
      <c r="Q111" s="475"/>
      <c r="R111" s="476"/>
      <c r="S111" s="475"/>
      <c r="T111" s="475"/>
      <c r="U111" s="476"/>
      <c r="V111" s="475"/>
      <c r="W111" s="475"/>
      <c r="X111" s="476"/>
      <c r="Y111" s="475"/>
      <c r="Z111" s="475"/>
      <c r="AA111" s="476"/>
      <c r="AB111" s="475"/>
      <c r="AC111" s="475"/>
      <c r="AD111" s="476"/>
      <c r="AE111" s="475"/>
      <c r="AF111" s="475"/>
      <c r="AG111" s="476"/>
      <c r="AH111" s="475"/>
      <c r="AI111" s="475"/>
      <c r="AJ111" s="476"/>
      <c r="AK111" s="475"/>
      <c r="AL111" s="475"/>
      <c r="AM111" s="476"/>
      <c r="AN111" s="475"/>
      <c r="AO111" s="475"/>
      <c r="AP111" s="476"/>
      <c r="AQ111" s="475"/>
      <c r="AR111" s="475"/>
      <c r="AS111" s="476"/>
      <c r="AT111" s="475"/>
      <c r="AU111" s="475"/>
      <c r="AV111" s="476"/>
      <c r="AW111" s="475"/>
      <c r="AX111" s="475"/>
      <c r="AY111" s="476"/>
      <c r="AZ111" s="475"/>
      <c r="BA111" s="475"/>
      <c r="BB111" s="476"/>
      <c r="BC111" s="475"/>
      <c r="BD111" s="475"/>
      <c r="BE111" s="476"/>
      <c r="BF111" s="475"/>
      <c r="BG111" s="475"/>
      <c r="BH111" s="476"/>
      <c r="BI111" s="475"/>
      <c r="BJ111" s="475"/>
      <c r="BK111" s="476"/>
      <c r="BL111" s="475"/>
      <c r="BM111" s="475"/>
      <c r="BN111" s="476"/>
      <c r="BO111" s="477"/>
      <c r="BP111" s="475"/>
      <c r="BQ111" s="476"/>
      <c r="BR111" s="477"/>
      <c r="BS111" s="475"/>
      <c r="BT111" s="476"/>
      <c r="BU111" s="477"/>
      <c r="BV111" s="475"/>
      <c r="BW111" s="476"/>
      <c r="BX111" s="477"/>
      <c r="BY111" s="475"/>
      <c r="BZ111" s="476"/>
      <c r="CA111" s="477"/>
      <c r="CB111" s="475"/>
      <c r="CC111" s="476"/>
      <c r="CD111" s="477"/>
      <c r="CE111" s="475"/>
      <c r="CF111" s="476"/>
      <c r="CG111" s="477"/>
      <c r="CH111" s="475"/>
      <c r="CI111" s="476"/>
      <c r="CJ111" s="477"/>
      <c r="CK111" s="475"/>
      <c r="CL111" s="476"/>
      <c r="CM111" s="477"/>
      <c r="CN111" s="475"/>
      <c r="CO111" s="476"/>
      <c r="CP111" s="477"/>
      <c r="CQ111" s="475"/>
      <c r="CR111" s="476"/>
      <c r="CS111" s="477"/>
      <c r="CT111" s="475"/>
      <c r="CU111" s="476"/>
      <c r="CV111" s="477"/>
      <c r="CW111" s="475"/>
      <c r="CX111" s="476"/>
    </row>
    <row r="112" spans="1:102" x14ac:dyDescent="0.25">
      <c r="F112" s="254"/>
    </row>
    <row r="113" spans="1:104" ht="18" customHeight="1" x14ac:dyDescent="0.25">
      <c r="A113" s="292" t="s">
        <v>128</v>
      </c>
      <c r="D113" s="478" t="s">
        <v>401</v>
      </c>
      <c r="E113" s="478"/>
      <c r="F113" s="478"/>
      <c r="G113" s="479"/>
      <c r="H113" s="479"/>
      <c r="I113" s="479"/>
    </row>
    <row r="114" spans="1:104" s="120" customFormat="1" ht="15" customHeight="1" x14ac:dyDescent="0.25">
      <c r="A114" s="1030" t="s">
        <v>60</v>
      </c>
      <c r="B114" s="1030" t="s">
        <v>88</v>
      </c>
      <c r="C114" s="1030" t="s">
        <v>89</v>
      </c>
      <c r="D114" s="1032">
        <v>45748</v>
      </c>
      <c r="E114" s="1033"/>
      <c r="F114" s="1034"/>
      <c r="G114" s="1028" t="s">
        <v>402</v>
      </c>
      <c r="H114" s="1035" t="s">
        <v>334</v>
      </c>
      <c r="I114" s="1036"/>
      <c r="J114" s="1037"/>
      <c r="K114" s="1028" t="s">
        <v>402</v>
      </c>
      <c r="L114" s="1024">
        <v>45717</v>
      </c>
      <c r="M114" s="1024"/>
      <c r="N114" s="1024"/>
      <c r="O114" s="1025">
        <f>+L114+1</f>
        <v>45718</v>
      </c>
      <c r="P114" s="1026"/>
      <c r="Q114" s="1027"/>
      <c r="R114" s="1024">
        <f>+O114+1</f>
        <v>45719</v>
      </c>
      <c r="S114" s="1024"/>
      <c r="T114" s="1024"/>
      <c r="U114" s="1024">
        <f>+R114+1</f>
        <v>45720</v>
      </c>
      <c r="V114" s="1024"/>
      <c r="W114" s="1024"/>
      <c r="X114" s="1024">
        <f>+U114+1</f>
        <v>45721</v>
      </c>
      <c r="Y114" s="1024"/>
      <c r="Z114" s="1024"/>
      <c r="AA114" s="1025">
        <f>+X114+1</f>
        <v>45722</v>
      </c>
      <c r="AB114" s="1026"/>
      <c r="AC114" s="1027"/>
      <c r="AD114" s="1024">
        <f>+AA114+1</f>
        <v>45723</v>
      </c>
      <c r="AE114" s="1024"/>
      <c r="AF114" s="1024"/>
      <c r="AG114" s="1024">
        <f>+AD114+1</f>
        <v>45724</v>
      </c>
      <c r="AH114" s="1024"/>
      <c r="AI114" s="1024"/>
      <c r="AJ114" s="1024">
        <f>+AG114+1</f>
        <v>45725</v>
      </c>
      <c r="AK114" s="1024"/>
      <c r="AL114" s="1024"/>
      <c r="AM114" s="1024">
        <f>+AJ114+1</f>
        <v>45726</v>
      </c>
      <c r="AN114" s="1024"/>
      <c r="AO114" s="1024"/>
      <c r="AP114" s="1024">
        <f>+AM114+1</f>
        <v>45727</v>
      </c>
      <c r="AQ114" s="1024"/>
      <c r="AR114" s="1024"/>
      <c r="AS114" s="1024">
        <f>+AP114+1</f>
        <v>45728</v>
      </c>
      <c r="AT114" s="1024"/>
      <c r="AU114" s="1024"/>
      <c r="AV114" s="1024">
        <f>+AS114+1</f>
        <v>45729</v>
      </c>
      <c r="AW114" s="1024"/>
      <c r="AX114" s="1024"/>
      <c r="AY114" s="1024">
        <f>+AV114+1</f>
        <v>45730</v>
      </c>
      <c r="AZ114" s="1024"/>
      <c r="BA114" s="1024"/>
      <c r="BB114" s="1024">
        <f>+AY114+1</f>
        <v>45731</v>
      </c>
      <c r="BC114" s="1024"/>
      <c r="BD114" s="1024"/>
      <c r="BE114" s="1024">
        <f>+BB114+1</f>
        <v>45732</v>
      </c>
      <c r="BF114" s="1024"/>
      <c r="BG114" s="1024"/>
      <c r="BH114" s="1024">
        <f>+BE114+1</f>
        <v>45733</v>
      </c>
      <c r="BI114" s="1024"/>
      <c r="BJ114" s="1024"/>
      <c r="BK114" s="1024">
        <f>+BH114+1</f>
        <v>45734</v>
      </c>
      <c r="BL114" s="1024"/>
      <c r="BM114" s="1024"/>
      <c r="BN114" s="1024">
        <f>+BK114+1</f>
        <v>45735</v>
      </c>
      <c r="BO114" s="1024"/>
      <c r="BP114" s="1024"/>
      <c r="BQ114" s="1024">
        <f>+BN114+1</f>
        <v>45736</v>
      </c>
      <c r="BR114" s="1024"/>
      <c r="BS114" s="1024"/>
      <c r="BT114" s="1024">
        <f>+BQ114+1</f>
        <v>45737</v>
      </c>
      <c r="BU114" s="1024"/>
      <c r="BV114" s="1024"/>
      <c r="BW114" s="1024">
        <f>+BT114+1</f>
        <v>45738</v>
      </c>
      <c r="BX114" s="1024"/>
      <c r="BY114" s="1024"/>
      <c r="BZ114" s="1024">
        <f>+BW114+1</f>
        <v>45739</v>
      </c>
      <c r="CA114" s="1024"/>
      <c r="CB114" s="1024"/>
      <c r="CC114" s="1024">
        <f>+BZ114+1</f>
        <v>45740</v>
      </c>
      <c r="CD114" s="1024"/>
      <c r="CE114" s="1024"/>
      <c r="CF114" s="1024">
        <f>+CC114+1</f>
        <v>45741</v>
      </c>
      <c r="CG114" s="1024"/>
      <c r="CH114" s="1024"/>
      <c r="CI114" s="1024">
        <f>+CF114+1</f>
        <v>45742</v>
      </c>
      <c r="CJ114" s="1024"/>
      <c r="CK114" s="1024"/>
      <c r="CL114" s="1024">
        <f>+CI114+1</f>
        <v>45743</v>
      </c>
      <c r="CM114" s="1024"/>
      <c r="CN114" s="1024"/>
      <c r="CO114" s="1024">
        <f>+CL114+1</f>
        <v>45744</v>
      </c>
      <c r="CP114" s="1024"/>
      <c r="CQ114" s="1024"/>
      <c r="CR114" s="1024">
        <f>+CO114+1</f>
        <v>45745</v>
      </c>
      <c r="CS114" s="1024"/>
      <c r="CT114" s="1024"/>
      <c r="CU114" s="1024">
        <f>+CR114+1</f>
        <v>45746</v>
      </c>
      <c r="CV114" s="1024"/>
      <c r="CW114" s="1024"/>
      <c r="CX114" s="1024">
        <f>+CU114+1</f>
        <v>45747</v>
      </c>
      <c r="CY114" s="1024"/>
      <c r="CZ114" s="1024"/>
    </row>
    <row r="115" spans="1:104" s="124" customFormat="1" ht="64.5" customHeight="1" x14ac:dyDescent="0.3">
      <c r="A115" s="1031"/>
      <c r="B115" s="1031"/>
      <c r="C115" s="1031"/>
      <c r="D115" s="121" t="s">
        <v>130</v>
      </c>
      <c r="E115" s="121" t="s">
        <v>133</v>
      </c>
      <c r="F115" s="123" t="s">
        <v>132</v>
      </c>
      <c r="G115" s="1029"/>
      <c r="H115" s="121" t="s">
        <v>130</v>
      </c>
      <c r="I115" s="121" t="s">
        <v>131</v>
      </c>
      <c r="J115" s="121" t="s">
        <v>132</v>
      </c>
      <c r="K115" s="1029"/>
      <c r="L115" s="121" t="s">
        <v>130</v>
      </c>
      <c r="M115" s="121" t="s">
        <v>131</v>
      </c>
      <c r="N115" s="123" t="s">
        <v>132</v>
      </c>
      <c r="O115" s="121" t="s">
        <v>130</v>
      </c>
      <c r="P115" s="121" t="s">
        <v>131</v>
      </c>
      <c r="Q115" s="123" t="s">
        <v>132</v>
      </c>
      <c r="R115" s="121" t="s">
        <v>130</v>
      </c>
      <c r="S115" s="121" t="s">
        <v>131</v>
      </c>
      <c r="T115" s="123" t="s">
        <v>132</v>
      </c>
      <c r="U115" s="121" t="s">
        <v>130</v>
      </c>
      <c r="V115" s="121" t="s">
        <v>131</v>
      </c>
      <c r="W115" s="123" t="s">
        <v>132</v>
      </c>
      <c r="X115" s="121" t="s">
        <v>130</v>
      </c>
      <c r="Y115" s="121" t="s">
        <v>131</v>
      </c>
      <c r="Z115" s="123" t="s">
        <v>132</v>
      </c>
      <c r="AA115" s="121" t="s">
        <v>130</v>
      </c>
      <c r="AB115" s="121" t="s">
        <v>131</v>
      </c>
      <c r="AC115" s="123" t="s">
        <v>132</v>
      </c>
      <c r="AD115" s="121" t="s">
        <v>130</v>
      </c>
      <c r="AE115" s="121" t="s">
        <v>131</v>
      </c>
      <c r="AF115" s="123" t="s">
        <v>132</v>
      </c>
      <c r="AG115" s="121" t="s">
        <v>130</v>
      </c>
      <c r="AH115" s="121" t="s">
        <v>131</v>
      </c>
      <c r="AI115" s="123" t="s">
        <v>132</v>
      </c>
      <c r="AJ115" s="121" t="s">
        <v>130</v>
      </c>
      <c r="AK115" s="121" t="s">
        <v>131</v>
      </c>
      <c r="AL115" s="123" t="s">
        <v>132</v>
      </c>
      <c r="AM115" s="121" t="s">
        <v>130</v>
      </c>
      <c r="AN115" s="121" t="s">
        <v>131</v>
      </c>
      <c r="AO115" s="123" t="s">
        <v>132</v>
      </c>
      <c r="AP115" s="121" t="s">
        <v>130</v>
      </c>
      <c r="AQ115" s="121" t="s">
        <v>131</v>
      </c>
      <c r="AR115" s="123" t="s">
        <v>132</v>
      </c>
      <c r="AS115" s="121" t="s">
        <v>130</v>
      </c>
      <c r="AT115" s="121" t="s">
        <v>131</v>
      </c>
      <c r="AU115" s="123" t="s">
        <v>132</v>
      </c>
      <c r="AV115" s="121" t="s">
        <v>130</v>
      </c>
      <c r="AW115" s="121" t="s">
        <v>131</v>
      </c>
      <c r="AX115" s="123" t="s">
        <v>132</v>
      </c>
      <c r="AY115" s="121" t="s">
        <v>130</v>
      </c>
      <c r="AZ115" s="121" t="s">
        <v>131</v>
      </c>
      <c r="BA115" s="123" t="s">
        <v>132</v>
      </c>
      <c r="BB115" s="121" t="s">
        <v>130</v>
      </c>
      <c r="BC115" s="121" t="s">
        <v>131</v>
      </c>
      <c r="BD115" s="123" t="s">
        <v>132</v>
      </c>
      <c r="BE115" s="121" t="s">
        <v>130</v>
      </c>
      <c r="BF115" s="121" t="s">
        <v>131</v>
      </c>
      <c r="BG115" s="123" t="s">
        <v>132</v>
      </c>
      <c r="BH115" s="121" t="s">
        <v>130</v>
      </c>
      <c r="BI115" s="121" t="s">
        <v>131</v>
      </c>
      <c r="BJ115" s="123" t="s">
        <v>132</v>
      </c>
      <c r="BK115" s="121" t="s">
        <v>130</v>
      </c>
      <c r="BL115" s="121" t="s">
        <v>131</v>
      </c>
      <c r="BM115" s="123" t="s">
        <v>132</v>
      </c>
      <c r="BN115" s="121" t="s">
        <v>130</v>
      </c>
      <c r="BO115" s="121" t="s">
        <v>131</v>
      </c>
      <c r="BP115" s="123" t="s">
        <v>132</v>
      </c>
      <c r="BQ115" s="121" t="s">
        <v>130</v>
      </c>
      <c r="BR115" s="121" t="s">
        <v>131</v>
      </c>
      <c r="BS115" s="123" t="s">
        <v>132</v>
      </c>
      <c r="BT115" s="121" t="s">
        <v>130</v>
      </c>
      <c r="BU115" s="121" t="s">
        <v>131</v>
      </c>
      <c r="BV115" s="123" t="s">
        <v>132</v>
      </c>
      <c r="BW115" s="121" t="s">
        <v>130</v>
      </c>
      <c r="BX115" s="121" t="s">
        <v>131</v>
      </c>
      <c r="BY115" s="123" t="s">
        <v>132</v>
      </c>
      <c r="BZ115" s="121" t="s">
        <v>130</v>
      </c>
      <c r="CA115" s="121" t="s">
        <v>131</v>
      </c>
      <c r="CB115" s="123" t="s">
        <v>132</v>
      </c>
      <c r="CC115" s="121" t="s">
        <v>130</v>
      </c>
      <c r="CD115" s="121" t="s">
        <v>131</v>
      </c>
      <c r="CE115" s="123" t="s">
        <v>132</v>
      </c>
      <c r="CF115" s="121" t="s">
        <v>130</v>
      </c>
      <c r="CG115" s="121" t="s">
        <v>131</v>
      </c>
      <c r="CH115" s="123" t="s">
        <v>132</v>
      </c>
      <c r="CI115" s="121" t="s">
        <v>130</v>
      </c>
      <c r="CJ115" s="121" t="s">
        <v>131</v>
      </c>
      <c r="CK115" s="123" t="s">
        <v>132</v>
      </c>
      <c r="CL115" s="121" t="s">
        <v>130</v>
      </c>
      <c r="CM115" s="121" t="s">
        <v>131</v>
      </c>
      <c r="CN115" s="123" t="s">
        <v>132</v>
      </c>
      <c r="CO115" s="121" t="s">
        <v>130</v>
      </c>
      <c r="CP115" s="121" t="s">
        <v>131</v>
      </c>
      <c r="CQ115" s="123" t="s">
        <v>132</v>
      </c>
      <c r="CR115" s="121" t="s">
        <v>130</v>
      </c>
      <c r="CS115" s="121" t="s">
        <v>131</v>
      </c>
      <c r="CT115" s="123" t="s">
        <v>132</v>
      </c>
      <c r="CU115" s="121" t="s">
        <v>130</v>
      </c>
      <c r="CV115" s="121" t="s">
        <v>131</v>
      </c>
      <c r="CW115" s="123" t="s">
        <v>132</v>
      </c>
      <c r="CX115" s="121" t="s">
        <v>130</v>
      </c>
      <c r="CY115" s="121" t="s">
        <v>131</v>
      </c>
      <c r="CZ115" s="123" t="s">
        <v>132</v>
      </c>
    </row>
    <row r="116" spans="1:104" x14ac:dyDescent="0.25">
      <c r="A116" s="281"/>
      <c r="B116" s="145" t="s">
        <v>93</v>
      </c>
      <c r="C116" s="146"/>
      <c r="D116" s="235">
        <f>SUM(D117:D179)</f>
        <v>53</v>
      </c>
      <c r="E116" s="235">
        <f>SUM(E117:E179)</f>
        <v>58</v>
      </c>
      <c r="F116" s="534">
        <f>+D116/$E$116</f>
        <v>0.91379310344827591</v>
      </c>
      <c r="G116" s="255" t="str">
        <f>IF(F116&lt;79.21%,"Không đạt","Đạt")</f>
        <v>Đạt</v>
      </c>
      <c r="H116" s="237">
        <f>+SUM(H117:H179)</f>
        <v>1153</v>
      </c>
      <c r="I116" s="237">
        <f>+SUM(I117:I179)</f>
        <v>1207</v>
      </c>
      <c r="J116" s="238">
        <f>+H116/I116</f>
        <v>0.95526097763048878</v>
      </c>
      <c r="K116" s="255" t="str">
        <f>IF(J116&lt;79.21%,"Không đạt","Đạt")</f>
        <v>Đạt</v>
      </c>
      <c r="L116" s="235">
        <f>+SUM(L117:L179)</f>
        <v>18</v>
      </c>
      <c r="M116" s="235">
        <f>+SUM(M117:M179)</f>
        <v>19</v>
      </c>
      <c r="N116" s="236">
        <f>+L116/M116</f>
        <v>0.94736842105263153</v>
      </c>
      <c r="O116" s="235">
        <f>+SUM(O117:O179)</f>
        <v>11</v>
      </c>
      <c r="P116" s="235">
        <f>+SUM(P117:P179)</f>
        <v>13</v>
      </c>
      <c r="Q116" s="236">
        <f>+O116/P116</f>
        <v>0.84615384615384615</v>
      </c>
      <c r="R116" s="235">
        <f>+SUM(R117:R179)</f>
        <v>64</v>
      </c>
      <c r="S116" s="235">
        <f>+SUM(S117:S179)</f>
        <v>66</v>
      </c>
      <c r="T116" s="236">
        <f>+R116/S116</f>
        <v>0.96969696969696972</v>
      </c>
      <c r="U116" s="235">
        <f>+SUM(U117:U179)</f>
        <v>43</v>
      </c>
      <c r="V116" s="235">
        <f>+SUM(V117:V179)</f>
        <v>43</v>
      </c>
      <c r="W116" s="236">
        <f>+U116/V116</f>
        <v>1</v>
      </c>
      <c r="X116" s="235">
        <f>+SUM(X117:X179)</f>
        <v>62</v>
      </c>
      <c r="Y116" s="235">
        <f>+SUM(Y117:Y179)</f>
        <v>65</v>
      </c>
      <c r="Z116" s="236">
        <f>+X116/Y116</f>
        <v>0.9538461538461539</v>
      </c>
      <c r="AA116" s="235">
        <f>+SUM(AA117:AA179)</f>
        <v>41</v>
      </c>
      <c r="AB116" s="235">
        <f>+SUM(AB117:AB179)</f>
        <v>44</v>
      </c>
      <c r="AC116" s="236">
        <f>+AA116/AB116</f>
        <v>0.93181818181818177</v>
      </c>
      <c r="AD116" s="235">
        <f>+SUM(AD117:AD179)</f>
        <v>27</v>
      </c>
      <c r="AE116" s="235">
        <f>+SUM(AE117:AE179)</f>
        <v>27</v>
      </c>
      <c r="AF116" s="236">
        <f>+AD116/AE116</f>
        <v>1</v>
      </c>
      <c r="AG116" s="235">
        <f>+SUM(AG117:AG179)</f>
        <v>16</v>
      </c>
      <c r="AH116" s="235">
        <f>+SUM(AH117:AH179)</f>
        <v>17</v>
      </c>
      <c r="AI116" s="236">
        <f>+AG116/AH116</f>
        <v>0.94117647058823528</v>
      </c>
      <c r="AJ116" s="235">
        <f>+SUM(AJ117:AJ179)</f>
        <v>8</v>
      </c>
      <c r="AK116" s="235">
        <f>+SUM(AK117:AK179)</f>
        <v>10</v>
      </c>
      <c r="AL116" s="236">
        <f>+AJ116/AK116</f>
        <v>0.8</v>
      </c>
      <c r="AM116" s="235">
        <f>+SUM(AM117:AM179)</f>
        <v>61</v>
      </c>
      <c r="AN116" s="235">
        <f>+SUM(AN117:AN179)</f>
        <v>68</v>
      </c>
      <c r="AO116" s="236">
        <f>+AM116/AN116</f>
        <v>0.8970588235294118</v>
      </c>
      <c r="AP116" s="235">
        <f>+SUM(AP117:AP179)</f>
        <v>35</v>
      </c>
      <c r="AQ116" s="235">
        <f>+SUM(AQ117:AQ179)</f>
        <v>35</v>
      </c>
      <c r="AR116" s="236">
        <f>+AP116/AQ116</f>
        <v>1</v>
      </c>
      <c r="AS116" s="235">
        <f>+SUM(AS117:AS179)</f>
        <v>44</v>
      </c>
      <c r="AT116" s="235">
        <f>+SUM(AT117:AT179)</f>
        <v>46</v>
      </c>
      <c r="AU116" s="236">
        <f>+AS116/AT116</f>
        <v>0.95652173913043481</v>
      </c>
      <c r="AV116" s="235">
        <f>+SUM(AV117:AV179)</f>
        <v>59</v>
      </c>
      <c r="AW116" s="235">
        <f>+SUM(AW117:AW179)</f>
        <v>59</v>
      </c>
      <c r="AX116" s="236">
        <f>+AV116/AW116</f>
        <v>1</v>
      </c>
      <c r="AY116" s="235">
        <f>+SUM(AY117:AY179)</f>
        <v>38</v>
      </c>
      <c r="AZ116" s="235">
        <f>+SUM(AZ117:AZ179)</f>
        <v>41</v>
      </c>
      <c r="BA116" s="236">
        <f>+AY116/AZ116</f>
        <v>0.92682926829268297</v>
      </c>
      <c r="BB116" s="235">
        <f>+SUM(BB117:BB179)</f>
        <v>30</v>
      </c>
      <c r="BC116" s="235">
        <f>+SUM(BC117:BC179)</f>
        <v>33</v>
      </c>
      <c r="BD116" s="236">
        <f>+BB116/BC116</f>
        <v>0.90909090909090906</v>
      </c>
      <c r="BE116" s="235">
        <f>+SUM(BE117:BE179)</f>
        <v>30</v>
      </c>
      <c r="BF116" s="235">
        <f>+SUM(BF117:BF179)</f>
        <v>31</v>
      </c>
      <c r="BG116" s="236">
        <f>+BE116/BF116</f>
        <v>0.967741935483871</v>
      </c>
      <c r="BH116" s="235">
        <f>+SUM(BH117:BH179)</f>
        <v>55</v>
      </c>
      <c r="BI116" s="235">
        <f>+SUM(BI117:BI179)</f>
        <v>57</v>
      </c>
      <c r="BJ116" s="236">
        <f>+BH116/BI116</f>
        <v>0.96491228070175439</v>
      </c>
      <c r="BK116" s="235">
        <f>+SUM(BK117:BK179)</f>
        <v>26</v>
      </c>
      <c r="BL116" s="235">
        <f>+SUM(BL117:BL179)</f>
        <v>28</v>
      </c>
      <c r="BM116" s="236">
        <f>+BK116/BL116</f>
        <v>0.9285714285714286</v>
      </c>
      <c r="BN116" s="235">
        <f>+SUM(BN117:BN179)</f>
        <v>40</v>
      </c>
      <c r="BO116" s="235">
        <f>+SUM(BO117:BO179)</f>
        <v>41</v>
      </c>
      <c r="BP116" s="236">
        <f>+BN116/BO116</f>
        <v>0.97560975609756095</v>
      </c>
      <c r="BQ116" s="235">
        <f>+SUM(BQ117:BQ179)</f>
        <v>30</v>
      </c>
      <c r="BR116" s="235">
        <f>+SUM(BR117:BR179)</f>
        <v>31</v>
      </c>
      <c r="BS116" s="236">
        <f>+BQ116/BR116</f>
        <v>0.967741935483871</v>
      </c>
      <c r="BT116" s="235">
        <f>+SUM(BT117:BT179)</f>
        <v>43</v>
      </c>
      <c r="BU116" s="235">
        <f>+SUM(BU117:BU179)</f>
        <v>43</v>
      </c>
      <c r="BV116" s="236">
        <f>+BT116/BU116</f>
        <v>1</v>
      </c>
      <c r="BW116" s="235">
        <f>+SUM(BW117:BW179)</f>
        <v>7</v>
      </c>
      <c r="BX116" s="235">
        <f>+SUM(BX117:BX179)</f>
        <v>7</v>
      </c>
      <c r="BY116" s="236">
        <f>+BW116/BX116</f>
        <v>1</v>
      </c>
      <c r="BZ116" s="235">
        <f>+SUM(BZ117:BZ179)</f>
        <v>30</v>
      </c>
      <c r="CA116" s="235">
        <f>+SUM(CA117:CA179)</f>
        <v>32</v>
      </c>
      <c r="CB116" s="236">
        <f>+BZ116/CA116</f>
        <v>0.9375</v>
      </c>
      <c r="CC116" s="235">
        <f>+SUM(CC117:CC179)</f>
        <v>59</v>
      </c>
      <c r="CD116" s="235">
        <f>+SUM(CD117:CD179)</f>
        <v>61</v>
      </c>
      <c r="CE116" s="236">
        <f>+CC116/CD116</f>
        <v>0.96721311475409832</v>
      </c>
      <c r="CF116" s="235">
        <f>+SUM(CF117:CF179)</f>
        <v>44</v>
      </c>
      <c r="CG116" s="235">
        <f>+SUM(CG117:CG179)</f>
        <v>47</v>
      </c>
      <c r="CH116" s="236">
        <f>+CF116/CG116</f>
        <v>0.93617021276595747</v>
      </c>
      <c r="CI116" s="235">
        <f>+SUM(CI117:CI179)</f>
        <v>45</v>
      </c>
      <c r="CJ116" s="235">
        <f>+SUM(CJ117:CJ179)</f>
        <v>46</v>
      </c>
      <c r="CK116" s="236">
        <f>+CI116/CJ116</f>
        <v>0.97826086956521741</v>
      </c>
      <c r="CL116" s="235">
        <f>+SUM(CL117:CL179)</f>
        <v>54</v>
      </c>
      <c r="CM116" s="235">
        <f>+SUM(CM117:CM179)</f>
        <v>57</v>
      </c>
      <c r="CN116" s="236">
        <f>+CL116/CM116</f>
        <v>0.94736842105263153</v>
      </c>
      <c r="CO116" s="235">
        <f>+SUM(CO117:CO179)</f>
        <v>54</v>
      </c>
      <c r="CP116" s="235">
        <f>+SUM(CP117:CP179)</f>
        <v>55</v>
      </c>
      <c r="CQ116" s="236">
        <f>+CO116/CP116</f>
        <v>0.98181818181818181</v>
      </c>
      <c r="CR116" s="235">
        <f>+SUM(CR117:CR179)</f>
        <v>10</v>
      </c>
      <c r="CS116" s="235">
        <f>+SUM(CS117:CS179)</f>
        <v>11</v>
      </c>
      <c r="CT116" s="236">
        <f>+CR116/CS116</f>
        <v>0.90909090909090906</v>
      </c>
      <c r="CU116" s="235">
        <f>+SUM(CU117:CU179)</f>
        <v>16</v>
      </c>
      <c r="CV116" s="235">
        <f>+SUM(CV117:CV179)</f>
        <v>16</v>
      </c>
      <c r="CW116" s="236">
        <f>+CU116/CV116</f>
        <v>1</v>
      </c>
      <c r="CX116" s="235">
        <f>+SUM(CX117:CX179)</f>
        <v>53</v>
      </c>
      <c r="CY116" s="235">
        <f>+SUM(CY117:CY179)</f>
        <v>58</v>
      </c>
      <c r="CZ116" s="236">
        <f>+CX116/CY116</f>
        <v>0.91379310344827591</v>
      </c>
    </row>
    <row r="117" spans="1:104" ht="15" customHeight="1" x14ac:dyDescent="0.25">
      <c r="A117" s="152">
        <v>1</v>
      </c>
      <c r="B117" s="127" t="s">
        <v>335</v>
      </c>
      <c r="C117" s="127" t="s">
        <v>336</v>
      </c>
      <c r="D117" s="480">
        <v>0</v>
      </c>
      <c r="E117" s="480">
        <v>0</v>
      </c>
      <c r="F117" s="257" t="str">
        <f>IFERROR(D117/E117,"-")</f>
        <v>-</v>
      </c>
      <c r="G117" s="258" t="str">
        <f t="shared" ref="G117:G179" si="37">IF(F117&lt;79.21%,"Không đạt","Đạt")</f>
        <v>Đạt</v>
      </c>
      <c r="H117" s="259">
        <f>+SUM(L117,O117,R117,U117,X117,AA117,AD117,AG117,AJ117,AM117,AP117,AS117,AV117,AY117,BB117,BE117,BH117,BK117,BN117,BQ117,BT117,BW117,BZ117,CC117,CF117,CI117,CL117,CO117,CR117,CU117,CX117)</f>
        <v>10</v>
      </c>
      <c r="I117" s="259">
        <f t="shared" ref="I117:I179" si="38">+SUM(M117,P117,S117,V117,Y117,AB117,AE117,AH117,AK117,AN117,AQ117,AT117,AW117,AZ117,BC117,BF117,BI117,BL117,BO117,BR117,BU117,BX117,CA117,CD117,CG117,CJ117,CM117,CP117,CS117,CV117,CY117)</f>
        <v>10</v>
      </c>
      <c r="J117" s="293">
        <f>+IF(I117=0,"",H117/I117)</f>
        <v>1</v>
      </c>
      <c r="K117" s="258" t="str">
        <f t="shared" ref="K117:K179" si="39">IF(J117&lt;79.21%,"Không đạt","Đạt")</f>
        <v>Đạt</v>
      </c>
      <c r="L117" s="256">
        <v>0</v>
      </c>
      <c r="M117" s="256">
        <v>0</v>
      </c>
      <c r="N117" s="257" t="str">
        <f>+IF(M117=0,"",L117/M117)</f>
        <v/>
      </c>
      <c r="O117" s="256">
        <v>0</v>
      </c>
      <c r="P117" s="256">
        <v>0</v>
      </c>
      <c r="Q117" s="257" t="str">
        <f t="shared" ref="Q117:Q179" si="40">+IF(P117=0,"",O117/P117)</f>
        <v/>
      </c>
      <c r="R117" s="256">
        <v>2</v>
      </c>
      <c r="S117" s="256">
        <v>2</v>
      </c>
      <c r="T117" s="257">
        <f>+IF(S117=0,"",R117/S117)</f>
        <v>1</v>
      </c>
      <c r="U117" s="256">
        <v>0</v>
      </c>
      <c r="V117" s="256">
        <v>0</v>
      </c>
      <c r="W117" s="257" t="str">
        <f>+IF(V117=0,"",U117/V117)</f>
        <v/>
      </c>
      <c r="X117" s="256">
        <v>2</v>
      </c>
      <c r="Y117" s="256">
        <v>2</v>
      </c>
      <c r="Z117" s="257">
        <f>+IF(Y117=0,"",X117/Y117)</f>
        <v>1</v>
      </c>
      <c r="AA117" s="256">
        <v>0</v>
      </c>
      <c r="AB117" s="256">
        <v>0</v>
      </c>
      <c r="AC117" s="257" t="str">
        <f t="shared" ref="AC117:AC179" si="41">+IF(AB117=0,"",AA117/AB117)</f>
        <v/>
      </c>
      <c r="AD117" s="256">
        <v>1</v>
      </c>
      <c r="AE117" s="256">
        <v>1</v>
      </c>
      <c r="AF117" s="257">
        <f>+IF(AE117=0,"",AD117/AE117)</f>
        <v>1</v>
      </c>
      <c r="AG117" s="256">
        <v>1</v>
      </c>
      <c r="AH117" s="256">
        <v>1</v>
      </c>
      <c r="AI117" s="257">
        <f>+IF(AH117=0,"",AG117/AH117)</f>
        <v>1</v>
      </c>
      <c r="AJ117" s="256">
        <v>0</v>
      </c>
      <c r="AK117" s="521">
        <v>0</v>
      </c>
      <c r="AL117" s="257" t="str">
        <f>+IF(AK117=0,"",AJ117/AK117)</f>
        <v/>
      </c>
      <c r="AM117" s="256">
        <v>2</v>
      </c>
      <c r="AN117" s="256">
        <v>2</v>
      </c>
      <c r="AO117" s="257">
        <v>0</v>
      </c>
      <c r="AP117" s="256">
        <v>0</v>
      </c>
      <c r="AQ117" s="256">
        <v>0</v>
      </c>
      <c r="AR117" s="257" t="str">
        <f>+IF(AQ117=0,"",AP117/AQ117)</f>
        <v/>
      </c>
      <c r="AS117" s="650">
        <v>0</v>
      </c>
      <c r="AT117" s="650">
        <v>0</v>
      </c>
      <c r="AU117" s="257" t="str">
        <f>+IF(AT117=0,"",AS117/AT117)</f>
        <v/>
      </c>
      <c r="AV117" s="650">
        <v>0</v>
      </c>
      <c r="AW117" s="650">
        <v>0</v>
      </c>
      <c r="AX117" s="257" t="str">
        <f>+IF(AW117=0,"",AV117/AW117)</f>
        <v/>
      </c>
      <c r="AY117" s="521">
        <v>0</v>
      </c>
      <c r="AZ117" s="521">
        <v>0</v>
      </c>
      <c r="BA117" s="257" t="str">
        <f>+IF(AZ117=0,"",AY117/AZ117)</f>
        <v/>
      </c>
      <c r="BB117" s="521">
        <v>0</v>
      </c>
      <c r="BC117" s="521">
        <v>0</v>
      </c>
      <c r="BD117" s="257" t="str">
        <f>+IF(BC117=0,"",BB117/BC117)</f>
        <v/>
      </c>
      <c r="BE117" s="521">
        <v>0</v>
      </c>
      <c r="BF117" s="521">
        <v>0</v>
      </c>
      <c r="BG117" s="257" t="str">
        <f>+IF(BF117=0,"",BE117/BF117)</f>
        <v/>
      </c>
      <c r="BH117" s="521">
        <v>0</v>
      </c>
      <c r="BI117" s="521">
        <v>0</v>
      </c>
      <c r="BJ117" s="257" t="str">
        <f>+IF(BI117=0,"",BH117/BI117)</f>
        <v/>
      </c>
      <c r="BK117" s="521">
        <v>0</v>
      </c>
      <c r="BL117" s="521">
        <v>0</v>
      </c>
      <c r="BM117" s="257" t="str">
        <f>+IF(BL117=0,"",BK117/BL117)</f>
        <v/>
      </c>
      <c r="BN117" s="521">
        <v>1</v>
      </c>
      <c r="BO117" s="521">
        <v>1</v>
      </c>
      <c r="BP117" s="257">
        <f>+IF(BO117=0,"",BN117/BO117)</f>
        <v>1</v>
      </c>
      <c r="BQ117" s="521">
        <v>0</v>
      </c>
      <c r="BR117" s="521">
        <v>0</v>
      </c>
      <c r="BS117" s="257" t="str">
        <f>+IF(BR117=0,"",BQ117/BR117)</f>
        <v/>
      </c>
      <c r="BT117" s="521">
        <v>0</v>
      </c>
      <c r="BU117" s="521">
        <v>0</v>
      </c>
      <c r="BV117" s="257" t="str">
        <f>+IF(BU117=0,"",BT117/BU117)</f>
        <v/>
      </c>
      <c r="BW117" s="521">
        <v>0</v>
      </c>
      <c r="BX117" s="521">
        <v>0</v>
      </c>
      <c r="BY117" s="257" t="str">
        <f>+IF(BX117=0,"",BW117/BX117)</f>
        <v/>
      </c>
      <c r="BZ117" s="521">
        <v>0</v>
      </c>
      <c r="CA117" s="521">
        <v>0</v>
      </c>
      <c r="CB117" s="257" t="str">
        <f>+IF(CA117=0,"",BZ117/CA117)</f>
        <v/>
      </c>
      <c r="CC117" s="521">
        <v>0</v>
      </c>
      <c r="CD117" s="521">
        <v>0</v>
      </c>
      <c r="CE117" s="257" t="str">
        <f>+IF(CD117=0,"",CC117/CD117)</f>
        <v/>
      </c>
      <c r="CF117" s="521">
        <v>0</v>
      </c>
      <c r="CG117" s="521">
        <v>0</v>
      </c>
      <c r="CH117" s="257" t="str">
        <f>+IF(CG117=0,"",CF117/CG117)</f>
        <v/>
      </c>
      <c r="CI117" s="650">
        <v>0</v>
      </c>
      <c r="CJ117" s="650">
        <v>0</v>
      </c>
      <c r="CK117" s="257" t="str">
        <f>+IF(CJ117=0,"",CI117/CJ117)</f>
        <v/>
      </c>
      <c r="CL117" s="650">
        <v>0</v>
      </c>
      <c r="CM117" s="650">
        <v>0</v>
      </c>
      <c r="CN117" s="257" t="str">
        <f>+IF(CM117=0,"",CL117/CM117)</f>
        <v/>
      </c>
      <c r="CO117" s="650">
        <v>1</v>
      </c>
      <c r="CP117" s="650">
        <v>1</v>
      </c>
      <c r="CQ117" s="257">
        <f>+IF(CP117=0,"",CO117/CP117)</f>
        <v>1</v>
      </c>
      <c r="CR117" s="650">
        <v>0</v>
      </c>
      <c r="CS117" s="650">
        <v>0</v>
      </c>
      <c r="CT117" s="257" t="str">
        <f>+IF(CS117=0,"",CR117/CS117)</f>
        <v/>
      </c>
      <c r="CU117" s="256">
        <v>0</v>
      </c>
      <c r="CV117" s="256">
        <v>0</v>
      </c>
      <c r="CW117" s="257" t="str">
        <f>+IF(CV117=0,"",CU117/CV117)</f>
        <v/>
      </c>
      <c r="CX117" s="256">
        <v>0</v>
      </c>
      <c r="CY117" s="256">
        <v>0</v>
      </c>
      <c r="CZ117" s="257" t="str">
        <f>+IF(CY117=0,"",CX117/CY117)</f>
        <v/>
      </c>
    </row>
    <row r="118" spans="1:104" ht="15" customHeight="1" x14ac:dyDescent="0.25">
      <c r="A118" s="152">
        <v>2</v>
      </c>
      <c r="B118" s="127" t="s">
        <v>337</v>
      </c>
      <c r="C118" s="127" t="s">
        <v>336</v>
      </c>
      <c r="D118" s="480">
        <v>1</v>
      </c>
      <c r="E118" s="480">
        <v>1</v>
      </c>
      <c r="F118" s="257">
        <f t="shared" ref="F118:F179" si="42">IFERROR(D118/E118,"-")</f>
        <v>1</v>
      </c>
      <c r="G118" s="258" t="str">
        <f t="shared" si="37"/>
        <v>Đạt</v>
      </c>
      <c r="H118" s="259">
        <f t="shared" ref="H118:H179" si="43">+SUM(L118,O118,R118,U118,X118,AA118,AD118,AG118,AJ118,AM118,AP118,AS118,AV118,AY118,BB118,BE118,BH118,BK118,BN118,BQ118,BT118,BW118,BZ118,CC118,CF118,CI118,CL118,CO118,CR118,CU118,CX118)</f>
        <v>18</v>
      </c>
      <c r="I118" s="259">
        <f>+SUM(M118,P118,S118,V118,Y118,AB118,AE118,AH118,AK118,AN118,AQ118,AT118,AW118,AZ118,BC118,BF118,BI118,BL118,BO118,BR118,BU118,BX118,CA118,CD118,CG118,CJ118,CM118,CP118,CS118,CV118,CY118)</f>
        <v>18</v>
      </c>
      <c r="J118" s="293">
        <f t="shared" ref="J118:J179" si="44">+IF(I118=0,"",H118/I118)</f>
        <v>1</v>
      </c>
      <c r="K118" s="258" t="str">
        <f t="shared" si="39"/>
        <v>Đạt</v>
      </c>
      <c r="L118" s="256">
        <v>0</v>
      </c>
      <c r="M118" s="256">
        <v>0</v>
      </c>
      <c r="N118" s="257" t="str">
        <f t="shared" ref="N118:N179" si="45">+IF(M118=0,"",L118/M118)</f>
        <v/>
      </c>
      <c r="O118" s="256">
        <v>0</v>
      </c>
      <c r="P118" s="256">
        <v>0</v>
      </c>
      <c r="Q118" s="257" t="str">
        <f t="shared" si="40"/>
        <v/>
      </c>
      <c r="R118" s="256">
        <v>0</v>
      </c>
      <c r="S118" s="256">
        <v>0</v>
      </c>
      <c r="T118" s="257" t="str">
        <f t="shared" ref="T118:T179" si="46">+IF(S118=0,"",R118/S118)</f>
        <v/>
      </c>
      <c r="U118" s="256">
        <v>0</v>
      </c>
      <c r="V118" s="256">
        <v>0</v>
      </c>
      <c r="W118" s="257" t="str">
        <f t="shared" ref="W118:W179" si="47">+IF(V118=0,"",U118/V118)</f>
        <v/>
      </c>
      <c r="X118" s="256">
        <v>0</v>
      </c>
      <c r="Y118" s="256">
        <v>0</v>
      </c>
      <c r="Z118" s="257" t="str">
        <f t="shared" ref="Z118:Z179" si="48">+IF(Y118=0,"",X118/Y118)</f>
        <v/>
      </c>
      <c r="AA118" s="256">
        <v>0</v>
      </c>
      <c r="AB118" s="256">
        <v>0</v>
      </c>
      <c r="AC118" s="257" t="str">
        <f t="shared" si="41"/>
        <v/>
      </c>
      <c r="AD118" s="256">
        <v>1</v>
      </c>
      <c r="AE118" s="256">
        <v>1</v>
      </c>
      <c r="AF118" s="257">
        <f t="shared" ref="AF118:AF179" si="49">+IF(AE118=0,"",AD118/AE118)</f>
        <v>1</v>
      </c>
      <c r="AG118" s="256">
        <v>0</v>
      </c>
      <c r="AH118" s="256">
        <v>0</v>
      </c>
      <c r="AI118" s="257" t="str">
        <f t="shared" ref="AI118:AI179" si="50">+IF(AH118=0,"",AG118/AH118)</f>
        <v/>
      </c>
      <c r="AJ118" s="256">
        <v>0</v>
      </c>
      <c r="AK118" s="521">
        <v>0</v>
      </c>
      <c r="AL118" s="257" t="str">
        <f t="shared" ref="AL118:AL179" si="51">+IF(AK118=0,"",AJ118/AK118)</f>
        <v/>
      </c>
      <c r="AM118" s="256">
        <v>1</v>
      </c>
      <c r="AN118" s="256">
        <v>1</v>
      </c>
      <c r="AO118" s="257">
        <v>1</v>
      </c>
      <c r="AP118" s="256">
        <v>0</v>
      </c>
      <c r="AQ118" s="256">
        <v>0</v>
      </c>
      <c r="AR118" s="257" t="str">
        <f t="shared" ref="AR118:AR179" si="52">+IF(AQ118=0,"",AP118/AQ118)</f>
        <v/>
      </c>
      <c r="AS118" s="650">
        <v>2</v>
      </c>
      <c r="AT118" s="650">
        <v>2</v>
      </c>
      <c r="AU118" s="257">
        <f t="shared" ref="AU118:AU179" si="53">+IF(AT118=0,"",AS118/AT118)</f>
        <v>1</v>
      </c>
      <c r="AV118" s="650">
        <v>1</v>
      </c>
      <c r="AW118" s="650">
        <v>1</v>
      </c>
      <c r="AX118" s="257">
        <f>+IF(AW118=0,"",AV118/AW118)</f>
        <v>1</v>
      </c>
      <c r="AY118" s="521">
        <v>0</v>
      </c>
      <c r="AZ118" s="521">
        <v>0</v>
      </c>
      <c r="BA118" s="257" t="str">
        <f t="shared" ref="BA118:BA179" si="54">+IF(AZ118=0,"",AY118/AZ118)</f>
        <v/>
      </c>
      <c r="BB118" s="521">
        <v>0</v>
      </c>
      <c r="BC118" s="521">
        <v>0</v>
      </c>
      <c r="BD118" s="257" t="str">
        <f t="shared" ref="BD118:BD179" si="55">+IF(BC118=0,"",BB118/BC118)</f>
        <v/>
      </c>
      <c r="BE118" s="521">
        <v>1</v>
      </c>
      <c r="BF118" s="521">
        <v>1</v>
      </c>
      <c r="BG118" s="257">
        <f t="shared" ref="BG118:BG179" si="56">+IF(BF118=0,"",BE118/BF118)</f>
        <v>1</v>
      </c>
      <c r="BH118" s="521">
        <v>0</v>
      </c>
      <c r="BI118" s="521">
        <v>0</v>
      </c>
      <c r="BJ118" s="257" t="str">
        <f t="shared" ref="BJ118:BJ179" si="57">+IF(BI118=0,"",BH118/BI118)</f>
        <v/>
      </c>
      <c r="BK118" s="521">
        <v>2</v>
      </c>
      <c r="BL118" s="521">
        <v>2</v>
      </c>
      <c r="BM118" s="257">
        <f t="shared" ref="BM118:BM179" si="58">+IF(BL118=0,"",BK118/BL118)</f>
        <v>1</v>
      </c>
      <c r="BN118" s="521">
        <v>3</v>
      </c>
      <c r="BO118" s="521">
        <v>3</v>
      </c>
      <c r="BP118" s="257">
        <f t="shared" ref="BP118:BP179" si="59">+IF(BO118=0,"",BN118/BO118)</f>
        <v>1</v>
      </c>
      <c r="BQ118" s="521">
        <v>1</v>
      </c>
      <c r="BR118" s="521">
        <v>1</v>
      </c>
      <c r="BS118" s="257">
        <f t="shared" ref="BS118:BS179" si="60">+IF(BR118=0,"",BQ118/BR118)</f>
        <v>1</v>
      </c>
      <c r="BT118" s="521">
        <v>1</v>
      </c>
      <c r="BU118" s="521">
        <v>1</v>
      </c>
      <c r="BV118" s="257">
        <f t="shared" ref="BV118:BV179" si="61">+IF(BU118=0,"",BT118/BU118)</f>
        <v>1</v>
      </c>
      <c r="BW118" s="521">
        <v>1</v>
      </c>
      <c r="BX118" s="521">
        <v>1</v>
      </c>
      <c r="BY118" s="257">
        <f t="shared" ref="BY118:BY179" si="62">+IF(BX118=0,"",BW118/BX118)</f>
        <v>1</v>
      </c>
      <c r="BZ118" s="521">
        <v>0</v>
      </c>
      <c r="CA118" s="521">
        <v>0</v>
      </c>
      <c r="CB118" s="257" t="str">
        <f t="shared" ref="CB118:CB179" si="63">+IF(CA118=0,"",BZ118/CA118)</f>
        <v/>
      </c>
      <c r="CC118" s="521">
        <v>0</v>
      </c>
      <c r="CD118" s="521">
        <v>0</v>
      </c>
      <c r="CE118" s="257" t="str">
        <f t="shared" ref="CE118:CE179" si="64">+IF(CD118=0,"",CC118/CD118)</f>
        <v/>
      </c>
      <c r="CF118" s="521">
        <v>0</v>
      </c>
      <c r="CG118" s="521">
        <v>0</v>
      </c>
      <c r="CH118" s="257" t="str">
        <f t="shared" ref="CH118:CH179" si="65">+IF(CG118=0,"",CF118/CG118)</f>
        <v/>
      </c>
      <c r="CI118" s="650">
        <v>2</v>
      </c>
      <c r="CJ118" s="650">
        <v>2</v>
      </c>
      <c r="CK118" s="257">
        <f t="shared" ref="CK118:CK179" si="66">+IF(CJ118=0,"",CI118/CJ118)</f>
        <v>1</v>
      </c>
      <c r="CL118" s="650">
        <v>0</v>
      </c>
      <c r="CM118" s="650">
        <v>0</v>
      </c>
      <c r="CN118" s="257" t="str">
        <f t="shared" ref="CN118:CN179" si="67">+IF(CM118=0,"",CL118/CM118)</f>
        <v/>
      </c>
      <c r="CO118" s="650">
        <v>1</v>
      </c>
      <c r="CP118" s="650">
        <v>1</v>
      </c>
      <c r="CQ118" s="257">
        <f t="shared" ref="CQ118:CQ179" si="68">+IF(CP118=0,"",CO118/CP118)</f>
        <v>1</v>
      </c>
      <c r="CR118" s="650">
        <v>0</v>
      </c>
      <c r="CS118" s="650">
        <v>0</v>
      </c>
      <c r="CT118" s="257" t="str">
        <f t="shared" ref="CT118:CT179" si="69">+IF(CS118=0,"",CR118/CS118)</f>
        <v/>
      </c>
      <c r="CU118" s="256">
        <v>0</v>
      </c>
      <c r="CV118" s="256">
        <v>0</v>
      </c>
      <c r="CW118" s="257" t="str">
        <f t="shared" ref="CW118:CW179" si="70">+IF(CV118=0,"",CU118/CV118)</f>
        <v/>
      </c>
      <c r="CX118" s="256">
        <v>1</v>
      </c>
      <c r="CY118" s="256">
        <v>1</v>
      </c>
      <c r="CZ118" s="257">
        <f t="shared" ref="CZ118:CZ179" si="71">+IF(CY118=0,"",CX118/CY118)</f>
        <v>1</v>
      </c>
    </row>
    <row r="119" spans="1:104" ht="15" customHeight="1" x14ac:dyDescent="0.25">
      <c r="A119" s="152">
        <v>3</v>
      </c>
      <c r="B119" s="127" t="s">
        <v>338</v>
      </c>
      <c r="C119" s="127" t="s">
        <v>339</v>
      </c>
      <c r="D119" s="480">
        <v>1</v>
      </c>
      <c r="E119" s="480">
        <v>1</v>
      </c>
      <c r="F119" s="257">
        <f t="shared" si="42"/>
        <v>1</v>
      </c>
      <c r="G119" s="258" t="str">
        <f t="shared" si="37"/>
        <v>Đạt</v>
      </c>
      <c r="H119" s="259">
        <f t="shared" si="43"/>
        <v>17</v>
      </c>
      <c r="I119" s="259">
        <f t="shared" si="38"/>
        <v>19</v>
      </c>
      <c r="J119" s="293">
        <f t="shared" si="44"/>
        <v>0.89473684210526316</v>
      </c>
      <c r="K119" s="258" t="str">
        <f t="shared" si="39"/>
        <v>Đạt</v>
      </c>
      <c r="L119" s="256">
        <v>2</v>
      </c>
      <c r="M119" s="256">
        <v>2</v>
      </c>
      <c r="N119" s="257">
        <f t="shared" si="45"/>
        <v>1</v>
      </c>
      <c r="O119" s="256">
        <v>0</v>
      </c>
      <c r="P119" s="256">
        <v>0</v>
      </c>
      <c r="Q119" s="257" t="str">
        <f t="shared" si="40"/>
        <v/>
      </c>
      <c r="R119" s="256">
        <v>0</v>
      </c>
      <c r="S119" s="256">
        <v>0</v>
      </c>
      <c r="T119" s="257" t="str">
        <f t="shared" si="46"/>
        <v/>
      </c>
      <c r="U119" s="256">
        <v>0</v>
      </c>
      <c r="V119" s="256">
        <v>0</v>
      </c>
      <c r="W119" s="257" t="str">
        <f t="shared" si="47"/>
        <v/>
      </c>
      <c r="X119" s="256">
        <v>1</v>
      </c>
      <c r="Y119" s="256">
        <v>1</v>
      </c>
      <c r="Z119" s="257">
        <f t="shared" si="48"/>
        <v>1</v>
      </c>
      <c r="AA119" s="256">
        <v>2</v>
      </c>
      <c r="AB119" s="256">
        <v>3</v>
      </c>
      <c r="AC119" s="257">
        <f t="shared" si="41"/>
        <v>0.66666666666666663</v>
      </c>
      <c r="AD119" s="256">
        <v>0</v>
      </c>
      <c r="AE119" s="256">
        <v>0</v>
      </c>
      <c r="AF119" s="257" t="str">
        <f t="shared" si="49"/>
        <v/>
      </c>
      <c r="AG119" s="256">
        <v>0</v>
      </c>
      <c r="AH119" s="256">
        <v>0</v>
      </c>
      <c r="AI119" s="257" t="str">
        <f t="shared" si="50"/>
        <v/>
      </c>
      <c r="AJ119" s="256">
        <v>0</v>
      </c>
      <c r="AK119" s="521">
        <v>0</v>
      </c>
      <c r="AL119" s="257" t="str">
        <f t="shared" si="51"/>
        <v/>
      </c>
      <c r="AM119" s="256">
        <v>1</v>
      </c>
      <c r="AN119" s="256">
        <v>2</v>
      </c>
      <c r="AO119" s="257">
        <v>0</v>
      </c>
      <c r="AP119" s="256">
        <v>0</v>
      </c>
      <c r="AQ119" s="256">
        <v>0</v>
      </c>
      <c r="AR119" s="257" t="str">
        <f t="shared" si="52"/>
        <v/>
      </c>
      <c r="AS119" s="650">
        <v>1</v>
      </c>
      <c r="AT119" s="650">
        <v>1</v>
      </c>
      <c r="AU119" s="257">
        <f t="shared" si="53"/>
        <v>1</v>
      </c>
      <c r="AV119" s="650">
        <v>0</v>
      </c>
      <c r="AW119" s="650">
        <v>0</v>
      </c>
      <c r="AX119" s="257" t="str">
        <f t="shared" ref="AX119:AX179" si="72">+IF(AW119=0,"",AV119/AW119)</f>
        <v/>
      </c>
      <c r="AY119" s="521">
        <v>0</v>
      </c>
      <c r="AZ119" s="521">
        <v>0</v>
      </c>
      <c r="BA119" s="257" t="str">
        <f t="shared" si="54"/>
        <v/>
      </c>
      <c r="BB119" s="521">
        <v>0</v>
      </c>
      <c r="BC119" s="521">
        <v>0</v>
      </c>
      <c r="BD119" s="257" t="str">
        <f t="shared" si="55"/>
        <v/>
      </c>
      <c r="BE119" s="521">
        <v>0</v>
      </c>
      <c r="BF119" s="521">
        <v>0</v>
      </c>
      <c r="BG119" s="257" t="str">
        <f t="shared" si="56"/>
        <v/>
      </c>
      <c r="BH119" s="521">
        <v>3</v>
      </c>
      <c r="BI119" s="521">
        <v>3</v>
      </c>
      <c r="BJ119" s="257">
        <f t="shared" si="57"/>
        <v>1</v>
      </c>
      <c r="BK119" s="521">
        <v>1</v>
      </c>
      <c r="BL119" s="521">
        <v>1</v>
      </c>
      <c r="BM119" s="257">
        <f t="shared" si="58"/>
        <v>1</v>
      </c>
      <c r="BN119" s="521">
        <v>1</v>
      </c>
      <c r="BO119" s="521">
        <v>1</v>
      </c>
      <c r="BP119" s="257">
        <f t="shared" si="59"/>
        <v>1</v>
      </c>
      <c r="BQ119" s="521">
        <v>0</v>
      </c>
      <c r="BR119" s="521">
        <v>0</v>
      </c>
      <c r="BS119" s="257" t="str">
        <f t="shared" si="60"/>
        <v/>
      </c>
      <c r="BT119" s="521">
        <v>0</v>
      </c>
      <c r="BU119" s="521">
        <v>0</v>
      </c>
      <c r="BV119" s="257" t="str">
        <f t="shared" si="61"/>
        <v/>
      </c>
      <c r="BW119" s="521">
        <v>0</v>
      </c>
      <c r="BX119" s="521">
        <v>0</v>
      </c>
      <c r="BY119" s="257" t="str">
        <f t="shared" si="62"/>
        <v/>
      </c>
      <c r="BZ119" s="521">
        <v>0</v>
      </c>
      <c r="CA119" s="521">
        <v>0</v>
      </c>
      <c r="CB119" s="257" t="str">
        <f t="shared" si="63"/>
        <v/>
      </c>
      <c r="CC119" s="521">
        <v>0</v>
      </c>
      <c r="CD119" s="521">
        <v>0</v>
      </c>
      <c r="CE119" s="257" t="str">
        <f t="shared" si="64"/>
        <v/>
      </c>
      <c r="CF119" s="521">
        <v>0</v>
      </c>
      <c r="CG119" s="521">
        <v>0</v>
      </c>
      <c r="CH119" s="257" t="str">
        <f t="shared" si="65"/>
        <v/>
      </c>
      <c r="CI119" s="650">
        <v>0</v>
      </c>
      <c r="CJ119" s="650">
        <v>0</v>
      </c>
      <c r="CK119" s="257" t="str">
        <f t="shared" si="66"/>
        <v/>
      </c>
      <c r="CL119" s="650">
        <v>2</v>
      </c>
      <c r="CM119" s="650">
        <v>2</v>
      </c>
      <c r="CN119" s="257">
        <f t="shared" si="67"/>
        <v>1</v>
      </c>
      <c r="CO119" s="650">
        <v>0</v>
      </c>
      <c r="CP119" s="650">
        <v>0</v>
      </c>
      <c r="CQ119" s="257" t="str">
        <f t="shared" si="68"/>
        <v/>
      </c>
      <c r="CR119" s="650">
        <v>1</v>
      </c>
      <c r="CS119" s="650">
        <v>1</v>
      </c>
      <c r="CT119" s="257">
        <f t="shared" si="69"/>
        <v>1</v>
      </c>
      <c r="CU119" s="256">
        <v>1</v>
      </c>
      <c r="CV119" s="256">
        <v>1</v>
      </c>
      <c r="CW119" s="257">
        <f t="shared" si="70"/>
        <v>1</v>
      </c>
      <c r="CX119" s="256">
        <v>1</v>
      </c>
      <c r="CY119" s="256">
        <v>1</v>
      </c>
      <c r="CZ119" s="257">
        <f t="shared" si="71"/>
        <v>1</v>
      </c>
    </row>
    <row r="120" spans="1:104" x14ac:dyDescent="0.25">
      <c r="A120" s="152">
        <v>4</v>
      </c>
      <c r="B120" s="127" t="s">
        <v>340</v>
      </c>
      <c r="C120" s="127" t="s">
        <v>339</v>
      </c>
      <c r="D120" s="480">
        <v>1</v>
      </c>
      <c r="E120" s="480">
        <v>1</v>
      </c>
      <c r="F120" s="257">
        <f t="shared" si="42"/>
        <v>1</v>
      </c>
      <c r="G120" s="258" t="str">
        <f t="shared" si="37"/>
        <v>Đạt</v>
      </c>
      <c r="H120" s="259">
        <f t="shared" si="43"/>
        <v>7</v>
      </c>
      <c r="I120" s="259">
        <f t="shared" si="38"/>
        <v>7</v>
      </c>
      <c r="J120" s="293">
        <f t="shared" si="44"/>
        <v>1</v>
      </c>
      <c r="K120" s="258" t="str">
        <f t="shared" si="39"/>
        <v>Đạt</v>
      </c>
      <c r="L120" s="256">
        <v>0</v>
      </c>
      <c r="M120" s="256">
        <v>0</v>
      </c>
      <c r="N120" s="257" t="str">
        <f t="shared" si="45"/>
        <v/>
      </c>
      <c r="O120" s="256">
        <v>0</v>
      </c>
      <c r="P120" s="256">
        <v>0</v>
      </c>
      <c r="Q120" s="257" t="str">
        <f t="shared" si="40"/>
        <v/>
      </c>
      <c r="R120" s="256">
        <v>0</v>
      </c>
      <c r="S120" s="256">
        <v>0</v>
      </c>
      <c r="T120" s="257" t="str">
        <f t="shared" si="46"/>
        <v/>
      </c>
      <c r="U120" s="256">
        <v>0</v>
      </c>
      <c r="V120" s="256">
        <v>0</v>
      </c>
      <c r="W120" s="257" t="str">
        <f t="shared" si="47"/>
        <v/>
      </c>
      <c r="X120" s="256">
        <v>0</v>
      </c>
      <c r="Y120" s="256">
        <v>0</v>
      </c>
      <c r="Z120" s="257" t="str">
        <f t="shared" si="48"/>
        <v/>
      </c>
      <c r="AA120" s="256">
        <v>0</v>
      </c>
      <c r="AB120" s="256">
        <v>0</v>
      </c>
      <c r="AC120" s="257" t="str">
        <f t="shared" si="41"/>
        <v/>
      </c>
      <c r="AD120" s="256">
        <v>0</v>
      </c>
      <c r="AE120" s="256">
        <v>0</v>
      </c>
      <c r="AF120" s="257" t="str">
        <f t="shared" si="49"/>
        <v/>
      </c>
      <c r="AG120" s="256">
        <v>0</v>
      </c>
      <c r="AH120" s="256">
        <v>0</v>
      </c>
      <c r="AI120" s="257" t="str">
        <f t="shared" si="50"/>
        <v/>
      </c>
      <c r="AJ120" s="256">
        <v>0</v>
      </c>
      <c r="AK120" s="521">
        <v>0</v>
      </c>
      <c r="AL120" s="257" t="str">
        <f t="shared" si="51"/>
        <v/>
      </c>
      <c r="AM120" s="256">
        <v>0</v>
      </c>
      <c r="AN120" s="256">
        <v>0</v>
      </c>
      <c r="AO120" s="257">
        <v>0</v>
      </c>
      <c r="AP120" s="256">
        <v>0</v>
      </c>
      <c r="AQ120" s="256">
        <v>0</v>
      </c>
      <c r="AR120" s="257" t="str">
        <f t="shared" si="52"/>
        <v/>
      </c>
      <c r="AS120" s="650">
        <v>1</v>
      </c>
      <c r="AT120" s="650">
        <v>1</v>
      </c>
      <c r="AU120" s="257">
        <f t="shared" si="53"/>
        <v>1</v>
      </c>
      <c r="AV120" s="650">
        <v>0</v>
      </c>
      <c r="AW120" s="650">
        <v>0</v>
      </c>
      <c r="AX120" s="257" t="str">
        <f t="shared" si="72"/>
        <v/>
      </c>
      <c r="AY120" s="521">
        <v>0</v>
      </c>
      <c r="AZ120" s="521">
        <v>0</v>
      </c>
      <c r="BA120" s="257" t="str">
        <f t="shared" si="54"/>
        <v/>
      </c>
      <c r="BB120" s="521">
        <v>0</v>
      </c>
      <c r="BC120" s="521">
        <v>0</v>
      </c>
      <c r="BD120" s="257" t="str">
        <f t="shared" si="55"/>
        <v/>
      </c>
      <c r="BE120" s="521">
        <v>0</v>
      </c>
      <c r="BF120" s="521">
        <v>0</v>
      </c>
      <c r="BG120" s="257" t="str">
        <f t="shared" si="56"/>
        <v/>
      </c>
      <c r="BH120" s="521">
        <v>0</v>
      </c>
      <c r="BI120" s="521">
        <v>0</v>
      </c>
      <c r="BJ120" s="257" t="str">
        <f t="shared" si="57"/>
        <v/>
      </c>
      <c r="BK120" s="521">
        <v>1</v>
      </c>
      <c r="BL120" s="521">
        <v>1</v>
      </c>
      <c r="BM120" s="257">
        <f t="shared" si="58"/>
        <v>1</v>
      </c>
      <c r="BN120" s="521">
        <v>0</v>
      </c>
      <c r="BO120" s="521">
        <v>0</v>
      </c>
      <c r="BP120" s="257" t="str">
        <f t="shared" si="59"/>
        <v/>
      </c>
      <c r="BQ120" s="521">
        <v>0</v>
      </c>
      <c r="BR120" s="521">
        <v>0</v>
      </c>
      <c r="BS120" s="257" t="str">
        <f t="shared" si="60"/>
        <v/>
      </c>
      <c r="BT120" s="521">
        <v>0</v>
      </c>
      <c r="BU120" s="521">
        <v>0</v>
      </c>
      <c r="BV120" s="257" t="str">
        <f t="shared" si="61"/>
        <v/>
      </c>
      <c r="BW120" s="521">
        <v>0</v>
      </c>
      <c r="BX120" s="521">
        <v>0</v>
      </c>
      <c r="BY120" s="257" t="str">
        <f t="shared" si="62"/>
        <v/>
      </c>
      <c r="BZ120" s="521">
        <v>0</v>
      </c>
      <c r="CA120" s="521">
        <v>0</v>
      </c>
      <c r="CB120" s="257" t="str">
        <f t="shared" si="63"/>
        <v/>
      </c>
      <c r="CC120" s="521">
        <v>1</v>
      </c>
      <c r="CD120" s="521">
        <v>1</v>
      </c>
      <c r="CE120" s="257">
        <f t="shared" si="64"/>
        <v>1</v>
      </c>
      <c r="CF120" s="521">
        <v>0</v>
      </c>
      <c r="CG120" s="521">
        <v>0</v>
      </c>
      <c r="CH120" s="257" t="str">
        <f t="shared" si="65"/>
        <v/>
      </c>
      <c r="CI120" s="650">
        <v>1</v>
      </c>
      <c r="CJ120" s="650">
        <v>1</v>
      </c>
      <c r="CK120" s="257">
        <f t="shared" si="66"/>
        <v>1</v>
      </c>
      <c r="CL120" s="650">
        <v>1</v>
      </c>
      <c r="CM120" s="650">
        <v>1</v>
      </c>
      <c r="CN120" s="257">
        <f t="shared" si="67"/>
        <v>1</v>
      </c>
      <c r="CO120" s="650">
        <v>1</v>
      </c>
      <c r="CP120" s="650">
        <v>1</v>
      </c>
      <c r="CQ120" s="257">
        <f t="shared" si="68"/>
        <v>1</v>
      </c>
      <c r="CR120" s="650">
        <v>0</v>
      </c>
      <c r="CS120" s="650">
        <v>0</v>
      </c>
      <c r="CT120" s="257" t="str">
        <f t="shared" si="69"/>
        <v/>
      </c>
      <c r="CU120" s="256">
        <v>0</v>
      </c>
      <c r="CV120" s="256">
        <v>0</v>
      </c>
      <c r="CW120" s="257" t="str">
        <f t="shared" si="70"/>
        <v/>
      </c>
      <c r="CX120" s="256">
        <v>1</v>
      </c>
      <c r="CY120" s="256">
        <v>1</v>
      </c>
      <c r="CZ120" s="257">
        <f t="shared" si="71"/>
        <v>1</v>
      </c>
    </row>
    <row r="121" spans="1:104" ht="15" customHeight="1" x14ac:dyDescent="0.25">
      <c r="A121" s="152">
        <v>5</v>
      </c>
      <c r="B121" s="127" t="s">
        <v>341</v>
      </c>
      <c r="C121" s="127" t="s">
        <v>336</v>
      </c>
      <c r="D121" s="480">
        <v>1</v>
      </c>
      <c r="E121" s="480">
        <v>1</v>
      </c>
      <c r="F121" s="257">
        <f t="shared" si="42"/>
        <v>1</v>
      </c>
      <c r="G121" s="258" t="str">
        <f t="shared" si="37"/>
        <v>Đạt</v>
      </c>
      <c r="H121" s="259">
        <f t="shared" si="43"/>
        <v>1</v>
      </c>
      <c r="I121" s="259">
        <f t="shared" si="38"/>
        <v>1</v>
      </c>
      <c r="J121" s="293">
        <f t="shared" si="44"/>
        <v>1</v>
      </c>
      <c r="K121" s="258" t="str">
        <f t="shared" si="39"/>
        <v>Đạt</v>
      </c>
      <c r="L121" s="256">
        <v>0</v>
      </c>
      <c r="M121" s="256">
        <v>0</v>
      </c>
      <c r="N121" s="257" t="str">
        <f t="shared" si="45"/>
        <v/>
      </c>
      <c r="O121" s="256">
        <v>0</v>
      </c>
      <c r="P121" s="256">
        <v>0</v>
      </c>
      <c r="Q121" s="257" t="str">
        <f t="shared" si="40"/>
        <v/>
      </c>
      <c r="R121" s="256">
        <v>0</v>
      </c>
      <c r="S121" s="256">
        <v>0</v>
      </c>
      <c r="T121" s="257" t="str">
        <f t="shared" si="46"/>
        <v/>
      </c>
      <c r="U121" s="256">
        <v>0</v>
      </c>
      <c r="V121" s="256">
        <v>0</v>
      </c>
      <c r="W121" s="257" t="str">
        <f t="shared" si="47"/>
        <v/>
      </c>
      <c r="X121" s="256">
        <v>0</v>
      </c>
      <c r="Y121" s="256">
        <v>0</v>
      </c>
      <c r="Z121" s="257" t="str">
        <f t="shared" si="48"/>
        <v/>
      </c>
      <c r="AA121" s="256">
        <v>0</v>
      </c>
      <c r="AB121" s="256">
        <v>0</v>
      </c>
      <c r="AC121" s="257" t="str">
        <f t="shared" si="41"/>
        <v/>
      </c>
      <c r="AD121" s="256">
        <v>0</v>
      </c>
      <c r="AE121" s="256">
        <v>0</v>
      </c>
      <c r="AF121" s="257" t="str">
        <f t="shared" si="49"/>
        <v/>
      </c>
      <c r="AG121" s="256">
        <v>0</v>
      </c>
      <c r="AH121" s="256">
        <v>0</v>
      </c>
      <c r="AI121" s="257" t="str">
        <f t="shared" si="50"/>
        <v/>
      </c>
      <c r="AJ121" s="256">
        <v>0</v>
      </c>
      <c r="AK121" s="521">
        <v>0</v>
      </c>
      <c r="AL121" s="257" t="str">
        <f t="shared" si="51"/>
        <v/>
      </c>
      <c r="AM121" s="256">
        <v>0</v>
      </c>
      <c r="AN121" s="256">
        <v>0</v>
      </c>
      <c r="AO121" s="257">
        <v>0</v>
      </c>
      <c r="AP121" s="256">
        <v>0</v>
      </c>
      <c r="AQ121" s="256">
        <v>0</v>
      </c>
      <c r="AR121" s="257" t="str">
        <f t="shared" si="52"/>
        <v/>
      </c>
      <c r="AS121" s="650">
        <v>0</v>
      </c>
      <c r="AT121" s="650">
        <v>0</v>
      </c>
      <c r="AU121" s="257" t="str">
        <f t="shared" si="53"/>
        <v/>
      </c>
      <c r="AV121" s="650">
        <v>0</v>
      </c>
      <c r="AW121" s="650">
        <v>0</v>
      </c>
      <c r="AX121" s="257" t="str">
        <f t="shared" si="72"/>
        <v/>
      </c>
      <c r="AY121" s="521">
        <v>0</v>
      </c>
      <c r="AZ121" s="521">
        <v>0</v>
      </c>
      <c r="BA121" s="257" t="str">
        <f t="shared" si="54"/>
        <v/>
      </c>
      <c r="BB121" s="521">
        <v>0</v>
      </c>
      <c r="BC121" s="521">
        <v>0</v>
      </c>
      <c r="BD121" s="257" t="str">
        <f t="shared" si="55"/>
        <v/>
      </c>
      <c r="BE121" s="521">
        <v>0</v>
      </c>
      <c r="BF121" s="521">
        <v>0</v>
      </c>
      <c r="BG121" s="257" t="str">
        <f t="shared" si="56"/>
        <v/>
      </c>
      <c r="BH121" s="521">
        <v>0</v>
      </c>
      <c r="BI121" s="521">
        <v>0</v>
      </c>
      <c r="BJ121" s="257" t="str">
        <f t="shared" si="57"/>
        <v/>
      </c>
      <c r="BK121" s="521">
        <v>0</v>
      </c>
      <c r="BL121" s="521">
        <v>0</v>
      </c>
      <c r="BM121" s="257" t="str">
        <f t="shared" si="58"/>
        <v/>
      </c>
      <c r="BN121" s="521">
        <v>0</v>
      </c>
      <c r="BO121" s="521">
        <v>0</v>
      </c>
      <c r="BP121" s="257" t="str">
        <f t="shared" si="59"/>
        <v/>
      </c>
      <c r="BQ121" s="521">
        <v>0</v>
      </c>
      <c r="BR121" s="521">
        <v>0</v>
      </c>
      <c r="BS121" s="257" t="str">
        <f t="shared" si="60"/>
        <v/>
      </c>
      <c r="BT121" s="521">
        <v>0</v>
      </c>
      <c r="BU121" s="521">
        <v>0</v>
      </c>
      <c r="BV121" s="257" t="str">
        <f t="shared" si="61"/>
        <v/>
      </c>
      <c r="BW121" s="521">
        <v>0</v>
      </c>
      <c r="BX121" s="521">
        <v>0</v>
      </c>
      <c r="BY121" s="257" t="str">
        <f t="shared" si="62"/>
        <v/>
      </c>
      <c r="BZ121" s="521">
        <v>0</v>
      </c>
      <c r="CA121" s="521">
        <v>0</v>
      </c>
      <c r="CB121" s="257" t="str">
        <f t="shared" si="63"/>
        <v/>
      </c>
      <c r="CC121" s="521">
        <v>0</v>
      </c>
      <c r="CD121" s="521">
        <v>0</v>
      </c>
      <c r="CE121" s="257" t="str">
        <f t="shared" si="64"/>
        <v/>
      </c>
      <c r="CF121" s="521">
        <v>0</v>
      </c>
      <c r="CG121" s="521">
        <v>0</v>
      </c>
      <c r="CH121" s="257" t="str">
        <f t="shared" si="65"/>
        <v/>
      </c>
      <c r="CI121" s="650">
        <v>0</v>
      </c>
      <c r="CJ121" s="650">
        <v>0</v>
      </c>
      <c r="CK121" s="257" t="str">
        <f t="shared" si="66"/>
        <v/>
      </c>
      <c r="CL121" s="650">
        <v>0</v>
      </c>
      <c r="CM121" s="650">
        <v>0</v>
      </c>
      <c r="CN121" s="257" t="str">
        <f t="shared" si="67"/>
        <v/>
      </c>
      <c r="CO121" s="650">
        <v>0</v>
      </c>
      <c r="CP121" s="650">
        <v>0</v>
      </c>
      <c r="CQ121" s="257" t="str">
        <f t="shared" si="68"/>
        <v/>
      </c>
      <c r="CR121" s="650">
        <v>0</v>
      </c>
      <c r="CS121" s="650">
        <v>0</v>
      </c>
      <c r="CT121" s="257" t="str">
        <f t="shared" si="69"/>
        <v/>
      </c>
      <c r="CU121" s="256">
        <v>0</v>
      </c>
      <c r="CV121" s="256">
        <v>0</v>
      </c>
      <c r="CW121" s="257" t="str">
        <f t="shared" si="70"/>
        <v/>
      </c>
      <c r="CX121" s="256">
        <v>1</v>
      </c>
      <c r="CY121" s="256">
        <v>1</v>
      </c>
      <c r="CZ121" s="257">
        <f t="shared" si="71"/>
        <v>1</v>
      </c>
    </row>
    <row r="122" spans="1:104" ht="15" customHeight="1" x14ac:dyDescent="0.25">
      <c r="A122" s="152">
        <v>6</v>
      </c>
      <c r="B122" s="127" t="s">
        <v>342</v>
      </c>
      <c r="C122" s="127" t="s">
        <v>339</v>
      </c>
      <c r="D122" s="480">
        <v>4</v>
      </c>
      <c r="E122" s="480">
        <v>5</v>
      </c>
      <c r="F122" s="257">
        <f t="shared" si="42"/>
        <v>0.8</v>
      </c>
      <c r="G122" s="258" t="str">
        <f t="shared" si="37"/>
        <v>Đạt</v>
      </c>
      <c r="H122" s="259">
        <f t="shared" si="43"/>
        <v>37</v>
      </c>
      <c r="I122" s="259">
        <f t="shared" si="38"/>
        <v>40</v>
      </c>
      <c r="J122" s="293">
        <f t="shared" si="44"/>
        <v>0.92500000000000004</v>
      </c>
      <c r="K122" s="258" t="str">
        <f t="shared" si="39"/>
        <v>Đạt</v>
      </c>
      <c r="L122" s="256">
        <v>1</v>
      </c>
      <c r="M122" s="256">
        <v>1</v>
      </c>
      <c r="N122" s="257">
        <f t="shared" si="45"/>
        <v>1</v>
      </c>
      <c r="O122" s="256">
        <v>0</v>
      </c>
      <c r="P122" s="256">
        <v>0</v>
      </c>
      <c r="Q122" s="257" t="str">
        <f t="shared" si="40"/>
        <v/>
      </c>
      <c r="R122" s="256">
        <v>1</v>
      </c>
      <c r="S122" s="256">
        <v>1</v>
      </c>
      <c r="T122" s="257">
        <f t="shared" si="46"/>
        <v>1</v>
      </c>
      <c r="U122" s="256">
        <v>1</v>
      </c>
      <c r="V122" s="256">
        <v>1</v>
      </c>
      <c r="W122" s="257">
        <f t="shared" si="47"/>
        <v>1</v>
      </c>
      <c r="X122" s="256">
        <v>1</v>
      </c>
      <c r="Y122" s="256">
        <v>1</v>
      </c>
      <c r="Z122" s="257">
        <f t="shared" si="48"/>
        <v>1</v>
      </c>
      <c r="AA122" s="256">
        <v>0</v>
      </c>
      <c r="AB122" s="256">
        <v>0</v>
      </c>
      <c r="AC122" s="257" t="str">
        <f t="shared" si="41"/>
        <v/>
      </c>
      <c r="AD122" s="256">
        <v>1</v>
      </c>
      <c r="AE122" s="256">
        <v>1</v>
      </c>
      <c r="AF122" s="257">
        <f t="shared" si="49"/>
        <v>1</v>
      </c>
      <c r="AG122" s="256">
        <v>0</v>
      </c>
      <c r="AH122" s="256">
        <v>0</v>
      </c>
      <c r="AI122" s="257" t="str">
        <f t="shared" si="50"/>
        <v/>
      </c>
      <c r="AJ122" s="256">
        <v>0</v>
      </c>
      <c r="AK122" s="521">
        <v>0</v>
      </c>
      <c r="AL122" s="257" t="str">
        <f t="shared" si="51"/>
        <v/>
      </c>
      <c r="AM122" s="256">
        <v>3</v>
      </c>
      <c r="AN122" s="256">
        <v>3</v>
      </c>
      <c r="AO122" s="257">
        <v>1</v>
      </c>
      <c r="AP122" s="256">
        <v>1</v>
      </c>
      <c r="AQ122" s="256">
        <v>1</v>
      </c>
      <c r="AR122" s="257">
        <f t="shared" si="52"/>
        <v>1</v>
      </c>
      <c r="AS122" s="650">
        <v>3</v>
      </c>
      <c r="AT122" s="650">
        <v>3</v>
      </c>
      <c r="AU122" s="257">
        <f t="shared" si="53"/>
        <v>1</v>
      </c>
      <c r="AV122" s="650">
        <v>1</v>
      </c>
      <c r="AW122" s="650">
        <v>1</v>
      </c>
      <c r="AX122" s="257">
        <f t="shared" si="72"/>
        <v>1</v>
      </c>
      <c r="AY122" s="521">
        <v>3</v>
      </c>
      <c r="AZ122" s="521">
        <v>4</v>
      </c>
      <c r="BA122" s="257">
        <f t="shared" si="54"/>
        <v>0.75</v>
      </c>
      <c r="BB122" s="521">
        <v>1</v>
      </c>
      <c r="BC122" s="521">
        <v>1</v>
      </c>
      <c r="BD122" s="257">
        <f t="shared" si="55"/>
        <v>1</v>
      </c>
      <c r="BE122" s="521">
        <v>1</v>
      </c>
      <c r="BF122" s="521">
        <v>1</v>
      </c>
      <c r="BG122" s="257">
        <f t="shared" si="56"/>
        <v>1</v>
      </c>
      <c r="BH122" s="521">
        <v>3</v>
      </c>
      <c r="BI122" s="521">
        <v>3</v>
      </c>
      <c r="BJ122" s="257">
        <f t="shared" si="57"/>
        <v>1</v>
      </c>
      <c r="BK122" s="521">
        <v>1</v>
      </c>
      <c r="BL122" s="521">
        <v>1</v>
      </c>
      <c r="BM122" s="257">
        <f t="shared" si="58"/>
        <v>1</v>
      </c>
      <c r="BN122" s="521">
        <v>2</v>
      </c>
      <c r="BO122" s="521">
        <v>2</v>
      </c>
      <c r="BP122" s="257">
        <f t="shared" si="59"/>
        <v>1</v>
      </c>
      <c r="BQ122" s="521">
        <v>2</v>
      </c>
      <c r="BR122" s="521">
        <v>2</v>
      </c>
      <c r="BS122" s="257">
        <f t="shared" si="60"/>
        <v>1</v>
      </c>
      <c r="BT122" s="521">
        <v>2</v>
      </c>
      <c r="BU122" s="521">
        <v>2</v>
      </c>
      <c r="BV122" s="257">
        <f t="shared" si="61"/>
        <v>1</v>
      </c>
      <c r="BW122" s="521">
        <v>0</v>
      </c>
      <c r="BX122" s="521">
        <v>0</v>
      </c>
      <c r="BY122" s="257" t="str">
        <f t="shared" si="62"/>
        <v/>
      </c>
      <c r="BZ122" s="521">
        <v>0</v>
      </c>
      <c r="CA122" s="521">
        <v>1</v>
      </c>
      <c r="CB122" s="257">
        <f t="shared" si="63"/>
        <v>0</v>
      </c>
      <c r="CC122" s="521">
        <v>1</v>
      </c>
      <c r="CD122" s="521">
        <v>1</v>
      </c>
      <c r="CE122" s="257">
        <f t="shared" si="64"/>
        <v>1</v>
      </c>
      <c r="CF122" s="521">
        <v>0</v>
      </c>
      <c r="CG122" s="521">
        <v>0</v>
      </c>
      <c r="CH122" s="257" t="str">
        <f t="shared" si="65"/>
        <v/>
      </c>
      <c r="CI122" s="650">
        <v>1</v>
      </c>
      <c r="CJ122" s="650">
        <v>1</v>
      </c>
      <c r="CK122" s="257">
        <f t="shared" si="66"/>
        <v>1</v>
      </c>
      <c r="CL122" s="650">
        <v>1</v>
      </c>
      <c r="CM122" s="650">
        <v>1</v>
      </c>
      <c r="CN122" s="257">
        <f t="shared" si="67"/>
        <v>1</v>
      </c>
      <c r="CO122" s="650">
        <v>2</v>
      </c>
      <c r="CP122" s="650">
        <v>2</v>
      </c>
      <c r="CQ122" s="257">
        <f t="shared" si="68"/>
        <v>1</v>
      </c>
      <c r="CR122" s="650">
        <v>0</v>
      </c>
      <c r="CS122" s="650">
        <v>0</v>
      </c>
      <c r="CT122" s="257" t="str">
        <f t="shared" si="69"/>
        <v/>
      </c>
      <c r="CU122" s="256">
        <v>0</v>
      </c>
      <c r="CV122" s="256">
        <v>0</v>
      </c>
      <c r="CW122" s="257" t="str">
        <f t="shared" si="70"/>
        <v/>
      </c>
      <c r="CX122" s="256">
        <v>4</v>
      </c>
      <c r="CY122" s="256">
        <v>5</v>
      </c>
      <c r="CZ122" s="257">
        <f t="shared" si="71"/>
        <v>0.8</v>
      </c>
    </row>
    <row r="123" spans="1:104" ht="15" customHeight="1" x14ac:dyDescent="0.25">
      <c r="A123" s="152">
        <v>7</v>
      </c>
      <c r="B123" s="127" t="s">
        <v>343</v>
      </c>
      <c r="C123" s="127" t="s">
        <v>336</v>
      </c>
      <c r="D123" s="480">
        <v>0</v>
      </c>
      <c r="E123" s="480">
        <v>0</v>
      </c>
      <c r="F123" s="257" t="str">
        <f t="shared" si="42"/>
        <v>-</v>
      </c>
      <c r="G123" s="258" t="str">
        <f t="shared" si="37"/>
        <v>Đạt</v>
      </c>
      <c r="H123" s="259">
        <f t="shared" si="43"/>
        <v>6</v>
      </c>
      <c r="I123" s="259">
        <f t="shared" si="38"/>
        <v>6</v>
      </c>
      <c r="J123" s="293">
        <f t="shared" si="44"/>
        <v>1</v>
      </c>
      <c r="K123" s="258" t="str">
        <f t="shared" si="39"/>
        <v>Đạt</v>
      </c>
      <c r="L123" s="256">
        <v>0</v>
      </c>
      <c r="M123" s="256">
        <v>0</v>
      </c>
      <c r="N123" s="257" t="str">
        <f t="shared" si="45"/>
        <v/>
      </c>
      <c r="O123" s="256">
        <v>1</v>
      </c>
      <c r="P123" s="256">
        <v>1</v>
      </c>
      <c r="Q123" s="257">
        <f t="shared" si="40"/>
        <v>1</v>
      </c>
      <c r="R123" s="256">
        <v>2</v>
      </c>
      <c r="S123" s="256">
        <v>2</v>
      </c>
      <c r="T123" s="257">
        <f t="shared" si="46"/>
        <v>1</v>
      </c>
      <c r="U123" s="256">
        <v>0</v>
      </c>
      <c r="V123" s="256">
        <v>0</v>
      </c>
      <c r="W123" s="257" t="str">
        <f t="shared" si="47"/>
        <v/>
      </c>
      <c r="X123" s="256">
        <v>0</v>
      </c>
      <c r="Y123" s="256">
        <v>0</v>
      </c>
      <c r="Z123" s="257" t="str">
        <f t="shared" si="48"/>
        <v/>
      </c>
      <c r="AA123" s="256">
        <v>0</v>
      </c>
      <c r="AB123" s="256">
        <v>0</v>
      </c>
      <c r="AC123" s="257" t="str">
        <f t="shared" si="41"/>
        <v/>
      </c>
      <c r="AD123" s="256">
        <v>0</v>
      </c>
      <c r="AE123" s="256">
        <v>0</v>
      </c>
      <c r="AF123" s="257" t="str">
        <f t="shared" si="49"/>
        <v/>
      </c>
      <c r="AG123" s="256">
        <v>0</v>
      </c>
      <c r="AH123" s="256">
        <v>0</v>
      </c>
      <c r="AI123" s="257" t="str">
        <f t="shared" si="50"/>
        <v/>
      </c>
      <c r="AJ123" s="256">
        <v>0</v>
      </c>
      <c r="AK123" s="521">
        <v>0</v>
      </c>
      <c r="AL123" s="257" t="str">
        <f t="shared" si="51"/>
        <v/>
      </c>
      <c r="AM123" s="256">
        <v>0</v>
      </c>
      <c r="AN123" s="256">
        <v>0</v>
      </c>
      <c r="AO123" s="257">
        <v>0</v>
      </c>
      <c r="AP123" s="256">
        <v>0</v>
      </c>
      <c r="AQ123" s="256">
        <v>0</v>
      </c>
      <c r="AR123" s="257" t="str">
        <f t="shared" si="52"/>
        <v/>
      </c>
      <c r="AS123" s="650">
        <v>0</v>
      </c>
      <c r="AT123" s="650">
        <v>0</v>
      </c>
      <c r="AU123" s="257" t="str">
        <f t="shared" si="53"/>
        <v/>
      </c>
      <c r="AV123" s="650">
        <v>0</v>
      </c>
      <c r="AW123" s="650">
        <v>0</v>
      </c>
      <c r="AX123" s="257" t="str">
        <f t="shared" si="72"/>
        <v/>
      </c>
      <c r="AY123" s="521">
        <v>0</v>
      </c>
      <c r="AZ123" s="521">
        <v>0</v>
      </c>
      <c r="BA123" s="257" t="str">
        <f t="shared" si="54"/>
        <v/>
      </c>
      <c r="BB123" s="521">
        <v>0</v>
      </c>
      <c r="BC123" s="521">
        <v>0</v>
      </c>
      <c r="BD123" s="257" t="str">
        <f t="shared" si="55"/>
        <v/>
      </c>
      <c r="BE123" s="521">
        <v>0</v>
      </c>
      <c r="BF123" s="521">
        <v>0</v>
      </c>
      <c r="BG123" s="257" t="str">
        <f t="shared" si="56"/>
        <v/>
      </c>
      <c r="BH123" s="521">
        <v>0</v>
      </c>
      <c r="BI123" s="521">
        <v>0</v>
      </c>
      <c r="BJ123" s="257" t="str">
        <f t="shared" si="57"/>
        <v/>
      </c>
      <c r="BK123" s="521">
        <v>2</v>
      </c>
      <c r="BL123" s="521">
        <v>2</v>
      </c>
      <c r="BM123" s="257">
        <f t="shared" si="58"/>
        <v>1</v>
      </c>
      <c r="BN123" s="521">
        <v>0</v>
      </c>
      <c r="BO123" s="521">
        <v>0</v>
      </c>
      <c r="BP123" s="257" t="str">
        <f t="shared" si="59"/>
        <v/>
      </c>
      <c r="BQ123" s="521">
        <v>0</v>
      </c>
      <c r="BR123" s="521">
        <v>0</v>
      </c>
      <c r="BS123" s="257" t="str">
        <f t="shared" si="60"/>
        <v/>
      </c>
      <c r="BT123" s="521">
        <v>0</v>
      </c>
      <c r="BU123" s="521">
        <v>0</v>
      </c>
      <c r="BV123" s="257" t="str">
        <f t="shared" si="61"/>
        <v/>
      </c>
      <c r="BW123" s="521">
        <v>0</v>
      </c>
      <c r="BX123" s="521">
        <v>0</v>
      </c>
      <c r="BY123" s="257" t="str">
        <f t="shared" si="62"/>
        <v/>
      </c>
      <c r="BZ123" s="521">
        <v>0</v>
      </c>
      <c r="CA123" s="521">
        <v>0</v>
      </c>
      <c r="CB123" s="257" t="str">
        <f t="shared" si="63"/>
        <v/>
      </c>
      <c r="CC123" s="521">
        <v>0</v>
      </c>
      <c r="CD123" s="521">
        <v>0</v>
      </c>
      <c r="CE123" s="257" t="str">
        <f t="shared" si="64"/>
        <v/>
      </c>
      <c r="CF123" s="521">
        <v>0</v>
      </c>
      <c r="CG123" s="521">
        <v>0</v>
      </c>
      <c r="CH123" s="257" t="str">
        <f t="shared" si="65"/>
        <v/>
      </c>
      <c r="CI123" s="650">
        <v>0</v>
      </c>
      <c r="CJ123" s="650">
        <v>0</v>
      </c>
      <c r="CK123" s="257" t="str">
        <f t="shared" si="66"/>
        <v/>
      </c>
      <c r="CL123" s="650">
        <v>1</v>
      </c>
      <c r="CM123" s="650">
        <v>1</v>
      </c>
      <c r="CN123" s="257">
        <f t="shared" si="67"/>
        <v>1</v>
      </c>
      <c r="CO123" s="650">
        <v>0</v>
      </c>
      <c r="CP123" s="650">
        <v>0</v>
      </c>
      <c r="CQ123" s="257" t="str">
        <f t="shared" si="68"/>
        <v/>
      </c>
      <c r="CR123" s="650">
        <v>0</v>
      </c>
      <c r="CS123" s="650">
        <v>0</v>
      </c>
      <c r="CT123" s="257" t="str">
        <f t="shared" si="69"/>
        <v/>
      </c>
      <c r="CU123" s="256">
        <v>0</v>
      </c>
      <c r="CV123" s="256">
        <v>0</v>
      </c>
      <c r="CW123" s="257" t="str">
        <f t="shared" si="70"/>
        <v/>
      </c>
      <c r="CX123" s="256">
        <v>0</v>
      </c>
      <c r="CY123" s="256">
        <v>0</v>
      </c>
      <c r="CZ123" s="257" t="str">
        <f t="shared" si="71"/>
        <v/>
      </c>
    </row>
    <row r="124" spans="1:104" ht="15" customHeight="1" x14ac:dyDescent="0.25">
      <c r="A124" s="152">
        <v>8</v>
      </c>
      <c r="B124" s="127" t="s">
        <v>344</v>
      </c>
      <c r="C124" s="127" t="s">
        <v>345</v>
      </c>
      <c r="D124" s="480">
        <v>0</v>
      </c>
      <c r="E124" s="480">
        <v>0</v>
      </c>
      <c r="F124" s="257" t="str">
        <f t="shared" si="42"/>
        <v>-</v>
      </c>
      <c r="G124" s="258" t="str">
        <f t="shared" si="37"/>
        <v>Đạt</v>
      </c>
      <c r="H124" s="259">
        <f t="shared" si="43"/>
        <v>17</v>
      </c>
      <c r="I124" s="259">
        <f t="shared" si="38"/>
        <v>17</v>
      </c>
      <c r="J124" s="293">
        <f t="shared" si="44"/>
        <v>1</v>
      </c>
      <c r="K124" s="258" t="str">
        <f t="shared" si="39"/>
        <v>Đạt</v>
      </c>
      <c r="L124" s="256">
        <v>0</v>
      </c>
      <c r="M124" s="256">
        <v>0</v>
      </c>
      <c r="N124" s="257" t="str">
        <f t="shared" si="45"/>
        <v/>
      </c>
      <c r="O124" s="256">
        <v>2</v>
      </c>
      <c r="P124" s="256">
        <v>2</v>
      </c>
      <c r="Q124" s="257">
        <f t="shared" si="40"/>
        <v>1</v>
      </c>
      <c r="R124" s="256">
        <v>0</v>
      </c>
      <c r="S124" s="256">
        <v>0</v>
      </c>
      <c r="T124" s="257" t="str">
        <f t="shared" si="46"/>
        <v/>
      </c>
      <c r="U124" s="256">
        <v>0</v>
      </c>
      <c r="V124" s="256">
        <v>0</v>
      </c>
      <c r="W124" s="257" t="str">
        <f t="shared" si="47"/>
        <v/>
      </c>
      <c r="X124" s="256">
        <v>1</v>
      </c>
      <c r="Y124" s="256">
        <v>1</v>
      </c>
      <c r="Z124" s="257">
        <f t="shared" si="48"/>
        <v>1</v>
      </c>
      <c r="AA124" s="256">
        <v>0</v>
      </c>
      <c r="AB124" s="256">
        <v>0</v>
      </c>
      <c r="AC124" s="257" t="str">
        <f t="shared" si="41"/>
        <v/>
      </c>
      <c r="AD124" s="256">
        <v>1</v>
      </c>
      <c r="AE124" s="256">
        <v>1</v>
      </c>
      <c r="AF124" s="257">
        <f t="shared" si="49"/>
        <v>1</v>
      </c>
      <c r="AG124" s="256">
        <v>0</v>
      </c>
      <c r="AH124" s="256">
        <v>0</v>
      </c>
      <c r="AI124" s="257" t="str">
        <f t="shared" si="50"/>
        <v/>
      </c>
      <c r="AJ124" s="256">
        <v>0</v>
      </c>
      <c r="AK124" s="521">
        <v>0</v>
      </c>
      <c r="AL124" s="257" t="str">
        <f t="shared" si="51"/>
        <v/>
      </c>
      <c r="AM124" s="256">
        <v>3</v>
      </c>
      <c r="AN124" s="256">
        <v>3</v>
      </c>
      <c r="AO124" s="257">
        <v>0</v>
      </c>
      <c r="AP124" s="256">
        <v>0</v>
      </c>
      <c r="AQ124" s="256">
        <v>0</v>
      </c>
      <c r="AR124" s="257" t="str">
        <f t="shared" si="52"/>
        <v/>
      </c>
      <c r="AS124" s="650">
        <v>0</v>
      </c>
      <c r="AT124" s="650">
        <v>0</v>
      </c>
      <c r="AU124" s="257" t="str">
        <f t="shared" si="53"/>
        <v/>
      </c>
      <c r="AV124" s="650">
        <v>0</v>
      </c>
      <c r="AW124" s="650">
        <v>0</v>
      </c>
      <c r="AX124" s="257" t="str">
        <f t="shared" si="72"/>
        <v/>
      </c>
      <c r="AY124" s="521">
        <v>1</v>
      </c>
      <c r="AZ124" s="521">
        <v>1</v>
      </c>
      <c r="BA124" s="257">
        <f t="shared" si="54"/>
        <v>1</v>
      </c>
      <c r="BB124" s="521">
        <v>1</v>
      </c>
      <c r="BC124" s="521">
        <v>1</v>
      </c>
      <c r="BD124" s="257">
        <f t="shared" si="55"/>
        <v>1</v>
      </c>
      <c r="BE124" s="521">
        <v>0</v>
      </c>
      <c r="BF124" s="521">
        <v>0</v>
      </c>
      <c r="BG124" s="257" t="str">
        <f t="shared" si="56"/>
        <v/>
      </c>
      <c r="BH124" s="521">
        <v>0</v>
      </c>
      <c r="BI124" s="521">
        <v>0</v>
      </c>
      <c r="BJ124" s="257" t="str">
        <f t="shared" si="57"/>
        <v/>
      </c>
      <c r="BK124" s="521">
        <v>0</v>
      </c>
      <c r="BL124" s="521">
        <v>0</v>
      </c>
      <c r="BM124" s="257" t="str">
        <f t="shared" si="58"/>
        <v/>
      </c>
      <c r="BN124" s="521">
        <v>1</v>
      </c>
      <c r="BO124" s="521">
        <v>1</v>
      </c>
      <c r="BP124" s="257">
        <f t="shared" si="59"/>
        <v>1</v>
      </c>
      <c r="BQ124" s="521">
        <v>0</v>
      </c>
      <c r="BR124" s="521">
        <v>0</v>
      </c>
      <c r="BS124" s="257" t="str">
        <f t="shared" si="60"/>
        <v/>
      </c>
      <c r="BT124" s="521">
        <v>0</v>
      </c>
      <c r="BU124" s="521">
        <v>0</v>
      </c>
      <c r="BV124" s="257" t="str">
        <f t="shared" si="61"/>
        <v/>
      </c>
      <c r="BW124" s="521">
        <v>0</v>
      </c>
      <c r="BX124" s="521">
        <v>0</v>
      </c>
      <c r="BY124" s="257" t="str">
        <f t="shared" si="62"/>
        <v/>
      </c>
      <c r="BZ124" s="521">
        <v>0</v>
      </c>
      <c r="CA124" s="521">
        <v>0</v>
      </c>
      <c r="CB124" s="257" t="str">
        <f t="shared" si="63"/>
        <v/>
      </c>
      <c r="CC124" s="521">
        <v>3</v>
      </c>
      <c r="CD124" s="521">
        <v>3</v>
      </c>
      <c r="CE124" s="257">
        <f t="shared" si="64"/>
        <v>1</v>
      </c>
      <c r="CF124" s="521">
        <v>1</v>
      </c>
      <c r="CG124" s="521">
        <v>1</v>
      </c>
      <c r="CH124" s="257">
        <f t="shared" si="65"/>
        <v>1</v>
      </c>
      <c r="CI124" s="650">
        <v>0</v>
      </c>
      <c r="CJ124" s="650">
        <v>0</v>
      </c>
      <c r="CK124" s="257" t="str">
        <f t="shared" si="66"/>
        <v/>
      </c>
      <c r="CL124" s="650">
        <v>1</v>
      </c>
      <c r="CM124" s="650">
        <v>1</v>
      </c>
      <c r="CN124" s="257">
        <f t="shared" si="67"/>
        <v>1</v>
      </c>
      <c r="CO124" s="650">
        <v>2</v>
      </c>
      <c r="CP124" s="650">
        <v>2</v>
      </c>
      <c r="CQ124" s="257">
        <f t="shared" si="68"/>
        <v>1</v>
      </c>
      <c r="CR124" s="650">
        <v>0</v>
      </c>
      <c r="CS124" s="650">
        <v>0</v>
      </c>
      <c r="CT124" s="257" t="str">
        <f t="shared" si="69"/>
        <v/>
      </c>
      <c r="CU124" s="256">
        <v>0</v>
      </c>
      <c r="CV124" s="256">
        <v>0</v>
      </c>
      <c r="CW124" s="257" t="str">
        <f t="shared" si="70"/>
        <v/>
      </c>
      <c r="CX124" s="256">
        <v>0</v>
      </c>
      <c r="CY124" s="256">
        <v>0</v>
      </c>
      <c r="CZ124" s="257" t="str">
        <f t="shared" si="71"/>
        <v/>
      </c>
    </row>
    <row r="125" spans="1:104" ht="15" customHeight="1" x14ac:dyDescent="0.25">
      <c r="A125" s="152">
        <v>9</v>
      </c>
      <c r="B125" s="127" t="s">
        <v>346</v>
      </c>
      <c r="C125" s="127" t="s">
        <v>336</v>
      </c>
      <c r="D125" s="480">
        <v>2</v>
      </c>
      <c r="E125" s="480">
        <v>2</v>
      </c>
      <c r="F125" s="257">
        <f t="shared" si="42"/>
        <v>1</v>
      </c>
      <c r="G125" s="258" t="str">
        <f t="shared" si="37"/>
        <v>Đạt</v>
      </c>
      <c r="H125" s="259">
        <f t="shared" si="43"/>
        <v>23</v>
      </c>
      <c r="I125" s="259">
        <f t="shared" si="38"/>
        <v>26</v>
      </c>
      <c r="J125" s="293">
        <f t="shared" si="44"/>
        <v>0.88461538461538458</v>
      </c>
      <c r="K125" s="258" t="str">
        <f t="shared" si="39"/>
        <v>Đạt</v>
      </c>
      <c r="L125" s="256">
        <v>0</v>
      </c>
      <c r="M125" s="256">
        <v>0</v>
      </c>
      <c r="N125" s="257" t="str">
        <f t="shared" si="45"/>
        <v/>
      </c>
      <c r="O125" s="256">
        <v>1</v>
      </c>
      <c r="P125" s="256">
        <v>1</v>
      </c>
      <c r="Q125" s="257">
        <f t="shared" si="40"/>
        <v>1</v>
      </c>
      <c r="R125" s="256">
        <v>1</v>
      </c>
      <c r="S125" s="256">
        <v>1</v>
      </c>
      <c r="T125" s="257">
        <f t="shared" si="46"/>
        <v>1</v>
      </c>
      <c r="U125" s="256">
        <v>1</v>
      </c>
      <c r="V125" s="256">
        <v>1</v>
      </c>
      <c r="W125" s="257">
        <f t="shared" si="47"/>
        <v>1</v>
      </c>
      <c r="X125" s="256">
        <v>0</v>
      </c>
      <c r="Y125" s="256">
        <v>0</v>
      </c>
      <c r="Z125" s="257" t="str">
        <f t="shared" si="48"/>
        <v/>
      </c>
      <c r="AA125" s="256">
        <v>0</v>
      </c>
      <c r="AB125" s="256">
        <v>1</v>
      </c>
      <c r="AC125" s="257">
        <f t="shared" si="41"/>
        <v>0</v>
      </c>
      <c r="AD125" s="256">
        <v>0</v>
      </c>
      <c r="AE125" s="256">
        <v>0</v>
      </c>
      <c r="AF125" s="257" t="str">
        <f t="shared" si="49"/>
        <v/>
      </c>
      <c r="AG125" s="256">
        <v>0</v>
      </c>
      <c r="AH125" s="256">
        <v>0</v>
      </c>
      <c r="AI125" s="257" t="str">
        <f t="shared" si="50"/>
        <v/>
      </c>
      <c r="AJ125" s="256">
        <v>0</v>
      </c>
      <c r="AK125" s="521">
        <v>0</v>
      </c>
      <c r="AL125" s="257" t="str">
        <f t="shared" si="51"/>
        <v/>
      </c>
      <c r="AM125" s="256">
        <v>2</v>
      </c>
      <c r="AN125" s="256">
        <v>2</v>
      </c>
      <c r="AO125" s="257">
        <v>1</v>
      </c>
      <c r="AP125" s="256">
        <v>1</v>
      </c>
      <c r="AQ125" s="256">
        <v>1</v>
      </c>
      <c r="AR125" s="257">
        <f t="shared" si="52"/>
        <v>1</v>
      </c>
      <c r="AS125" s="650">
        <v>1</v>
      </c>
      <c r="AT125" s="650">
        <v>1</v>
      </c>
      <c r="AU125" s="257">
        <f t="shared" si="53"/>
        <v>1</v>
      </c>
      <c r="AV125" s="650">
        <v>1</v>
      </c>
      <c r="AW125" s="650">
        <v>1</v>
      </c>
      <c r="AX125" s="257">
        <f t="shared" si="72"/>
        <v>1</v>
      </c>
      <c r="AY125" s="521">
        <v>1</v>
      </c>
      <c r="AZ125" s="521">
        <v>1</v>
      </c>
      <c r="BA125" s="257">
        <f t="shared" si="54"/>
        <v>1</v>
      </c>
      <c r="BB125" s="521">
        <v>0</v>
      </c>
      <c r="BC125" s="521">
        <v>0</v>
      </c>
      <c r="BD125" s="257" t="str">
        <f t="shared" si="55"/>
        <v/>
      </c>
      <c r="BE125" s="521">
        <v>1</v>
      </c>
      <c r="BF125" s="521">
        <v>1</v>
      </c>
      <c r="BG125" s="257">
        <f t="shared" si="56"/>
        <v>1</v>
      </c>
      <c r="BH125" s="521">
        <v>1</v>
      </c>
      <c r="BI125" s="521">
        <v>2</v>
      </c>
      <c r="BJ125" s="257">
        <f t="shared" si="57"/>
        <v>0.5</v>
      </c>
      <c r="BK125" s="521">
        <v>0</v>
      </c>
      <c r="BL125" s="521">
        <v>0</v>
      </c>
      <c r="BM125" s="257" t="str">
        <f t="shared" si="58"/>
        <v/>
      </c>
      <c r="BN125" s="521">
        <v>0</v>
      </c>
      <c r="BO125" s="521">
        <v>1</v>
      </c>
      <c r="BP125" s="257">
        <f t="shared" si="59"/>
        <v>0</v>
      </c>
      <c r="BQ125" s="521">
        <v>1</v>
      </c>
      <c r="BR125" s="521">
        <v>1</v>
      </c>
      <c r="BS125" s="257">
        <f t="shared" si="60"/>
        <v>1</v>
      </c>
      <c r="BT125" s="521">
        <v>0</v>
      </c>
      <c r="BU125" s="521">
        <v>0</v>
      </c>
      <c r="BV125" s="257" t="str">
        <f t="shared" si="61"/>
        <v/>
      </c>
      <c r="BW125" s="521">
        <v>0</v>
      </c>
      <c r="BX125" s="521">
        <v>0</v>
      </c>
      <c r="BY125" s="257" t="str">
        <f t="shared" si="62"/>
        <v/>
      </c>
      <c r="BZ125" s="521">
        <v>0</v>
      </c>
      <c r="CA125" s="521">
        <v>0</v>
      </c>
      <c r="CB125" s="257" t="str">
        <f t="shared" si="63"/>
        <v/>
      </c>
      <c r="CC125" s="521">
        <v>1</v>
      </c>
      <c r="CD125" s="521">
        <v>1</v>
      </c>
      <c r="CE125" s="257">
        <f t="shared" si="64"/>
        <v>1</v>
      </c>
      <c r="CF125" s="521">
        <v>1</v>
      </c>
      <c r="CG125" s="521">
        <v>1</v>
      </c>
      <c r="CH125" s="257">
        <f t="shared" si="65"/>
        <v>1</v>
      </c>
      <c r="CI125" s="650">
        <v>0</v>
      </c>
      <c r="CJ125" s="650">
        <v>0</v>
      </c>
      <c r="CK125" s="257" t="str">
        <f t="shared" si="66"/>
        <v/>
      </c>
      <c r="CL125" s="650">
        <v>1</v>
      </c>
      <c r="CM125" s="650">
        <v>1</v>
      </c>
      <c r="CN125" s="257">
        <f t="shared" si="67"/>
        <v>1</v>
      </c>
      <c r="CO125" s="650">
        <v>4</v>
      </c>
      <c r="CP125" s="650">
        <v>4</v>
      </c>
      <c r="CQ125" s="257">
        <f t="shared" si="68"/>
        <v>1</v>
      </c>
      <c r="CR125" s="650">
        <v>1</v>
      </c>
      <c r="CS125" s="650">
        <v>1</v>
      </c>
      <c r="CT125" s="257">
        <f t="shared" si="69"/>
        <v>1</v>
      </c>
      <c r="CU125" s="256">
        <v>1</v>
      </c>
      <c r="CV125" s="256">
        <v>1</v>
      </c>
      <c r="CW125" s="257">
        <f t="shared" si="70"/>
        <v>1</v>
      </c>
      <c r="CX125" s="256">
        <v>2</v>
      </c>
      <c r="CY125" s="256">
        <v>2</v>
      </c>
      <c r="CZ125" s="257">
        <f t="shared" si="71"/>
        <v>1</v>
      </c>
    </row>
    <row r="126" spans="1:104" ht="15" customHeight="1" x14ac:dyDescent="0.25">
      <c r="A126" s="152">
        <v>10</v>
      </c>
      <c r="B126" s="127" t="s">
        <v>347</v>
      </c>
      <c r="C126" s="127" t="s">
        <v>336</v>
      </c>
      <c r="D126" s="480">
        <v>1</v>
      </c>
      <c r="E126" s="480">
        <v>1</v>
      </c>
      <c r="F126" s="257">
        <f t="shared" si="42"/>
        <v>1</v>
      </c>
      <c r="G126" s="258" t="str">
        <f t="shared" si="37"/>
        <v>Đạt</v>
      </c>
      <c r="H126" s="259">
        <f t="shared" si="43"/>
        <v>14</v>
      </c>
      <c r="I126" s="259">
        <f t="shared" si="38"/>
        <v>14</v>
      </c>
      <c r="J126" s="293">
        <f t="shared" si="44"/>
        <v>1</v>
      </c>
      <c r="K126" s="258" t="str">
        <f t="shared" si="39"/>
        <v>Đạt</v>
      </c>
      <c r="L126" s="256">
        <v>0</v>
      </c>
      <c r="M126" s="256">
        <v>0</v>
      </c>
      <c r="N126" s="257" t="str">
        <f t="shared" si="45"/>
        <v/>
      </c>
      <c r="O126" s="256">
        <v>0</v>
      </c>
      <c r="P126" s="256">
        <v>0</v>
      </c>
      <c r="Q126" s="257" t="str">
        <f t="shared" si="40"/>
        <v/>
      </c>
      <c r="R126" s="256">
        <v>0</v>
      </c>
      <c r="S126" s="256">
        <v>0</v>
      </c>
      <c r="T126" s="257" t="str">
        <f t="shared" si="46"/>
        <v/>
      </c>
      <c r="U126" s="256">
        <v>0</v>
      </c>
      <c r="V126" s="256">
        <v>0</v>
      </c>
      <c r="W126" s="257" t="str">
        <f t="shared" si="47"/>
        <v/>
      </c>
      <c r="X126" s="256">
        <v>0</v>
      </c>
      <c r="Y126" s="256">
        <v>0</v>
      </c>
      <c r="Z126" s="257" t="str">
        <f t="shared" si="48"/>
        <v/>
      </c>
      <c r="AA126" s="256">
        <v>0</v>
      </c>
      <c r="AB126" s="256">
        <v>0</v>
      </c>
      <c r="AC126" s="257" t="str">
        <f t="shared" si="41"/>
        <v/>
      </c>
      <c r="AD126" s="256">
        <v>0</v>
      </c>
      <c r="AE126" s="256">
        <v>0</v>
      </c>
      <c r="AF126" s="257" t="str">
        <f t="shared" si="49"/>
        <v/>
      </c>
      <c r="AG126" s="256">
        <v>0</v>
      </c>
      <c r="AH126" s="256">
        <v>0</v>
      </c>
      <c r="AI126" s="257" t="str">
        <f t="shared" si="50"/>
        <v/>
      </c>
      <c r="AJ126" s="256">
        <v>0</v>
      </c>
      <c r="AK126" s="521">
        <v>0</v>
      </c>
      <c r="AL126" s="257" t="str">
        <f t="shared" si="51"/>
        <v/>
      </c>
      <c r="AM126" s="256">
        <v>0</v>
      </c>
      <c r="AN126" s="256">
        <v>0</v>
      </c>
      <c r="AO126" s="257">
        <v>0</v>
      </c>
      <c r="AP126" s="256">
        <v>0</v>
      </c>
      <c r="AQ126" s="256">
        <v>0</v>
      </c>
      <c r="AR126" s="257" t="str">
        <f t="shared" si="52"/>
        <v/>
      </c>
      <c r="AS126" s="650">
        <v>0</v>
      </c>
      <c r="AT126" s="650">
        <v>0</v>
      </c>
      <c r="AU126" s="257" t="str">
        <f t="shared" si="53"/>
        <v/>
      </c>
      <c r="AV126" s="650">
        <v>0</v>
      </c>
      <c r="AW126" s="650">
        <v>0</v>
      </c>
      <c r="AX126" s="257" t="str">
        <f t="shared" si="72"/>
        <v/>
      </c>
      <c r="AY126" s="521">
        <v>0</v>
      </c>
      <c r="AZ126" s="521">
        <v>0</v>
      </c>
      <c r="BA126" s="257" t="str">
        <f t="shared" si="54"/>
        <v/>
      </c>
      <c r="BB126" s="521">
        <v>0</v>
      </c>
      <c r="BC126" s="521">
        <v>0</v>
      </c>
      <c r="BD126" s="257" t="str">
        <f t="shared" si="55"/>
        <v/>
      </c>
      <c r="BE126" s="521">
        <v>0</v>
      </c>
      <c r="BF126" s="521">
        <v>0</v>
      </c>
      <c r="BG126" s="257" t="str">
        <f t="shared" si="56"/>
        <v/>
      </c>
      <c r="BH126" s="521">
        <v>1</v>
      </c>
      <c r="BI126" s="521">
        <v>1</v>
      </c>
      <c r="BJ126" s="257">
        <f t="shared" si="57"/>
        <v>1</v>
      </c>
      <c r="BK126" s="521">
        <v>0</v>
      </c>
      <c r="BL126" s="521">
        <v>0</v>
      </c>
      <c r="BM126" s="257" t="str">
        <f t="shared" si="58"/>
        <v/>
      </c>
      <c r="BN126" s="521">
        <v>0</v>
      </c>
      <c r="BO126" s="521">
        <v>0</v>
      </c>
      <c r="BP126" s="257" t="str">
        <f t="shared" si="59"/>
        <v/>
      </c>
      <c r="BQ126" s="521">
        <v>1</v>
      </c>
      <c r="BR126" s="521">
        <v>1</v>
      </c>
      <c r="BS126" s="257">
        <f t="shared" si="60"/>
        <v>1</v>
      </c>
      <c r="BT126" s="521">
        <v>0</v>
      </c>
      <c r="BU126" s="521">
        <v>0</v>
      </c>
      <c r="BV126" s="257" t="str">
        <f t="shared" si="61"/>
        <v/>
      </c>
      <c r="BW126" s="521">
        <v>3</v>
      </c>
      <c r="BX126" s="521">
        <v>3</v>
      </c>
      <c r="BY126" s="257">
        <f t="shared" si="62"/>
        <v>1</v>
      </c>
      <c r="BZ126" s="521">
        <v>0</v>
      </c>
      <c r="CA126" s="521">
        <v>0</v>
      </c>
      <c r="CB126" s="257" t="str">
        <f t="shared" si="63"/>
        <v/>
      </c>
      <c r="CC126" s="521">
        <v>3</v>
      </c>
      <c r="CD126" s="521">
        <v>3</v>
      </c>
      <c r="CE126" s="257">
        <f t="shared" si="64"/>
        <v>1</v>
      </c>
      <c r="CF126" s="521">
        <v>1</v>
      </c>
      <c r="CG126" s="521">
        <v>1</v>
      </c>
      <c r="CH126" s="257">
        <f t="shared" si="65"/>
        <v>1</v>
      </c>
      <c r="CI126" s="650">
        <v>0</v>
      </c>
      <c r="CJ126" s="650">
        <v>0</v>
      </c>
      <c r="CK126" s="257" t="str">
        <f t="shared" si="66"/>
        <v/>
      </c>
      <c r="CL126" s="650">
        <v>1</v>
      </c>
      <c r="CM126" s="650">
        <v>1</v>
      </c>
      <c r="CN126" s="257">
        <f t="shared" si="67"/>
        <v>1</v>
      </c>
      <c r="CO126" s="650">
        <v>1</v>
      </c>
      <c r="CP126" s="650">
        <v>1</v>
      </c>
      <c r="CQ126" s="257">
        <f t="shared" si="68"/>
        <v>1</v>
      </c>
      <c r="CR126" s="650">
        <v>1</v>
      </c>
      <c r="CS126" s="650">
        <v>1</v>
      </c>
      <c r="CT126" s="257">
        <f t="shared" si="69"/>
        <v>1</v>
      </c>
      <c r="CU126" s="256">
        <v>1</v>
      </c>
      <c r="CV126" s="256">
        <v>1</v>
      </c>
      <c r="CW126" s="257">
        <f t="shared" si="70"/>
        <v>1</v>
      </c>
      <c r="CX126" s="256">
        <v>1</v>
      </c>
      <c r="CY126" s="256">
        <v>1</v>
      </c>
      <c r="CZ126" s="257">
        <f t="shared" si="71"/>
        <v>1</v>
      </c>
    </row>
    <row r="127" spans="1:104" ht="15" customHeight="1" x14ac:dyDescent="0.25">
      <c r="A127" s="152">
        <v>11</v>
      </c>
      <c r="B127" s="127" t="s">
        <v>348</v>
      </c>
      <c r="C127" s="127" t="s">
        <v>345</v>
      </c>
      <c r="D127" s="480">
        <v>0</v>
      </c>
      <c r="E127" s="480">
        <v>0</v>
      </c>
      <c r="F127" s="257" t="str">
        <f t="shared" si="42"/>
        <v>-</v>
      </c>
      <c r="G127" s="258" t="str">
        <f t="shared" si="37"/>
        <v>Đạt</v>
      </c>
      <c r="H127" s="259">
        <f t="shared" si="43"/>
        <v>15</v>
      </c>
      <c r="I127" s="259">
        <f t="shared" si="38"/>
        <v>15</v>
      </c>
      <c r="J127" s="293">
        <f t="shared" si="44"/>
        <v>1</v>
      </c>
      <c r="K127" s="258" t="str">
        <f t="shared" si="39"/>
        <v>Đạt</v>
      </c>
      <c r="L127" s="256">
        <v>0</v>
      </c>
      <c r="M127" s="256">
        <v>0</v>
      </c>
      <c r="N127" s="257" t="str">
        <f t="shared" si="45"/>
        <v/>
      </c>
      <c r="O127" s="256">
        <v>0</v>
      </c>
      <c r="P127" s="256">
        <v>0</v>
      </c>
      <c r="Q127" s="257" t="str">
        <f t="shared" si="40"/>
        <v/>
      </c>
      <c r="R127" s="256">
        <v>1</v>
      </c>
      <c r="S127" s="256">
        <v>1</v>
      </c>
      <c r="T127" s="257">
        <f t="shared" si="46"/>
        <v>1</v>
      </c>
      <c r="U127" s="256">
        <v>0</v>
      </c>
      <c r="V127" s="256">
        <v>0</v>
      </c>
      <c r="W127" s="257" t="str">
        <f t="shared" si="47"/>
        <v/>
      </c>
      <c r="X127" s="256">
        <v>2</v>
      </c>
      <c r="Y127" s="256">
        <v>2</v>
      </c>
      <c r="Z127" s="257">
        <f t="shared" si="48"/>
        <v>1</v>
      </c>
      <c r="AA127" s="256">
        <v>0</v>
      </c>
      <c r="AB127" s="256">
        <v>0</v>
      </c>
      <c r="AC127" s="257" t="str">
        <f t="shared" si="41"/>
        <v/>
      </c>
      <c r="AD127" s="256">
        <v>0</v>
      </c>
      <c r="AE127" s="256">
        <v>0</v>
      </c>
      <c r="AF127" s="257" t="str">
        <f t="shared" si="49"/>
        <v/>
      </c>
      <c r="AG127" s="256">
        <v>1</v>
      </c>
      <c r="AH127" s="256">
        <v>1</v>
      </c>
      <c r="AI127" s="257">
        <f t="shared" si="50"/>
        <v>1</v>
      </c>
      <c r="AJ127" s="256">
        <v>0</v>
      </c>
      <c r="AK127" s="521">
        <v>0</v>
      </c>
      <c r="AL127" s="257" t="str">
        <f t="shared" si="51"/>
        <v/>
      </c>
      <c r="AM127" s="256">
        <v>1</v>
      </c>
      <c r="AN127" s="256">
        <v>1</v>
      </c>
      <c r="AO127" s="257">
        <v>0</v>
      </c>
      <c r="AP127" s="256">
        <v>1</v>
      </c>
      <c r="AQ127" s="256">
        <v>1</v>
      </c>
      <c r="AR127" s="257">
        <f t="shared" si="52"/>
        <v>1</v>
      </c>
      <c r="AS127" s="650">
        <v>2</v>
      </c>
      <c r="AT127" s="650">
        <v>2</v>
      </c>
      <c r="AU127" s="257">
        <f t="shared" si="53"/>
        <v>1</v>
      </c>
      <c r="AV127" s="650">
        <v>0</v>
      </c>
      <c r="AW127" s="650">
        <v>0</v>
      </c>
      <c r="AX127" s="257" t="str">
        <f t="shared" si="72"/>
        <v/>
      </c>
      <c r="AY127" s="521">
        <v>0</v>
      </c>
      <c r="AZ127" s="521">
        <v>0</v>
      </c>
      <c r="BA127" s="257" t="str">
        <f t="shared" si="54"/>
        <v/>
      </c>
      <c r="BB127" s="521">
        <v>0</v>
      </c>
      <c r="BC127" s="521">
        <v>0</v>
      </c>
      <c r="BD127" s="257" t="str">
        <f t="shared" si="55"/>
        <v/>
      </c>
      <c r="BE127" s="521">
        <v>0</v>
      </c>
      <c r="BF127" s="521">
        <v>0</v>
      </c>
      <c r="BG127" s="257" t="str">
        <f t="shared" si="56"/>
        <v/>
      </c>
      <c r="BH127" s="521">
        <v>1</v>
      </c>
      <c r="BI127" s="521">
        <v>1</v>
      </c>
      <c r="BJ127" s="257">
        <f t="shared" si="57"/>
        <v>1</v>
      </c>
      <c r="BK127" s="521">
        <v>0</v>
      </c>
      <c r="BL127" s="521">
        <v>0</v>
      </c>
      <c r="BM127" s="257" t="str">
        <f t="shared" si="58"/>
        <v/>
      </c>
      <c r="BN127" s="521">
        <v>0</v>
      </c>
      <c r="BO127" s="521">
        <v>0</v>
      </c>
      <c r="BP127" s="257" t="str">
        <f t="shared" si="59"/>
        <v/>
      </c>
      <c r="BQ127" s="521">
        <v>1</v>
      </c>
      <c r="BR127" s="521">
        <v>1</v>
      </c>
      <c r="BS127" s="257">
        <f t="shared" si="60"/>
        <v>1</v>
      </c>
      <c r="BT127" s="521">
        <v>0</v>
      </c>
      <c r="BU127" s="521">
        <v>0</v>
      </c>
      <c r="BV127" s="257" t="str">
        <f t="shared" si="61"/>
        <v/>
      </c>
      <c r="BW127" s="521">
        <v>0</v>
      </c>
      <c r="BX127" s="521">
        <v>0</v>
      </c>
      <c r="BY127" s="257" t="str">
        <f t="shared" si="62"/>
        <v/>
      </c>
      <c r="BZ127" s="521">
        <v>0</v>
      </c>
      <c r="CA127" s="521">
        <v>0</v>
      </c>
      <c r="CB127" s="257" t="str">
        <f t="shared" si="63"/>
        <v/>
      </c>
      <c r="CC127" s="521">
        <v>0</v>
      </c>
      <c r="CD127" s="521">
        <v>0</v>
      </c>
      <c r="CE127" s="257" t="str">
        <f t="shared" si="64"/>
        <v/>
      </c>
      <c r="CF127" s="521">
        <v>0</v>
      </c>
      <c r="CG127" s="521">
        <v>0</v>
      </c>
      <c r="CH127" s="257" t="str">
        <f t="shared" si="65"/>
        <v/>
      </c>
      <c r="CI127" s="650">
        <v>1</v>
      </c>
      <c r="CJ127" s="650">
        <v>1</v>
      </c>
      <c r="CK127" s="257">
        <f t="shared" si="66"/>
        <v>1</v>
      </c>
      <c r="CL127" s="650">
        <v>4</v>
      </c>
      <c r="CM127" s="650">
        <v>4</v>
      </c>
      <c r="CN127" s="257">
        <f t="shared" si="67"/>
        <v>1</v>
      </c>
      <c r="CO127" s="650">
        <v>0</v>
      </c>
      <c r="CP127" s="650">
        <v>0</v>
      </c>
      <c r="CQ127" s="257" t="str">
        <f t="shared" si="68"/>
        <v/>
      </c>
      <c r="CR127" s="650">
        <v>0</v>
      </c>
      <c r="CS127" s="650">
        <v>0</v>
      </c>
      <c r="CT127" s="257" t="str">
        <f t="shared" si="69"/>
        <v/>
      </c>
      <c r="CU127" s="256">
        <v>0</v>
      </c>
      <c r="CV127" s="256">
        <v>0</v>
      </c>
      <c r="CW127" s="257" t="str">
        <f t="shared" si="70"/>
        <v/>
      </c>
      <c r="CX127" s="256">
        <v>0</v>
      </c>
      <c r="CY127" s="256">
        <v>0</v>
      </c>
      <c r="CZ127" s="257" t="str">
        <f t="shared" si="71"/>
        <v/>
      </c>
    </row>
    <row r="128" spans="1:104" ht="15" customHeight="1" x14ac:dyDescent="0.25">
      <c r="A128" s="152">
        <v>12</v>
      </c>
      <c r="B128" s="127" t="s">
        <v>349</v>
      </c>
      <c r="C128" s="127" t="s">
        <v>336</v>
      </c>
      <c r="D128" s="480">
        <v>0</v>
      </c>
      <c r="E128" s="480">
        <v>0</v>
      </c>
      <c r="F128" s="257" t="str">
        <f t="shared" si="42"/>
        <v>-</v>
      </c>
      <c r="G128" s="258" t="str">
        <f t="shared" si="37"/>
        <v>Đạt</v>
      </c>
      <c r="H128" s="259">
        <f t="shared" si="43"/>
        <v>5</v>
      </c>
      <c r="I128" s="259">
        <f t="shared" si="38"/>
        <v>5</v>
      </c>
      <c r="J128" s="293">
        <f t="shared" si="44"/>
        <v>1</v>
      </c>
      <c r="K128" s="258" t="str">
        <f t="shared" si="39"/>
        <v>Đạt</v>
      </c>
      <c r="L128" s="256">
        <v>0</v>
      </c>
      <c r="M128" s="256">
        <v>0</v>
      </c>
      <c r="N128" s="257" t="str">
        <f t="shared" si="45"/>
        <v/>
      </c>
      <c r="O128" s="256">
        <v>0</v>
      </c>
      <c r="P128" s="256">
        <v>0</v>
      </c>
      <c r="Q128" s="257" t="str">
        <f t="shared" si="40"/>
        <v/>
      </c>
      <c r="R128" s="256">
        <v>0</v>
      </c>
      <c r="S128" s="256">
        <v>0</v>
      </c>
      <c r="T128" s="257" t="str">
        <f t="shared" si="46"/>
        <v/>
      </c>
      <c r="U128" s="256">
        <v>0</v>
      </c>
      <c r="V128" s="256">
        <v>0</v>
      </c>
      <c r="W128" s="257" t="str">
        <f t="shared" si="47"/>
        <v/>
      </c>
      <c r="X128" s="256">
        <v>0</v>
      </c>
      <c r="Y128" s="256">
        <v>0</v>
      </c>
      <c r="Z128" s="257" t="str">
        <f t="shared" si="48"/>
        <v/>
      </c>
      <c r="AA128" s="256">
        <v>0</v>
      </c>
      <c r="AB128" s="256">
        <v>0</v>
      </c>
      <c r="AC128" s="257" t="str">
        <f t="shared" si="41"/>
        <v/>
      </c>
      <c r="AD128" s="256">
        <v>0</v>
      </c>
      <c r="AE128" s="256">
        <v>0</v>
      </c>
      <c r="AF128" s="257" t="str">
        <f t="shared" si="49"/>
        <v/>
      </c>
      <c r="AG128" s="256">
        <v>0</v>
      </c>
      <c r="AH128" s="256">
        <v>0</v>
      </c>
      <c r="AI128" s="257" t="str">
        <f t="shared" si="50"/>
        <v/>
      </c>
      <c r="AJ128" s="256">
        <v>0</v>
      </c>
      <c r="AK128" s="521">
        <v>0</v>
      </c>
      <c r="AL128" s="257" t="str">
        <f t="shared" si="51"/>
        <v/>
      </c>
      <c r="AM128" s="256">
        <v>2</v>
      </c>
      <c r="AN128" s="256">
        <v>2</v>
      </c>
      <c r="AO128" s="257">
        <v>0</v>
      </c>
      <c r="AP128" s="256">
        <v>0</v>
      </c>
      <c r="AQ128" s="256">
        <v>0</v>
      </c>
      <c r="AR128" s="257" t="str">
        <f t="shared" si="52"/>
        <v/>
      </c>
      <c r="AS128" s="650">
        <v>0</v>
      </c>
      <c r="AT128" s="650">
        <v>0</v>
      </c>
      <c r="AU128" s="257" t="str">
        <f t="shared" si="53"/>
        <v/>
      </c>
      <c r="AV128" s="650">
        <v>0</v>
      </c>
      <c r="AW128" s="650">
        <v>0</v>
      </c>
      <c r="AX128" s="257" t="str">
        <f t="shared" si="72"/>
        <v/>
      </c>
      <c r="AY128" s="521">
        <v>0</v>
      </c>
      <c r="AZ128" s="521">
        <v>0</v>
      </c>
      <c r="BA128" s="257" t="str">
        <f t="shared" si="54"/>
        <v/>
      </c>
      <c r="BB128" s="521">
        <v>0</v>
      </c>
      <c r="BC128" s="521">
        <v>0</v>
      </c>
      <c r="BD128" s="257" t="str">
        <f t="shared" si="55"/>
        <v/>
      </c>
      <c r="BE128" s="521">
        <v>0</v>
      </c>
      <c r="BF128" s="521">
        <v>0</v>
      </c>
      <c r="BG128" s="257" t="str">
        <f t="shared" si="56"/>
        <v/>
      </c>
      <c r="BH128" s="521">
        <v>1</v>
      </c>
      <c r="BI128" s="521">
        <v>1</v>
      </c>
      <c r="BJ128" s="257">
        <f t="shared" si="57"/>
        <v>1</v>
      </c>
      <c r="BK128" s="521">
        <v>0</v>
      </c>
      <c r="BL128" s="521">
        <v>0</v>
      </c>
      <c r="BM128" s="257" t="str">
        <f t="shared" si="58"/>
        <v/>
      </c>
      <c r="BN128" s="521">
        <v>0</v>
      </c>
      <c r="BO128" s="521">
        <v>0</v>
      </c>
      <c r="BP128" s="257" t="str">
        <f t="shared" si="59"/>
        <v/>
      </c>
      <c r="BQ128" s="521">
        <v>0</v>
      </c>
      <c r="BR128" s="521">
        <v>0</v>
      </c>
      <c r="BS128" s="257" t="str">
        <f t="shared" si="60"/>
        <v/>
      </c>
      <c r="BT128" s="521">
        <v>1</v>
      </c>
      <c r="BU128" s="521">
        <v>1</v>
      </c>
      <c r="BV128" s="257">
        <f t="shared" si="61"/>
        <v>1</v>
      </c>
      <c r="BW128" s="521">
        <v>0</v>
      </c>
      <c r="BX128" s="521">
        <v>0</v>
      </c>
      <c r="BY128" s="257" t="str">
        <f t="shared" si="62"/>
        <v/>
      </c>
      <c r="BZ128" s="521">
        <v>1</v>
      </c>
      <c r="CA128" s="521">
        <v>1</v>
      </c>
      <c r="CB128" s="257">
        <f t="shared" si="63"/>
        <v>1</v>
      </c>
      <c r="CC128" s="521">
        <v>0</v>
      </c>
      <c r="CD128" s="521">
        <v>0</v>
      </c>
      <c r="CE128" s="257" t="str">
        <f t="shared" si="64"/>
        <v/>
      </c>
      <c r="CF128" s="521">
        <v>0</v>
      </c>
      <c r="CG128" s="521">
        <v>0</v>
      </c>
      <c r="CH128" s="257" t="str">
        <f t="shared" si="65"/>
        <v/>
      </c>
      <c r="CI128" s="650">
        <v>0</v>
      </c>
      <c r="CJ128" s="650">
        <v>0</v>
      </c>
      <c r="CK128" s="257" t="str">
        <f t="shared" si="66"/>
        <v/>
      </c>
      <c r="CL128" s="650">
        <v>0</v>
      </c>
      <c r="CM128" s="650">
        <v>0</v>
      </c>
      <c r="CN128" s="257" t="str">
        <f t="shared" si="67"/>
        <v/>
      </c>
      <c r="CO128" s="650">
        <v>0</v>
      </c>
      <c r="CP128" s="650">
        <v>0</v>
      </c>
      <c r="CQ128" s="257" t="str">
        <f t="shared" si="68"/>
        <v/>
      </c>
      <c r="CR128" s="650">
        <v>0</v>
      </c>
      <c r="CS128" s="650">
        <v>0</v>
      </c>
      <c r="CT128" s="257" t="str">
        <f t="shared" si="69"/>
        <v/>
      </c>
      <c r="CU128" s="256">
        <v>0</v>
      </c>
      <c r="CV128" s="256">
        <v>0</v>
      </c>
      <c r="CW128" s="257" t="str">
        <f t="shared" si="70"/>
        <v/>
      </c>
      <c r="CX128" s="256">
        <v>0</v>
      </c>
      <c r="CY128" s="256">
        <v>0</v>
      </c>
      <c r="CZ128" s="257" t="str">
        <f t="shared" si="71"/>
        <v/>
      </c>
    </row>
    <row r="129" spans="1:104" ht="15" customHeight="1" x14ac:dyDescent="0.25">
      <c r="A129" s="152">
        <v>13</v>
      </c>
      <c r="B129" s="127" t="s">
        <v>350</v>
      </c>
      <c r="C129" s="127" t="s">
        <v>336</v>
      </c>
      <c r="D129" s="480">
        <v>1</v>
      </c>
      <c r="E129" s="480">
        <v>1</v>
      </c>
      <c r="F129" s="257">
        <f t="shared" si="42"/>
        <v>1</v>
      </c>
      <c r="G129" s="258" t="str">
        <f t="shared" si="37"/>
        <v>Đạt</v>
      </c>
      <c r="H129" s="259">
        <f t="shared" si="43"/>
        <v>16</v>
      </c>
      <c r="I129" s="259">
        <f t="shared" si="38"/>
        <v>18</v>
      </c>
      <c r="J129" s="293">
        <f t="shared" si="44"/>
        <v>0.88888888888888884</v>
      </c>
      <c r="K129" s="258" t="str">
        <f t="shared" si="39"/>
        <v>Đạt</v>
      </c>
      <c r="L129" s="256">
        <v>0</v>
      </c>
      <c r="M129" s="256">
        <v>0</v>
      </c>
      <c r="N129" s="257" t="str">
        <f t="shared" si="45"/>
        <v/>
      </c>
      <c r="O129" s="256">
        <v>0</v>
      </c>
      <c r="P129" s="256">
        <v>0</v>
      </c>
      <c r="Q129" s="257" t="str">
        <f t="shared" si="40"/>
        <v/>
      </c>
      <c r="R129" s="256">
        <v>1</v>
      </c>
      <c r="S129" s="256">
        <v>1</v>
      </c>
      <c r="T129" s="257">
        <f t="shared" si="46"/>
        <v>1</v>
      </c>
      <c r="U129" s="256">
        <v>0</v>
      </c>
      <c r="V129" s="256">
        <v>0</v>
      </c>
      <c r="W129" s="257" t="str">
        <f t="shared" si="47"/>
        <v/>
      </c>
      <c r="X129" s="256">
        <v>1</v>
      </c>
      <c r="Y129" s="256">
        <v>1</v>
      </c>
      <c r="Z129" s="257">
        <f t="shared" si="48"/>
        <v>1</v>
      </c>
      <c r="AA129" s="256">
        <v>1</v>
      </c>
      <c r="AB129" s="256">
        <v>1</v>
      </c>
      <c r="AC129" s="257">
        <f t="shared" si="41"/>
        <v>1</v>
      </c>
      <c r="AD129" s="256">
        <v>0</v>
      </c>
      <c r="AE129" s="256">
        <v>0</v>
      </c>
      <c r="AF129" s="257" t="str">
        <f t="shared" si="49"/>
        <v/>
      </c>
      <c r="AG129" s="256">
        <v>0</v>
      </c>
      <c r="AH129" s="256">
        <v>0</v>
      </c>
      <c r="AI129" s="257" t="str">
        <f t="shared" si="50"/>
        <v/>
      </c>
      <c r="AJ129" s="256">
        <v>1</v>
      </c>
      <c r="AK129" s="521">
        <v>1</v>
      </c>
      <c r="AL129" s="257">
        <f t="shared" si="51"/>
        <v>1</v>
      </c>
      <c r="AM129" s="256">
        <v>1</v>
      </c>
      <c r="AN129" s="256">
        <v>1</v>
      </c>
      <c r="AO129" s="257">
        <v>0</v>
      </c>
      <c r="AP129" s="256">
        <v>0</v>
      </c>
      <c r="AQ129" s="256">
        <v>0</v>
      </c>
      <c r="AR129" s="257" t="str">
        <f t="shared" si="52"/>
        <v/>
      </c>
      <c r="AS129" s="650">
        <v>0</v>
      </c>
      <c r="AT129" s="650">
        <v>0</v>
      </c>
      <c r="AU129" s="257" t="str">
        <f t="shared" si="53"/>
        <v/>
      </c>
      <c r="AV129" s="650">
        <v>1</v>
      </c>
      <c r="AW129" s="650">
        <v>1</v>
      </c>
      <c r="AX129" s="257">
        <f t="shared" si="72"/>
        <v>1</v>
      </c>
      <c r="AY129" s="521">
        <v>0</v>
      </c>
      <c r="AZ129" s="521">
        <v>1</v>
      </c>
      <c r="BA129" s="257">
        <f t="shared" si="54"/>
        <v>0</v>
      </c>
      <c r="BB129" s="521">
        <v>0</v>
      </c>
      <c r="BC129" s="521">
        <v>0</v>
      </c>
      <c r="BD129" s="257" t="str">
        <f t="shared" si="55"/>
        <v/>
      </c>
      <c r="BE129" s="521">
        <v>0</v>
      </c>
      <c r="BF129" s="521">
        <v>0</v>
      </c>
      <c r="BG129" s="257" t="str">
        <f t="shared" si="56"/>
        <v/>
      </c>
      <c r="BH129" s="521">
        <v>1</v>
      </c>
      <c r="BI129" s="521">
        <v>1</v>
      </c>
      <c r="BJ129" s="257">
        <f t="shared" si="57"/>
        <v>1</v>
      </c>
      <c r="BK129" s="521">
        <v>1</v>
      </c>
      <c r="BL129" s="521">
        <v>1</v>
      </c>
      <c r="BM129" s="257">
        <f t="shared" si="58"/>
        <v>1</v>
      </c>
      <c r="BN129" s="521">
        <v>2</v>
      </c>
      <c r="BO129" s="521">
        <v>2</v>
      </c>
      <c r="BP129" s="257">
        <f t="shared" si="59"/>
        <v>1</v>
      </c>
      <c r="BQ129" s="521">
        <v>0</v>
      </c>
      <c r="BR129" s="521">
        <v>0</v>
      </c>
      <c r="BS129" s="257" t="str">
        <f t="shared" si="60"/>
        <v/>
      </c>
      <c r="BT129" s="521">
        <v>0</v>
      </c>
      <c r="BU129" s="521">
        <v>0</v>
      </c>
      <c r="BV129" s="257" t="str">
        <f t="shared" si="61"/>
        <v/>
      </c>
      <c r="BW129" s="521">
        <v>0</v>
      </c>
      <c r="BX129" s="521">
        <v>0</v>
      </c>
      <c r="BY129" s="257" t="str">
        <f t="shared" si="62"/>
        <v/>
      </c>
      <c r="BZ129" s="521">
        <v>1</v>
      </c>
      <c r="CA129" s="521">
        <v>1</v>
      </c>
      <c r="CB129" s="257">
        <f t="shared" si="63"/>
        <v>1</v>
      </c>
      <c r="CC129" s="521">
        <v>0</v>
      </c>
      <c r="CD129" s="521">
        <v>0</v>
      </c>
      <c r="CE129" s="257" t="str">
        <f t="shared" si="64"/>
        <v/>
      </c>
      <c r="CF129" s="521">
        <v>1</v>
      </c>
      <c r="CG129" s="521">
        <v>1</v>
      </c>
      <c r="CH129" s="257">
        <f t="shared" si="65"/>
        <v>1</v>
      </c>
      <c r="CI129" s="650">
        <v>1</v>
      </c>
      <c r="CJ129" s="650">
        <v>1</v>
      </c>
      <c r="CK129" s="257">
        <f t="shared" si="66"/>
        <v>1</v>
      </c>
      <c r="CL129" s="650">
        <v>0</v>
      </c>
      <c r="CM129" s="650">
        <v>0</v>
      </c>
      <c r="CN129" s="257" t="str">
        <f t="shared" si="67"/>
        <v/>
      </c>
      <c r="CO129" s="650">
        <v>2</v>
      </c>
      <c r="CP129" s="650">
        <v>3</v>
      </c>
      <c r="CQ129" s="257">
        <f t="shared" si="68"/>
        <v>0.66666666666666663</v>
      </c>
      <c r="CR129" s="650">
        <v>0</v>
      </c>
      <c r="CS129" s="650">
        <v>0</v>
      </c>
      <c r="CT129" s="257" t="str">
        <f t="shared" si="69"/>
        <v/>
      </c>
      <c r="CU129" s="256">
        <v>0</v>
      </c>
      <c r="CV129" s="256">
        <v>0</v>
      </c>
      <c r="CW129" s="257" t="str">
        <f t="shared" si="70"/>
        <v/>
      </c>
      <c r="CX129" s="256">
        <v>1</v>
      </c>
      <c r="CY129" s="256">
        <v>1</v>
      </c>
      <c r="CZ129" s="257">
        <f t="shared" si="71"/>
        <v>1</v>
      </c>
    </row>
    <row r="130" spans="1:104" ht="15" customHeight="1" x14ac:dyDescent="0.25">
      <c r="A130" s="152">
        <v>14</v>
      </c>
      <c r="B130" s="127" t="s">
        <v>351</v>
      </c>
      <c r="C130" s="127" t="s">
        <v>339</v>
      </c>
      <c r="D130" s="480">
        <v>0</v>
      </c>
      <c r="E130" s="480">
        <v>0</v>
      </c>
      <c r="F130" s="257" t="str">
        <f t="shared" si="42"/>
        <v>-</v>
      </c>
      <c r="G130" s="258" t="str">
        <f t="shared" si="37"/>
        <v>Đạt</v>
      </c>
      <c r="H130" s="259">
        <f t="shared" si="43"/>
        <v>12</v>
      </c>
      <c r="I130" s="259">
        <f t="shared" si="38"/>
        <v>12</v>
      </c>
      <c r="J130" s="293">
        <f t="shared" si="44"/>
        <v>1</v>
      </c>
      <c r="K130" s="258" t="str">
        <f t="shared" si="39"/>
        <v>Đạt</v>
      </c>
      <c r="L130" s="256">
        <v>0</v>
      </c>
      <c r="M130" s="256">
        <v>0</v>
      </c>
      <c r="N130" s="257" t="str">
        <f t="shared" si="45"/>
        <v/>
      </c>
      <c r="O130" s="256">
        <v>0</v>
      </c>
      <c r="P130" s="256">
        <v>0</v>
      </c>
      <c r="Q130" s="257" t="str">
        <f t="shared" si="40"/>
        <v/>
      </c>
      <c r="R130" s="256">
        <v>1</v>
      </c>
      <c r="S130" s="256">
        <v>1</v>
      </c>
      <c r="T130" s="257">
        <f t="shared" si="46"/>
        <v>1</v>
      </c>
      <c r="U130" s="256">
        <v>0</v>
      </c>
      <c r="V130" s="256">
        <v>0</v>
      </c>
      <c r="W130" s="257" t="str">
        <f t="shared" si="47"/>
        <v/>
      </c>
      <c r="X130" s="256">
        <v>3</v>
      </c>
      <c r="Y130" s="256">
        <v>3</v>
      </c>
      <c r="Z130" s="257">
        <f t="shared" si="48"/>
        <v>1</v>
      </c>
      <c r="AA130" s="256">
        <v>0</v>
      </c>
      <c r="AB130" s="256">
        <v>0</v>
      </c>
      <c r="AC130" s="257" t="str">
        <f t="shared" si="41"/>
        <v/>
      </c>
      <c r="AD130" s="256">
        <v>0</v>
      </c>
      <c r="AE130" s="256">
        <v>0</v>
      </c>
      <c r="AF130" s="257" t="str">
        <f t="shared" si="49"/>
        <v/>
      </c>
      <c r="AG130" s="256">
        <v>0</v>
      </c>
      <c r="AH130" s="256">
        <v>0</v>
      </c>
      <c r="AI130" s="257" t="str">
        <f t="shared" si="50"/>
        <v/>
      </c>
      <c r="AJ130" s="256">
        <v>0</v>
      </c>
      <c r="AK130" s="521">
        <v>0</v>
      </c>
      <c r="AL130" s="257" t="str">
        <f t="shared" si="51"/>
        <v/>
      </c>
      <c r="AM130" s="256">
        <v>0</v>
      </c>
      <c r="AN130" s="256">
        <v>0</v>
      </c>
      <c r="AO130" s="257">
        <v>0</v>
      </c>
      <c r="AP130" s="256">
        <v>0</v>
      </c>
      <c r="AQ130" s="256">
        <v>0</v>
      </c>
      <c r="AR130" s="257" t="str">
        <f t="shared" si="52"/>
        <v/>
      </c>
      <c r="AS130" s="650">
        <v>0</v>
      </c>
      <c r="AT130" s="650">
        <v>0</v>
      </c>
      <c r="AU130" s="257" t="str">
        <f t="shared" si="53"/>
        <v/>
      </c>
      <c r="AV130" s="650">
        <v>1</v>
      </c>
      <c r="AW130" s="650">
        <v>1</v>
      </c>
      <c r="AX130" s="257">
        <f t="shared" si="72"/>
        <v>1</v>
      </c>
      <c r="AY130" s="521">
        <v>1</v>
      </c>
      <c r="AZ130" s="521">
        <v>1</v>
      </c>
      <c r="BA130" s="257">
        <f t="shared" si="54"/>
        <v>1</v>
      </c>
      <c r="BB130" s="521">
        <v>0</v>
      </c>
      <c r="BC130" s="521">
        <v>0</v>
      </c>
      <c r="BD130" s="257" t="str">
        <f t="shared" si="55"/>
        <v/>
      </c>
      <c r="BE130" s="521">
        <v>0</v>
      </c>
      <c r="BF130" s="521">
        <v>0</v>
      </c>
      <c r="BG130" s="257" t="str">
        <f t="shared" si="56"/>
        <v/>
      </c>
      <c r="BH130" s="521">
        <v>0</v>
      </c>
      <c r="BI130" s="521">
        <v>0</v>
      </c>
      <c r="BJ130" s="257" t="str">
        <f t="shared" si="57"/>
        <v/>
      </c>
      <c r="BK130" s="521">
        <v>0</v>
      </c>
      <c r="BL130" s="521">
        <v>0</v>
      </c>
      <c r="BM130" s="257" t="str">
        <f t="shared" si="58"/>
        <v/>
      </c>
      <c r="BN130" s="521">
        <v>1</v>
      </c>
      <c r="BO130" s="521">
        <v>1</v>
      </c>
      <c r="BP130" s="257">
        <f t="shared" si="59"/>
        <v>1</v>
      </c>
      <c r="BQ130" s="521">
        <v>1</v>
      </c>
      <c r="BR130" s="521">
        <v>1</v>
      </c>
      <c r="BS130" s="257">
        <f t="shared" si="60"/>
        <v>1</v>
      </c>
      <c r="BT130" s="521">
        <v>1</v>
      </c>
      <c r="BU130" s="521">
        <v>1</v>
      </c>
      <c r="BV130" s="257">
        <f t="shared" si="61"/>
        <v>1</v>
      </c>
      <c r="BW130" s="521">
        <v>0</v>
      </c>
      <c r="BX130" s="521">
        <v>0</v>
      </c>
      <c r="BY130" s="257" t="str">
        <f t="shared" si="62"/>
        <v/>
      </c>
      <c r="BZ130" s="521">
        <v>0</v>
      </c>
      <c r="CA130" s="521">
        <v>0</v>
      </c>
      <c r="CB130" s="257" t="str">
        <f t="shared" si="63"/>
        <v/>
      </c>
      <c r="CC130" s="521">
        <v>0</v>
      </c>
      <c r="CD130" s="521">
        <v>0</v>
      </c>
      <c r="CE130" s="257" t="str">
        <f t="shared" si="64"/>
        <v/>
      </c>
      <c r="CF130" s="521">
        <v>1</v>
      </c>
      <c r="CG130" s="521">
        <v>1</v>
      </c>
      <c r="CH130" s="257">
        <f t="shared" si="65"/>
        <v>1</v>
      </c>
      <c r="CI130" s="650">
        <v>1</v>
      </c>
      <c r="CJ130" s="650">
        <v>1</v>
      </c>
      <c r="CK130" s="257">
        <f t="shared" si="66"/>
        <v>1</v>
      </c>
      <c r="CL130" s="650">
        <v>1</v>
      </c>
      <c r="CM130" s="650">
        <v>1</v>
      </c>
      <c r="CN130" s="257">
        <f t="shared" si="67"/>
        <v>1</v>
      </c>
      <c r="CO130" s="650">
        <v>0</v>
      </c>
      <c r="CP130" s="650">
        <v>0</v>
      </c>
      <c r="CQ130" s="257" t="str">
        <f t="shared" si="68"/>
        <v/>
      </c>
      <c r="CR130" s="650">
        <v>0</v>
      </c>
      <c r="CS130" s="650">
        <v>0</v>
      </c>
      <c r="CT130" s="257" t="str">
        <f t="shared" si="69"/>
        <v/>
      </c>
      <c r="CU130" s="256">
        <v>0</v>
      </c>
      <c r="CV130" s="256">
        <v>0</v>
      </c>
      <c r="CW130" s="257" t="str">
        <f t="shared" si="70"/>
        <v/>
      </c>
      <c r="CX130" s="256">
        <v>0</v>
      </c>
      <c r="CY130" s="256">
        <v>0</v>
      </c>
      <c r="CZ130" s="257" t="str">
        <f t="shared" si="71"/>
        <v/>
      </c>
    </row>
    <row r="131" spans="1:104" ht="15" customHeight="1" x14ac:dyDescent="0.25">
      <c r="A131" s="152">
        <v>15</v>
      </c>
      <c r="B131" s="127" t="s">
        <v>352</v>
      </c>
      <c r="C131" s="127" t="s">
        <v>345</v>
      </c>
      <c r="D131" s="480">
        <v>3</v>
      </c>
      <c r="E131" s="480">
        <v>3</v>
      </c>
      <c r="F131" s="257">
        <f t="shared" si="42"/>
        <v>1</v>
      </c>
      <c r="G131" s="258" t="str">
        <f t="shared" si="37"/>
        <v>Đạt</v>
      </c>
      <c r="H131" s="259">
        <f t="shared" si="43"/>
        <v>28</v>
      </c>
      <c r="I131" s="259">
        <f t="shared" si="38"/>
        <v>29</v>
      </c>
      <c r="J131" s="293">
        <f t="shared" si="44"/>
        <v>0.96551724137931039</v>
      </c>
      <c r="K131" s="258" t="str">
        <f t="shared" si="39"/>
        <v>Đạt</v>
      </c>
      <c r="L131" s="256">
        <v>0</v>
      </c>
      <c r="M131" s="256">
        <v>0</v>
      </c>
      <c r="N131" s="257" t="str">
        <f t="shared" si="45"/>
        <v/>
      </c>
      <c r="O131" s="256">
        <v>0</v>
      </c>
      <c r="P131" s="256">
        <v>0</v>
      </c>
      <c r="Q131" s="257" t="str">
        <f t="shared" si="40"/>
        <v/>
      </c>
      <c r="R131" s="256">
        <v>0</v>
      </c>
      <c r="S131" s="256">
        <v>0</v>
      </c>
      <c r="T131" s="257" t="str">
        <f t="shared" si="46"/>
        <v/>
      </c>
      <c r="U131" s="256">
        <v>1</v>
      </c>
      <c r="V131" s="256">
        <v>1</v>
      </c>
      <c r="W131" s="257">
        <f t="shared" si="47"/>
        <v>1</v>
      </c>
      <c r="X131" s="256">
        <v>1</v>
      </c>
      <c r="Y131" s="256">
        <v>1</v>
      </c>
      <c r="Z131" s="257">
        <f t="shared" si="48"/>
        <v>1</v>
      </c>
      <c r="AA131" s="256">
        <v>2</v>
      </c>
      <c r="AB131" s="256">
        <v>3</v>
      </c>
      <c r="AC131" s="257">
        <f t="shared" si="41"/>
        <v>0.66666666666666663</v>
      </c>
      <c r="AD131" s="256">
        <v>0</v>
      </c>
      <c r="AE131" s="256">
        <v>0</v>
      </c>
      <c r="AF131" s="257" t="str">
        <f t="shared" si="49"/>
        <v/>
      </c>
      <c r="AG131" s="256">
        <v>1</v>
      </c>
      <c r="AH131" s="256">
        <v>1</v>
      </c>
      <c r="AI131" s="257">
        <f t="shared" si="50"/>
        <v>1</v>
      </c>
      <c r="AJ131" s="256">
        <v>0</v>
      </c>
      <c r="AK131" s="521">
        <v>0</v>
      </c>
      <c r="AL131" s="257" t="str">
        <f t="shared" si="51"/>
        <v/>
      </c>
      <c r="AM131" s="256">
        <v>2</v>
      </c>
      <c r="AN131" s="256">
        <v>2</v>
      </c>
      <c r="AO131" s="257">
        <v>0</v>
      </c>
      <c r="AP131" s="256">
        <v>0</v>
      </c>
      <c r="AQ131" s="256">
        <v>0</v>
      </c>
      <c r="AR131" s="257" t="str">
        <f t="shared" si="52"/>
        <v/>
      </c>
      <c r="AS131" s="650">
        <v>0</v>
      </c>
      <c r="AT131" s="650">
        <v>0</v>
      </c>
      <c r="AU131" s="257" t="str">
        <f t="shared" si="53"/>
        <v/>
      </c>
      <c r="AV131" s="650">
        <v>2</v>
      </c>
      <c r="AW131" s="650">
        <v>2</v>
      </c>
      <c r="AX131" s="257">
        <f t="shared" si="72"/>
        <v>1</v>
      </c>
      <c r="AY131" s="521">
        <v>0</v>
      </c>
      <c r="AZ131" s="521">
        <v>0</v>
      </c>
      <c r="BA131" s="257" t="str">
        <f t="shared" si="54"/>
        <v/>
      </c>
      <c r="BB131" s="521">
        <v>0</v>
      </c>
      <c r="BC131" s="521">
        <v>0</v>
      </c>
      <c r="BD131" s="257" t="str">
        <f t="shared" si="55"/>
        <v/>
      </c>
      <c r="BE131" s="521">
        <v>1</v>
      </c>
      <c r="BF131" s="521">
        <v>1</v>
      </c>
      <c r="BG131" s="257">
        <f t="shared" si="56"/>
        <v>1</v>
      </c>
      <c r="BH131" s="521">
        <v>3</v>
      </c>
      <c r="BI131" s="521">
        <v>3</v>
      </c>
      <c r="BJ131" s="257">
        <f t="shared" si="57"/>
        <v>1</v>
      </c>
      <c r="BK131" s="521">
        <v>0</v>
      </c>
      <c r="BL131" s="521">
        <v>0</v>
      </c>
      <c r="BM131" s="257" t="str">
        <f t="shared" si="58"/>
        <v/>
      </c>
      <c r="BN131" s="521">
        <v>1</v>
      </c>
      <c r="BO131" s="521">
        <v>1</v>
      </c>
      <c r="BP131" s="257">
        <f t="shared" si="59"/>
        <v>1</v>
      </c>
      <c r="BQ131" s="521">
        <v>0</v>
      </c>
      <c r="BR131" s="521">
        <v>0</v>
      </c>
      <c r="BS131" s="257" t="str">
        <f t="shared" si="60"/>
        <v/>
      </c>
      <c r="BT131" s="521">
        <v>4</v>
      </c>
      <c r="BU131" s="521">
        <v>4</v>
      </c>
      <c r="BV131" s="257">
        <f t="shared" si="61"/>
        <v>1</v>
      </c>
      <c r="BW131" s="521">
        <v>0</v>
      </c>
      <c r="BX131" s="521">
        <v>0</v>
      </c>
      <c r="BY131" s="257" t="str">
        <f t="shared" si="62"/>
        <v/>
      </c>
      <c r="BZ131" s="521">
        <v>1</v>
      </c>
      <c r="CA131" s="521">
        <v>1</v>
      </c>
      <c r="CB131" s="257">
        <f t="shared" si="63"/>
        <v>1</v>
      </c>
      <c r="CC131" s="521">
        <v>1</v>
      </c>
      <c r="CD131" s="521">
        <v>1</v>
      </c>
      <c r="CE131" s="257">
        <f t="shared" si="64"/>
        <v>1</v>
      </c>
      <c r="CF131" s="521">
        <v>1</v>
      </c>
      <c r="CG131" s="521">
        <v>1</v>
      </c>
      <c r="CH131" s="257">
        <f t="shared" si="65"/>
        <v>1</v>
      </c>
      <c r="CI131" s="650">
        <v>2</v>
      </c>
      <c r="CJ131" s="650">
        <v>2</v>
      </c>
      <c r="CK131" s="257">
        <f t="shared" si="66"/>
        <v>1</v>
      </c>
      <c r="CL131" s="650">
        <v>1</v>
      </c>
      <c r="CM131" s="650">
        <v>1</v>
      </c>
      <c r="CN131" s="257">
        <f t="shared" si="67"/>
        <v>1</v>
      </c>
      <c r="CO131" s="650">
        <v>0</v>
      </c>
      <c r="CP131" s="650">
        <v>0</v>
      </c>
      <c r="CQ131" s="257" t="str">
        <f t="shared" si="68"/>
        <v/>
      </c>
      <c r="CR131" s="650">
        <v>1</v>
      </c>
      <c r="CS131" s="650">
        <v>1</v>
      </c>
      <c r="CT131" s="257">
        <f t="shared" si="69"/>
        <v>1</v>
      </c>
      <c r="CU131" s="256">
        <v>0</v>
      </c>
      <c r="CV131" s="256">
        <v>0</v>
      </c>
      <c r="CW131" s="257" t="str">
        <f t="shared" si="70"/>
        <v/>
      </c>
      <c r="CX131" s="256">
        <v>3</v>
      </c>
      <c r="CY131" s="256">
        <v>3</v>
      </c>
      <c r="CZ131" s="257">
        <f t="shared" si="71"/>
        <v>1</v>
      </c>
    </row>
    <row r="132" spans="1:104" x14ac:dyDescent="0.25">
      <c r="A132" s="152">
        <v>16</v>
      </c>
      <c r="B132" s="127" t="s">
        <v>353</v>
      </c>
      <c r="C132" s="127" t="s">
        <v>345</v>
      </c>
      <c r="D132" s="480">
        <v>1</v>
      </c>
      <c r="E132" s="480">
        <v>1</v>
      </c>
      <c r="F132" s="257">
        <f t="shared" si="42"/>
        <v>1</v>
      </c>
      <c r="G132" s="258" t="str">
        <f t="shared" si="37"/>
        <v>Đạt</v>
      </c>
      <c r="H132" s="259">
        <f t="shared" si="43"/>
        <v>21</v>
      </c>
      <c r="I132" s="259">
        <f t="shared" si="38"/>
        <v>24</v>
      </c>
      <c r="J132" s="293">
        <f t="shared" si="44"/>
        <v>0.875</v>
      </c>
      <c r="K132" s="258" t="str">
        <f t="shared" si="39"/>
        <v>Đạt</v>
      </c>
      <c r="L132" s="256">
        <v>0</v>
      </c>
      <c r="M132" s="256">
        <v>0</v>
      </c>
      <c r="N132" s="257" t="str">
        <f t="shared" si="45"/>
        <v/>
      </c>
      <c r="O132" s="256">
        <v>0</v>
      </c>
      <c r="P132" s="256">
        <v>1</v>
      </c>
      <c r="Q132" s="257">
        <f t="shared" si="40"/>
        <v>0</v>
      </c>
      <c r="R132" s="256">
        <v>2</v>
      </c>
      <c r="S132" s="256">
        <v>3</v>
      </c>
      <c r="T132" s="257">
        <f t="shared" si="46"/>
        <v>0.66666666666666663</v>
      </c>
      <c r="U132" s="256">
        <v>3</v>
      </c>
      <c r="V132" s="256">
        <v>3</v>
      </c>
      <c r="W132" s="257">
        <f t="shared" si="47"/>
        <v>1</v>
      </c>
      <c r="X132" s="256">
        <v>0</v>
      </c>
      <c r="Y132" s="256">
        <v>0</v>
      </c>
      <c r="Z132" s="257" t="str">
        <f t="shared" si="48"/>
        <v/>
      </c>
      <c r="AA132" s="256">
        <v>0</v>
      </c>
      <c r="AB132" s="256">
        <v>0</v>
      </c>
      <c r="AC132" s="257" t="str">
        <f t="shared" si="41"/>
        <v/>
      </c>
      <c r="AD132" s="256">
        <v>0</v>
      </c>
      <c r="AE132" s="256">
        <v>0</v>
      </c>
      <c r="AF132" s="257" t="str">
        <f t="shared" si="49"/>
        <v/>
      </c>
      <c r="AG132" s="256">
        <v>0</v>
      </c>
      <c r="AH132" s="256">
        <v>0</v>
      </c>
      <c r="AI132" s="257" t="str">
        <f t="shared" si="50"/>
        <v/>
      </c>
      <c r="AJ132" s="256">
        <v>1</v>
      </c>
      <c r="AK132" s="521">
        <v>1</v>
      </c>
      <c r="AL132" s="257">
        <f t="shared" si="51"/>
        <v>1</v>
      </c>
      <c r="AM132" s="256">
        <v>3</v>
      </c>
      <c r="AN132" s="256">
        <v>3</v>
      </c>
      <c r="AO132" s="257">
        <v>0</v>
      </c>
      <c r="AP132" s="256">
        <v>2</v>
      </c>
      <c r="AQ132" s="256">
        <v>2</v>
      </c>
      <c r="AR132" s="257">
        <f t="shared" si="52"/>
        <v>1</v>
      </c>
      <c r="AS132" s="650">
        <v>0</v>
      </c>
      <c r="AT132" s="650">
        <v>0</v>
      </c>
      <c r="AU132" s="257" t="str">
        <f t="shared" si="53"/>
        <v/>
      </c>
      <c r="AV132" s="650">
        <v>0</v>
      </c>
      <c r="AW132" s="650">
        <v>0</v>
      </c>
      <c r="AX132" s="257" t="str">
        <f t="shared" si="72"/>
        <v/>
      </c>
      <c r="AY132" s="521">
        <v>0</v>
      </c>
      <c r="AZ132" s="521">
        <v>0</v>
      </c>
      <c r="BA132" s="257" t="str">
        <f t="shared" si="54"/>
        <v/>
      </c>
      <c r="BB132" s="521">
        <v>0</v>
      </c>
      <c r="BC132" s="521">
        <v>0</v>
      </c>
      <c r="BD132" s="257" t="str">
        <f t="shared" si="55"/>
        <v/>
      </c>
      <c r="BE132" s="521">
        <v>0</v>
      </c>
      <c r="BF132" s="521">
        <v>0</v>
      </c>
      <c r="BG132" s="257" t="str">
        <f t="shared" si="56"/>
        <v/>
      </c>
      <c r="BH132" s="521">
        <v>1</v>
      </c>
      <c r="BI132" s="521">
        <v>1</v>
      </c>
      <c r="BJ132" s="257">
        <f t="shared" si="57"/>
        <v>1</v>
      </c>
      <c r="BK132" s="521">
        <v>1</v>
      </c>
      <c r="BL132" s="521">
        <v>1</v>
      </c>
      <c r="BM132" s="257">
        <f t="shared" si="58"/>
        <v>1</v>
      </c>
      <c r="BN132" s="521">
        <v>0</v>
      </c>
      <c r="BO132" s="521">
        <v>0</v>
      </c>
      <c r="BP132" s="257" t="str">
        <f t="shared" si="59"/>
        <v/>
      </c>
      <c r="BQ132" s="521">
        <v>0</v>
      </c>
      <c r="BR132" s="521">
        <v>1</v>
      </c>
      <c r="BS132" s="257">
        <f t="shared" si="60"/>
        <v>0</v>
      </c>
      <c r="BT132" s="521">
        <v>0</v>
      </c>
      <c r="BU132" s="521">
        <v>0</v>
      </c>
      <c r="BV132" s="257" t="str">
        <f t="shared" si="61"/>
        <v/>
      </c>
      <c r="BW132" s="521">
        <v>0</v>
      </c>
      <c r="BX132" s="521">
        <v>0</v>
      </c>
      <c r="BY132" s="257" t="str">
        <f t="shared" si="62"/>
        <v/>
      </c>
      <c r="BZ132" s="521">
        <v>0</v>
      </c>
      <c r="CA132" s="521">
        <v>0</v>
      </c>
      <c r="CB132" s="257" t="str">
        <f t="shared" si="63"/>
        <v/>
      </c>
      <c r="CC132" s="521">
        <v>1</v>
      </c>
      <c r="CD132" s="521">
        <v>1</v>
      </c>
      <c r="CE132" s="257">
        <f t="shared" si="64"/>
        <v>1</v>
      </c>
      <c r="CF132" s="521">
        <v>1</v>
      </c>
      <c r="CG132" s="521">
        <v>1</v>
      </c>
      <c r="CH132" s="257">
        <f t="shared" si="65"/>
        <v>1</v>
      </c>
      <c r="CI132" s="650">
        <v>3</v>
      </c>
      <c r="CJ132" s="650">
        <v>3</v>
      </c>
      <c r="CK132" s="257">
        <f t="shared" si="66"/>
        <v>1</v>
      </c>
      <c r="CL132" s="650">
        <v>1</v>
      </c>
      <c r="CM132" s="650">
        <v>1</v>
      </c>
      <c r="CN132" s="257">
        <f t="shared" si="67"/>
        <v>1</v>
      </c>
      <c r="CO132" s="650">
        <v>1</v>
      </c>
      <c r="CP132" s="650">
        <v>1</v>
      </c>
      <c r="CQ132" s="257">
        <f t="shared" si="68"/>
        <v>1</v>
      </c>
      <c r="CR132" s="650">
        <v>0</v>
      </c>
      <c r="CS132" s="650">
        <v>0</v>
      </c>
      <c r="CT132" s="257" t="str">
        <f t="shared" si="69"/>
        <v/>
      </c>
      <c r="CU132" s="256">
        <v>0</v>
      </c>
      <c r="CV132" s="256">
        <v>0</v>
      </c>
      <c r="CW132" s="257" t="str">
        <f t="shared" si="70"/>
        <v/>
      </c>
      <c r="CX132" s="256">
        <v>1</v>
      </c>
      <c r="CY132" s="256">
        <v>1</v>
      </c>
      <c r="CZ132" s="257">
        <f t="shared" si="71"/>
        <v>1</v>
      </c>
    </row>
    <row r="133" spans="1:104" x14ac:dyDescent="0.25">
      <c r="A133" s="152">
        <v>17</v>
      </c>
      <c r="B133" s="127" t="s">
        <v>354</v>
      </c>
      <c r="C133" s="127" t="s">
        <v>345</v>
      </c>
      <c r="D133" s="480">
        <v>0</v>
      </c>
      <c r="E133" s="480">
        <v>0</v>
      </c>
      <c r="F133" s="257" t="str">
        <f t="shared" si="42"/>
        <v>-</v>
      </c>
      <c r="G133" s="258" t="str">
        <f t="shared" si="37"/>
        <v>Đạt</v>
      </c>
      <c r="H133" s="259">
        <f t="shared" si="43"/>
        <v>8</v>
      </c>
      <c r="I133" s="259">
        <f t="shared" si="38"/>
        <v>8</v>
      </c>
      <c r="J133" s="293">
        <f t="shared" si="44"/>
        <v>1</v>
      </c>
      <c r="K133" s="258" t="str">
        <f t="shared" si="39"/>
        <v>Đạt</v>
      </c>
      <c r="L133" s="256">
        <v>0</v>
      </c>
      <c r="M133" s="256">
        <v>0</v>
      </c>
      <c r="N133" s="257" t="str">
        <f t="shared" si="45"/>
        <v/>
      </c>
      <c r="O133" s="256">
        <v>0</v>
      </c>
      <c r="P133" s="256">
        <v>0</v>
      </c>
      <c r="Q133" s="257" t="str">
        <f t="shared" si="40"/>
        <v/>
      </c>
      <c r="R133" s="256">
        <v>1</v>
      </c>
      <c r="S133" s="256">
        <v>1</v>
      </c>
      <c r="T133" s="257">
        <f t="shared" si="46"/>
        <v>1</v>
      </c>
      <c r="U133" s="256">
        <v>0</v>
      </c>
      <c r="V133" s="256">
        <v>0</v>
      </c>
      <c r="W133" s="257" t="str">
        <f t="shared" si="47"/>
        <v/>
      </c>
      <c r="X133" s="256">
        <v>1</v>
      </c>
      <c r="Y133" s="256">
        <v>1</v>
      </c>
      <c r="Z133" s="257">
        <f t="shared" si="48"/>
        <v>1</v>
      </c>
      <c r="AA133" s="256">
        <v>0</v>
      </c>
      <c r="AB133" s="256">
        <v>0</v>
      </c>
      <c r="AC133" s="257" t="str">
        <f t="shared" si="41"/>
        <v/>
      </c>
      <c r="AD133" s="256">
        <v>0</v>
      </c>
      <c r="AE133" s="256">
        <v>0</v>
      </c>
      <c r="AF133" s="257" t="str">
        <f t="shared" si="49"/>
        <v/>
      </c>
      <c r="AG133" s="256">
        <v>0</v>
      </c>
      <c r="AH133" s="256">
        <v>0</v>
      </c>
      <c r="AI133" s="257" t="str">
        <f t="shared" si="50"/>
        <v/>
      </c>
      <c r="AJ133" s="256">
        <v>0</v>
      </c>
      <c r="AK133" s="521">
        <v>0</v>
      </c>
      <c r="AL133" s="257" t="str">
        <f t="shared" si="51"/>
        <v/>
      </c>
      <c r="AM133" s="256">
        <v>1</v>
      </c>
      <c r="AN133" s="256">
        <v>1</v>
      </c>
      <c r="AO133" s="257">
        <v>0</v>
      </c>
      <c r="AP133" s="256">
        <v>0</v>
      </c>
      <c r="AQ133" s="256">
        <v>0</v>
      </c>
      <c r="AR133" s="257" t="str">
        <f t="shared" si="52"/>
        <v/>
      </c>
      <c r="AS133" s="650">
        <v>0</v>
      </c>
      <c r="AT133" s="650">
        <v>0</v>
      </c>
      <c r="AU133" s="257" t="str">
        <f t="shared" si="53"/>
        <v/>
      </c>
      <c r="AV133" s="650">
        <v>0</v>
      </c>
      <c r="AW133" s="650">
        <v>0</v>
      </c>
      <c r="AX133" s="257" t="str">
        <f t="shared" si="72"/>
        <v/>
      </c>
      <c r="AY133" s="521">
        <v>1</v>
      </c>
      <c r="AZ133" s="521">
        <v>1</v>
      </c>
      <c r="BA133" s="257">
        <f t="shared" si="54"/>
        <v>1</v>
      </c>
      <c r="BB133" s="521">
        <v>1</v>
      </c>
      <c r="BC133" s="521">
        <v>1</v>
      </c>
      <c r="BD133" s="257">
        <f t="shared" si="55"/>
        <v>1</v>
      </c>
      <c r="BE133" s="521">
        <v>0</v>
      </c>
      <c r="BF133" s="521">
        <v>0</v>
      </c>
      <c r="BG133" s="257" t="str">
        <f t="shared" si="56"/>
        <v/>
      </c>
      <c r="BH133" s="521">
        <v>1</v>
      </c>
      <c r="BI133" s="521">
        <v>1</v>
      </c>
      <c r="BJ133" s="257">
        <f t="shared" si="57"/>
        <v>1</v>
      </c>
      <c r="BK133" s="521">
        <v>1</v>
      </c>
      <c r="BL133" s="521">
        <v>1</v>
      </c>
      <c r="BM133" s="257">
        <f t="shared" si="58"/>
        <v>1</v>
      </c>
      <c r="BN133" s="521">
        <v>0</v>
      </c>
      <c r="BO133" s="521">
        <v>0</v>
      </c>
      <c r="BP133" s="257" t="str">
        <f t="shared" si="59"/>
        <v/>
      </c>
      <c r="BQ133" s="521">
        <v>0</v>
      </c>
      <c r="BR133" s="521">
        <v>0</v>
      </c>
      <c r="BS133" s="257" t="str">
        <f t="shared" si="60"/>
        <v/>
      </c>
      <c r="BT133" s="521">
        <v>0</v>
      </c>
      <c r="BU133" s="521">
        <v>0</v>
      </c>
      <c r="BV133" s="257" t="str">
        <f t="shared" si="61"/>
        <v/>
      </c>
      <c r="BW133" s="521">
        <v>0</v>
      </c>
      <c r="BX133" s="521">
        <v>0</v>
      </c>
      <c r="BY133" s="257" t="str">
        <f t="shared" si="62"/>
        <v/>
      </c>
      <c r="BZ133" s="521">
        <v>0</v>
      </c>
      <c r="CA133" s="521">
        <v>0</v>
      </c>
      <c r="CB133" s="257" t="str">
        <f t="shared" si="63"/>
        <v/>
      </c>
      <c r="CC133" s="521">
        <v>0</v>
      </c>
      <c r="CD133" s="521">
        <v>0</v>
      </c>
      <c r="CE133" s="257" t="str">
        <f t="shared" si="64"/>
        <v/>
      </c>
      <c r="CF133" s="521">
        <v>0</v>
      </c>
      <c r="CG133" s="521">
        <v>0</v>
      </c>
      <c r="CH133" s="257" t="str">
        <f t="shared" si="65"/>
        <v/>
      </c>
      <c r="CI133" s="650">
        <v>0</v>
      </c>
      <c r="CJ133" s="650">
        <v>0</v>
      </c>
      <c r="CK133" s="257" t="str">
        <f t="shared" si="66"/>
        <v/>
      </c>
      <c r="CL133" s="650">
        <v>0</v>
      </c>
      <c r="CM133" s="650">
        <v>0</v>
      </c>
      <c r="CN133" s="257" t="str">
        <f t="shared" si="67"/>
        <v/>
      </c>
      <c r="CO133" s="650">
        <v>0</v>
      </c>
      <c r="CP133" s="650">
        <v>0</v>
      </c>
      <c r="CQ133" s="257" t="str">
        <f t="shared" si="68"/>
        <v/>
      </c>
      <c r="CR133" s="650">
        <v>1</v>
      </c>
      <c r="CS133" s="650">
        <v>1</v>
      </c>
      <c r="CT133" s="257">
        <f t="shared" si="69"/>
        <v>1</v>
      </c>
      <c r="CU133" s="256">
        <v>0</v>
      </c>
      <c r="CV133" s="256">
        <v>0</v>
      </c>
      <c r="CW133" s="257" t="str">
        <f t="shared" si="70"/>
        <v/>
      </c>
      <c r="CX133" s="256">
        <v>0</v>
      </c>
      <c r="CY133" s="256">
        <v>0</v>
      </c>
      <c r="CZ133" s="257" t="str">
        <f t="shared" si="71"/>
        <v/>
      </c>
    </row>
    <row r="134" spans="1:104" ht="15" customHeight="1" x14ac:dyDescent="0.25">
      <c r="A134" s="152">
        <v>18</v>
      </c>
      <c r="B134" s="127" t="s">
        <v>355</v>
      </c>
      <c r="C134" s="127" t="s">
        <v>339</v>
      </c>
      <c r="D134" s="480">
        <v>0</v>
      </c>
      <c r="E134" s="480">
        <v>0</v>
      </c>
      <c r="F134" s="257" t="str">
        <f t="shared" si="42"/>
        <v>-</v>
      </c>
      <c r="G134" s="258" t="str">
        <f t="shared" si="37"/>
        <v>Đạt</v>
      </c>
      <c r="H134" s="259">
        <f t="shared" si="43"/>
        <v>9</v>
      </c>
      <c r="I134" s="259">
        <f t="shared" si="38"/>
        <v>10</v>
      </c>
      <c r="J134" s="293">
        <f t="shared" si="44"/>
        <v>0.9</v>
      </c>
      <c r="K134" s="258" t="str">
        <f t="shared" si="39"/>
        <v>Đạt</v>
      </c>
      <c r="L134" s="256">
        <v>0</v>
      </c>
      <c r="M134" s="256">
        <v>0</v>
      </c>
      <c r="N134" s="257" t="str">
        <f t="shared" si="45"/>
        <v/>
      </c>
      <c r="O134" s="256">
        <v>0</v>
      </c>
      <c r="P134" s="256">
        <v>0</v>
      </c>
      <c r="Q134" s="257" t="str">
        <f t="shared" si="40"/>
        <v/>
      </c>
      <c r="R134" s="256">
        <v>1</v>
      </c>
      <c r="S134" s="256">
        <v>1</v>
      </c>
      <c r="T134" s="257">
        <f t="shared" si="46"/>
        <v>1</v>
      </c>
      <c r="U134" s="256">
        <v>1</v>
      </c>
      <c r="V134" s="256">
        <v>1</v>
      </c>
      <c r="W134" s="257">
        <f t="shared" si="47"/>
        <v>1</v>
      </c>
      <c r="X134" s="256">
        <v>0</v>
      </c>
      <c r="Y134" s="256">
        <v>0</v>
      </c>
      <c r="Z134" s="257" t="str">
        <f t="shared" si="48"/>
        <v/>
      </c>
      <c r="AA134" s="256">
        <v>0</v>
      </c>
      <c r="AB134" s="256">
        <v>0</v>
      </c>
      <c r="AC134" s="257" t="str">
        <f t="shared" si="41"/>
        <v/>
      </c>
      <c r="AD134" s="256">
        <v>0</v>
      </c>
      <c r="AE134" s="256">
        <v>0</v>
      </c>
      <c r="AF134" s="257" t="str">
        <f t="shared" si="49"/>
        <v/>
      </c>
      <c r="AG134" s="256">
        <v>0</v>
      </c>
      <c r="AH134" s="256">
        <v>0</v>
      </c>
      <c r="AI134" s="257" t="str">
        <f t="shared" si="50"/>
        <v/>
      </c>
      <c r="AJ134" s="256">
        <v>0</v>
      </c>
      <c r="AK134" s="521">
        <v>0</v>
      </c>
      <c r="AL134" s="257" t="str">
        <f t="shared" si="51"/>
        <v/>
      </c>
      <c r="AM134" s="256">
        <v>0</v>
      </c>
      <c r="AN134" s="256">
        <v>0</v>
      </c>
      <c r="AO134" s="257">
        <v>0</v>
      </c>
      <c r="AP134" s="256">
        <v>0</v>
      </c>
      <c r="AQ134" s="256">
        <v>0</v>
      </c>
      <c r="AR134" s="257" t="str">
        <f t="shared" si="52"/>
        <v/>
      </c>
      <c r="AS134" s="650">
        <v>0</v>
      </c>
      <c r="AT134" s="650">
        <v>0</v>
      </c>
      <c r="AU134" s="257" t="str">
        <f t="shared" si="53"/>
        <v/>
      </c>
      <c r="AV134" s="650">
        <v>1</v>
      </c>
      <c r="AW134" s="650">
        <v>1</v>
      </c>
      <c r="AX134" s="257">
        <f t="shared" si="72"/>
        <v>1</v>
      </c>
      <c r="AY134" s="521">
        <v>0</v>
      </c>
      <c r="AZ134" s="521">
        <v>0</v>
      </c>
      <c r="BA134" s="257" t="str">
        <f t="shared" si="54"/>
        <v/>
      </c>
      <c r="BB134" s="521">
        <v>0</v>
      </c>
      <c r="BC134" s="521">
        <v>0</v>
      </c>
      <c r="BD134" s="257" t="str">
        <f t="shared" si="55"/>
        <v/>
      </c>
      <c r="BE134" s="521">
        <v>0</v>
      </c>
      <c r="BF134" s="521">
        <v>0</v>
      </c>
      <c r="BG134" s="257" t="str">
        <f t="shared" si="56"/>
        <v/>
      </c>
      <c r="BH134" s="521">
        <v>0</v>
      </c>
      <c r="BI134" s="521">
        <v>0</v>
      </c>
      <c r="BJ134" s="257" t="str">
        <f t="shared" si="57"/>
        <v/>
      </c>
      <c r="BK134" s="521">
        <v>0</v>
      </c>
      <c r="BL134" s="521">
        <v>0</v>
      </c>
      <c r="BM134" s="257" t="str">
        <f t="shared" si="58"/>
        <v/>
      </c>
      <c r="BN134" s="521">
        <v>0</v>
      </c>
      <c r="BO134" s="521">
        <v>0</v>
      </c>
      <c r="BP134" s="257" t="str">
        <f t="shared" si="59"/>
        <v/>
      </c>
      <c r="BQ134" s="521">
        <v>0</v>
      </c>
      <c r="BR134" s="521">
        <v>0</v>
      </c>
      <c r="BS134" s="257" t="str">
        <f t="shared" si="60"/>
        <v/>
      </c>
      <c r="BT134" s="521">
        <v>1</v>
      </c>
      <c r="BU134" s="521">
        <v>1</v>
      </c>
      <c r="BV134" s="257">
        <f t="shared" si="61"/>
        <v>1</v>
      </c>
      <c r="BW134" s="521">
        <v>0</v>
      </c>
      <c r="BX134" s="521">
        <v>0</v>
      </c>
      <c r="BY134" s="257" t="str">
        <f t="shared" si="62"/>
        <v/>
      </c>
      <c r="BZ134" s="521">
        <v>0</v>
      </c>
      <c r="CA134" s="521">
        <v>0</v>
      </c>
      <c r="CB134" s="257" t="str">
        <f t="shared" si="63"/>
        <v/>
      </c>
      <c r="CC134" s="521">
        <v>1</v>
      </c>
      <c r="CD134" s="521">
        <v>1</v>
      </c>
      <c r="CE134" s="257">
        <f t="shared" si="64"/>
        <v>1</v>
      </c>
      <c r="CF134" s="521">
        <v>0</v>
      </c>
      <c r="CG134" s="521">
        <v>1</v>
      </c>
      <c r="CH134" s="257">
        <f t="shared" si="65"/>
        <v>0</v>
      </c>
      <c r="CI134" s="650">
        <v>0</v>
      </c>
      <c r="CJ134" s="650">
        <v>0</v>
      </c>
      <c r="CK134" s="257" t="str">
        <f t="shared" si="66"/>
        <v/>
      </c>
      <c r="CL134" s="650">
        <v>0</v>
      </c>
      <c r="CM134" s="650">
        <v>0</v>
      </c>
      <c r="CN134" s="257" t="str">
        <f t="shared" si="67"/>
        <v/>
      </c>
      <c r="CO134" s="650">
        <v>3</v>
      </c>
      <c r="CP134" s="650">
        <v>3</v>
      </c>
      <c r="CQ134" s="257">
        <f t="shared" si="68"/>
        <v>1</v>
      </c>
      <c r="CR134" s="650">
        <v>1</v>
      </c>
      <c r="CS134" s="650">
        <v>1</v>
      </c>
      <c r="CT134" s="257">
        <f t="shared" si="69"/>
        <v>1</v>
      </c>
      <c r="CU134" s="256">
        <v>0</v>
      </c>
      <c r="CV134" s="256">
        <v>0</v>
      </c>
      <c r="CW134" s="257" t="str">
        <f t="shared" si="70"/>
        <v/>
      </c>
      <c r="CX134" s="256">
        <v>0</v>
      </c>
      <c r="CY134" s="256">
        <v>0</v>
      </c>
      <c r="CZ134" s="257" t="str">
        <f t="shared" si="71"/>
        <v/>
      </c>
    </row>
    <row r="135" spans="1:104" ht="15" customHeight="1" x14ac:dyDescent="0.25">
      <c r="A135" s="152">
        <v>19</v>
      </c>
      <c r="B135" s="127" t="s">
        <v>356</v>
      </c>
      <c r="C135" s="127" t="s">
        <v>336</v>
      </c>
      <c r="D135" s="480">
        <v>0</v>
      </c>
      <c r="E135" s="480">
        <v>1</v>
      </c>
      <c r="F135" s="257">
        <f t="shared" si="42"/>
        <v>0</v>
      </c>
      <c r="G135" s="258" t="str">
        <f t="shared" si="37"/>
        <v>Không đạt</v>
      </c>
      <c r="H135" s="259">
        <f t="shared" si="43"/>
        <v>24</v>
      </c>
      <c r="I135" s="259">
        <f t="shared" si="38"/>
        <v>25</v>
      </c>
      <c r="J135" s="293">
        <f t="shared" si="44"/>
        <v>0.96</v>
      </c>
      <c r="K135" s="258" t="str">
        <f t="shared" si="39"/>
        <v>Đạt</v>
      </c>
      <c r="L135" s="256">
        <v>0</v>
      </c>
      <c r="M135" s="256">
        <v>0</v>
      </c>
      <c r="N135" s="257" t="str">
        <f t="shared" si="45"/>
        <v/>
      </c>
      <c r="O135" s="256">
        <v>0</v>
      </c>
      <c r="P135" s="256">
        <v>0</v>
      </c>
      <c r="Q135" s="257" t="str">
        <f t="shared" si="40"/>
        <v/>
      </c>
      <c r="R135" s="256">
        <v>0</v>
      </c>
      <c r="S135" s="256">
        <v>0</v>
      </c>
      <c r="T135" s="257" t="str">
        <f t="shared" si="46"/>
        <v/>
      </c>
      <c r="U135" s="256">
        <v>0</v>
      </c>
      <c r="V135" s="256">
        <v>0</v>
      </c>
      <c r="W135" s="257" t="str">
        <f t="shared" si="47"/>
        <v/>
      </c>
      <c r="X135" s="256">
        <v>4</v>
      </c>
      <c r="Y135" s="256">
        <v>4</v>
      </c>
      <c r="Z135" s="257">
        <f t="shared" si="48"/>
        <v>1</v>
      </c>
      <c r="AA135" s="256">
        <v>0</v>
      </c>
      <c r="AB135" s="256">
        <v>0</v>
      </c>
      <c r="AC135" s="257" t="str">
        <f t="shared" si="41"/>
        <v/>
      </c>
      <c r="AD135" s="256">
        <v>0</v>
      </c>
      <c r="AE135" s="256">
        <v>0</v>
      </c>
      <c r="AF135" s="257" t="str">
        <f t="shared" si="49"/>
        <v/>
      </c>
      <c r="AG135" s="256">
        <v>0</v>
      </c>
      <c r="AH135" s="256">
        <v>0</v>
      </c>
      <c r="AI135" s="257" t="str">
        <f t="shared" si="50"/>
        <v/>
      </c>
      <c r="AJ135" s="256">
        <v>0</v>
      </c>
      <c r="AK135" s="521">
        <v>0</v>
      </c>
      <c r="AL135" s="257" t="str">
        <f t="shared" si="51"/>
        <v/>
      </c>
      <c r="AM135" s="256">
        <v>0</v>
      </c>
      <c r="AN135" s="256">
        <v>0</v>
      </c>
      <c r="AO135" s="257">
        <v>0</v>
      </c>
      <c r="AP135" s="256">
        <v>1</v>
      </c>
      <c r="AQ135" s="256">
        <v>1</v>
      </c>
      <c r="AR135" s="257">
        <f t="shared" si="52"/>
        <v>1</v>
      </c>
      <c r="AS135" s="650">
        <v>0</v>
      </c>
      <c r="AT135" s="650">
        <v>0</v>
      </c>
      <c r="AU135" s="257" t="str">
        <f t="shared" si="53"/>
        <v/>
      </c>
      <c r="AV135" s="650">
        <v>1</v>
      </c>
      <c r="AW135" s="650">
        <v>1</v>
      </c>
      <c r="AX135" s="257">
        <f t="shared" si="72"/>
        <v>1</v>
      </c>
      <c r="AY135" s="521">
        <v>3</v>
      </c>
      <c r="AZ135" s="521">
        <v>3</v>
      </c>
      <c r="BA135" s="257">
        <f t="shared" si="54"/>
        <v>1</v>
      </c>
      <c r="BB135" s="521">
        <v>0</v>
      </c>
      <c r="BC135" s="521">
        <v>0</v>
      </c>
      <c r="BD135" s="257" t="str">
        <f t="shared" si="55"/>
        <v/>
      </c>
      <c r="BE135" s="521">
        <v>1</v>
      </c>
      <c r="BF135" s="521">
        <v>1</v>
      </c>
      <c r="BG135" s="257">
        <f t="shared" si="56"/>
        <v>1</v>
      </c>
      <c r="BH135" s="521">
        <v>0</v>
      </c>
      <c r="BI135" s="521">
        <v>0</v>
      </c>
      <c r="BJ135" s="257" t="str">
        <f t="shared" si="57"/>
        <v/>
      </c>
      <c r="BK135" s="521">
        <v>1</v>
      </c>
      <c r="BL135" s="521">
        <v>1</v>
      </c>
      <c r="BM135" s="257">
        <f t="shared" si="58"/>
        <v>1</v>
      </c>
      <c r="BN135" s="521">
        <v>0</v>
      </c>
      <c r="BO135" s="521">
        <v>0</v>
      </c>
      <c r="BP135" s="257" t="str">
        <f t="shared" si="59"/>
        <v/>
      </c>
      <c r="BQ135" s="521">
        <v>2</v>
      </c>
      <c r="BR135" s="521">
        <v>2</v>
      </c>
      <c r="BS135" s="257">
        <f t="shared" si="60"/>
        <v>1</v>
      </c>
      <c r="BT135" s="521">
        <v>1</v>
      </c>
      <c r="BU135" s="521">
        <v>1</v>
      </c>
      <c r="BV135" s="257">
        <f t="shared" si="61"/>
        <v>1</v>
      </c>
      <c r="BW135" s="521">
        <v>1</v>
      </c>
      <c r="BX135" s="521">
        <v>1</v>
      </c>
      <c r="BY135" s="257">
        <f t="shared" si="62"/>
        <v>1</v>
      </c>
      <c r="BZ135" s="521">
        <v>1</v>
      </c>
      <c r="CA135" s="521">
        <v>1</v>
      </c>
      <c r="CB135" s="257">
        <f t="shared" si="63"/>
        <v>1</v>
      </c>
      <c r="CC135" s="521">
        <v>3</v>
      </c>
      <c r="CD135" s="521">
        <v>3</v>
      </c>
      <c r="CE135" s="257">
        <f t="shared" si="64"/>
        <v>1</v>
      </c>
      <c r="CF135" s="521">
        <v>0</v>
      </c>
      <c r="CG135" s="521">
        <v>0</v>
      </c>
      <c r="CH135" s="257" t="str">
        <f t="shared" si="65"/>
        <v/>
      </c>
      <c r="CI135" s="650">
        <v>2</v>
      </c>
      <c r="CJ135" s="650">
        <v>2</v>
      </c>
      <c r="CK135" s="257">
        <f t="shared" si="66"/>
        <v>1</v>
      </c>
      <c r="CL135" s="650">
        <v>2</v>
      </c>
      <c r="CM135" s="650">
        <v>2</v>
      </c>
      <c r="CN135" s="257">
        <f t="shared" si="67"/>
        <v>1</v>
      </c>
      <c r="CO135" s="650">
        <v>0</v>
      </c>
      <c r="CP135" s="650">
        <v>0</v>
      </c>
      <c r="CQ135" s="257" t="str">
        <f t="shared" si="68"/>
        <v/>
      </c>
      <c r="CR135" s="650">
        <v>1</v>
      </c>
      <c r="CS135" s="650">
        <v>1</v>
      </c>
      <c r="CT135" s="257">
        <f t="shared" si="69"/>
        <v>1</v>
      </c>
      <c r="CU135" s="256">
        <v>0</v>
      </c>
      <c r="CV135" s="256">
        <v>0</v>
      </c>
      <c r="CW135" s="257" t="str">
        <f t="shared" si="70"/>
        <v/>
      </c>
      <c r="CX135" s="256">
        <v>0</v>
      </c>
      <c r="CY135" s="256">
        <v>1</v>
      </c>
      <c r="CZ135" s="257">
        <f t="shared" si="71"/>
        <v>0</v>
      </c>
    </row>
    <row r="136" spans="1:104" ht="15" customHeight="1" x14ac:dyDescent="0.25">
      <c r="A136" s="152">
        <v>20</v>
      </c>
      <c r="B136" s="127" t="s">
        <v>357</v>
      </c>
      <c r="C136" s="127" t="s">
        <v>336</v>
      </c>
      <c r="D136" s="480">
        <v>1</v>
      </c>
      <c r="E136" s="480">
        <v>1</v>
      </c>
      <c r="F136" s="257">
        <f t="shared" si="42"/>
        <v>1</v>
      </c>
      <c r="G136" s="258" t="str">
        <f t="shared" si="37"/>
        <v>Đạt</v>
      </c>
      <c r="H136" s="259">
        <f t="shared" si="43"/>
        <v>7</v>
      </c>
      <c r="I136" s="259">
        <f t="shared" si="38"/>
        <v>7</v>
      </c>
      <c r="J136" s="293">
        <f t="shared" si="44"/>
        <v>1</v>
      </c>
      <c r="K136" s="258" t="str">
        <f t="shared" si="39"/>
        <v>Đạt</v>
      </c>
      <c r="L136" s="256">
        <v>0</v>
      </c>
      <c r="M136" s="256">
        <v>0</v>
      </c>
      <c r="N136" s="257" t="str">
        <f t="shared" si="45"/>
        <v/>
      </c>
      <c r="O136" s="256">
        <v>0</v>
      </c>
      <c r="P136" s="256">
        <v>0</v>
      </c>
      <c r="Q136" s="257" t="str">
        <f t="shared" si="40"/>
        <v/>
      </c>
      <c r="R136" s="256">
        <v>0</v>
      </c>
      <c r="S136" s="256">
        <v>0</v>
      </c>
      <c r="T136" s="257" t="str">
        <f t="shared" si="46"/>
        <v/>
      </c>
      <c r="U136" s="256">
        <v>0</v>
      </c>
      <c r="V136" s="256">
        <v>0</v>
      </c>
      <c r="W136" s="257" t="str">
        <f t="shared" si="47"/>
        <v/>
      </c>
      <c r="X136" s="256">
        <v>0</v>
      </c>
      <c r="Y136" s="256">
        <v>0</v>
      </c>
      <c r="Z136" s="257" t="str">
        <f t="shared" si="48"/>
        <v/>
      </c>
      <c r="AA136" s="256">
        <v>0</v>
      </c>
      <c r="AB136" s="256">
        <v>0</v>
      </c>
      <c r="AC136" s="257" t="str">
        <f t="shared" si="41"/>
        <v/>
      </c>
      <c r="AD136" s="256">
        <v>0</v>
      </c>
      <c r="AE136" s="256">
        <v>0</v>
      </c>
      <c r="AF136" s="257" t="str">
        <f t="shared" si="49"/>
        <v/>
      </c>
      <c r="AG136" s="256">
        <v>0</v>
      </c>
      <c r="AH136" s="256">
        <v>0</v>
      </c>
      <c r="AI136" s="257" t="str">
        <f t="shared" si="50"/>
        <v/>
      </c>
      <c r="AJ136" s="256">
        <v>0</v>
      </c>
      <c r="AK136" s="521">
        <v>0</v>
      </c>
      <c r="AL136" s="257" t="str">
        <f t="shared" si="51"/>
        <v/>
      </c>
      <c r="AM136" s="256">
        <v>0</v>
      </c>
      <c r="AN136" s="256">
        <v>0</v>
      </c>
      <c r="AO136" s="257">
        <v>0</v>
      </c>
      <c r="AP136" s="256">
        <v>1</v>
      </c>
      <c r="AQ136" s="256">
        <v>1</v>
      </c>
      <c r="AR136" s="257">
        <f t="shared" si="52"/>
        <v>1</v>
      </c>
      <c r="AS136" s="650">
        <v>0</v>
      </c>
      <c r="AT136" s="650">
        <v>0</v>
      </c>
      <c r="AU136" s="257" t="str">
        <f t="shared" si="53"/>
        <v/>
      </c>
      <c r="AV136" s="650">
        <v>1</v>
      </c>
      <c r="AW136" s="650">
        <v>1</v>
      </c>
      <c r="AX136" s="257">
        <f t="shared" si="72"/>
        <v>1</v>
      </c>
      <c r="AY136" s="521">
        <v>0</v>
      </c>
      <c r="AZ136" s="521">
        <v>0</v>
      </c>
      <c r="BA136" s="257" t="str">
        <f t="shared" si="54"/>
        <v/>
      </c>
      <c r="BB136" s="521">
        <v>0</v>
      </c>
      <c r="BC136" s="521">
        <v>0</v>
      </c>
      <c r="BD136" s="257" t="str">
        <f t="shared" si="55"/>
        <v/>
      </c>
      <c r="BE136" s="521">
        <v>1</v>
      </c>
      <c r="BF136" s="521">
        <v>1</v>
      </c>
      <c r="BG136" s="257">
        <f t="shared" si="56"/>
        <v>1</v>
      </c>
      <c r="BH136" s="521">
        <v>0</v>
      </c>
      <c r="BI136" s="521">
        <v>0</v>
      </c>
      <c r="BJ136" s="257" t="str">
        <f t="shared" si="57"/>
        <v/>
      </c>
      <c r="BK136" s="521">
        <v>1</v>
      </c>
      <c r="BL136" s="521">
        <v>1</v>
      </c>
      <c r="BM136" s="257">
        <f t="shared" si="58"/>
        <v>1</v>
      </c>
      <c r="BN136" s="521">
        <v>0</v>
      </c>
      <c r="BO136" s="521">
        <v>0</v>
      </c>
      <c r="BP136" s="257" t="str">
        <f t="shared" si="59"/>
        <v/>
      </c>
      <c r="BQ136" s="521">
        <v>0</v>
      </c>
      <c r="BR136" s="521">
        <v>0</v>
      </c>
      <c r="BS136" s="257" t="str">
        <f t="shared" si="60"/>
        <v/>
      </c>
      <c r="BT136" s="521">
        <v>0</v>
      </c>
      <c r="BU136" s="521">
        <v>0</v>
      </c>
      <c r="BV136" s="257" t="str">
        <f t="shared" si="61"/>
        <v/>
      </c>
      <c r="BW136" s="521">
        <v>0</v>
      </c>
      <c r="BX136" s="521">
        <v>0</v>
      </c>
      <c r="BY136" s="257" t="str">
        <f t="shared" si="62"/>
        <v/>
      </c>
      <c r="BZ136" s="521">
        <v>0</v>
      </c>
      <c r="CA136" s="521">
        <v>0</v>
      </c>
      <c r="CB136" s="257" t="str">
        <f t="shared" si="63"/>
        <v/>
      </c>
      <c r="CC136" s="521">
        <v>0</v>
      </c>
      <c r="CD136" s="521">
        <v>0</v>
      </c>
      <c r="CE136" s="257" t="str">
        <f t="shared" si="64"/>
        <v/>
      </c>
      <c r="CF136" s="521">
        <v>0</v>
      </c>
      <c r="CG136" s="521">
        <v>0</v>
      </c>
      <c r="CH136" s="257" t="str">
        <f t="shared" si="65"/>
        <v/>
      </c>
      <c r="CI136" s="650">
        <v>0</v>
      </c>
      <c r="CJ136" s="650">
        <v>0</v>
      </c>
      <c r="CK136" s="257" t="str">
        <f t="shared" si="66"/>
        <v/>
      </c>
      <c r="CL136" s="650">
        <v>0</v>
      </c>
      <c r="CM136" s="650">
        <v>0</v>
      </c>
      <c r="CN136" s="257" t="str">
        <f t="shared" si="67"/>
        <v/>
      </c>
      <c r="CO136" s="650">
        <v>0</v>
      </c>
      <c r="CP136" s="650">
        <v>0</v>
      </c>
      <c r="CQ136" s="257" t="str">
        <f t="shared" si="68"/>
        <v/>
      </c>
      <c r="CR136" s="650">
        <v>2</v>
      </c>
      <c r="CS136" s="650">
        <v>2</v>
      </c>
      <c r="CT136" s="257">
        <f t="shared" si="69"/>
        <v>1</v>
      </c>
      <c r="CU136" s="256">
        <v>0</v>
      </c>
      <c r="CV136" s="256">
        <v>0</v>
      </c>
      <c r="CW136" s="257" t="str">
        <f t="shared" si="70"/>
        <v/>
      </c>
      <c r="CX136" s="256">
        <v>1</v>
      </c>
      <c r="CY136" s="256">
        <v>1</v>
      </c>
      <c r="CZ136" s="257">
        <f t="shared" si="71"/>
        <v>1</v>
      </c>
    </row>
    <row r="137" spans="1:104" ht="15" customHeight="1" x14ac:dyDescent="0.25">
      <c r="A137" s="152">
        <v>21</v>
      </c>
      <c r="B137" s="127" t="s">
        <v>358</v>
      </c>
      <c r="C137" s="127" t="s">
        <v>345</v>
      </c>
      <c r="D137" s="480">
        <v>1</v>
      </c>
      <c r="E137" s="480">
        <v>1</v>
      </c>
      <c r="F137" s="257">
        <f t="shared" si="42"/>
        <v>1</v>
      </c>
      <c r="G137" s="258" t="str">
        <f t="shared" si="37"/>
        <v>Đạt</v>
      </c>
      <c r="H137" s="259">
        <f t="shared" si="43"/>
        <v>8</v>
      </c>
      <c r="I137" s="259">
        <f t="shared" si="38"/>
        <v>9</v>
      </c>
      <c r="J137" s="293">
        <f t="shared" si="44"/>
        <v>0.88888888888888884</v>
      </c>
      <c r="K137" s="258" t="str">
        <f t="shared" si="39"/>
        <v>Đạt</v>
      </c>
      <c r="L137" s="256">
        <v>0</v>
      </c>
      <c r="M137" s="256">
        <v>0</v>
      </c>
      <c r="N137" s="257" t="str">
        <f t="shared" si="45"/>
        <v/>
      </c>
      <c r="O137" s="256">
        <v>0</v>
      </c>
      <c r="P137" s="256">
        <v>0</v>
      </c>
      <c r="Q137" s="257" t="str">
        <f t="shared" si="40"/>
        <v/>
      </c>
      <c r="R137" s="256">
        <v>1</v>
      </c>
      <c r="S137" s="256">
        <v>1</v>
      </c>
      <c r="T137" s="257">
        <f t="shared" si="46"/>
        <v>1</v>
      </c>
      <c r="U137" s="256">
        <v>0</v>
      </c>
      <c r="V137" s="256">
        <v>0</v>
      </c>
      <c r="W137" s="257" t="str">
        <f t="shared" si="47"/>
        <v/>
      </c>
      <c r="X137" s="256">
        <v>1</v>
      </c>
      <c r="Y137" s="256">
        <v>1</v>
      </c>
      <c r="Z137" s="257">
        <f t="shared" si="48"/>
        <v>1</v>
      </c>
      <c r="AA137" s="256">
        <v>0</v>
      </c>
      <c r="AB137" s="256">
        <v>0</v>
      </c>
      <c r="AC137" s="257" t="str">
        <f t="shared" si="41"/>
        <v/>
      </c>
      <c r="AD137" s="256">
        <v>0</v>
      </c>
      <c r="AE137" s="256">
        <v>0</v>
      </c>
      <c r="AF137" s="257" t="str">
        <f t="shared" si="49"/>
        <v/>
      </c>
      <c r="AG137" s="256">
        <v>0</v>
      </c>
      <c r="AH137" s="256">
        <v>0</v>
      </c>
      <c r="AI137" s="257" t="str">
        <f t="shared" si="50"/>
        <v/>
      </c>
      <c r="AJ137" s="256">
        <v>1</v>
      </c>
      <c r="AK137" s="521">
        <v>1</v>
      </c>
      <c r="AL137" s="257">
        <f t="shared" si="51"/>
        <v>1</v>
      </c>
      <c r="AM137" s="256">
        <v>0</v>
      </c>
      <c r="AN137" s="256">
        <v>1</v>
      </c>
      <c r="AO137" s="257">
        <v>0</v>
      </c>
      <c r="AP137" s="256">
        <v>0</v>
      </c>
      <c r="AQ137" s="256">
        <v>0</v>
      </c>
      <c r="AR137" s="257" t="str">
        <f t="shared" si="52"/>
        <v/>
      </c>
      <c r="AS137" s="650">
        <v>0</v>
      </c>
      <c r="AT137" s="650">
        <v>0</v>
      </c>
      <c r="AU137" s="257" t="str">
        <f t="shared" si="53"/>
        <v/>
      </c>
      <c r="AV137" s="650">
        <v>0</v>
      </c>
      <c r="AW137" s="650">
        <v>0</v>
      </c>
      <c r="AX137" s="257" t="str">
        <f t="shared" si="72"/>
        <v/>
      </c>
      <c r="AY137" s="521">
        <v>1</v>
      </c>
      <c r="AZ137" s="521">
        <v>1</v>
      </c>
      <c r="BA137" s="257">
        <f t="shared" si="54"/>
        <v>1</v>
      </c>
      <c r="BB137" s="521">
        <v>0</v>
      </c>
      <c r="BC137" s="521">
        <v>0</v>
      </c>
      <c r="BD137" s="257" t="str">
        <f t="shared" si="55"/>
        <v/>
      </c>
      <c r="BE137" s="521">
        <v>0</v>
      </c>
      <c r="BF137" s="521">
        <v>0</v>
      </c>
      <c r="BG137" s="257" t="str">
        <f t="shared" si="56"/>
        <v/>
      </c>
      <c r="BH137" s="521">
        <v>1</v>
      </c>
      <c r="BI137" s="521">
        <v>1</v>
      </c>
      <c r="BJ137" s="257">
        <f t="shared" si="57"/>
        <v>1</v>
      </c>
      <c r="BK137" s="521">
        <v>0</v>
      </c>
      <c r="BL137" s="521">
        <v>0</v>
      </c>
      <c r="BM137" s="257" t="str">
        <f t="shared" si="58"/>
        <v/>
      </c>
      <c r="BN137" s="521">
        <v>1</v>
      </c>
      <c r="BO137" s="521">
        <v>1</v>
      </c>
      <c r="BP137" s="257">
        <f t="shared" si="59"/>
        <v>1</v>
      </c>
      <c r="BQ137" s="521">
        <v>0</v>
      </c>
      <c r="BR137" s="521">
        <v>0</v>
      </c>
      <c r="BS137" s="257" t="str">
        <f t="shared" si="60"/>
        <v/>
      </c>
      <c r="BT137" s="521">
        <v>0</v>
      </c>
      <c r="BU137" s="521">
        <v>0</v>
      </c>
      <c r="BV137" s="257" t="str">
        <f t="shared" si="61"/>
        <v/>
      </c>
      <c r="BW137" s="521">
        <v>0</v>
      </c>
      <c r="BX137" s="521">
        <v>0</v>
      </c>
      <c r="BY137" s="257" t="str">
        <f t="shared" si="62"/>
        <v/>
      </c>
      <c r="BZ137" s="521">
        <v>0</v>
      </c>
      <c r="CA137" s="521">
        <v>0</v>
      </c>
      <c r="CB137" s="257" t="str">
        <f t="shared" si="63"/>
        <v/>
      </c>
      <c r="CC137" s="521">
        <v>0</v>
      </c>
      <c r="CD137" s="521">
        <v>0</v>
      </c>
      <c r="CE137" s="257" t="str">
        <f t="shared" si="64"/>
        <v/>
      </c>
      <c r="CF137" s="521">
        <v>0</v>
      </c>
      <c r="CG137" s="521">
        <v>0</v>
      </c>
      <c r="CH137" s="257" t="str">
        <f t="shared" si="65"/>
        <v/>
      </c>
      <c r="CI137" s="650">
        <v>0</v>
      </c>
      <c r="CJ137" s="650">
        <v>0</v>
      </c>
      <c r="CK137" s="257" t="str">
        <f t="shared" si="66"/>
        <v/>
      </c>
      <c r="CL137" s="650">
        <v>1</v>
      </c>
      <c r="CM137" s="650">
        <v>1</v>
      </c>
      <c r="CN137" s="257">
        <f t="shared" si="67"/>
        <v>1</v>
      </c>
      <c r="CO137" s="650">
        <v>0</v>
      </c>
      <c r="CP137" s="650">
        <v>0</v>
      </c>
      <c r="CQ137" s="257" t="str">
        <f t="shared" si="68"/>
        <v/>
      </c>
      <c r="CR137" s="650">
        <v>0</v>
      </c>
      <c r="CS137" s="650">
        <v>0</v>
      </c>
      <c r="CT137" s="257" t="str">
        <f t="shared" si="69"/>
        <v/>
      </c>
      <c r="CU137" s="256">
        <v>0</v>
      </c>
      <c r="CV137" s="256">
        <v>0</v>
      </c>
      <c r="CW137" s="257" t="str">
        <f t="shared" si="70"/>
        <v/>
      </c>
      <c r="CX137" s="256">
        <v>1</v>
      </c>
      <c r="CY137" s="256">
        <v>1</v>
      </c>
      <c r="CZ137" s="257">
        <f t="shared" si="71"/>
        <v>1</v>
      </c>
    </row>
    <row r="138" spans="1:104" ht="15" customHeight="1" x14ac:dyDescent="0.25">
      <c r="A138" s="152">
        <v>22</v>
      </c>
      <c r="B138" s="127" t="s">
        <v>359</v>
      </c>
      <c r="C138" s="127" t="s">
        <v>339</v>
      </c>
      <c r="D138" s="480">
        <v>0</v>
      </c>
      <c r="E138" s="480">
        <v>0</v>
      </c>
      <c r="F138" s="257" t="str">
        <f t="shared" si="42"/>
        <v>-</v>
      </c>
      <c r="G138" s="258" t="str">
        <f t="shared" si="37"/>
        <v>Đạt</v>
      </c>
      <c r="H138" s="259">
        <f t="shared" si="43"/>
        <v>9</v>
      </c>
      <c r="I138" s="259">
        <f t="shared" si="38"/>
        <v>11</v>
      </c>
      <c r="J138" s="293">
        <f t="shared" si="44"/>
        <v>0.81818181818181823</v>
      </c>
      <c r="K138" s="258" t="str">
        <f t="shared" si="39"/>
        <v>Đạt</v>
      </c>
      <c r="L138" s="256">
        <v>0</v>
      </c>
      <c r="M138" s="256">
        <v>0</v>
      </c>
      <c r="N138" s="257" t="str">
        <f t="shared" si="45"/>
        <v/>
      </c>
      <c r="O138" s="256">
        <v>0</v>
      </c>
      <c r="P138" s="256">
        <v>0</v>
      </c>
      <c r="Q138" s="257" t="str">
        <f t="shared" si="40"/>
        <v/>
      </c>
      <c r="R138" s="256">
        <v>0</v>
      </c>
      <c r="S138" s="256">
        <v>0</v>
      </c>
      <c r="T138" s="257" t="str">
        <f t="shared" si="46"/>
        <v/>
      </c>
      <c r="U138" s="256">
        <v>0</v>
      </c>
      <c r="V138" s="256">
        <v>0</v>
      </c>
      <c r="W138" s="257" t="str">
        <f t="shared" si="47"/>
        <v/>
      </c>
      <c r="X138" s="256">
        <v>0</v>
      </c>
      <c r="Y138" s="256">
        <v>0</v>
      </c>
      <c r="Z138" s="257" t="str">
        <f t="shared" si="48"/>
        <v/>
      </c>
      <c r="AA138" s="256">
        <v>0</v>
      </c>
      <c r="AB138" s="256">
        <v>0</v>
      </c>
      <c r="AC138" s="257" t="str">
        <f t="shared" si="41"/>
        <v/>
      </c>
      <c r="AD138" s="256">
        <v>0</v>
      </c>
      <c r="AE138" s="256">
        <v>0</v>
      </c>
      <c r="AF138" s="257" t="str">
        <f t="shared" si="49"/>
        <v/>
      </c>
      <c r="AG138" s="256">
        <v>0</v>
      </c>
      <c r="AH138" s="256">
        <v>0</v>
      </c>
      <c r="AI138" s="257" t="str">
        <f t="shared" si="50"/>
        <v/>
      </c>
      <c r="AJ138" s="256">
        <v>0</v>
      </c>
      <c r="AK138" s="521">
        <v>0</v>
      </c>
      <c r="AL138" s="257" t="str">
        <f t="shared" si="51"/>
        <v/>
      </c>
      <c r="AM138" s="256">
        <v>0</v>
      </c>
      <c r="AN138" s="256">
        <v>0</v>
      </c>
      <c r="AO138" s="257">
        <v>0</v>
      </c>
      <c r="AP138" s="256">
        <v>0</v>
      </c>
      <c r="AQ138" s="256">
        <v>0</v>
      </c>
      <c r="AR138" s="257" t="str">
        <f t="shared" si="52"/>
        <v/>
      </c>
      <c r="AS138" s="650">
        <v>1</v>
      </c>
      <c r="AT138" s="650">
        <v>1</v>
      </c>
      <c r="AU138" s="257">
        <f t="shared" si="53"/>
        <v>1</v>
      </c>
      <c r="AV138" s="650">
        <v>2</v>
      </c>
      <c r="AW138" s="650">
        <v>2</v>
      </c>
      <c r="AX138" s="257">
        <f t="shared" si="72"/>
        <v>1</v>
      </c>
      <c r="AY138" s="521">
        <v>0</v>
      </c>
      <c r="AZ138" s="521">
        <v>0</v>
      </c>
      <c r="BA138" s="257" t="str">
        <f t="shared" si="54"/>
        <v/>
      </c>
      <c r="BB138" s="521">
        <v>0</v>
      </c>
      <c r="BC138" s="521">
        <v>0</v>
      </c>
      <c r="BD138" s="257" t="str">
        <f t="shared" si="55"/>
        <v/>
      </c>
      <c r="BE138" s="521">
        <v>0</v>
      </c>
      <c r="BF138" s="521">
        <v>0</v>
      </c>
      <c r="BG138" s="257" t="str">
        <f t="shared" si="56"/>
        <v/>
      </c>
      <c r="BH138" s="521">
        <v>0</v>
      </c>
      <c r="BI138" s="521">
        <v>0</v>
      </c>
      <c r="BJ138" s="257" t="str">
        <f t="shared" si="57"/>
        <v/>
      </c>
      <c r="BK138" s="521">
        <v>0</v>
      </c>
      <c r="BL138" s="521">
        <v>1</v>
      </c>
      <c r="BM138" s="257">
        <f t="shared" si="58"/>
        <v>0</v>
      </c>
      <c r="BN138" s="521">
        <v>0</v>
      </c>
      <c r="BO138" s="521">
        <v>0</v>
      </c>
      <c r="BP138" s="257" t="str">
        <f t="shared" si="59"/>
        <v/>
      </c>
      <c r="BQ138" s="521">
        <v>1</v>
      </c>
      <c r="BR138" s="521">
        <v>1</v>
      </c>
      <c r="BS138" s="257">
        <f t="shared" si="60"/>
        <v>1</v>
      </c>
      <c r="BT138" s="521">
        <v>0</v>
      </c>
      <c r="BU138" s="521">
        <v>0</v>
      </c>
      <c r="BV138" s="257" t="str">
        <f t="shared" si="61"/>
        <v/>
      </c>
      <c r="BW138" s="521">
        <v>0</v>
      </c>
      <c r="BX138" s="521">
        <v>0</v>
      </c>
      <c r="BY138" s="257" t="str">
        <f t="shared" si="62"/>
        <v/>
      </c>
      <c r="BZ138" s="521">
        <v>0</v>
      </c>
      <c r="CA138" s="521">
        <v>0</v>
      </c>
      <c r="CB138" s="257" t="str">
        <f t="shared" si="63"/>
        <v/>
      </c>
      <c r="CC138" s="521">
        <v>1</v>
      </c>
      <c r="CD138" s="521">
        <v>1</v>
      </c>
      <c r="CE138" s="257">
        <f t="shared" si="64"/>
        <v>1</v>
      </c>
      <c r="CF138" s="521">
        <v>0</v>
      </c>
      <c r="CG138" s="521">
        <v>1</v>
      </c>
      <c r="CH138" s="257">
        <f t="shared" si="65"/>
        <v>0</v>
      </c>
      <c r="CI138" s="650">
        <v>1</v>
      </c>
      <c r="CJ138" s="650">
        <v>1</v>
      </c>
      <c r="CK138" s="257">
        <f t="shared" si="66"/>
        <v>1</v>
      </c>
      <c r="CL138" s="650">
        <v>0</v>
      </c>
      <c r="CM138" s="650">
        <v>0</v>
      </c>
      <c r="CN138" s="257" t="str">
        <f t="shared" si="67"/>
        <v/>
      </c>
      <c r="CO138" s="650">
        <v>0</v>
      </c>
      <c r="CP138" s="650">
        <v>0</v>
      </c>
      <c r="CQ138" s="257" t="str">
        <f t="shared" si="68"/>
        <v/>
      </c>
      <c r="CR138" s="650">
        <v>0</v>
      </c>
      <c r="CS138" s="650">
        <v>0</v>
      </c>
      <c r="CT138" s="257" t="str">
        <f t="shared" si="69"/>
        <v/>
      </c>
      <c r="CU138" s="256">
        <v>3</v>
      </c>
      <c r="CV138" s="256">
        <v>3</v>
      </c>
      <c r="CW138" s="257">
        <f t="shared" si="70"/>
        <v>1</v>
      </c>
      <c r="CX138" s="256">
        <v>0</v>
      </c>
      <c r="CY138" s="256">
        <v>0</v>
      </c>
      <c r="CZ138" s="257" t="str">
        <f t="shared" si="71"/>
        <v/>
      </c>
    </row>
    <row r="139" spans="1:104" ht="15" customHeight="1" x14ac:dyDescent="0.25">
      <c r="A139" s="152">
        <v>23</v>
      </c>
      <c r="B139" s="127" t="s">
        <v>360</v>
      </c>
      <c r="C139" s="127" t="s">
        <v>339</v>
      </c>
      <c r="D139" s="480">
        <v>1</v>
      </c>
      <c r="E139" s="480">
        <v>1</v>
      </c>
      <c r="F139" s="257">
        <f t="shared" si="42"/>
        <v>1</v>
      </c>
      <c r="G139" s="258" t="str">
        <f t="shared" si="37"/>
        <v>Đạt</v>
      </c>
      <c r="H139" s="259">
        <f t="shared" si="43"/>
        <v>10</v>
      </c>
      <c r="I139" s="259">
        <f t="shared" si="38"/>
        <v>10</v>
      </c>
      <c r="J139" s="293">
        <f t="shared" si="44"/>
        <v>1</v>
      </c>
      <c r="K139" s="258" t="str">
        <f t="shared" si="39"/>
        <v>Đạt</v>
      </c>
      <c r="L139" s="256">
        <v>0</v>
      </c>
      <c r="M139" s="256">
        <v>0</v>
      </c>
      <c r="N139" s="257" t="str">
        <f t="shared" si="45"/>
        <v/>
      </c>
      <c r="O139" s="256">
        <v>0</v>
      </c>
      <c r="P139" s="256">
        <v>0</v>
      </c>
      <c r="Q139" s="257" t="str">
        <f t="shared" si="40"/>
        <v/>
      </c>
      <c r="R139" s="256">
        <v>0</v>
      </c>
      <c r="S139" s="256">
        <v>0</v>
      </c>
      <c r="T139" s="257" t="str">
        <f t="shared" si="46"/>
        <v/>
      </c>
      <c r="U139" s="256">
        <v>0</v>
      </c>
      <c r="V139" s="256">
        <v>0</v>
      </c>
      <c r="W139" s="257" t="str">
        <f t="shared" si="47"/>
        <v/>
      </c>
      <c r="X139" s="256">
        <v>0</v>
      </c>
      <c r="Y139" s="256">
        <v>0</v>
      </c>
      <c r="Z139" s="257" t="str">
        <f t="shared" si="48"/>
        <v/>
      </c>
      <c r="AA139" s="256">
        <v>0</v>
      </c>
      <c r="AB139" s="256">
        <v>0</v>
      </c>
      <c r="AC139" s="257" t="str">
        <f t="shared" si="41"/>
        <v/>
      </c>
      <c r="AD139" s="256">
        <v>0</v>
      </c>
      <c r="AE139" s="256">
        <v>0</v>
      </c>
      <c r="AF139" s="257" t="str">
        <f t="shared" si="49"/>
        <v/>
      </c>
      <c r="AG139" s="256">
        <v>0</v>
      </c>
      <c r="AH139" s="256">
        <v>0</v>
      </c>
      <c r="AI139" s="257" t="str">
        <f t="shared" si="50"/>
        <v/>
      </c>
      <c r="AJ139" s="256">
        <v>0</v>
      </c>
      <c r="AK139" s="521">
        <v>0</v>
      </c>
      <c r="AL139" s="257" t="str">
        <f t="shared" si="51"/>
        <v/>
      </c>
      <c r="AM139" s="256">
        <v>0</v>
      </c>
      <c r="AN139" s="256">
        <v>0</v>
      </c>
      <c r="AO139" s="257">
        <v>0</v>
      </c>
      <c r="AP139" s="256">
        <v>0</v>
      </c>
      <c r="AQ139" s="256">
        <v>0</v>
      </c>
      <c r="AR139" s="257" t="str">
        <f t="shared" si="52"/>
        <v/>
      </c>
      <c r="AS139" s="650">
        <v>0</v>
      </c>
      <c r="AT139" s="650">
        <v>0</v>
      </c>
      <c r="AU139" s="257" t="str">
        <f t="shared" si="53"/>
        <v/>
      </c>
      <c r="AV139" s="650">
        <v>0</v>
      </c>
      <c r="AW139" s="650">
        <v>0</v>
      </c>
      <c r="AX139" s="257" t="str">
        <f t="shared" si="72"/>
        <v/>
      </c>
      <c r="AY139" s="521">
        <v>0</v>
      </c>
      <c r="AZ139" s="521">
        <v>0</v>
      </c>
      <c r="BA139" s="257" t="str">
        <f t="shared" si="54"/>
        <v/>
      </c>
      <c r="BB139" s="521">
        <v>0</v>
      </c>
      <c r="BC139" s="521">
        <v>0</v>
      </c>
      <c r="BD139" s="257" t="str">
        <f t="shared" si="55"/>
        <v/>
      </c>
      <c r="BE139" s="521">
        <v>0</v>
      </c>
      <c r="BF139" s="521">
        <v>0</v>
      </c>
      <c r="BG139" s="257" t="str">
        <f t="shared" si="56"/>
        <v/>
      </c>
      <c r="BH139" s="521">
        <v>0</v>
      </c>
      <c r="BI139" s="521">
        <v>0</v>
      </c>
      <c r="BJ139" s="257" t="str">
        <f t="shared" si="57"/>
        <v/>
      </c>
      <c r="BK139" s="521">
        <v>0</v>
      </c>
      <c r="BL139" s="521">
        <v>0</v>
      </c>
      <c r="BM139" s="257" t="str">
        <f t="shared" si="58"/>
        <v/>
      </c>
      <c r="BN139" s="521">
        <v>4</v>
      </c>
      <c r="BO139" s="521">
        <v>4</v>
      </c>
      <c r="BP139" s="257">
        <f t="shared" si="59"/>
        <v>1</v>
      </c>
      <c r="BQ139" s="521">
        <v>0</v>
      </c>
      <c r="BR139" s="521">
        <v>0</v>
      </c>
      <c r="BS139" s="257" t="str">
        <f t="shared" si="60"/>
        <v/>
      </c>
      <c r="BT139" s="521">
        <v>0</v>
      </c>
      <c r="BU139" s="521">
        <v>0</v>
      </c>
      <c r="BV139" s="257" t="str">
        <f t="shared" si="61"/>
        <v/>
      </c>
      <c r="BW139" s="521">
        <v>0</v>
      </c>
      <c r="BX139" s="521">
        <v>0</v>
      </c>
      <c r="BY139" s="257" t="str">
        <f t="shared" si="62"/>
        <v/>
      </c>
      <c r="BZ139" s="521">
        <v>0</v>
      </c>
      <c r="CA139" s="521">
        <v>0</v>
      </c>
      <c r="CB139" s="257" t="str">
        <f t="shared" si="63"/>
        <v/>
      </c>
      <c r="CC139" s="521">
        <v>0</v>
      </c>
      <c r="CD139" s="521">
        <v>0</v>
      </c>
      <c r="CE139" s="257" t="str">
        <f t="shared" si="64"/>
        <v/>
      </c>
      <c r="CF139" s="521">
        <v>1</v>
      </c>
      <c r="CG139" s="521">
        <v>1</v>
      </c>
      <c r="CH139" s="257">
        <f t="shared" si="65"/>
        <v>1</v>
      </c>
      <c r="CI139" s="650">
        <v>0</v>
      </c>
      <c r="CJ139" s="650">
        <v>0</v>
      </c>
      <c r="CK139" s="257" t="str">
        <f t="shared" si="66"/>
        <v/>
      </c>
      <c r="CL139" s="650">
        <v>0</v>
      </c>
      <c r="CM139" s="650">
        <v>0</v>
      </c>
      <c r="CN139" s="257" t="str">
        <f t="shared" si="67"/>
        <v/>
      </c>
      <c r="CO139" s="650">
        <v>1</v>
      </c>
      <c r="CP139" s="650">
        <v>1</v>
      </c>
      <c r="CQ139" s="257">
        <f t="shared" si="68"/>
        <v>1</v>
      </c>
      <c r="CR139" s="650">
        <v>0</v>
      </c>
      <c r="CS139" s="650">
        <v>0</v>
      </c>
      <c r="CT139" s="257" t="str">
        <f t="shared" si="69"/>
        <v/>
      </c>
      <c r="CU139" s="256">
        <v>3</v>
      </c>
      <c r="CV139" s="256">
        <v>3</v>
      </c>
      <c r="CW139" s="257">
        <f t="shared" si="70"/>
        <v>1</v>
      </c>
      <c r="CX139" s="256">
        <v>1</v>
      </c>
      <c r="CY139" s="256">
        <v>1</v>
      </c>
      <c r="CZ139" s="257">
        <f t="shared" si="71"/>
        <v>1</v>
      </c>
    </row>
    <row r="140" spans="1:104" ht="15" customHeight="1" x14ac:dyDescent="0.25">
      <c r="A140" s="152">
        <v>24</v>
      </c>
      <c r="B140" s="127" t="s">
        <v>361</v>
      </c>
      <c r="C140" s="127" t="s">
        <v>339</v>
      </c>
      <c r="D140" s="480">
        <v>5</v>
      </c>
      <c r="E140" s="480">
        <v>7</v>
      </c>
      <c r="F140" s="257">
        <f t="shared" si="42"/>
        <v>0.7142857142857143</v>
      </c>
      <c r="G140" s="258" t="str">
        <f t="shared" si="37"/>
        <v>Không đạt</v>
      </c>
      <c r="H140" s="259">
        <f t="shared" si="43"/>
        <v>130</v>
      </c>
      <c r="I140" s="259">
        <f t="shared" si="38"/>
        <v>138</v>
      </c>
      <c r="J140" s="293">
        <f t="shared" si="44"/>
        <v>0.94202898550724634</v>
      </c>
      <c r="K140" s="258" t="str">
        <f t="shared" si="39"/>
        <v>Đạt</v>
      </c>
      <c r="L140" s="256">
        <v>3</v>
      </c>
      <c r="M140" s="256">
        <v>3</v>
      </c>
      <c r="N140" s="257">
        <f t="shared" si="45"/>
        <v>1</v>
      </c>
      <c r="O140" s="256">
        <v>2</v>
      </c>
      <c r="P140" s="256">
        <v>2</v>
      </c>
      <c r="Q140" s="257">
        <f t="shared" si="40"/>
        <v>1</v>
      </c>
      <c r="R140" s="256">
        <v>6</v>
      </c>
      <c r="S140" s="256">
        <v>6</v>
      </c>
      <c r="T140" s="257">
        <f t="shared" si="46"/>
        <v>1</v>
      </c>
      <c r="U140" s="256">
        <v>2</v>
      </c>
      <c r="V140" s="256">
        <v>2</v>
      </c>
      <c r="W140" s="257">
        <f t="shared" si="47"/>
        <v>1</v>
      </c>
      <c r="X140" s="256">
        <v>10</v>
      </c>
      <c r="Y140" s="256">
        <v>11</v>
      </c>
      <c r="Z140" s="257">
        <f t="shared" si="48"/>
        <v>0.90909090909090906</v>
      </c>
      <c r="AA140" s="256">
        <v>4</v>
      </c>
      <c r="AB140" s="256">
        <v>4</v>
      </c>
      <c r="AC140" s="257">
        <f t="shared" si="41"/>
        <v>1</v>
      </c>
      <c r="AD140" s="256">
        <v>2</v>
      </c>
      <c r="AE140" s="256">
        <v>2</v>
      </c>
      <c r="AF140" s="257">
        <f t="shared" si="49"/>
        <v>1</v>
      </c>
      <c r="AG140" s="256">
        <v>3</v>
      </c>
      <c r="AH140" s="256">
        <v>4</v>
      </c>
      <c r="AI140" s="257">
        <f t="shared" si="50"/>
        <v>0.75</v>
      </c>
      <c r="AJ140" s="256">
        <v>0</v>
      </c>
      <c r="AK140" s="521">
        <v>0</v>
      </c>
      <c r="AL140" s="257" t="str">
        <f t="shared" si="51"/>
        <v/>
      </c>
      <c r="AM140" s="256">
        <v>8</v>
      </c>
      <c r="AN140" s="256">
        <v>8</v>
      </c>
      <c r="AO140" s="257">
        <v>5</v>
      </c>
      <c r="AP140" s="256">
        <v>2</v>
      </c>
      <c r="AQ140" s="256">
        <v>2</v>
      </c>
      <c r="AR140" s="257">
        <f t="shared" si="52"/>
        <v>1</v>
      </c>
      <c r="AS140" s="650">
        <v>4</v>
      </c>
      <c r="AT140" s="650">
        <v>4</v>
      </c>
      <c r="AU140" s="257">
        <f t="shared" si="53"/>
        <v>1</v>
      </c>
      <c r="AV140" s="650">
        <v>9</v>
      </c>
      <c r="AW140" s="650">
        <v>9</v>
      </c>
      <c r="AX140" s="257">
        <f t="shared" si="72"/>
        <v>1</v>
      </c>
      <c r="AY140" s="521">
        <v>7</v>
      </c>
      <c r="AZ140" s="521">
        <v>7</v>
      </c>
      <c r="BA140" s="257">
        <f t="shared" si="54"/>
        <v>1</v>
      </c>
      <c r="BB140" s="521">
        <v>6</v>
      </c>
      <c r="BC140" s="521">
        <v>7</v>
      </c>
      <c r="BD140" s="257">
        <f t="shared" si="55"/>
        <v>0.8571428571428571</v>
      </c>
      <c r="BE140" s="521">
        <v>0</v>
      </c>
      <c r="BF140" s="521">
        <v>0</v>
      </c>
      <c r="BG140" s="257" t="str">
        <f t="shared" si="56"/>
        <v/>
      </c>
      <c r="BH140" s="521">
        <v>7</v>
      </c>
      <c r="BI140" s="521">
        <v>7</v>
      </c>
      <c r="BJ140" s="257">
        <f t="shared" si="57"/>
        <v>1</v>
      </c>
      <c r="BK140" s="521">
        <v>1</v>
      </c>
      <c r="BL140" s="521">
        <v>2</v>
      </c>
      <c r="BM140" s="257">
        <f t="shared" si="58"/>
        <v>0.5</v>
      </c>
      <c r="BN140" s="521">
        <v>4</v>
      </c>
      <c r="BO140" s="521">
        <v>4</v>
      </c>
      <c r="BP140" s="257">
        <f t="shared" si="59"/>
        <v>1</v>
      </c>
      <c r="BQ140" s="521">
        <v>4</v>
      </c>
      <c r="BR140" s="521">
        <v>4</v>
      </c>
      <c r="BS140" s="257">
        <f t="shared" si="60"/>
        <v>1</v>
      </c>
      <c r="BT140" s="521">
        <v>11</v>
      </c>
      <c r="BU140" s="521">
        <v>11</v>
      </c>
      <c r="BV140" s="257">
        <f t="shared" si="61"/>
        <v>1</v>
      </c>
      <c r="BW140" s="521">
        <v>0</v>
      </c>
      <c r="BX140" s="521">
        <v>0</v>
      </c>
      <c r="BY140" s="257" t="str">
        <f t="shared" si="62"/>
        <v/>
      </c>
      <c r="BZ140" s="521">
        <v>4</v>
      </c>
      <c r="CA140" s="521">
        <v>4</v>
      </c>
      <c r="CB140" s="257">
        <f t="shared" si="63"/>
        <v>1</v>
      </c>
      <c r="CC140" s="521">
        <v>5</v>
      </c>
      <c r="CD140" s="521">
        <v>6</v>
      </c>
      <c r="CE140" s="257">
        <f t="shared" si="64"/>
        <v>0.83333333333333337</v>
      </c>
      <c r="CF140" s="521">
        <v>9</v>
      </c>
      <c r="CG140" s="521">
        <v>9</v>
      </c>
      <c r="CH140" s="257">
        <f t="shared" si="65"/>
        <v>1</v>
      </c>
      <c r="CI140" s="650">
        <v>5</v>
      </c>
      <c r="CJ140" s="650">
        <v>5</v>
      </c>
      <c r="CK140" s="257">
        <f t="shared" si="66"/>
        <v>1</v>
      </c>
      <c r="CL140" s="650">
        <v>4</v>
      </c>
      <c r="CM140" s="650">
        <v>5</v>
      </c>
      <c r="CN140" s="257">
        <f t="shared" si="67"/>
        <v>0.8</v>
      </c>
      <c r="CO140" s="650">
        <v>3</v>
      </c>
      <c r="CP140" s="650">
        <v>3</v>
      </c>
      <c r="CQ140" s="257">
        <f t="shared" si="68"/>
        <v>1</v>
      </c>
      <c r="CR140" s="650">
        <v>0</v>
      </c>
      <c r="CS140" s="650">
        <v>0</v>
      </c>
      <c r="CT140" s="257" t="str">
        <f t="shared" si="69"/>
        <v/>
      </c>
      <c r="CU140" s="256">
        <v>0</v>
      </c>
      <c r="CV140" s="256">
        <v>0</v>
      </c>
      <c r="CW140" s="257" t="str">
        <f t="shared" si="70"/>
        <v/>
      </c>
      <c r="CX140" s="256">
        <v>5</v>
      </c>
      <c r="CY140" s="256">
        <v>7</v>
      </c>
      <c r="CZ140" s="257">
        <f t="shared" si="71"/>
        <v>0.7142857142857143</v>
      </c>
    </row>
    <row r="141" spans="1:104" ht="15" customHeight="1" x14ac:dyDescent="0.25">
      <c r="A141" s="152">
        <v>25</v>
      </c>
      <c r="B141" s="127" t="s">
        <v>362</v>
      </c>
      <c r="C141" s="127" t="s">
        <v>339</v>
      </c>
      <c r="D141" s="480">
        <v>1</v>
      </c>
      <c r="E141" s="480">
        <v>1</v>
      </c>
      <c r="F141" s="257">
        <f t="shared" si="42"/>
        <v>1</v>
      </c>
      <c r="G141" s="258" t="str">
        <f t="shared" si="37"/>
        <v>Đạt</v>
      </c>
      <c r="H141" s="259">
        <f t="shared" si="43"/>
        <v>19</v>
      </c>
      <c r="I141" s="259">
        <f t="shared" si="38"/>
        <v>20</v>
      </c>
      <c r="J141" s="293">
        <f t="shared" si="44"/>
        <v>0.95</v>
      </c>
      <c r="K141" s="258" t="str">
        <f t="shared" si="39"/>
        <v>Đạt</v>
      </c>
      <c r="L141" s="256">
        <v>1</v>
      </c>
      <c r="M141" s="256">
        <v>1</v>
      </c>
      <c r="N141" s="257">
        <f t="shared" si="45"/>
        <v>1</v>
      </c>
      <c r="O141" s="256">
        <v>0</v>
      </c>
      <c r="P141" s="256">
        <v>0</v>
      </c>
      <c r="Q141" s="257" t="str">
        <f t="shared" si="40"/>
        <v/>
      </c>
      <c r="R141" s="256">
        <v>3</v>
      </c>
      <c r="S141" s="256">
        <v>3</v>
      </c>
      <c r="T141" s="257">
        <f t="shared" si="46"/>
        <v>1</v>
      </c>
      <c r="U141" s="256">
        <v>0</v>
      </c>
      <c r="V141" s="256">
        <v>0</v>
      </c>
      <c r="W141" s="257" t="str">
        <f t="shared" si="47"/>
        <v/>
      </c>
      <c r="X141" s="256">
        <v>2</v>
      </c>
      <c r="Y141" s="256">
        <v>2</v>
      </c>
      <c r="Z141" s="257">
        <f t="shared" si="48"/>
        <v>1</v>
      </c>
      <c r="AA141" s="256">
        <v>0</v>
      </c>
      <c r="AB141" s="256">
        <v>0</v>
      </c>
      <c r="AC141" s="257" t="str">
        <f t="shared" si="41"/>
        <v/>
      </c>
      <c r="AD141" s="256">
        <v>0</v>
      </c>
      <c r="AE141" s="256">
        <v>0</v>
      </c>
      <c r="AF141" s="257" t="str">
        <f t="shared" si="49"/>
        <v/>
      </c>
      <c r="AG141" s="256">
        <v>0</v>
      </c>
      <c r="AH141" s="256">
        <v>0</v>
      </c>
      <c r="AI141" s="257" t="str">
        <f t="shared" si="50"/>
        <v/>
      </c>
      <c r="AJ141" s="256">
        <v>0</v>
      </c>
      <c r="AK141" s="521">
        <v>1</v>
      </c>
      <c r="AL141" s="257">
        <f t="shared" si="51"/>
        <v>0</v>
      </c>
      <c r="AM141" s="256">
        <v>1</v>
      </c>
      <c r="AN141" s="256">
        <v>1</v>
      </c>
      <c r="AO141" s="257">
        <v>5</v>
      </c>
      <c r="AP141" s="256">
        <v>1</v>
      </c>
      <c r="AQ141" s="256">
        <v>1</v>
      </c>
      <c r="AR141" s="257">
        <f t="shared" si="52"/>
        <v>1</v>
      </c>
      <c r="AS141" s="650">
        <v>0</v>
      </c>
      <c r="AT141" s="650">
        <v>0</v>
      </c>
      <c r="AU141" s="257" t="str">
        <f t="shared" si="53"/>
        <v/>
      </c>
      <c r="AV141" s="650">
        <v>0</v>
      </c>
      <c r="AW141" s="650">
        <v>0</v>
      </c>
      <c r="AX141" s="257" t="str">
        <f t="shared" si="72"/>
        <v/>
      </c>
      <c r="AY141" s="521">
        <v>0</v>
      </c>
      <c r="AZ141" s="521">
        <v>0</v>
      </c>
      <c r="BA141" s="257" t="str">
        <f t="shared" si="54"/>
        <v/>
      </c>
      <c r="BB141" s="521">
        <v>0</v>
      </c>
      <c r="BC141" s="521">
        <v>0</v>
      </c>
      <c r="BD141" s="257" t="str">
        <f t="shared" si="55"/>
        <v/>
      </c>
      <c r="BE141" s="521">
        <v>0</v>
      </c>
      <c r="BF141" s="521">
        <v>0</v>
      </c>
      <c r="BG141" s="257" t="str">
        <f t="shared" si="56"/>
        <v/>
      </c>
      <c r="BH141" s="521">
        <v>2</v>
      </c>
      <c r="BI141" s="521">
        <v>2</v>
      </c>
      <c r="BJ141" s="257">
        <f t="shared" si="57"/>
        <v>1</v>
      </c>
      <c r="BK141" s="521">
        <v>0</v>
      </c>
      <c r="BL141" s="521">
        <v>0</v>
      </c>
      <c r="BM141" s="257" t="str">
        <f t="shared" si="58"/>
        <v/>
      </c>
      <c r="BN141" s="521">
        <v>1</v>
      </c>
      <c r="BO141" s="521">
        <v>1</v>
      </c>
      <c r="BP141" s="257">
        <f t="shared" si="59"/>
        <v>1</v>
      </c>
      <c r="BQ141" s="521">
        <v>0</v>
      </c>
      <c r="BR141" s="521">
        <v>0</v>
      </c>
      <c r="BS141" s="257" t="str">
        <f t="shared" si="60"/>
        <v/>
      </c>
      <c r="BT141" s="521">
        <v>3</v>
      </c>
      <c r="BU141" s="521">
        <v>3</v>
      </c>
      <c r="BV141" s="257">
        <f t="shared" si="61"/>
        <v>1</v>
      </c>
      <c r="BW141" s="521">
        <v>0</v>
      </c>
      <c r="BX141" s="521">
        <v>0</v>
      </c>
      <c r="BY141" s="257" t="str">
        <f t="shared" si="62"/>
        <v/>
      </c>
      <c r="BZ141" s="521">
        <v>1</v>
      </c>
      <c r="CA141" s="521">
        <v>1</v>
      </c>
      <c r="CB141" s="257">
        <f t="shared" si="63"/>
        <v>1</v>
      </c>
      <c r="CC141" s="521">
        <v>0</v>
      </c>
      <c r="CD141" s="521">
        <v>0</v>
      </c>
      <c r="CE141" s="257" t="str">
        <f t="shared" si="64"/>
        <v/>
      </c>
      <c r="CF141" s="521">
        <v>1</v>
      </c>
      <c r="CG141" s="521">
        <v>1</v>
      </c>
      <c r="CH141" s="257">
        <f t="shared" si="65"/>
        <v>1</v>
      </c>
      <c r="CI141" s="650">
        <v>0</v>
      </c>
      <c r="CJ141" s="650">
        <v>0</v>
      </c>
      <c r="CK141" s="257" t="str">
        <f t="shared" si="66"/>
        <v/>
      </c>
      <c r="CL141" s="650">
        <v>1</v>
      </c>
      <c r="CM141" s="650">
        <v>1</v>
      </c>
      <c r="CN141" s="257">
        <f t="shared" si="67"/>
        <v>1</v>
      </c>
      <c r="CO141" s="650">
        <v>1</v>
      </c>
      <c r="CP141" s="650">
        <v>1</v>
      </c>
      <c r="CQ141" s="257">
        <f t="shared" si="68"/>
        <v>1</v>
      </c>
      <c r="CR141" s="650">
        <v>0</v>
      </c>
      <c r="CS141" s="650">
        <v>0</v>
      </c>
      <c r="CT141" s="257" t="str">
        <f t="shared" si="69"/>
        <v/>
      </c>
      <c r="CU141" s="256">
        <v>0</v>
      </c>
      <c r="CV141" s="256">
        <v>0</v>
      </c>
      <c r="CW141" s="257" t="str">
        <f t="shared" si="70"/>
        <v/>
      </c>
      <c r="CX141" s="256">
        <v>1</v>
      </c>
      <c r="CY141" s="256">
        <v>1</v>
      </c>
      <c r="CZ141" s="257">
        <f t="shared" si="71"/>
        <v>1</v>
      </c>
    </row>
    <row r="142" spans="1:104" ht="15" customHeight="1" x14ac:dyDescent="0.25">
      <c r="A142" s="152">
        <v>26</v>
      </c>
      <c r="B142" s="127" t="s">
        <v>363</v>
      </c>
      <c r="C142" s="127" t="s">
        <v>339</v>
      </c>
      <c r="D142" s="480">
        <v>1</v>
      </c>
      <c r="E142" s="480">
        <v>1</v>
      </c>
      <c r="F142" s="257">
        <f t="shared" si="42"/>
        <v>1</v>
      </c>
      <c r="G142" s="258" t="str">
        <f t="shared" si="37"/>
        <v>Đạt</v>
      </c>
      <c r="H142" s="259">
        <f t="shared" si="43"/>
        <v>17</v>
      </c>
      <c r="I142" s="259">
        <f t="shared" si="38"/>
        <v>19</v>
      </c>
      <c r="J142" s="293">
        <f t="shared" si="44"/>
        <v>0.89473684210526316</v>
      </c>
      <c r="K142" s="258" t="str">
        <f t="shared" si="39"/>
        <v>Đạt</v>
      </c>
      <c r="L142" s="256">
        <v>0</v>
      </c>
      <c r="M142" s="256">
        <v>0</v>
      </c>
      <c r="N142" s="257" t="str">
        <f t="shared" si="45"/>
        <v/>
      </c>
      <c r="O142" s="256">
        <v>0</v>
      </c>
      <c r="P142" s="256">
        <v>0</v>
      </c>
      <c r="Q142" s="257" t="str">
        <f t="shared" si="40"/>
        <v/>
      </c>
      <c r="R142" s="256">
        <v>1</v>
      </c>
      <c r="S142" s="256">
        <v>1</v>
      </c>
      <c r="T142" s="257">
        <f t="shared" si="46"/>
        <v>1</v>
      </c>
      <c r="U142" s="256">
        <v>4</v>
      </c>
      <c r="V142" s="256">
        <v>4</v>
      </c>
      <c r="W142" s="257">
        <f t="shared" si="47"/>
        <v>1</v>
      </c>
      <c r="X142" s="256">
        <v>5</v>
      </c>
      <c r="Y142" s="256">
        <v>5</v>
      </c>
      <c r="Z142" s="257">
        <f t="shared" si="48"/>
        <v>1</v>
      </c>
      <c r="AA142" s="256">
        <v>0</v>
      </c>
      <c r="AB142" s="256">
        <v>0</v>
      </c>
      <c r="AC142" s="257" t="str">
        <f t="shared" si="41"/>
        <v/>
      </c>
      <c r="AD142" s="256">
        <v>0</v>
      </c>
      <c r="AE142" s="256">
        <v>0</v>
      </c>
      <c r="AF142" s="257" t="str">
        <f t="shared" si="49"/>
        <v/>
      </c>
      <c r="AG142" s="256">
        <v>0</v>
      </c>
      <c r="AH142" s="256">
        <v>0</v>
      </c>
      <c r="AI142" s="257" t="str">
        <f t="shared" si="50"/>
        <v/>
      </c>
      <c r="AJ142" s="256">
        <v>0</v>
      </c>
      <c r="AK142" s="521">
        <v>0</v>
      </c>
      <c r="AL142" s="257" t="str">
        <f t="shared" si="51"/>
        <v/>
      </c>
      <c r="AM142" s="256">
        <v>1</v>
      </c>
      <c r="AN142" s="256">
        <v>2</v>
      </c>
      <c r="AO142" s="257">
        <v>1</v>
      </c>
      <c r="AP142" s="256">
        <v>0</v>
      </c>
      <c r="AQ142" s="256">
        <v>0</v>
      </c>
      <c r="AR142" s="257" t="str">
        <f t="shared" si="52"/>
        <v/>
      </c>
      <c r="AS142" s="650">
        <v>0</v>
      </c>
      <c r="AT142" s="650">
        <v>0</v>
      </c>
      <c r="AU142" s="257" t="str">
        <f t="shared" si="53"/>
        <v/>
      </c>
      <c r="AV142" s="650">
        <v>0</v>
      </c>
      <c r="AW142" s="650">
        <v>0</v>
      </c>
      <c r="AX142" s="257" t="str">
        <f t="shared" si="72"/>
        <v/>
      </c>
      <c r="AY142" s="521">
        <v>0</v>
      </c>
      <c r="AZ142" s="521">
        <v>0</v>
      </c>
      <c r="BA142" s="257" t="str">
        <f t="shared" si="54"/>
        <v/>
      </c>
      <c r="BB142" s="521">
        <v>0</v>
      </c>
      <c r="BC142" s="521">
        <v>0</v>
      </c>
      <c r="BD142" s="257" t="str">
        <f t="shared" si="55"/>
        <v/>
      </c>
      <c r="BE142" s="521">
        <v>0</v>
      </c>
      <c r="BF142" s="521">
        <v>0</v>
      </c>
      <c r="BG142" s="257" t="str">
        <f t="shared" si="56"/>
        <v/>
      </c>
      <c r="BH142" s="521">
        <v>1</v>
      </c>
      <c r="BI142" s="521">
        <v>1</v>
      </c>
      <c r="BJ142" s="257">
        <f t="shared" si="57"/>
        <v>1</v>
      </c>
      <c r="BK142" s="521">
        <v>0</v>
      </c>
      <c r="BL142" s="521">
        <v>0</v>
      </c>
      <c r="BM142" s="257" t="str">
        <f t="shared" si="58"/>
        <v/>
      </c>
      <c r="BN142" s="521">
        <v>1</v>
      </c>
      <c r="BO142" s="521">
        <v>1</v>
      </c>
      <c r="BP142" s="257">
        <f t="shared" si="59"/>
        <v>1</v>
      </c>
      <c r="BQ142" s="521">
        <v>1</v>
      </c>
      <c r="BR142" s="521">
        <v>1</v>
      </c>
      <c r="BS142" s="257">
        <f t="shared" si="60"/>
        <v>1</v>
      </c>
      <c r="BT142" s="521">
        <v>0</v>
      </c>
      <c r="BU142" s="521">
        <v>0</v>
      </c>
      <c r="BV142" s="257" t="str">
        <f t="shared" si="61"/>
        <v/>
      </c>
      <c r="BW142" s="521">
        <v>0</v>
      </c>
      <c r="BX142" s="521">
        <v>0</v>
      </c>
      <c r="BY142" s="257" t="str">
        <f t="shared" si="62"/>
        <v/>
      </c>
      <c r="BZ142" s="521">
        <v>0</v>
      </c>
      <c r="CA142" s="521">
        <v>0</v>
      </c>
      <c r="CB142" s="257" t="str">
        <f t="shared" si="63"/>
        <v/>
      </c>
      <c r="CC142" s="521">
        <v>1</v>
      </c>
      <c r="CD142" s="521">
        <v>1</v>
      </c>
      <c r="CE142" s="257">
        <f t="shared" si="64"/>
        <v>1</v>
      </c>
      <c r="CF142" s="521">
        <v>0</v>
      </c>
      <c r="CG142" s="521">
        <v>0</v>
      </c>
      <c r="CH142" s="257" t="str">
        <f t="shared" si="65"/>
        <v/>
      </c>
      <c r="CI142" s="650">
        <v>0</v>
      </c>
      <c r="CJ142" s="650">
        <v>0</v>
      </c>
      <c r="CK142" s="257" t="str">
        <f t="shared" si="66"/>
        <v/>
      </c>
      <c r="CL142" s="650">
        <v>1</v>
      </c>
      <c r="CM142" s="650">
        <v>1</v>
      </c>
      <c r="CN142" s="257">
        <f t="shared" si="67"/>
        <v>1</v>
      </c>
      <c r="CO142" s="650">
        <v>0</v>
      </c>
      <c r="CP142" s="650">
        <v>0</v>
      </c>
      <c r="CQ142" s="257" t="str">
        <f t="shared" si="68"/>
        <v/>
      </c>
      <c r="CR142" s="650">
        <v>0</v>
      </c>
      <c r="CS142" s="650">
        <v>1</v>
      </c>
      <c r="CT142" s="257">
        <f t="shared" si="69"/>
        <v>0</v>
      </c>
      <c r="CU142" s="256">
        <v>0</v>
      </c>
      <c r="CV142" s="256">
        <v>0</v>
      </c>
      <c r="CW142" s="257" t="str">
        <f t="shared" si="70"/>
        <v/>
      </c>
      <c r="CX142" s="256">
        <v>1</v>
      </c>
      <c r="CY142" s="256">
        <v>1</v>
      </c>
      <c r="CZ142" s="257">
        <f t="shared" si="71"/>
        <v>1</v>
      </c>
    </row>
    <row r="143" spans="1:104" ht="15" customHeight="1" x14ac:dyDescent="0.25">
      <c r="A143" s="152">
        <v>27</v>
      </c>
      <c r="B143" s="127" t="s">
        <v>364</v>
      </c>
      <c r="C143" s="127" t="s">
        <v>339</v>
      </c>
      <c r="D143" s="480">
        <v>3</v>
      </c>
      <c r="E143" s="480">
        <v>3</v>
      </c>
      <c r="F143" s="257">
        <f t="shared" si="42"/>
        <v>1</v>
      </c>
      <c r="G143" s="258" t="str">
        <f t="shared" si="37"/>
        <v>Đạt</v>
      </c>
      <c r="H143" s="259">
        <f t="shared" si="43"/>
        <v>28</v>
      </c>
      <c r="I143" s="259">
        <f t="shared" si="38"/>
        <v>32</v>
      </c>
      <c r="J143" s="293">
        <f t="shared" si="44"/>
        <v>0.875</v>
      </c>
      <c r="K143" s="258" t="str">
        <f t="shared" si="39"/>
        <v>Đạt</v>
      </c>
      <c r="L143" s="256">
        <v>1</v>
      </c>
      <c r="M143" s="256">
        <v>1</v>
      </c>
      <c r="N143" s="257">
        <f t="shared" si="45"/>
        <v>1</v>
      </c>
      <c r="O143" s="256">
        <v>0</v>
      </c>
      <c r="P143" s="256">
        <v>0</v>
      </c>
      <c r="Q143" s="257" t="str">
        <f t="shared" si="40"/>
        <v/>
      </c>
      <c r="R143" s="256">
        <v>1</v>
      </c>
      <c r="S143" s="256">
        <v>1</v>
      </c>
      <c r="T143" s="257">
        <f t="shared" si="46"/>
        <v>1</v>
      </c>
      <c r="U143" s="256">
        <v>1</v>
      </c>
      <c r="V143" s="256">
        <v>1</v>
      </c>
      <c r="W143" s="257">
        <f t="shared" si="47"/>
        <v>1</v>
      </c>
      <c r="X143" s="256">
        <v>0</v>
      </c>
      <c r="Y143" s="256">
        <v>1</v>
      </c>
      <c r="Z143" s="257">
        <f t="shared" si="48"/>
        <v>0</v>
      </c>
      <c r="AA143" s="256">
        <v>0</v>
      </c>
      <c r="AB143" s="256">
        <v>0</v>
      </c>
      <c r="AC143" s="257" t="str">
        <f t="shared" si="41"/>
        <v/>
      </c>
      <c r="AD143" s="256">
        <v>2</v>
      </c>
      <c r="AE143" s="256">
        <v>2</v>
      </c>
      <c r="AF143" s="257">
        <f t="shared" si="49"/>
        <v>1</v>
      </c>
      <c r="AG143" s="256">
        <v>0</v>
      </c>
      <c r="AH143" s="256">
        <v>0</v>
      </c>
      <c r="AI143" s="257" t="str">
        <f t="shared" si="50"/>
        <v/>
      </c>
      <c r="AJ143" s="256">
        <v>0</v>
      </c>
      <c r="AK143" s="521">
        <v>0</v>
      </c>
      <c r="AL143" s="257" t="str">
        <f t="shared" si="51"/>
        <v/>
      </c>
      <c r="AM143" s="256">
        <v>0</v>
      </c>
      <c r="AN143" s="256">
        <v>2</v>
      </c>
      <c r="AO143" s="257">
        <v>1</v>
      </c>
      <c r="AP143" s="256">
        <v>1</v>
      </c>
      <c r="AQ143" s="256">
        <v>1</v>
      </c>
      <c r="AR143" s="257">
        <f t="shared" si="52"/>
        <v>1</v>
      </c>
      <c r="AS143" s="650">
        <v>4</v>
      </c>
      <c r="AT143" s="650">
        <v>4</v>
      </c>
      <c r="AU143" s="257">
        <f t="shared" si="53"/>
        <v>1</v>
      </c>
      <c r="AV143" s="650">
        <v>0</v>
      </c>
      <c r="AW143" s="650">
        <v>0</v>
      </c>
      <c r="AX143" s="257" t="str">
        <f t="shared" si="72"/>
        <v/>
      </c>
      <c r="AY143" s="521">
        <v>0</v>
      </c>
      <c r="AZ143" s="521">
        <v>0</v>
      </c>
      <c r="BA143" s="257" t="str">
        <f t="shared" si="54"/>
        <v/>
      </c>
      <c r="BB143" s="521">
        <v>1</v>
      </c>
      <c r="BC143" s="521">
        <v>1</v>
      </c>
      <c r="BD143" s="257">
        <f t="shared" si="55"/>
        <v>1</v>
      </c>
      <c r="BE143" s="521">
        <v>0</v>
      </c>
      <c r="BF143" s="521">
        <v>0</v>
      </c>
      <c r="BG143" s="257" t="str">
        <f t="shared" si="56"/>
        <v/>
      </c>
      <c r="BH143" s="521">
        <v>0</v>
      </c>
      <c r="BI143" s="521">
        <v>1</v>
      </c>
      <c r="BJ143" s="257">
        <f t="shared" si="57"/>
        <v>0</v>
      </c>
      <c r="BK143" s="521">
        <v>1</v>
      </c>
      <c r="BL143" s="521">
        <v>1</v>
      </c>
      <c r="BM143" s="257">
        <f t="shared" si="58"/>
        <v>1</v>
      </c>
      <c r="BN143" s="521">
        <v>3</v>
      </c>
      <c r="BO143" s="521">
        <v>3</v>
      </c>
      <c r="BP143" s="257">
        <f t="shared" si="59"/>
        <v>1</v>
      </c>
      <c r="BQ143" s="521">
        <v>1</v>
      </c>
      <c r="BR143" s="521">
        <v>1</v>
      </c>
      <c r="BS143" s="257">
        <f t="shared" si="60"/>
        <v>1</v>
      </c>
      <c r="BT143" s="521">
        <v>1</v>
      </c>
      <c r="BU143" s="521">
        <v>1</v>
      </c>
      <c r="BV143" s="257">
        <f t="shared" si="61"/>
        <v>1</v>
      </c>
      <c r="BW143" s="521">
        <v>0</v>
      </c>
      <c r="BX143" s="521">
        <v>0</v>
      </c>
      <c r="BY143" s="257" t="str">
        <f t="shared" si="62"/>
        <v/>
      </c>
      <c r="BZ143" s="521">
        <v>0</v>
      </c>
      <c r="CA143" s="521">
        <v>0</v>
      </c>
      <c r="CB143" s="257" t="str">
        <f t="shared" si="63"/>
        <v/>
      </c>
      <c r="CC143" s="521">
        <v>2</v>
      </c>
      <c r="CD143" s="521">
        <v>2</v>
      </c>
      <c r="CE143" s="257">
        <f t="shared" si="64"/>
        <v>1</v>
      </c>
      <c r="CF143" s="521">
        <v>0</v>
      </c>
      <c r="CG143" s="521">
        <v>0</v>
      </c>
      <c r="CH143" s="257" t="str">
        <f t="shared" si="65"/>
        <v/>
      </c>
      <c r="CI143" s="650">
        <v>2</v>
      </c>
      <c r="CJ143" s="650">
        <v>2</v>
      </c>
      <c r="CK143" s="257">
        <f t="shared" si="66"/>
        <v>1</v>
      </c>
      <c r="CL143" s="650">
        <v>2</v>
      </c>
      <c r="CM143" s="650">
        <v>2</v>
      </c>
      <c r="CN143" s="257">
        <f t="shared" si="67"/>
        <v>1</v>
      </c>
      <c r="CO143" s="650">
        <v>2</v>
      </c>
      <c r="CP143" s="650">
        <v>2</v>
      </c>
      <c r="CQ143" s="257">
        <f t="shared" si="68"/>
        <v>1</v>
      </c>
      <c r="CR143" s="650">
        <v>0</v>
      </c>
      <c r="CS143" s="650">
        <v>0</v>
      </c>
      <c r="CT143" s="257" t="str">
        <f t="shared" si="69"/>
        <v/>
      </c>
      <c r="CU143" s="256">
        <v>0</v>
      </c>
      <c r="CV143" s="256">
        <v>0</v>
      </c>
      <c r="CW143" s="257" t="str">
        <f t="shared" si="70"/>
        <v/>
      </c>
      <c r="CX143" s="256">
        <v>3</v>
      </c>
      <c r="CY143" s="256">
        <v>3</v>
      </c>
      <c r="CZ143" s="257">
        <f t="shared" si="71"/>
        <v>1</v>
      </c>
    </row>
    <row r="144" spans="1:104" ht="15" customHeight="1" x14ac:dyDescent="0.25">
      <c r="A144" s="152">
        <v>28</v>
      </c>
      <c r="B144" s="127" t="s">
        <v>365</v>
      </c>
      <c r="C144" s="127" t="s">
        <v>336</v>
      </c>
      <c r="D144" s="480">
        <v>0</v>
      </c>
      <c r="E144" s="480">
        <v>0</v>
      </c>
      <c r="F144" s="257" t="str">
        <f t="shared" si="42"/>
        <v>-</v>
      </c>
      <c r="G144" s="258" t="str">
        <f t="shared" si="37"/>
        <v>Đạt</v>
      </c>
      <c r="H144" s="259">
        <f t="shared" si="43"/>
        <v>2</v>
      </c>
      <c r="I144" s="259">
        <f t="shared" si="38"/>
        <v>2</v>
      </c>
      <c r="J144" s="293">
        <f t="shared" si="44"/>
        <v>1</v>
      </c>
      <c r="K144" s="258" t="str">
        <f t="shared" si="39"/>
        <v>Đạt</v>
      </c>
      <c r="L144" s="256">
        <v>0</v>
      </c>
      <c r="M144" s="256">
        <v>0</v>
      </c>
      <c r="N144" s="257" t="str">
        <f t="shared" si="45"/>
        <v/>
      </c>
      <c r="O144" s="256">
        <v>0</v>
      </c>
      <c r="P144" s="256">
        <v>0</v>
      </c>
      <c r="Q144" s="257" t="str">
        <f t="shared" si="40"/>
        <v/>
      </c>
      <c r="R144" s="256">
        <v>1</v>
      </c>
      <c r="S144" s="256">
        <v>1</v>
      </c>
      <c r="T144" s="257">
        <f t="shared" si="46"/>
        <v>1</v>
      </c>
      <c r="U144" s="256">
        <v>0</v>
      </c>
      <c r="V144" s="256">
        <v>0</v>
      </c>
      <c r="W144" s="257" t="str">
        <f t="shared" si="47"/>
        <v/>
      </c>
      <c r="X144" s="256">
        <v>0</v>
      </c>
      <c r="Y144" s="256">
        <v>0</v>
      </c>
      <c r="Z144" s="257" t="str">
        <f t="shared" si="48"/>
        <v/>
      </c>
      <c r="AA144" s="256">
        <v>0</v>
      </c>
      <c r="AB144" s="256">
        <v>0</v>
      </c>
      <c r="AC144" s="257" t="str">
        <f t="shared" si="41"/>
        <v/>
      </c>
      <c r="AD144" s="256">
        <v>0</v>
      </c>
      <c r="AE144" s="256">
        <v>0</v>
      </c>
      <c r="AF144" s="257" t="str">
        <f t="shared" si="49"/>
        <v/>
      </c>
      <c r="AG144" s="256">
        <v>0</v>
      </c>
      <c r="AH144" s="256">
        <v>0</v>
      </c>
      <c r="AI144" s="257" t="str">
        <f t="shared" si="50"/>
        <v/>
      </c>
      <c r="AJ144" s="256">
        <v>0</v>
      </c>
      <c r="AK144" s="521">
        <v>0</v>
      </c>
      <c r="AL144" s="257" t="str">
        <f t="shared" si="51"/>
        <v/>
      </c>
      <c r="AM144" s="256">
        <v>0</v>
      </c>
      <c r="AN144" s="256">
        <v>0</v>
      </c>
      <c r="AO144" s="257">
        <v>0</v>
      </c>
      <c r="AP144" s="256">
        <v>0</v>
      </c>
      <c r="AQ144" s="256">
        <v>0</v>
      </c>
      <c r="AR144" s="257" t="str">
        <f t="shared" si="52"/>
        <v/>
      </c>
      <c r="AS144" s="650">
        <v>0</v>
      </c>
      <c r="AT144" s="650">
        <v>0</v>
      </c>
      <c r="AU144" s="257" t="str">
        <f t="shared" si="53"/>
        <v/>
      </c>
      <c r="AV144" s="650">
        <v>0</v>
      </c>
      <c r="AW144" s="650">
        <v>0</v>
      </c>
      <c r="AX144" s="257" t="str">
        <f t="shared" si="72"/>
        <v/>
      </c>
      <c r="AY144" s="521">
        <v>0</v>
      </c>
      <c r="AZ144" s="521">
        <v>0</v>
      </c>
      <c r="BA144" s="257" t="str">
        <f t="shared" si="54"/>
        <v/>
      </c>
      <c r="BB144" s="521">
        <v>0</v>
      </c>
      <c r="BC144" s="521">
        <v>0</v>
      </c>
      <c r="BD144" s="257" t="str">
        <f t="shared" si="55"/>
        <v/>
      </c>
      <c r="BE144" s="521">
        <v>0</v>
      </c>
      <c r="BF144" s="521">
        <v>0</v>
      </c>
      <c r="BG144" s="257" t="str">
        <f t="shared" si="56"/>
        <v/>
      </c>
      <c r="BH144" s="521">
        <v>0</v>
      </c>
      <c r="BI144" s="521">
        <v>0</v>
      </c>
      <c r="BJ144" s="257" t="str">
        <f t="shared" si="57"/>
        <v/>
      </c>
      <c r="BK144" s="521">
        <v>0</v>
      </c>
      <c r="BL144" s="521">
        <v>0</v>
      </c>
      <c r="BM144" s="257" t="str">
        <f t="shared" si="58"/>
        <v/>
      </c>
      <c r="BN144" s="521">
        <v>1</v>
      </c>
      <c r="BO144" s="521">
        <v>1</v>
      </c>
      <c r="BP144" s="257">
        <f t="shared" si="59"/>
        <v>1</v>
      </c>
      <c r="BQ144" s="521">
        <v>0</v>
      </c>
      <c r="BR144" s="521">
        <v>0</v>
      </c>
      <c r="BS144" s="257" t="str">
        <f t="shared" si="60"/>
        <v/>
      </c>
      <c r="BT144" s="521">
        <v>0</v>
      </c>
      <c r="BU144" s="521">
        <v>0</v>
      </c>
      <c r="BV144" s="257" t="str">
        <f t="shared" si="61"/>
        <v/>
      </c>
      <c r="BW144" s="521">
        <v>0</v>
      </c>
      <c r="BX144" s="521">
        <v>0</v>
      </c>
      <c r="BY144" s="257" t="str">
        <f t="shared" si="62"/>
        <v/>
      </c>
      <c r="BZ144" s="521">
        <v>0</v>
      </c>
      <c r="CA144" s="521">
        <v>0</v>
      </c>
      <c r="CB144" s="257" t="str">
        <f t="shared" si="63"/>
        <v/>
      </c>
      <c r="CC144" s="521">
        <v>0</v>
      </c>
      <c r="CD144" s="521">
        <v>0</v>
      </c>
      <c r="CE144" s="257" t="str">
        <f t="shared" si="64"/>
        <v/>
      </c>
      <c r="CF144" s="521">
        <v>0</v>
      </c>
      <c r="CG144" s="521">
        <v>0</v>
      </c>
      <c r="CH144" s="257" t="str">
        <f t="shared" si="65"/>
        <v/>
      </c>
      <c r="CI144" s="650">
        <v>0</v>
      </c>
      <c r="CJ144" s="650">
        <v>0</v>
      </c>
      <c r="CK144" s="257" t="str">
        <f t="shared" si="66"/>
        <v/>
      </c>
      <c r="CL144" s="650">
        <v>0</v>
      </c>
      <c r="CM144" s="650">
        <v>0</v>
      </c>
      <c r="CN144" s="257" t="str">
        <f t="shared" si="67"/>
        <v/>
      </c>
      <c r="CO144" s="650">
        <v>0</v>
      </c>
      <c r="CP144" s="650">
        <v>0</v>
      </c>
      <c r="CQ144" s="257" t="str">
        <f t="shared" si="68"/>
        <v/>
      </c>
      <c r="CR144" s="650">
        <v>0</v>
      </c>
      <c r="CS144" s="650">
        <v>0</v>
      </c>
      <c r="CT144" s="257" t="str">
        <f t="shared" si="69"/>
        <v/>
      </c>
      <c r="CU144" s="256">
        <v>0</v>
      </c>
      <c r="CV144" s="256">
        <v>0</v>
      </c>
      <c r="CW144" s="257" t="str">
        <f t="shared" si="70"/>
        <v/>
      </c>
      <c r="CX144" s="256">
        <v>0</v>
      </c>
      <c r="CY144" s="256">
        <v>0</v>
      </c>
      <c r="CZ144" s="257" t="str">
        <f t="shared" si="71"/>
        <v/>
      </c>
    </row>
    <row r="145" spans="1:104" ht="15" customHeight="1" x14ac:dyDescent="0.25">
      <c r="A145" s="152">
        <v>29</v>
      </c>
      <c r="B145" s="127" t="s">
        <v>366</v>
      </c>
      <c r="C145" s="127" t="s">
        <v>339</v>
      </c>
      <c r="D145" s="480">
        <v>0</v>
      </c>
      <c r="E145" s="480">
        <v>0</v>
      </c>
      <c r="F145" s="257" t="str">
        <f t="shared" si="42"/>
        <v>-</v>
      </c>
      <c r="G145" s="258" t="str">
        <f t="shared" si="37"/>
        <v>Đạt</v>
      </c>
      <c r="H145" s="259">
        <f t="shared" si="43"/>
        <v>7</v>
      </c>
      <c r="I145" s="259">
        <f t="shared" si="38"/>
        <v>8</v>
      </c>
      <c r="J145" s="293">
        <f t="shared" si="44"/>
        <v>0.875</v>
      </c>
      <c r="K145" s="258" t="str">
        <f t="shared" si="39"/>
        <v>Đạt</v>
      </c>
      <c r="L145" s="256">
        <v>0</v>
      </c>
      <c r="M145" s="256">
        <v>0</v>
      </c>
      <c r="N145" s="257" t="str">
        <f t="shared" si="45"/>
        <v/>
      </c>
      <c r="O145" s="256">
        <v>0</v>
      </c>
      <c r="P145" s="256">
        <v>0</v>
      </c>
      <c r="Q145" s="257" t="str">
        <f t="shared" si="40"/>
        <v/>
      </c>
      <c r="R145" s="256">
        <v>2</v>
      </c>
      <c r="S145" s="256">
        <v>2</v>
      </c>
      <c r="T145" s="257">
        <f t="shared" si="46"/>
        <v>1</v>
      </c>
      <c r="U145" s="256">
        <v>1</v>
      </c>
      <c r="V145" s="256">
        <v>1</v>
      </c>
      <c r="W145" s="257">
        <f t="shared" si="47"/>
        <v>1</v>
      </c>
      <c r="X145" s="256">
        <v>1</v>
      </c>
      <c r="Y145" s="256">
        <v>1</v>
      </c>
      <c r="Z145" s="257">
        <f t="shared" si="48"/>
        <v>1</v>
      </c>
      <c r="AA145" s="256">
        <v>1</v>
      </c>
      <c r="AB145" s="256">
        <v>1</v>
      </c>
      <c r="AC145" s="257">
        <f t="shared" si="41"/>
        <v>1</v>
      </c>
      <c r="AD145" s="256">
        <v>0</v>
      </c>
      <c r="AE145" s="256">
        <v>0</v>
      </c>
      <c r="AF145" s="257" t="str">
        <f t="shared" si="49"/>
        <v/>
      </c>
      <c r="AG145" s="256">
        <v>0</v>
      </c>
      <c r="AH145" s="256">
        <v>0</v>
      </c>
      <c r="AI145" s="257" t="str">
        <f t="shared" si="50"/>
        <v/>
      </c>
      <c r="AJ145" s="256">
        <v>0</v>
      </c>
      <c r="AK145" s="521">
        <v>0</v>
      </c>
      <c r="AL145" s="257" t="str">
        <f t="shared" si="51"/>
        <v/>
      </c>
      <c r="AM145" s="256">
        <v>0</v>
      </c>
      <c r="AN145" s="256">
        <v>0</v>
      </c>
      <c r="AO145" s="257">
        <v>0</v>
      </c>
      <c r="AP145" s="256">
        <v>0</v>
      </c>
      <c r="AQ145" s="256">
        <v>0</v>
      </c>
      <c r="AR145" s="257" t="str">
        <f t="shared" si="52"/>
        <v/>
      </c>
      <c r="AS145" s="650">
        <v>0</v>
      </c>
      <c r="AT145" s="650">
        <v>0</v>
      </c>
      <c r="AU145" s="257" t="str">
        <f t="shared" si="53"/>
        <v/>
      </c>
      <c r="AV145" s="650">
        <v>0</v>
      </c>
      <c r="AW145" s="650">
        <v>0</v>
      </c>
      <c r="AX145" s="257" t="str">
        <f t="shared" si="72"/>
        <v/>
      </c>
      <c r="AY145" s="521">
        <v>0</v>
      </c>
      <c r="AZ145" s="521">
        <v>1</v>
      </c>
      <c r="BA145" s="257">
        <f t="shared" si="54"/>
        <v>0</v>
      </c>
      <c r="BB145" s="521">
        <v>0</v>
      </c>
      <c r="BC145" s="521">
        <v>0</v>
      </c>
      <c r="BD145" s="257" t="str">
        <f t="shared" si="55"/>
        <v/>
      </c>
      <c r="BE145" s="521">
        <v>0</v>
      </c>
      <c r="BF145" s="521">
        <v>0</v>
      </c>
      <c r="BG145" s="257" t="str">
        <f t="shared" si="56"/>
        <v/>
      </c>
      <c r="BH145" s="521">
        <v>0</v>
      </c>
      <c r="BI145" s="521">
        <v>0</v>
      </c>
      <c r="BJ145" s="257" t="str">
        <f t="shared" si="57"/>
        <v/>
      </c>
      <c r="BK145" s="521">
        <v>0</v>
      </c>
      <c r="BL145" s="521">
        <v>0</v>
      </c>
      <c r="BM145" s="257" t="str">
        <f t="shared" si="58"/>
        <v/>
      </c>
      <c r="BN145" s="521">
        <v>0</v>
      </c>
      <c r="BO145" s="521">
        <v>0</v>
      </c>
      <c r="BP145" s="257" t="str">
        <f t="shared" si="59"/>
        <v/>
      </c>
      <c r="BQ145" s="521">
        <v>0</v>
      </c>
      <c r="BR145" s="521">
        <v>0</v>
      </c>
      <c r="BS145" s="257" t="str">
        <f t="shared" si="60"/>
        <v/>
      </c>
      <c r="BT145" s="521">
        <v>0</v>
      </c>
      <c r="BU145" s="521">
        <v>0</v>
      </c>
      <c r="BV145" s="257" t="str">
        <f t="shared" si="61"/>
        <v/>
      </c>
      <c r="BW145" s="521">
        <v>0</v>
      </c>
      <c r="BX145" s="521">
        <v>0</v>
      </c>
      <c r="BY145" s="257" t="str">
        <f t="shared" si="62"/>
        <v/>
      </c>
      <c r="BZ145" s="521">
        <v>1</v>
      </c>
      <c r="CA145" s="521">
        <v>1</v>
      </c>
      <c r="CB145" s="257">
        <f t="shared" si="63"/>
        <v>1</v>
      </c>
      <c r="CC145" s="521">
        <v>0</v>
      </c>
      <c r="CD145" s="521">
        <v>0</v>
      </c>
      <c r="CE145" s="257" t="str">
        <f t="shared" si="64"/>
        <v/>
      </c>
      <c r="CF145" s="521">
        <v>1</v>
      </c>
      <c r="CG145" s="521">
        <v>1</v>
      </c>
      <c r="CH145" s="257">
        <f t="shared" si="65"/>
        <v>1</v>
      </c>
      <c r="CI145" s="650">
        <v>0</v>
      </c>
      <c r="CJ145" s="650">
        <v>0</v>
      </c>
      <c r="CK145" s="257" t="str">
        <f t="shared" si="66"/>
        <v/>
      </c>
      <c r="CL145" s="650">
        <v>0</v>
      </c>
      <c r="CM145" s="650">
        <v>0</v>
      </c>
      <c r="CN145" s="257" t="str">
        <f t="shared" si="67"/>
        <v/>
      </c>
      <c r="CO145" s="650">
        <v>0</v>
      </c>
      <c r="CP145" s="650">
        <v>0</v>
      </c>
      <c r="CQ145" s="257" t="str">
        <f t="shared" si="68"/>
        <v/>
      </c>
      <c r="CR145" s="650">
        <v>0</v>
      </c>
      <c r="CS145" s="650">
        <v>0</v>
      </c>
      <c r="CT145" s="257" t="str">
        <f t="shared" si="69"/>
        <v/>
      </c>
      <c r="CU145" s="256">
        <v>0</v>
      </c>
      <c r="CV145" s="256">
        <v>0</v>
      </c>
      <c r="CW145" s="257" t="str">
        <f t="shared" si="70"/>
        <v/>
      </c>
      <c r="CX145" s="256">
        <v>0</v>
      </c>
      <c r="CY145" s="256">
        <v>0</v>
      </c>
      <c r="CZ145" s="257" t="str">
        <f t="shared" si="71"/>
        <v/>
      </c>
    </row>
    <row r="146" spans="1:104" ht="15" customHeight="1" x14ac:dyDescent="0.25">
      <c r="A146" s="152">
        <v>30</v>
      </c>
      <c r="B146" s="127" t="s">
        <v>367</v>
      </c>
      <c r="C146" s="127" t="s">
        <v>339</v>
      </c>
      <c r="D146" s="480">
        <v>0</v>
      </c>
      <c r="E146" s="480">
        <v>0</v>
      </c>
      <c r="F146" s="257" t="str">
        <f t="shared" si="42"/>
        <v>-</v>
      </c>
      <c r="G146" s="258" t="str">
        <f t="shared" si="37"/>
        <v>Đạt</v>
      </c>
      <c r="H146" s="259">
        <f t="shared" si="43"/>
        <v>15</v>
      </c>
      <c r="I146" s="259">
        <f t="shared" si="38"/>
        <v>16</v>
      </c>
      <c r="J146" s="293">
        <f t="shared" si="44"/>
        <v>0.9375</v>
      </c>
      <c r="K146" s="258" t="str">
        <f t="shared" si="39"/>
        <v>Đạt</v>
      </c>
      <c r="L146" s="256">
        <v>1</v>
      </c>
      <c r="M146" s="256">
        <v>2</v>
      </c>
      <c r="N146" s="257">
        <f t="shared" si="45"/>
        <v>0.5</v>
      </c>
      <c r="O146" s="256">
        <v>0</v>
      </c>
      <c r="P146" s="256">
        <v>0</v>
      </c>
      <c r="Q146" s="257" t="str">
        <f t="shared" si="40"/>
        <v/>
      </c>
      <c r="R146" s="256">
        <v>0</v>
      </c>
      <c r="S146" s="256">
        <v>0</v>
      </c>
      <c r="T146" s="257" t="str">
        <f t="shared" si="46"/>
        <v/>
      </c>
      <c r="U146" s="256">
        <v>3</v>
      </c>
      <c r="V146" s="256">
        <v>3</v>
      </c>
      <c r="W146" s="257">
        <f t="shared" si="47"/>
        <v>1</v>
      </c>
      <c r="X146" s="256">
        <v>2</v>
      </c>
      <c r="Y146" s="256">
        <v>2</v>
      </c>
      <c r="Z146" s="257">
        <f t="shared" si="48"/>
        <v>1</v>
      </c>
      <c r="AA146" s="256">
        <v>1</v>
      </c>
      <c r="AB146" s="256">
        <v>1</v>
      </c>
      <c r="AC146" s="257">
        <f t="shared" si="41"/>
        <v>1</v>
      </c>
      <c r="AD146" s="256">
        <v>0</v>
      </c>
      <c r="AE146" s="256">
        <v>0</v>
      </c>
      <c r="AF146" s="257" t="str">
        <f t="shared" si="49"/>
        <v/>
      </c>
      <c r="AG146" s="256">
        <v>0</v>
      </c>
      <c r="AH146" s="256">
        <v>0</v>
      </c>
      <c r="AI146" s="257" t="str">
        <f t="shared" si="50"/>
        <v/>
      </c>
      <c r="AJ146" s="256">
        <v>0</v>
      </c>
      <c r="AK146" s="521">
        <v>0</v>
      </c>
      <c r="AL146" s="257" t="str">
        <f t="shared" si="51"/>
        <v/>
      </c>
      <c r="AM146" s="256">
        <v>2</v>
      </c>
      <c r="AN146" s="256">
        <v>2</v>
      </c>
      <c r="AO146" s="257">
        <v>1</v>
      </c>
      <c r="AP146" s="256">
        <v>0</v>
      </c>
      <c r="AQ146" s="256">
        <v>0</v>
      </c>
      <c r="AR146" s="257" t="str">
        <f t="shared" si="52"/>
        <v/>
      </c>
      <c r="AS146" s="650">
        <v>0</v>
      </c>
      <c r="AT146" s="650">
        <v>0</v>
      </c>
      <c r="AU146" s="257" t="str">
        <f t="shared" si="53"/>
        <v/>
      </c>
      <c r="AV146" s="650">
        <v>0</v>
      </c>
      <c r="AW146" s="650">
        <v>0</v>
      </c>
      <c r="AX146" s="257" t="str">
        <f t="shared" si="72"/>
        <v/>
      </c>
      <c r="AY146" s="521">
        <v>0</v>
      </c>
      <c r="AZ146" s="521">
        <v>0</v>
      </c>
      <c r="BA146" s="257" t="str">
        <f t="shared" si="54"/>
        <v/>
      </c>
      <c r="BB146" s="521">
        <v>0</v>
      </c>
      <c r="BC146" s="521">
        <v>0</v>
      </c>
      <c r="BD146" s="257" t="str">
        <f t="shared" si="55"/>
        <v/>
      </c>
      <c r="BE146" s="521">
        <v>0</v>
      </c>
      <c r="BF146" s="521">
        <v>0</v>
      </c>
      <c r="BG146" s="257" t="str">
        <f t="shared" si="56"/>
        <v/>
      </c>
      <c r="BH146" s="521">
        <v>0</v>
      </c>
      <c r="BI146" s="521">
        <v>0</v>
      </c>
      <c r="BJ146" s="257" t="str">
        <f t="shared" si="57"/>
        <v/>
      </c>
      <c r="BK146" s="521">
        <v>0</v>
      </c>
      <c r="BL146" s="521">
        <v>0</v>
      </c>
      <c r="BM146" s="257" t="str">
        <f t="shared" si="58"/>
        <v/>
      </c>
      <c r="BN146" s="521">
        <v>1</v>
      </c>
      <c r="BO146" s="521">
        <v>1</v>
      </c>
      <c r="BP146" s="257">
        <f t="shared" si="59"/>
        <v>1</v>
      </c>
      <c r="BQ146" s="521">
        <v>0</v>
      </c>
      <c r="BR146" s="521">
        <v>0</v>
      </c>
      <c r="BS146" s="257" t="str">
        <f t="shared" si="60"/>
        <v/>
      </c>
      <c r="BT146" s="521">
        <v>0</v>
      </c>
      <c r="BU146" s="521">
        <v>0</v>
      </c>
      <c r="BV146" s="257" t="str">
        <f t="shared" si="61"/>
        <v/>
      </c>
      <c r="BW146" s="521">
        <v>0</v>
      </c>
      <c r="BX146" s="521">
        <v>0</v>
      </c>
      <c r="BY146" s="257" t="str">
        <f t="shared" si="62"/>
        <v/>
      </c>
      <c r="BZ146" s="521">
        <v>0</v>
      </c>
      <c r="CA146" s="521">
        <v>0</v>
      </c>
      <c r="CB146" s="257" t="str">
        <f t="shared" si="63"/>
        <v/>
      </c>
      <c r="CC146" s="521">
        <v>1</v>
      </c>
      <c r="CD146" s="521">
        <v>1</v>
      </c>
      <c r="CE146" s="257">
        <f t="shared" si="64"/>
        <v>1</v>
      </c>
      <c r="CF146" s="521">
        <v>1</v>
      </c>
      <c r="CG146" s="521">
        <v>1</v>
      </c>
      <c r="CH146" s="257">
        <f t="shared" si="65"/>
        <v>1</v>
      </c>
      <c r="CI146" s="650">
        <v>2</v>
      </c>
      <c r="CJ146" s="650">
        <v>2</v>
      </c>
      <c r="CK146" s="257">
        <f t="shared" si="66"/>
        <v>1</v>
      </c>
      <c r="CL146" s="650">
        <v>1</v>
      </c>
      <c r="CM146" s="650">
        <v>1</v>
      </c>
      <c r="CN146" s="257">
        <f t="shared" si="67"/>
        <v>1</v>
      </c>
      <c r="CO146" s="650">
        <v>0</v>
      </c>
      <c r="CP146" s="650">
        <v>0</v>
      </c>
      <c r="CQ146" s="257" t="str">
        <f t="shared" si="68"/>
        <v/>
      </c>
      <c r="CR146" s="650">
        <v>0</v>
      </c>
      <c r="CS146" s="650">
        <v>0</v>
      </c>
      <c r="CT146" s="257" t="str">
        <f t="shared" si="69"/>
        <v/>
      </c>
      <c r="CU146" s="256">
        <v>0</v>
      </c>
      <c r="CV146" s="256">
        <v>0</v>
      </c>
      <c r="CW146" s="257" t="str">
        <f t="shared" si="70"/>
        <v/>
      </c>
      <c r="CX146" s="256">
        <v>0</v>
      </c>
      <c r="CY146" s="256">
        <v>0</v>
      </c>
      <c r="CZ146" s="257" t="str">
        <f t="shared" si="71"/>
        <v/>
      </c>
    </row>
    <row r="147" spans="1:104" ht="15" customHeight="1" x14ac:dyDescent="0.25">
      <c r="A147" s="152">
        <v>31</v>
      </c>
      <c r="B147" s="127" t="s">
        <v>368</v>
      </c>
      <c r="C147" s="127" t="s">
        <v>345</v>
      </c>
      <c r="D147" s="480">
        <v>0</v>
      </c>
      <c r="E147" s="480">
        <v>0</v>
      </c>
      <c r="F147" s="257" t="str">
        <f t="shared" si="42"/>
        <v>-</v>
      </c>
      <c r="G147" s="258" t="str">
        <f t="shared" si="37"/>
        <v>Đạt</v>
      </c>
      <c r="H147" s="259">
        <f t="shared" si="43"/>
        <v>9</v>
      </c>
      <c r="I147" s="259">
        <f t="shared" si="38"/>
        <v>11</v>
      </c>
      <c r="J147" s="293">
        <f t="shared" si="44"/>
        <v>0.81818181818181823</v>
      </c>
      <c r="K147" s="258" t="str">
        <f t="shared" si="39"/>
        <v>Đạt</v>
      </c>
      <c r="L147" s="256">
        <v>0</v>
      </c>
      <c r="M147" s="256">
        <v>0</v>
      </c>
      <c r="N147" s="257" t="str">
        <f t="shared" si="45"/>
        <v/>
      </c>
      <c r="O147" s="256">
        <v>0</v>
      </c>
      <c r="P147" s="256">
        <v>0</v>
      </c>
      <c r="Q147" s="257" t="str">
        <f t="shared" si="40"/>
        <v/>
      </c>
      <c r="R147" s="256">
        <v>2</v>
      </c>
      <c r="S147" s="256">
        <v>3</v>
      </c>
      <c r="T147" s="257">
        <f t="shared" si="46"/>
        <v>0.66666666666666663</v>
      </c>
      <c r="U147" s="256">
        <v>0</v>
      </c>
      <c r="V147" s="256">
        <v>0</v>
      </c>
      <c r="W147" s="257" t="str">
        <f t="shared" si="47"/>
        <v/>
      </c>
      <c r="X147" s="256">
        <v>1</v>
      </c>
      <c r="Y147" s="256">
        <v>1</v>
      </c>
      <c r="Z147" s="257">
        <f t="shared" si="48"/>
        <v>1</v>
      </c>
      <c r="AA147" s="256">
        <v>2</v>
      </c>
      <c r="AB147" s="256">
        <v>2</v>
      </c>
      <c r="AC147" s="257">
        <f t="shared" si="41"/>
        <v>1</v>
      </c>
      <c r="AD147" s="256">
        <v>1</v>
      </c>
      <c r="AE147" s="256">
        <v>1</v>
      </c>
      <c r="AF147" s="257">
        <f t="shared" si="49"/>
        <v>1</v>
      </c>
      <c r="AG147" s="256">
        <v>0</v>
      </c>
      <c r="AH147" s="256">
        <v>0</v>
      </c>
      <c r="AI147" s="257" t="str">
        <f t="shared" si="50"/>
        <v/>
      </c>
      <c r="AJ147" s="256">
        <v>0</v>
      </c>
      <c r="AK147" s="521">
        <v>0</v>
      </c>
      <c r="AL147" s="257" t="str">
        <f t="shared" si="51"/>
        <v/>
      </c>
      <c r="AM147" s="256">
        <v>0</v>
      </c>
      <c r="AN147" s="256">
        <v>1</v>
      </c>
      <c r="AO147" s="257">
        <v>0</v>
      </c>
      <c r="AP147" s="256">
        <v>0</v>
      </c>
      <c r="AQ147" s="256">
        <v>0</v>
      </c>
      <c r="AR147" s="257" t="str">
        <f t="shared" si="52"/>
        <v/>
      </c>
      <c r="AS147" s="650">
        <v>0</v>
      </c>
      <c r="AT147" s="650">
        <v>0</v>
      </c>
      <c r="AU147" s="257" t="str">
        <f t="shared" si="53"/>
        <v/>
      </c>
      <c r="AV147" s="650">
        <v>0</v>
      </c>
      <c r="AW147" s="650">
        <v>0</v>
      </c>
      <c r="AX147" s="257" t="str">
        <f t="shared" si="72"/>
        <v/>
      </c>
      <c r="AY147" s="521">
        <v>0</v>
      </c>
      <c r="AZ147" s="521">
        <v>0</v>
      </c>
      <c r="BA147" s="257" t="str">
        <f t="shared" si="54"/>
        <v/>
      </c>
      <c r="BB147" s="521">
        <v>0</v>
      </c>
      <c r="BC147" s="521">
        <v>0</v>
      </c>
      <c r="BD147" s="257" t="str">
        <f t="shared" si="55"/>
        <v/>
      </c>
      <c r="BE147" s="521">
        <v>0</v>
      </c>
      <c r="BF147" s="521">
        <v>0</v>
      </c>
      <c r="BG147" s="257" t="str">
        <f t="shared" si="56"/>
        <v/>
      </c>
      <c r="BH147" s="521">
        <v>0</v>
      </c>
      <c r="BI147" s="521">
        <v>0</v>
      </c>
      <c r="BJ147" s="257" t="str">
        <f t="shared" si="57"/>
        <v/>
      </c>
      <c r="BK147" s="521">
        <v>0</v>
      </c>
      <c r="BL147" s="521">
        <v>0</v>
      </c>
      <c r="BM147" s="257" t="str">
        <f t="shared" si="58"/>
        <v/>
      </c>
      <c r="BN147" s="521">
        <v>0</v>
      </c>
      <c r="BO147" s="521">
        <v>0</v>
      </c>
      <c r="BP147" s="257" t="str">
        <f t="shared" si="59"/>
        <v/>
      </c>
      <c r="BQ147" s="521">
        <v>0</v>
      </c>
      <c r="BR147" s="521">
        <v>0</v>
      </c>
      <c r="BS147" s="257" t="str">
        <f t="shared" si="60"/>
        <v/>
      </c>
      <c r="BT147" s="521">
        <v>1</v>
      </c>
      <c r="BU147" s="521">
        <v>1</v>
      </c>
      <c r="BV147" s="257">
        <f t="shared" si="61"/>
        <v>1</v>
      </c>
      <c r="BW147" s="521">
        <v>0</v>
      </c>
      <c r="BX147" s="521">
        <v>0</v>
      </c>
      <c r="BY147" s="257" t="str">
        <f t="shared" si="62"/>
        <v/>
      </c>
      <c r="BZ147" s="521">
        <v>0</v>
      </c>
      <c r="CA147" s="521">
        <v>0</v>
      </c>
      <c r="CB147" s="257" t="str">
        <f t="shared" si="63"/>
        <v/>
      </c>
      <c r="CC147" s="521">
        <v>1</v>
      </c>
      <c r="CD147" s="521">
        <v>1</v>
      </c>
      <c r="CE147" s="257">
        <f t="shared" si="64"/>
        <v>1</v>
      </c>
      <c r="CF147" s="521">
        <v>0</v>
      </c>
      <c r="CG147" s="521">
        <v>0</v>
      </c>
      <c r="CH147" s="257" t="str">
        <f t="shared" si="65"/>
        <v/>
      </c>
      <c r="CI147" s="650">
        <v>0</v>
      </c>
      <c r="CJ147" s="650">
        <v>0</v>
      </c>
      <c r="CK147" s="257" t="str">
        <f t="shared" si="66"/>
        <v/>
      </c>
      <c r="CL147" s="650">
        <v>0</v>
      </c>
      <c r="CM147" s="650">
        <v>0</v>
      </c>
      <c r="CN147" s="257" t="str">
        <f t="shared" si="67"/>
        <v/>
      </c>
      <c r="CO147" s="650">
        <v>1</v>
      </c>
      <c r="CP147" s="650">
        <v>1</v>
      </c>
      <c r="CQ147" s="257">
        <f t="shared" si="68"/>
        <v>1</v>
      </c>
      <c r="CR147" s="650">
        <v>0</v>
      </c>
      <c r="CS147" s="650">
        <v>0</v>
      </c>
      <c r="CT147" s="257" t="str">
        <f t="shared" si="69"/>
        <v/>
      </c>
      <c r="CU147" s="256">
        <v>0</v>
      </c>
      <c r="CV147" s="256">
        <v>0</v>
      </c>
      <c r="CW147" s="257" t="str">
        <f t="shared" si="70"/>
        <v/>
      </c>
      <c r="CX147" s="256">
        <v>0</v>
      </c>
      <c r="CY147" s="256">
        <v>0</v>
      </c>
      <c r="CZ147" s="257" t="str">
        <f t="shared" si="71"/>
        <v/>
      </c>
    </row>
    <row r="148" spans="1:104" ht="15" customHeight="1" x14ac:dyDescent="0.25">
      <c r="A148" s="152">
        <v>32</v>
      </c>
      <c r="B148" s="127" t="s">
        <v>369</v>
      </c>
      <c r="C148" s="127" t="s">
        <v>336</v>
      </c>
      <c r="D148" s="480">
        <v>4</v>
      </c>
      <c r="E148" s="480">
        <v>4</v>
      </c>
      <c r="F148" s="257">
        <f t="shared" si="42"/>
        <v>1</v>
      </c>
      <c r="G148" s="258" t="str">
        <f t="shared" si="37"/>
        <v>Đạt</v>
      </c>
      <c r="H148" s="259">
        <f t="shared" si="43"/>
        <v>31</v>
      </c>
      <c r="I148" s="259">
        <f t="shared" si="38"/>
        <v>32</v>
      </c>
      <c r="J148" s="293">
        <f t="shared" si="44"/>
        <v>0.96875</v>
      </c>
      <c r="K148" s="258" t="str">
        <f t="shared" si="39"/>
        <v>Đạt</v>
      </c>
      <c r="L148" s="256">
        <v>0</v>
      </c>
      <c r="M148" s="256">
        <v>0</v>
      </c>
      <c r="N148" s="257" t="str">
        <f t="shared" si="45"/>
        <v/>
      </c>
      <c r="O148" s="256">
        <v>0</v>
      </c>
      <c r="P148" s="256">
        <v>0</v>
      </c>
      <c r="Q148" s="257" t="str">
        <f t="shared" si="40"/>
        <v/>
      </c>
      <c r="R148" s="256">
        <v>2</v>
      </c>
      <c r="S148" s="256">
        <v>2</v>
      </c>
      <c r="T148" s="257">
        <f t="shared" si="46"/>
        <v>1</v>
      </c>
      <c r="U148" s="256">
        <v>2</v>
      </c>
      <c r="V148" s="256">
        <v>2</v>
      </c>
      <c r="W148" s="257">
        <f t="shared" si="47"/>
        <v>1</v>
      </c>
      <c r="X148" s="256">
        <v>0</v>
      </c>
      <c r="Y148" s="256">
        <v>0</v>
      </c>
      <c r="Z148" s="257" t="str">
        <f t="shared" si="48"/>
        <v/>
      </c>
      <c r="AA148" s="256">
        <v>0</v>
      </c>
      <c r="AB148" s="256">
        <v>0</v>
      </c>
      <c r="AC148" s="257" t="str">
        <f t="shared" si="41"/>
        <v/>
      </c>
      <c r="AD148" s="256">
        <v>0</v>
      </c>
      <c r="AE148" s="256">
        <v>0</v>
      </c>
      <c r="AF148" s="257" t="str">
        <f t="shared" si="49"/>
        <v/>
      </c>
      <c r="AG148" s="256">
        <v>0</v>
      </c>
      <c r="AH148" s="256">
        <v>0</v>
      </c>
      <c r="AI148" s="257" t="str">
        <f t="shared" si="50"/>
        <v/>
      </c>
      <c r="AJ148" s="256">
        <v>0</v>
      </c>
      <c r="AK148" s="521">
        <v>0</v>
      </c>
      <c r="AL148" s="257" t="str">
        <f t="shared" si="51"/>
        <v/>
      </c>
      <c r="AM148" s="256">
        <v>8</v>
      </c>
      <c r="AN148" s="256">
        <v>8</v>
      </c>
      <c r="AO148" s="257">
        <v>0</v>
      </c>
      <c r="AP148" s="256">
        <v>1</v>
      </c>
      <c r="AQ148" s="256">
        <v>1</v>
      </c>
      <c r="AR148" s="257">
        <f t="shared" si="52"/>
        <v>1</v>
      </c>
      <c r="AS148" s="650">
        <v>5</v>
      </c>
      <c r="AT148" s="650">
        <v>6</v>
      </c>
      <c r="AU148" s="257">
        <f t="shared" si="53"/>
        <v>0.83333333333333337</v>
      </c>
      <c r="AV148" s="650">
        <v>3</v>
      </c>
      <c r="AW148" s="650">
        <v>3</v>
      </c>
      <c r="AX148" s="257">
        <f t="shared" si="72"/>
        <v>1</v>
      </c>
      <c r="AY148" s="521">
        <v>3</v>
      </c>
      <c r="AZ148" s="521">
        <v>3</v>
      </c>
      <c r="BA148" s="257">
        <f t="shared" si="54"/>
        <v>1</v>
      </c>
      <c r="BB148" s="521">
        <v>0</v>
      </c>
      <c r="BC148" s="521">
        <v>0</v>
      </c>
      <c r="BD148" s="257" t="str">
        <f t="shared" si="55"/>
        <v/>
      </c>
      <c r="BE148" s="521">
        <v>0</v>
      </c>
      <c r="BF148" s="521">
        <v>0</v>
      </c>
      <c r="BG148" s="257" t="str">
        <f t="shared" si="56"/>
        <v/>
      </c>
      <c r="BH148" s="521">
        <v>0</v>
      </c>
      <c r="BI148" s="521">
        <v>0</v>
      </c>
      <c r="BJ148" s="257" t="str">
        <f t="shared" si="57"/>
        <v/>
      </c>
      <c r="BK148" s="521">
        <v>1</v>
      </c>
      <c r="BL148" s="521">
        <v>1</v>
      </c>
      <c r="BM148" s="257">
        <f t="shared" si="58"/>
        <v>1</v>
      </c>
      <c r="BN148" s="521">
        <v>1</v>
      </c>
      <c r="BO148" s="521">
        <v>1</v>
      </c>
      <c r="BP148" s="257">
        <f t="shared" si="59"/>
        <v>1</v>
      </c>
      <c r="BQ148" s="521">
        <v>0</v>
      </c>
      <c r="BR148" s="521">
        <v>0</v>
      </c>
      <c r="BS148" s="257" t="str">
        <f t="shared" si="60"/>
        <v/>
      </c>
      <c r="BT148" s="521">
        <v>0</v>
      </c>
      <c r="BU148" s="521">
        <v>0</v>
      </c>
      <c r="BV148" s="257" t="str">
        <f t="shared" si="61"/>
        <v/>
      </c>
      <c r="BW148" s="521">
        <v>0</v>
      </c>
      <c r="BX148" s="521">
        <v>0</v>
      </c>
      <c r="BY148" s="257" t="str">
        <f t="shared" si="62"/>
        <v/>
      </c>
      <c r="BZ148" s="521">
        <v>0</v>
      </c>
      <c r="CA148" s="521">
        <v>0</v>
      </c>
      <c r="CB148" s="257" t="str">
        <f t="shared" si="63"/>
        <v/>
      </c>
      <c r="CC148" s="521">
        <v>0</v>
      </c>
      <c r="CD148" s="521">
        <v>0</v>
      </c>
      <c r="CE148" s="257" t="str">
        <f t="shared" si="64"/>
        <v/>
      </c>
      <c r="CF148" s="521">
        <v>0</v>
      </c>
      <c r="CG148" s="521">
        <v>0</v>
      </c>
      <c r="CH148" s="257" t="str">
        <f t="shared" si="65"/>
        <v/>
      </c>
      <c r="CI148" s="650">
        <v>0</v>
      </c>
      <c r="CJ148" s="650">
        <v>0</v>
      </c>
      <c r="CK148" s="257" t="str">
        <f t="shared" si="66"/>
        <v/>
      </c>
      <c r="CL148" s="650">
        <v>0</v>
      </c>
      <c r="CM148" s="650">
        <v>0</v>
      </c>
      <c r="CN148" s="257" t="str">
        <f t="shared" si="67"/>
        <v/>
      </c>
      <c r="CO148" s="650">
        <v>1</v>
      </c>
      <c r="CP148" s="650">
        <v>1</v>
      </c>
      <c r="CQ148" s="257">
        <f t="shared" si="68"/>
        <v>1</v>
      </c>
      <c r="CR148" s="650">
        <v>0</v>
      </c>
      <c r="CS148" s="650">
        <v>0</v>
      </c>
      <c r="CT148" s="257" t="str">
        <f t="shared" si="69"/>
        <v/>
      </c>
      <c r="CU148" s="256">
        <v>0</v>
      </c>
      <c r="CV148" s="256">
        <v>0</v>
      </c>
      <c r="CW148" s="257" t="str">
        <f t="shared" si="70"/>
        <v/>
      </c>
      <c r="CX148" s="256">
        <v>4</v>
      </c>
      <c r="CY148" s="256">
        <v>4</v>
      </c>
      <c r="CZ148" s="257">
        <f t="shared" si="71"/>
        <v>1</v>
      </c>
    </row>
    <row r="149" spans="1:104" ht="15" customHeight="1" x14ac:dyDescent="0.25">
      <c r="A149" s="152">
        <v>33</v>
      </c>
      <c r="B149" s="127" t="s">
        <v>370</v>
      </c>
      <c r="C149" s="127" t="s">
        <v>345</v>
      </c>
      <c r="D149" s="480">
        <v>0</v>
      </c>
      <c r="E149" s="480">
        <v>0</v>
      </c>
      <c r="F149" s="257" t="str">
        <f t="shared" si="42"/>
        <v>-</v>
      </c>
      <c r="G149" s="258" t="str">
        <f t="shared" si="37"/>
        <v>Đạt</v>
      </c>
      <c r="H149" s="259">
        <f t="shared" si="43"/>
        <v>5</v>
      </c>
      <c r="I149" s="259">
        <f t="shared" si="38"/>
        <v>5</v>
      </c>
      <c r="J149" s="293">
        <f t="shared" si="44"/>
        <v>1</v>
      </c>
      <c r="K149" s="258" t="str">
        <f t="shared" si="39"/>
        <v>Đạt</v>
      </c>
      <c r="L149" s="256">
        <v>0</v>
      </c>
      <c r="M149" s="256">
        <v>0</v>
      </c>
      <c r="N149" s="257" t="str">
        <f t="shared" si="45"/>
        <v/>
      </c>
      <c r="O149" s="256">
        <v>0</v>
      </c>
      <c r="P149" s="256">
        <v>0</v>
      </c>
      <c r="Q149" s="257" t="str">
        <f t="shared" si="40"/>
        <v/>
      </c>
      <c r="R149" s="256">
        <v>0</v>
      </c>
      <c r="S149" s="256">
        <v>0</v>
      </c>
      <c r="T149" s="257" t="str">
        <f t="shared" si="46"/>
        <v/>
      </c>
      <c r="U149" s="256">
        <v>0</v>
      </c>
      <c r="V149" s="256">
        <v>0</v>
      </c>
      <c r="W149" s="257" t="str">
        <f t="shared" si="47"/>
        <v/>
      </c>
      <c r="X149" s="256">
        <v>0</v>
      </c>
      <c r="Y149" s="256">
        <v>0</v>
      </c>
      <c r="Z149" s="257" t="str">
        <f t="shared" si="48"/>
        <v/>
      </c>
      <c r="AA149" s="256">
        <v>0</v>
      </c>
      <c r="AB149" s="256">
        <v>0</v>
      </c>
      <c r="AC149" s="257" t="str">
        <f t="shared" si="41"/>
        <v/>
      </c>
      <c r="AD149" s="256">
        <v>1</v>
      </c>
      <c r="AE149" s="256">
        <v>1</v>
      </c>
      <c r="AF149" s="257">
        <f t="shared" si="49"/>
        <v>1</v>
      </c>
      <c r="AG149" s="256">
        <v>0</v>
      </c>
      <c r="AH149" s="256">
        <v>0</v>
      </c>
      <c r="AI149" s="257" t="str">
        <f t="shared" si="50"/>
        <v/>
      </c>
      <c r="AJ149" s="256">
        <v>0</v>
      </c>
      <c r="AK149" s="521">
        <v>0</v>
      </c>
      <c r="AL149" s="257" t="str">
        <f t="shared" si="51"/>
        <v/>
      </c>
      <c r="AM149" s="256">
        <v>0</v>
      </c>
      <c r="AN149" s="256">
        <v>0</v>
      </c>
      <c r="AO149" s="257">
        <v>0</v>
      </c>
      <c r="AP149" s="256">
        <v>0</v>
      </c>
      <c r="AQ149" s="256">
        <v>0</v>
      </c>
      <c r="AR149" s="257" t="str">
        <f t="shared" si="52"/>
        <v/>
      </c>
      <c r="AS149" s="650">
        <v>0</v>
      </c>
      <c r="AT149" s="650">
        <v>0</v>
      </c>
      <c r="AU149" s="257" t="str">
        <f t="shared" si="53"/>
        <v/>
      </c>
      <c r="AV149" s="650">
        <v>1</v>
      </c>
      <c r="AW149" s="650">
        <v>1</v>
      </c>
      <c r="AX149" s="257">
        <f t="shared" si="72"/>
        <v>1</v>
      </c>
      <c r="AY149" s="521">
        <v>1</v>
      </c>
      <c r="AZ149" s="521">
        <v>1</v>
      </c>
      <c r="BA149" s="257">
        <f t="shared" si="54"/>
        <v>1</v>
      </c>
      <c r="BB149" s="521">
        <v>0</v>
      </c>
      <c r="BC149" s="521">
        <v>0</v>
      </c>
      <c r="BD149" s="257" t="str">
        <f t="shared" si="55"/>
        <v/>
      </c>
      <c r="BE149" s="521">
        <v>0</v>
      </c>
      <c r="BF149" s="521">
        <v>0</v>
      </c>
      <c r="BG149" s="257" t="str">
        <f t="shared" si="56"/>
        <v/>
      </c>
      <c r="BH149" s="521">
        <v>0</v>
      </c>
      <c r="BI149" s="521">
        <v>0</v>
      </c>
      <c r="BJ149" s="257" t="str">
        <f t="shared" si="57"/>
        <v/>
      </c>
      <c r="BK149" s="521">
        <v>0</v>
      </c>
      <c r="BL149" s="521">
        <v>0</v>
      </c>
      <c r="BM149" s="257" t="str">
        <f t="shared" si="58"/>
        <v/>
      </c>
      <c r="BN149" s="521">
        <v>0</v>
      </c>
      <c r="BO149" s="521">
        <v>0</v>
      </c>
      <c r="BP149" s="257" t="str">
        <f t="shared" si="59"/>
        <v/>
      </c>
      <c r="BQ149" s="521">
        <v>0</v>
      </c>
      <c r="BR149" s="521">
        <v>0</v>
      </c>
      <c r="BS149" s="257" t="str">
        <f t="shared" si="60"/>
        <v/>
      </c>
      <c r="BT149" s="521">
        <v>1</v>
      </c>
      <c r="BU149" s="521">
        <v>1</v>
      </c>
      <c r="BV149" s="257">
        <f t="shared" si="61"/>
        <v>1</v>
      </c>
      <c r="BW149" s="521">
        <v>0</v>
      </c>
      <c r="BX149" s="521">
        <v>0</v>
      </c>
      <c r="BY149" s="257" t="str">
        <f t="shared" si="62"/>
        <v/>
      </c>
      <c r="BZ149" s="521">
        <v>0</v>
      </c>
      <c r="CA149" s="521">
        <v>0</v>
      </c>
      <c r="CB149" s="257" t="str">
        <f t="shared" si="63"/>
        <v/>
      </c>
      <c r="CC149" s="521">
        <v>0</v>
      </c>
      <c r="CD149" s="521">
        <v>0</v>
      </c>
      <c r="CE149" s="257" t="str">
        <f t="shared" si="64"/>
        <v/>
      </c>
      <c r="CF149" s="521">
        <v>0</v>
      </c>
      <c r="CG149" s="521">
        <v>0</v>
      </c>
      <c r="CH149" s="257" t="str">
        <f t="shared" si="65"/>
        <v/>
      </c>
      <c r="CI149" s="650">
        <v>1</v>
      </c>
      <c r="CJ149" s="650">
        <v>1</v>
      </c>
      <c r="CK149" s="257">
        <f t="shared" si="66"/>
        <v>1</v>
      </c>
      <c r="CL149" s="650">
        <v>0</v>
      </c>
      <c r="CM149" s="650">
        <v>0</v>
      </c>
      <c r="CN149" s="257" t="str">
        <f t="shared" si="67"/>
        <v/>
      </c>
      <c r="CO149" s="650">
        <v>0</v>
      </c>
      <c r="CP149" s="650">
        <v>0</v>
      </c>
      <c r="CQ149" s="257" t="str">
        <f t="shared" si="68"/>
        <v/>
      </c>
      <c r="CR149" s="650">
        <v>0</v>
      </c>
      <c r="CS149" s="650">
        <v>0</v>
      </c>
      <c r="CT149" s="257" t="str">
        <f t="shared" si="69"/>
        <v/>
      </c>
      <c r="CU149" s="256">
        <v>0</v>
      </c>
      <c r="CV149" s="256">
        <v>0</v>
      </c>
      <c r="CW149" s="257" t="str">
        <f t="shared" si="70"/>
        <v/>
      </c>
      <c r="CX149" s="256">
        <v>0</v>
      </c>
      <c r="CY149" s="256">
        <v>0</v>
      </c>
      <c r="CZ149" s="257" t="str">
        <f t="shared" si="71"/>
        <v/>
      </c>
    </row>
    <row r="150" spans="1:104" x14ac:dyDescent="0.25">
      <c r="A150" s="152">
        <v>34</v>
      </c>
      <c r="B150" s="127" t="s">
        <v>371</v>
      </c>
      <c r="C150" s="127" t="s">
        <v>339</v>
      </c>
      <c r="D150" s="480">
        <v>0</v>
      </c>
      <c r="E150" s="480">
        <v>0</v>
      </c>
      <c r="F150" s="257" t="str">
        <f t="shared" si="42"/>
        <v>-</v>
      </c>
      <c r="G150" s="258" t="str">
        <f t="shared" si="37"/>
        <v>Đạt</v>
      </c>
      <c r="H150" s="259">
        <f t="shared" si="43"/>
        <v>3</v>
      </c>
      <c r="I150" s="259">
        <f t="shared" si="38"/>
        <v>3</v>
      </c>
      <c r="J150" s="293">
        <f t="shared" si="44"/>
        <v>1</v>
      </c>
      <c r="K150" s="258" t="str">
        <f t="shared" si="39"/>
        <v>Đạt</v>
      </c>
      <c r="L150" s="256">
        <v>0</v>
      </c>
      <c r="M150" s="256">
        <v>0</v>
      </c>
      <c r="N150" s="257" t="str">
        <f t="shared" si="45"/>
        <v/>
      </c>
      <c r="O150" s="256">
        <v>0</v>
      </c>
      <c r="P150" s="256">
        <v>0</v>
      </c>
      <c r="Q150" s="257" t="str">
        <f t="shared" si="40"/>
        <v/>
      </c>
      <c r="R150" s="256">
        <v>0</v>
      </c>
      <c r="S150" s="256">
        <v>0</v>
      </c>
      <c r="T150" s="257" t="str">
        <f t="shared" si="46"/>
        <v/>
      </c>
      <c r="U150" s="256">
        <v>0</v>
      </c>
      <c r="V150" s="256">
        <v>0</v>
      </c>
      <c r="W150" s="257" t="str">
        <f t="shared" si="47"/>
        <v/>
      </c>
      <c r="X150" s="256">
        <v>0</v>
      </c>
      <c r="Y150" s="256">
        <v>0</v>
      </c>
      <c r="Z150" s="257" t="str">
        <f t="shared" si="48"/>
        <v/>
      </c>
      <c r="AA150" s="256">
        <v>0</v>
      </c>
      <c r="AB150" s="256">
        <v>0</v>
      </c>
      <c r="AC150" s="257" t="str">
        <f t="shared" si="41"/>
        <v/>
      </c>
      <c r="AD150" s="256">
        <v>0</v>
      </c>
      <c r="AE150" s="256">
        <v>0</v>
      </c>
      <c r="AF150" s="257" t="str">
        <f t="shared" si="49"/>
        <v/>
      </c>
      <c r="AG150" s="256">
        <v>0</v>
      </c>
      <c r="AH150" s="256">
        <v>0</v>
      </c>
      <c r="AI150" s="257" t="str">
        <f t="shared" si="50"/>
        <v/>
      </c>
      <c r="AJ150" s="256">
        <v>2</v>
      </c>
      <c r="AK150" s="521">
        <v>2</v>
      </c>
      <c r="AL150" s="257">
        <f t="shared" si="51"/>
        <v>1</v>
      </c>
      <c r="AM150" s="256">
        <v>0</v>
      </c>
      <c r="AN150" s="256">
        <v>0</v>
      </c>
      <c r="AO150" s="257">
        <v>0</v>
      </c>
      <c r="AP150" s="256">
        <v>0</v>
      </c>
      <c r="AQ150" s="256">
        <v>0</v>
      </c>
      <c r="AR150" s="257" t="str">
        <f t="shared" si="52"/>
        <v/>
      </c>
      <c r="AS150" s="650">
        <v>0</v>
      </c>
      <c r="AT150" s="650">
        <v>0</v>
      </c>
      <c r="AU150" s="257" t="str">
        <f t="shared" si="53"/>
        <v/>
      </c>
      <c r="AV150" s="650">
        <v>0</v>
      </c>
      <c r="AW150" s="650">
        <v>0</v>
      </c>
      <c r="AX150" s="257" t="str">
        <f t="shared" si="72"/>
        <v/>
      </c>
      <c r="AY150" s="521">
        <v>0</v>
      </c>
      <c r="AZ150" s="521">
        <v>0</v>
      </c>
      <c r="BA150" s="257" t="str">
        <f t="shared" si="54"/>
        <v/>
      </c>
      <c r="BB150" s="521">
        <v>0</v>
      </c>
      <c r="BC150" s="521">
        <v>0</v>
      </c>
      <c r="BD150" s="257" t="str">
        <f t="shared" si="55"/>
        <v/>
      </c>
      <c r="BE150" s="521">
        <v>0</v>
      </c>
      <c r="BF150" s="521">
        <v>0</v>
      </c>
      <c r="BG150" s="257" t="str">
        <f t="shared" si="56"/>
        <v/>
      </c>
      <c r="BH150" s="521">
        <v>0</v>
      </c>
      <c r="BI150" s="521">
        <v>0</v>
      </c>
      <c r="BJ150" s="257" t="str">
        <f t="shared" si="57"/>
        <v/>
      </c>
      <c r="BK150" s="521">
        <v>0</v>
      </c>
      <c r="BL150" s="521">
        <v>0</v>
      </c>
      <c r="BM150" s="257" t="str">
        <f t="shared" si="58"/>
        <v/>
      </c>
      <c r="BN150" s="521">
        <v>0</v>
      </c>
      <c r="BO150" s="521">
        <v>0</v>
      </c>
      <c r="BP150" s="257" t="str">
        <f t="shared" si="59"/>
        <v/>
      </c>
      <c r="BQ150" s="521">
        <v>0</v>
      </c>
      <c r="BR150" s="521">
        <v>0</v>
      </c>
      <c r="BS150" s="257" t="str">
        <f t="shared" si="60"/>
        <v/>
      </c>
      <c r="BT150" s="521">
        <v>0</v>
      </c>
      <c r="BU150" s="521">
        <v>0</v>
      </c>
      <c r="BV150" s="257" t="str">
        <f t="shared" si="61"/>
        <v/>
      </c>
      <c r="BW150" s="521">
        <v>0</v>
      </c>
      <c r="BX150" s="521">
        <v>0</v>
      </c>
      <c r="BY150" s="257" t="str">
        <f t="shared" si="62"/>
        <v/>
      </c>
      <c r="BZ150" s="521">
        <v>0</v>
      </c>
      <c r="CA150" s="521">
        <v>0</v>
      </c>
      <c r="CB150" s="257" t="str">
        <f t="shared" si="63"/>
        <v/>
      </c>
      <c r="CC150" s="521">
        <v>0</v>
      </c>
      <c r="CD150" s="521">
        <v>0</v>
      </c>
      <c r="CE150" s="257" t="str">
        <f t="shared" si="64"/>
        <v/>
      </c>
      <c r="CF150" s="521">
        <v>1</v>
      </c>
      <c r="CG150" s="521">
        <v>1</v>
      </c>
      <c r="CH150" s="257">
        <f t="shared" si="65"/>
        <v>1</v>
      </c>
      <c r="CI150" s="650">
        <v>0</v>
      </c>
      <c r="CJ150" s="650">
        <v>0</v>
      </c>
      <c r="CK150" s="257" t="str">
        <f t="shared" si="66"/>
        <v/>
      </c>
      <c r="CL150" s="650">
        <v>0</v>
      </c>
      <c r="CM150" s="650">
        <v>0</v>
      </c>
      <c r="CN150" s="257" t="str">
        <f t="shared" si="67"/>
        <v/>
      </c>
      <c r="CO150" s="650">
        <v>0</v>
      </c>
      <c r="CP150" s="650">
        <v>0</v>
      </c>
      <c r="CQ150" s="257" t="str">
        <f t="shared" si="68"/>
        <v/>
      </c>
      <c r="CR150" s="650">
        <v>0</v>
      </c>
      <c r="CS150" s="650">
        <v>0</v>
      </c>
      <c r="CT150" s="257" t="str">
        <f t="shared" si="69"/>
        <v/>
      </c>
      <c r="CU150" s="256">
        <v>0</v>
      </c>
      <c r="CV150" s="256">
        <v>0</v>
      </c>
      <c r="CW150" s="257" t="str">
        <f t="shared" si="70"/>
        <v/>
      </c>
      <c r="CX150" s="256">
        <v>0</v>
      </c>
      <c r="CY150" s="256">
        <v>0</v>
      </c>
      <c r="CZ150" s="257" t="str">
        <f t="shared" si="71"/>
        <v/>
      </c>
    </row>
    <row r="151" spans="1:104" ht="15" customHeight="1" x14ac:dyDescent="0.25">
      <c r="A151" s="152">
        <v>35</v>
      </c>
      <c r="B151" s="127" t="s">
        <v>372</v>
      </c>
      <c r="C151" s="127" t="s">
        <v>345</v>
      </c>
      <c r="D151" s="480">
        <v>0</v>
      </c>
      <c r="E151" s="480">
        <v>0</v>
      </c>
      <c r="F151" s="257" t="str">
        <f t="shared" si="42"/>
        <v>-</v>
      </c>
      <c r="G151" s="258" t="str">
        <f t="shared" si="37"/>
        <v>Đạt</v>
      </c>
      <c r="H151" s="259">
        <f t="shared" si="43"/>
        <v>7</v>
      </c>
      <c r="I151" s="259">
        <f t="shared" si="38"/>
        <v>7</v>
      </c>
      <c r="J151" s="293">
        <f t="shared" si="44"/>
        <v>1</v>
      </c>
      <c r="K151" s="258" t="str">
        <f t="shared" si="39"/>
        <v>Đạt</v>
      </c>
      <c r="L151" s="256">
        <v>0</v>
      </c>
      <c r="M151" s="256">
        <v>0</v>
      </c>
      <c r="N151" s="257" t="str">
        <f t="shared" si="45"/>
        <v/>
      </c>
      <c r="O151" s="256">
        <v>0</v>
      </c>
      <c r="P151" s="256">
        <v>0</v>
      </c>
      <c r="Q151" s="257" t="str">
        <f t="shared" si="40"/>
        <v/>
      </c>
      <c r="R151" s="256">
        <v>0</v>
      </c>
      <c r="S151" s="256">
        <v>0</v>
      </c>
      <c r="T151" s="257" t="str">
        <f t="shared" si="46"/>
        <v/>
      </c>
      <c r="U151" s="256">
        <v>1</v>
      </c>
      <c r="V151" s="256">
        <v>1</v>
      </c>
      <c r="W151" s="257">
        <f t="shared" si="47"/>
        <v>1</v>
      </c>
      <c r="X151" s="256">
        <v>0</v>
      </c>
      <c r="Y151" s="256">
        <v>0</v>
      </c>
      <c r="Z151" s="257" t="str">
        <f t="shared" si="48"/>
        <v/>
      </c>
      <c r="AA151" s="256">
        <v>1</v>
      </c>
      <c r="AB151" s="256">
        <v>1</v>
      </c>
      <c r="AC151" s="257">
        <f t="shared" si="41"/>
        <v>1</v>
      </c>
      <c r="AD151" s="256">
        <v>0</v>
      </c>
      <c r="AE151" s="256">
        <v>0</v>
      </c>
      <c r="AF151" s="257" t="str">
        <f t="shared" si="49"/>
        <v/>
      </c>
      <c r="AG151" s="256">
        <v>1</v>
      </c>
      <c r="AH151" s="256">
        <v>1</v>
      </c>
      <c r="AI151" s="257">
        <f t="shared" si="50"/>
        <v>1</v>
      </c>
      <c r="AJ151" s="256">
        <v>0</v>
      </c>
      <c r="AK151" s="521">
        <v>0</v>
      </c>
      <c r="AL151" s="257" t="str">
        <f t="shared" si="51"/>
        <v/>
      </c>
      <c r="AM151" s="256">
        <v>0</v>
      </c>
      <c r="AN151" s="256">
        <v>0</v>
      </c>
      <c r="AO151" s="257">
        <v>0</v>
      </c>
      <c r="AP151" s="256">
        <v>0</v>
      </c>
      <c r="AQ151" s="256">
        <v>0</v>
      </c>
      <c r="AR151" s="257" t="str">
        <f t="shared" si="52"/>
        <v/>
      </c>
      <c r="AS151" s="650">
        <v>0</v>
      </c>
      <c r="AT151" s="650">
        <v>0</v>
      </c>
      <c r="AU151" s="257" t="str">
        <f t="shared" si="53"/>
        <v/>
      </c>
      <c r="AV151" s="650">
        <v>0</v>
      </c>
      <c r="AW151" s="650">
        <v>0</v>
      </c>
      <c r="AX151" s="257" t="str">
        <f t="shared" si="72"/>
        <v/>
      </c>
      <c r="AY151" s="521">
        <v>0</v>
      </c>
      <c r="AZ151" s="521">
        <v>0</v>
      </c>
      <c r="BA151" s="257" t="str">
        <f t="shared" si="54"/>
        <v/>
      </c>
      <c r="BB151" s="521">
        <v>0</v>
      </c>
      <c r="BC151" s="521">
        <v>0</v>
      </c>
      <c r="BD151" s="257" t="str">
        <f t="shared" si="55"/>
        <v/>
      </c>
      <c r="BE151" s="521">
        <v>0</v>
      </c>
      <c r="BF151" s="521">
        <v>0</v>
      </c>
      <c r="BG151" s="257" t="str">
        <f t="shared" si="56"/>
        <v/>
      </c>
      <c r="BH151" s="521">
        <v>2</v>
      </c>
      <c r="BI151" s="521">
        <v>2</v>
      </c>
      <c r="BJ151" s="257">
        <f t="shared" si="57"/>
        <v>1</v>
      </c>
      <c r="BK151" s="521">
        <v>0</v>
      </c>
      <c r="BL151" s="521">
        <v>0</v>
      </c>
      <c r="BM151" s="257" t="str">
        <f t="shared" si="58"/>
        <v/>
      </c>
      <c r="BN151" s="521">
        <v>0</v>
      </c>
      <c r="BO151" s="521">
        <v>0</v>
      </c>
      <c r="BP151" s="257" t="str">
        <f t="shared" si="59"/>
        <v/>
      </c>
      <c r="BQ151" s="521">
        <v>0</v>
      </c>
      <c r="BR151" s="521">
        <v>0</v>
      </c>
      <c r="BS151" s="257" t="str">
        <f t="shared" si="60"/>
        <v/>
      </c>
      <c r="BT151" s="521">
        <v>0</v>
      </c>
      <c r="BU151" s="521">
        <v>0</v>
      </c>
      <c r="BV151" s="257" t="str">
        <f t="shared" si="61"/>
        <v/>
      </c>
      <c r="BW151" s="521">
        <v>0</v>
      </c>
      <c r="BX151" s="521">
        <v>0</v>
      </c>
      <c r="BY151" s="257" t="str">
        <f t="shared" si="62"/>
        <v/>
      </c>
      <c r="BZ151" s="521">
        <v>0</v>
      </c>
      <c r="CA151" s="521">
        <v>0</v>
      </c>
      <c r="CB151" s="257" t="str">
        <f t="shared" si="63"/>
        <v/>
      </c>
      <c r="CC151" s="521">
        <v>1</v>
      </c>
      <c r="CD151" s="521">
        <v>1</v>
      </c>
      <c r="CE151" s="257">
        <f t="shared" si="64"/>
        <v>1</v>
      </c>
      <c r="CF151" s="521">
        <v>0</v>
      </c>
      <c r="CG151" s="521">
        <v>0</v>
      </c>
      <c r="CH151" s="257" t="str">
        <f t="shared" si="65"/>
        <v/>
      </c>
      <c r="CI151" s="650">
        <v>0</v>
      </c>
      <c r="CJ151" s="650">
        <v>0</v>
      </c>
      <c r="CK151" s="257" t="str">
        <f t="shared" si="66"/>
        <v/>
      </c>
      <c r="CL151" s="650">
        <v>0</v>
      </c>
      <c r="CM151" s="650">
        <v>0</v>
      </c>
      <c r="CN151" s="257" t="str">
        <f t="shared" si="67"/>
        <v/>
      </c>
      <c r="CO151" s="650">
        <v>1</v>
      </c>
      <c r="CP151" s="650">
        <v>1</v>
      </c>
      <c r="CQ151" s="257">
        <f t="shared" si="68"/>
        <v>1</v>
      </c>
      <c r="CR151" s="650">
        <v>0</v>
      </c>
      <c r="CS151" s="650">
        <v>0</v>
      </c>
      <c r="CT151" s="257" t="str">
        <f t="shared" si="69"/>
        <v/>
      </c>
      <c r="CU151" s="256">
        <v>0</v>
      </c>
      <c r="CV151" s="256">
        <v>0</v>
      </c>
      <c r="CW151" s="257" t="str">
        <f t="shared" si="70"/>
        <v/>
      </c>
      <c r="CX151" s="256">
        <v>0</v>
      </c>
      <c r="CY151" s="256">
        <v>0</v>
      </c>
      <c r="CZ151" s="257" t="str">
        <f t="shared" si="71"/>
        <v/>
      </c>
    </row>
    <row r="152" spans="1:104" ht="15" customHeight="1" x14ac:dyDescent="0.25">
      <c r="A152" s="152">
        <v>36</v>
      </c>
      <c r="B152" s="127" t="s">
        <v>373</v>
      </c>
      <c r="C152" s="127" t="s">
        <v>339</v>
      </c>
      <c r="D152" s="480">
        <v>2</v>
      </c>
      <c r="E152" s="480">
        <v>2</v>
      </c>
      <c r="F152" s="257">
        <f t="shared" si="42"/>
        <v>1</v>
      </c>
      <c r="G152" s="258" t="str">
        <f t="shared" si="37"/>
        <v>Đạt</v>
      </c>
      <c r="H152" s="259">
        <f t="shared" si="43"/>
        <v>18</v>
      </c>
      <c r="I152" s="259">
        <f t="shared" si="38"/>
        <v>18</v>
      </c>
      <c r="J152" s="293">
        <f t="shared" si="44"/>
        <v>1</v>
      </c>
      <c r="K152" s="258" t="str">
        <f t="shared" si="39"/>
        <v>Đạt</v>
      </c>
      <c r="L152" s="256">
        <v>0</v>
      </c>
      <c r="M152" s="256">
        <v>0</v>
      </c>
      <c r="N152" s="257" t="str">
        <f t="shared" si="45"/>
        <v/>
      </c>
      <c r="O152" s="256">
        <v>0</v>
      </c>
      <c r="P152" s="256">
        <v>0</v>
      </c>
      <c r="Q152" s="257" t="str">
        <f t="shared" si="40"/>
        <v/>
      </c>
      <c r="R152" s="256">
        <v>0</v>
      </c>
      <c r="S152" s="256">
        <v>0</v>
      </c>
      <c r="T152" s="257" t="str">
        <f t="shared" si="46"/>
        <v/>
      </c>
      <c r="U152" s="256">
        <v>1</v>
      </c>
      <c r="V152" s="256">
        <v>1</v>
      </c>
      <c r="W152" s="257">
        <f t="shared" si="47"/>
        <v>1</v>
      </c>
      <c r="X152" s="256">
        <v>1</v>
      </c>
      <c r="Y152" s="256">
        <v>1</v>
      </c>
      <c r="Z152" s="257">
        <f t="shared" si="48"/>
        <v>1</v>
      </c>
      <c r="AA152" s="256">
        <v>2</v>
      </c>
      <c r="AB152" s="256">
        <v>2</v>
      </c>
      <c r="AC152" s="257">
        <f t="shared" si="41"/>
        <v>1</v>
      </c>
      <c r="AD152" s="256">
        <v>1</v>
      </c>
      <c r="AE152" s="256">
        <v>1</v>
      </c>
      <c r="AF152" s="257">
        <f t="shared" si="49"/>
        <v>1</v>
      </c>
      <c r="AG152" s="256">
        <v>0</v>
      </c>
      <c r="AH152" s="256">
        <v>0</v>
      </c>
      <c r="AI152" s="257" t="str">
        <f t="shared" si="50"/>
        <v/>
      </c>
      <c r="AJ152" s="256">
        <v>1</v>
      </c>
      <c r="AK152" s="521">
        <v>1</v>
      </c>
      <c r="AL152" s="257">
        <f t="shared" si="51"/>
        <v>1</v>
      </c>
      <c r="AM152" s="256">
        <v>0</v>
      </c>
      <c r="AN152" s="256">
        <v>0</v>
      </c>
      <c r="AO152" s="257">
        <v>1</v>
      </c>
      <c r="AP152" s="256">
        <v>0</v>
      </c>
      <c r="AQ152" s="256">
        <v>0</v>
      </c>
      <c r="AR152" s="257" t="str">
        <f t="shared" si="52"/>
        <v/>
      </c>
      <c r="AS152" s="650">
        <v>0</v>
      </c>
      <c r="AT152" s="650">
        <v>0</v>
      </c>
      <c r="AU152" s="257" t="str">
        <f t="shared" si="53"/>
        <v/>
      </c>
      <c r="AV152" s="650">
        <v>0</v>
      </c>
      <c r="AW152" s="650">
        <v>0</v>
      </c>
      <c r="AX152" s="257" t="str">
        <f t="shared" si="72"/>
        <v/>
      </c>
      <c r="AY152" s="521">
        <v>1</v>
      </c>
      <c r="AZ152" s="521">
        <v>1</v>
      </c>
      <c r="BA152" s="257">
        <f t="shared" si="54"/>
        <v>1</v>
      </c>
      <c r="BB152" s="521">
        <v>1</v>
      </c>
      <c r="BC152" s="521">
        <v>1</v>
      </c>
      <c r="BD152" s="257">
        <f t="shared" si="55"/>
        <v>1</v>
      </c>
      <c r="BE152" s="521">
        <v>0</v>
      </c>
      <c r="BF152" s="521">
        <v>0</v>
      </c>
      <c r="BG152" s="257" t="str">
        <f t="shared" si="56"/>
        <v/>
      </c>
      <c r="BH152" s="521">
        <v>0</v>
      </c>
      <c r="BI152" s="521">
        <v>0</v>
      </c>
      <c r="BJ152" s="257" t="str">
        <f t="shared" si="57"/>
        <v/>
      </c>
      <c r="BK152" s="521">
        <v>0</v>
      </c>
      <c r="BL152" s="521">
        <v>0</v>
      </c>
      <c r="BM152" s="257" t="str">
        <f t="shared" si="58"/>
        <v/>
      </c>
      <c r="BN152" s="521">
        <v>3</v>
      </c>
      <c r="BO152" s="521">
        <v>3</v>
      </c>
      <c r="BP152" s="257">
        <f t="shared" si="59"/>
        <v>1</v>
      </c>
      <c r="BQ152" s="521">
        <v>0</v>
      </c>
      <c r="BR152" s="521">
        <v>0</v>
      </c>
      <c r="BS152" s="257" t="str">
        <f t="shared" si="60"/>
        <v/>
      </c>
      <c r="BT152" s="521">
        <v>1</v>
      </c>
      <c r="BU152" s="521">
        <v>1</v>
      </c>
      <c r="BV152" s="257">
        <f t="shared" si="61"/>
        <v>1</v>
      </c>
      <c r="BW152" s="521">
        <v>0</v>
      </c>
      <c r="BX152" s="521">
        <v>0</v>
      </c>
      <c r="BY152" s="257" t="str">
        <f t="shared" si="62"/>
        <v/>
      </c>
      <c r="BZ152" s="521">
        <v>0</v>
      </c>
      <c r="CA152" s="521">
        <v>0</v>
      </c>
      <c r="CB152" s="257" t="str">
        <f t="shared" si="63"/>
        <v/>
      </c>
      <c r="CC152" s="521">
        <v>0</v>
      </c>
      <c r="CD152" s="521">
        <v>0</v>
      </c>
      <c r="CE152" s="257" t="str">
        <f t="shared" si="64"/>
        <v/>
      </c>
      <c r="CF152" s="521">
        <v>3</v>
      </c>
      <c r="CG152" s="521">
        <v>3</v>
      </c>
      <c r="CH152" s="257">
        <f t="shared" si="65"/>
        <v>1</v>
      </c>
      <c r="CI152" s="650">
        <v>0</v>
      </c>
      <c r="CJ152" s="650">
        <v>0</v>
      </c>
      <c r="CK152" s="257" t="str">
        <f t="shared" si="66"/>
        <v/>
      </c>
      <c r="CL152" s="650">
        <v>0</v>
      </c>
      <c r="CM152" s="650">
        <v>0</v>
      </c>
      <c r="CN152" s="257" t="str">
        <f t="shared" si="67"/>
        <v/>
      </c>
      <c r="CO152" s="650">
        <v>1</v>
      </c>
      <c r="CP152" s="650">
        <v>1</v>
      </c>
      <c r="CQ152" s="257">
        <f t="shared" si="68"/>
        <v>1</v>
      </c>
      <c r="CR152" s="650">
        <v>0</v>
      </c>
      <c r="CS152" s="650">
        <v>0</v>
      </c>
      <c r="CT152" s="257" t="str">
        <f t="shared" si="69"/>
        <v/>
      </c>
      <c r="CU152" s="256">
        <v>0</v>
      </c>
      <c r="CV152" s="256">
        <v>0</v>
      </c>
      <c r="CW152" s="257" t="str">
        <f t="shared" si="70"/>
        <v/>
      </c>
      <c r="CX152" s="256">
        <v>2</v>
      </c>
      <c r="CY152" s="256">
        <v>2</v>
      </c>
      <c r="CZ152" s="257">
        <f t="shared" si="71"/>
        <v>1</v>
      </c>
    </row>
    <row r="153" spans="1:104" ht="15" customHeight="1" x14ac:dyDescent="0.25">
      <c r="A153" s="152">
        <v>37</v>
      </c>
      <c r="B153" s="127" t="s">
        <v>374</v>
      </c>
      <c r="C153" s="127" t="s">
        <v>339</v>
      </c>
      <c r="D153" s="480">
        <v>0</v>
      </c>
      <c r="E153" s="480">
        <v>0</v>
      </c>
      <c r="F153" s="257" t="str">
        <f t="shared" si="42"/>
        <v>-</v>
      </c>
      <c r="G153" s="258" t="str">
        <f t="shared" si="37"/>
        <v>Đạt</v>
      </c>
      <c r="H153" s="259">
        <f t="shared" si="43"/>
        <v>7</v>
      </c>
      <c r="I153" s="259">
        <f t="shared" si="38"/>
        <v>8</v>
      </c>
      <c r="J153" s="293">
        <f t="shared" si="44"/>
        <v>0.875</v>
      </c>
      <c r="K153" s="258" t="str">
        <f t="shared" si="39"/>
        <v>Đạt</v>
      </c>
      <c r="L153" s="256">
        <v>0</v>
      </c>
      <c r="M153" s="256">
        <v>0</v>
      </c>
      <c r="N153" s="257" t="str">
        <f t="shared" si="45"/>
        <v/>
      </c>
      <c r="O153" s="256">
        <v>0</v>
      </c>
      <c r="P153" s="256">
        <v>0</v>
      </c>
      <c r="Q153" s="257" t="str">
        <f t="shared" si="40"/>
        <v/>
      </c>
      <c r="R153" s="256">
        <v>0</v>
      </c>
      <c r="S153" s="256">
        <v>0</v>
      </c>
      <c r="T153" s="257" t="str">
        <f t="shared" si="46"/>
        <v/>
      </c>
      <c r="U153" s="256">
        <v>0</v>
      </c>
      <c r="V153" s="256">
        <v>0</v>
      </c>
      <c r="W153" s="257" t="str">
        <f t="shared" si="47"/>
        <v/>
      </c>
      <c r="X153" s="256">
        <v>0</v>
      </c>
      <c r="Y153" s="256">
        <v>0</v>
      </c>
      <c r="Z153" s="257" t="str">
        <f t="shared" si="48"/>
        <v/>
      </c>
      <c r="AA153" s="256">
        <v>0</v>
      </c>
      <c r="AB153" s="256">
        <v>0</v>
      </c>
      <c r="AC153" s="257" t="str">
        <f t="shared" si="41"/>
        <v/>
      </c>
      <c r="AD153" s="256">
        <v>0</v>
      </c>
      <c r="AE153" s="256">
        <v>0</v>
      </c>
      <c r="AF153" s="257" t="str">
        <f t="shared" si="49"/>
        <v/>
      </c>
      <c r="AG153" s="256">
        <v>0</v>
      </c>
      <c r="AH153" s="256">
        <v>0</v>
      </c>
      <c r="AI153" s="257" t="str">
        <f t="shared" si="50"/>
        <v/>
      </c>
      <c r="AJ153" s="256">
        <v>0</v>
      </c>
      <c r="AK153" s="521">
        <v>0</v>
      </c>
      <c r="AL153" s="257" t="str">
        <f t="shared" si="51"/>
        <v/>
      </c>
      <c r="AM153" s="256">
        <v>0</v>
      </c>
      <c r="AN153" s="256">
        <v>0</v>
      </c>
      <c r="AO153" s="257">
        <v>0</v>
      </c>
      <c r="AP153" s="256">
        <v>0</v>
      </c>
      <c r="AQ153" s="256">
        <v>0</v>
      </c>
      <c r="AR153" s="257" t="str">
        <f t="shared" si="52"/>
        <v/>
      </c>
      <c r="AS153" s="650">
        <v>0</v>
      </c>
      <c r="AT153" s="650">
        <v>0</v>
      </c>
      <c r="AU153" s="257" t="str">
        <f t="shared" si="53"/>
        <v/>
      </c>
      <c r="AV153" s="650">
        <v>0</v>
      </c>
      <c r="AW153" s="650">
        <v>0</v>
      </c>
      <c r="AX153" s="257" t="str">
        <f t="shared" si="72"/>
        <v/>
      </c>
      <c r="AY153" s="521">
        <v>0</v>
      </c>
      <c r="AZ153" s="521">
        <v>0</v>
      </c>
      <c r="BA153" s="257" t="str">
        <f t="shared" si="54"/>
        <v/>
      </c>
      <c r="BB153" s="521">
        <v>0</v>
      </c>
      <c r="BC153" s="521">
        <v>0</v>
      </c>
      <c r="BD153" s="257" t="str">
        <f t="shared" si="55"/>
        <v/>
      </c>
      <c r="BE153" s="521">
        <v>0</v>
      </c>
      <c r="BF153" s="521">
        <v>0</v>
      </c>
      <c r="BG153" s="257" t="str">
        <f t="shared" si="56"/>
        <v/>
      </c>
      <c r="BH153" s="521">
        <v>2</v>
      </c>
      <c r="BI153" s="521">
        <v>2</v>
      </c>
      <c r="BJ153" s="257">
        <f t="shared" si="57"/>
        <v>1</v>
      </c>
      <c r="BK153" s="521">
        <v>0</v>
      </c>
      <c r="BL153" s="521">
        <v>0</v>
      </c>
      <c r="BM153" s="257" t="str">
        <f t="shared" si="58"/>
        <v/>
      </c>
      <c r="BN153" s="521">
        <v>0</v>
      </c>
      <c r="BO153" s="521">
        <v>0</v>
      </c>
      <c r="BP153" s="257" t="str">
        <f t="shared" si="59"/>
        <v/>
      </c>
      <c r="BQ153" s="521">
        <v>0</v>
      </c>
      <c r="BR153" s="521">
        <v>0</v>
      </c>
      <c r="BS153" s="257" t="str">
        <f t="shared" si="60"/>
        <v/>
      </c>
      <c r="BT153" s="521">
        <v>0</v>
      </c>
      <c r="BU153" s="521">
        <v>0</v>
      </c>
      <c r="BV153" s="257" t="str">
        <f t="shared" si="61"/>
        <v/>
      </c>
      <c r="BW153" s="521">
        <v>0</v>
      </c>
      <c r="BX153" s="521">
        <v>0</v>
      </c>
      <c r="BY153" s="257" t="str">
        <f t="shared" si="62"/>
        <v/>
      </c>
      <c r="BZ153" s="521">
        <v>0</v>
      </c>
      <c r="CA153" s="521">
        <v>0</v>
      </c>
      <c r="CB153" s="257" t="str">
        <f t="shared" si="63"/>
        <v/>
      </c>
      <c r="CC153" s="521">
        <v>0</v>
      </c>
      <c r="CD153" s="521">
        <v>0</v>
      </c>
      <c r="CE153" s="257" t="str">
        <f t="shared" si="64"/>
        <v/>
      </c>
      <c r="CF153" s="521">
        <v>3</v>
      </c>
      <c r="CG153" s="521">
        <v>4</v>
      </c>
      <c r="CH153" s="257">
        <f t="shared" si="65"/>
        <v>0.75</v>
      </c>
      <c r="CI153" s="650">
        <v>0</v>
      </c>
      <c r="CJ153" s="650">
        <v>0</v>
      </c>
      <c r="CK153" s="257" t="str">
        <f t="shared" si="66"/>
        <v/>
      </c>
      <c r="CL153" s="650">
        <v>2</v>
      </c>
      <c r="CM153" s="650">
        <v>2</v>
      </c>
      <c r="CN153" s="257">
        <f t="shared" si="67"/>
        <v>1</v>
      </c>
      <c r="CO153" s="650">
        <v>0</v>
      </c>
      <c r="CP153" s="650">
        <v>0</v>
      </c>
      <c r="CQ153" s="257" t="str">
        <f t="shared" si="68"/>
        <v/>
      </c>
      <c r="CR153" s="650">
        <v>0</v>
      </c>
      <c r="CS153" s="650">
        <v>0</v>
      </c>
      <c r="CT153" s="257" t="str">
        <f t="shared" si="69"/>
        <v/>
      </c>
      <c r="CU153" s="256">
        <v>0</v>
      </c>
      <c r="CV153" s="256">
        <v>0</v>
      </c>
      <c r="CW153" s="257" t="str">
        <f t="shared" si="70"/>
        <v/>
      </c>
      <c r="CX153" s="256">
        <v>0</v>
      </c>
      <c r="CY153" s="256">
        <v>0</v>
      </c>
      <c r="CZ153" s="257" t="str">
        <f t="shared" si="71"/>
        <v/>
      </c>
    </row>
    <row r="154" spans="1:104" ht="15" customHeight="1" x14ac:dyDescent="0.25">
      <c r="A154" s="152">
        <v>38</v>
      </c>
      <c r="B154" s="127" t="s">
        <v>375</v>
      </c>
      <c r="C154" s="127" t="s">
        <v>345</v>
      </c>
      <c r="D154" s="480">
        <v>1</v>
      </c>
      <c r="E154" s="480">
        <v>1</v>
      </c>
      <c r="F154" s="257">
        <f t="shared" si="42"/>
        <v>1</v>
      </c>
      <c r="G154" s="258" t="str">
        <f t="shared" si="37"/>
        <v>Đạt</v>
      </c>
      <c r="H154" s="259">
        <f t="shared" si="43"/>
        <v>21</v>
      </c>
      <c r="I154" s="259">
        <f t="shared" si="38"/>
        <v>21</v>
      </c>
      <c r="J154" s="293">
        <f t="shared" si="44"/>
        <v>1</v>
      </c>
      <c r="K154" s="258" t="str">
        <f t="shared" si="39"/>
        <v>Đạt</v>
      </c>
      <c r="L154" s="256">
        <v>1</v>
      </c>
      <c r="M154" s="256">
        <v>1</v>
      </c>
      <c r="N154" s="257">
        <f t="shared" si="45"/>
        <v>1</v>
      </c>
      <c r="O154" s="256">
        <v>0</v>
      </c>
      <c r="P154" s="256">
        <v>0</v>
      </c>
      <c r="Q154" s="257" t="str">
        <f t="shared" si="40"/>
        <v/>
      </c>
      <c r="R154" s="256">
        <v>1</v>
      </c>
      <c r="S154" s="256">
        <v>1</v>
      </c>
      <c r="T154" s="257">
        <f t="shared" si="46"/>
        <v>1</v>
      </c>
      <c r="U154" s="256">
        <v>0</v>
      </c>
      <c r="V154" s="256">
        <v>0</v>
      </c>
      <c r="W154" s="257" t="str">
        <f t="shared" si="47"/>
        <v/>
      </c>
      <c r="X154" s="256">
        <v>0</v>
      </c>
      <c r="Y154" s="256">
        <v>0</v>
      </c>
      <c r="Z154" s="257" t="str">
        <f t="shared" si="48"/>
        <v/>
      </c>
      <c r="AA154" s="256">
        <v>0</v>
      </c>
      <c r="AB154" s="256">
        <v>0</v>
      </c>
      <c r="AC154" s="257" t="str">
        <f t="shared" si="41"/>
        <v/>
      </c>
      <c r="AD154" s="256">
        <v>0</v>
      </c>
      <c r="AE154" s="256">
        <v>0</v>
      </c>
      <c r="AF154" s="257" t="str">
        <f t="shared" si="49"/>
        <v/>
      </c>
      <c r="AG154" s="256">
        <v>2</v>
      </c>
      <c r="AH154" s="256">
        <v>2</v>
      </c>
      <c r="AI154" s="257">
        <f t="shared" si="50"/>
        <v>1</v>
      </c>
      <c r="AJ154" s="256">
        <v>0</v>
      </c>
      <c r="AK154" s="521">
        <v>0</v>
      </c>
      <c r="AL154" s="257" t="str">
        <f t="shared" si="51"/>
        <v/>
      </c>
      <c r="AM154" s="256">
        <v>3</v>
      </c>
      <c r="AN154" s="256">
        <v>3</v>
      </c>
      <c r="AO154" s="257">
        <v>0</v>
      </c>
      <c r="AP154" s="256">
        <v>0</v>
      </c>
      <c r="AQ154" s="256">
        <v>0</v>
      </c>
      <c r="AR154" s="257" t="str">
        <f t="shared" si="52"/>
        <v/>
      </c>
      <c r="AS154" s="650">
        <v>1</v>
      </c>
      <c r="AT154" s="650">
        <v>1</v>
      </c>
      <c r="AU154" s="257">
        <f t="shared" si="53"/>
        <v>1</v>
      </c>
      <c r="AV154" s="650">
        <v>0</v>
      </c>
      <c r="AW154" s="650">
        <v>0</v>
      </c>
      <c r="AX154" s="257" t="str">
        <f t="shared" si="72"/>
        <v/>
      </c>
      <c r="AY154" s="521">
        <v>0</v>
      </c>
      <c r="AZ154" s="521">
        <v>0</v>
      </c>
      <c r="BA154" s="257" t="str">
        <f t="shared" si="54"/>
        <v/>
      </c>
      <c r="BB154" s="521">
        <v>2</v>
      </c>
      <c r="BC154" s="521">
        <v>2</v>
      </c>
      <c r="BD154" s="257">
        <f t="shared" si="55"/>
        <v>1</v>
      </c>
      <c r="BE154" s="521">
        <v>1</v>
      </c>
      <c r="BF154" s="521">
        <v>1</v>
      </c>
      <c r="BG154" s="257">
        <f t="shared" si="56"/>
        <v>1</v>
      </c>
      <c r="BH154" s="521">
        <v>1</v>
      </c>
      <c r="BI154" s="521">
        <v>1</v>
      </c>
      <c r="BJ154" s="257">
        <f t="shared" si="57"/>
        <v>1</v>
      </c>
      <c r="BK154" s="521">
        <v>2</v>
      </c>
      <c r="BL154" s="521">
        <v>2</v>
      </c>
      <c r="BM154" s="257">
        <f t="shared" si="58"/>
        <v>1</v>
      </c>
      <c r="BN154" s="521">
        <v>1</v>
      </c>
      <c r="BO154" s="521">
        <v>1</v>
      </c>
      <c r="BP154" s="257">
        <f t="shared" si="59"/>
        <v>1</v>
      </c>
      <c r="BQ154" s="521">
        <v>0</v>
      </c>
      <c r="BR154" s="521">
        <v>0</v>
      </c>
      <c r="BS154" s="257" t="str">
        <f t="shared" si="60"/>
        <v/>
      </c>
      <c r="BT154" s="521">
        <v>0</v>
      </c>
      <c r="BU154" s="521">
        <v>0</v>
      </c>
      <c r="BV154" s="257" t="str">
        <f t="shared" si="61"/>
        <v/>
      </c>
      <c r="BW154" s="521">
        <v>1</v>
      </c>
      <c r="BX154" s="521">
        <v>1</v>
      </c>
      <c r="BY154" s="257">
        <f t="shared" si="62"/>
        <v>1</v>
      </c>
      <c r="BZ154" s="521">
        <v>0</v>
      </c>
      <c r="CA154" s="521">
        <v>0</v>
      </c>
      <c r="CB154" s="257" t="str">
        <f t="shared" si="63"/>
        <v/>
      </c>
      <c r="CC154" s="521">
        <v>1</v>
      </c>
      <c r="CD154" s="521">
        <v>1</v>
      </c>
      <c r="CE154" s="257">
        <f t="shared" si="64"/>
        <v>1</v>
      </c>
      <c r="CF154" s="521">
        <v>1</v>
      </c>
      <c r="CG154" s="521">
        <v>1</v>
      </c>
      <c r="CH154" s="257">
        <f t="shared" si="65"/>
        <v>1</v>
      </c>
      <c r="CI154" s="650">
        <v>1</v>
      </c>
      <c r="CJ154" s="650">
        <v>1</v>
      </c>
      <c r="CK154" s="257">
        <f t="shared" si="66"/>
        <v>1</v>
      </c>
      <c r="CL154" s="650">
        <v>0</v>
      </c>
      <c r="CM154" s="650">
        <v>0</v>
      </c>
      <c r="CN154" s="257" t="str">
        <f t="shared" si="67"/>
        <v/>
      </c>
      <c r="CO154" s="650">
        <v>1</v>
      </c>
      <c r="CP154" s="650">
        <v>1</v>
      </c>
      <c r="CQ154" s="257">
        <f t="shared" si="68"/>
        <v>1</v>
      </c>
      <c r="CR154" s="650">
        <v>0</v>
      </c>
      <c r="CS154" s="650">
        <v>0</v>
      </c>
      <c r="CT154" s="257" t="str">
        <f t="shared" si="69"/>
        <v/>
      </c>
      <c r="CU154" s="256">
        <v>0</v>
      </c>
      <c r="CV154" s="256">
        <v>0</v>
      </c>
      <c r="CW154" s="257" t="str">
        <f t="shared" si="70"/>
        <v/>
      </c>
      <c r="CX154" s="256">
        <v>1</v>
      </c>
      <c r="CY154" s="256">
        <v>1</v>
      </c>
      <c r="CZ154" s="257">
        <f t="shared" si="71"/>
        <v>1</v>
      </c>
    </row>
    <row r="155" spans="1:104" ht="15" customHeight="1" x14ac:dyDescent="0.25">
      <c r="A155" s="152">
        <v>39</v>
      </c>
      <c r="B155" s="127" t="s">
        <v>376</v>
      </c>
      <c r="C155" s="127" t="s">
        <v>339</v>
      </c>
      <c r="D155" s="480">
        <v>1</v>
      </c>
      <c r="E155" s="480">
        <v>1</v>
      </c>
      <c r="F155" s="257">
        <f t="shared" si="42"/>
        <v>1</v>
      </c>
      <c r="G155" s="258" t="str">
        <f t="shared" si="37"/>
        <v>Đạt</v>
      </c>
      <c r="H155" s="259">
        <f t="shared" si="43"/>
        <v>11</v>
      </c>
      <c r="I155" s="259">
        <f t="shared" si="38"/>
        <v>11</v>
      </c>
      <c r="J155" s="293">
        <f t="shared" si="44"/>
        <v>1</v>
      </c>
      <c r="K155" s="258" t="str">
        <f t="shared" si="39"/>
        <v>Đạt</v>
      </c>
      <c r="L155" s="256">
        <v>0</v>
      </c>
      <c r="M155" s="256">
        <v>0</v>
      </c>
      <c r="N155" s="257" t="str">
        <f t="shared" si="45"/>
        <v/>
      </c>
      <c r="O155" s="256">
        <v>0</v>
      </c>
      <c r="P155" s="256">
        <v>0</v>
      </c>
      <c r="Q155" s="257" t="str">
        <f t="shared" si="40"/>
        <v/>
      </c>
      <c r="R155" s="256">
        <v>0</v>
      </c>
      <c r="S155" s="256">
        <v>0</v>
      </c>
      <c r="T155" s="257" t="str">
        <f t="shared" si="46"/>
        <v/>
      </c>
      <c r="U155" s="256">
        <v>0</v>
      </c>
      <c r="V155" s="256">
        <v>0</v>
      </c>
      <c r="W155" s="257" t="str">
        <f t="shared" si="47"/>
        <v/>
      </c>
      <c r="X155" s="256">
        <v>1</v>
      </c>
      <c r="Y155" s="256">
        <v>1</v>
      </c>
      <c r="Z155" s="257">
        <f t="shared" si="48"/>
        <v>1</v>
      </c>
      <c r="AA155" s="256">
        <v>4</v>
      </c>
      <c r="AB155" s="256">
        <v>4</v>
      </c>
      <c r="AC155" s="257">
        <f t="shared" si="41"/>
        <v>1</v>
      </c>
      <c r="AD155" s="256">
        <v>1</v>
      </c>
      <c r="AE155" s="256">
        <v>1</v>
      </c>
      <c r="AF155" s="257">
        <f t="shared" si="49"/>
        <v>1</v>
      </c>
      <c r="AG155" s="256">
        <v>0</v>
      </c>
      <c r="AH155" s="256">
        <v>0</v>
      </c>
      <c r="AI155" s="257" t="str">
        <f t="shared" si="50"/>
        <v/>
      </c>
      <c r="AJ155" s="256">
        <v>0</v>
      </c>
      <c r="AK155" s="521">
        <v>0</v>
      </c>
      <c r="AL155" s="257" t="str">
        <f t="shared" si="51"/>
        <v/>
      </c>
      <c r="AM155" s="256">
        <v>0</v>
      </c>
      <c r="AN155" s="256">
        <v>0</v>
      </c>
      <c r="AO155" s="257">
        <v>0</v>
      </c>
      <c r="AP155" s="256">
        <v>0</v>
      </c>
      <c r="AQ155" s="256">
        <v>0</v>
      </c>
      <c r="AR155" s="257" t="str">
        <f t="shared" si="52"/>
        <v/>
      </c>
      <c r="AS155" s="650">
        <v>0</v>
      </c>
      <c r="AT155" s="650">
        <v>0</v>
      </c>
      <c r="AU155" s="257" t="str">
        <f t="shared" si="53"/>
        <v/>
      </c>
      <c r="AV155" s="650">
        <v>0</v>
      </c>
      <c r="AW155" s="650">
        <v>0</v>
      </c>
      <c r="AX155" s="257" t="str">
        <f t="shared" si="72"/>
        <v/>
      </c>
      <c r="AY155" s="521">
        <v>0</v>
      </c>
      <c r="AZ155" s="521">
        <v>0</v>
      </c>
      <c r="BA155" s="257" t="str">
        <f t="shared" si="54"/>
        <v/>
      </c>
      <c r="BB155" s="521">
        <v>0</v>
      </c>
      <c r="BC155" s="521">
        <v>0</v>
      </c>
      <c r="BD155" s="257" t="str">
        <f t="shared" si="55"/>
        <v/>
      </c>
      <c r="BE155" s="521">
        <v>0</v>
      </c>
      <c r="BF155" s="521">
        <v>0</v>
      </c>
      <c r="BG155" s="257" t="str">
        <f t="shared" si="56"/>
        <v/>
      </c>
      <c r="BH155" s="521">
        <v>0</v>
      </c>
      <c r="BI155" s="521">
        <v>0</v>
      </c>
      <c r="BJ155" s="257" t="str">
        <f t="shared" si="57"/>
        <v/>
      </c>
      <c r="BK155" s="521">
        <v>0</v>
      </c>
      <c r="BL155" s="521">
        <v>0</v>
      </c>
      <c r="BM155" s="257" t="str">
        <f t="shared" si="58"/>
        <v/>
      </c>
      <c r="BN155" s="521">
        <v>0</v>
      </c>
      <c r="BO155" s="521">
        <v>0</v>
      </c>
      <c r="BP155" s="257" t="str">
        <f t="shared" si="59"/>
        <v/>
      </c>
      <c r="BQ155" s="521">
        <v>0</v>
      </c>
      <c r="BR155" s="521">
        <v>0</v>
      </c>
      <c r="BS155" s="257" t="str">
        <f t="shared" si="60"/>
        <v/>
      </c>
      <c r="BT155" s="521">
        <v>0</v>
      </c>
      <c r="BU155" s="521">
        <v>0</v>
      </c>
      <c r="BV155" s="257" t="str">
        <f t="shared" si="61"/>
        <v/>
      </c>
      <c r="BW155" s="521">
        <v>0</v>
      </c>
      <c r="BX155" s="521">
        <v>0</v>
      </c>
      <c r="BY155" s="257" t="str">
        <f t="shared" si="62"/>
        <v/>
      </c>
      <c r="BZ155" s="521">
        <v>0</v>
      </c>
      <c r="CA155" s="521">
        <v>0</v>
      </c>
      <c r="CB155" s="257" t="str">
        <f t="shared" si="63"/>
        <v/>
      </c>
      <c r="CC155" s="521">
        <v>1</v>
      </c>
      <c r="CD155" s="521">
        <v>1</v>
      </c>
      <c r="CE155" s="257">
        <f t="shared" si="64"/>
        <v>1</v>
      </c>
      <c r="CF155" s="521">
        <v>1</v>
      </c>
      <c r="CG155" s="521">
        <v>1</v>
      </c>
      <c r="CH155" s="257">
        <f t="shared" si="65"/>
        <v>1</v>
      </c>
      <c r="CI155" s="650">
        <v>0</v>
      </c>
      <c r="CJ155" s="650">
        <v>0</v>
      </c>
      <c r="CK155" s="257" t="str">
        <f t="shared" si="66"/>
        <v/>
      </c>
      <c r="CL155" s="650">
        <v>0</v>
      </c>
      <c r="CM155" s="650">
        <v>0</v>
      </c>
      <c r="CN155" s="257" t="str">
        <f t="shared" si="67"/>
        <v/>
      </c>
      <c r="CO155" s="650">
        <v>1</v>
      </c>
      <c r="CP155" s="650">
        <v>1</v>
      </c>
      <c r="CQ155" s="257">
        <f t="shared" si="68"/>
        <v>1</v>
      </c>
      <c r="CR155" s="650">
        <v>0</v>
      </c>
      <c r="CS155" s="650">
        <v>0</v>
      </c>
      <c r="CT155" s="257" t="str">
        <f t="shared" si="69"/>
        <v/>
      </c>
      <c r="CU155" s="256">
        <v>1</v>
      </c>
      <c r="CV155" s="256">
        <v>1</v>
      </c>
      <c r="CW155" s="257">
        <f t="shared" si="70"/>
        <v>1</v>
      </c>
      <c r="CX155" s="256">
        <v>1</v>
      </c>
      <c r="CY155" s="256">
        <v>1</v>
      </c>
      <c r="CZ155" s="257">
        <f t="shared" si="71"/>
        <v>1</v>
      </c>
    </row>
    <row r="156" spans="1:104" ht="15" customHeight="1" x14ac:dyDescent="0.25">
      <c r="A156" s="152">
        <v>40</v>
      </c>
      <c r="B156" s="127" t="s">
        <v>377</v>
      </c>
      <c r="C156" s="127" t="s">
        <v>339</v>
      </c>
      <c r="D156" s="480">
        <v>1</v>
      </c>
      <c r="E156" s="480">
        <v>1</v>
      </c>
      <c r="F156" s="257">
        <f t="shared" si="42"/>
        <v>1</v>
      </c>
      <c r="G156" s="258" t="str">
        <f t="shared" si="37"/>
        <v>Đạt</v>
      </c>
      <c r="H156" s="259">
        <f t="shared" si="43"/>
        <v>22</v>
      </c>
      <c r="I156" s="259">
        <f t="shared" si="38"/>
        <v>26</v>
      </c>
      <c r="J156" s="293">
        <f t="shared" si="44"/>
        <v>0.84615384615384615</v>
      </c>
      <c r="K156" s="258" t="str">
        <f t="shared" si="39"/>
        <v>Đạt</v>
      </c>
      <c r="L156" s="256">
        <v>0</v>
      </c>
      <c r="M156" s="256">
        <v>0</v>
      </c>
      <c r="N156" s="257" t="str">
        <f t="shared" si="45"/>
        <v/>
      </c>
      <c r="O156" s="256">
        <v>0</v>
      </c>
      <c r="P156" s="256">
        <v>0</v>
      </c>
      <c r="Q156" s="257" t="str">
        <f t="shared" si="40"/>
        <v/>
      </c>
      <c r="R156" s="256">
        <v>6</v>
      </c>
      <c r="S156" s="256">
        <v>6</v>
      </c>
      <c r="T156" s="257">
        <f t="shared" si="46"/>
        <v>1</v>
      </c>
      <c r="U156" s="256">
        <v>1</v>
      </c>
      <c r="V156" s="256">
        <v>1</v>
      </c>
      <c r="W156" s="257">
        <f t="shared" si="47"/>
        <v>1</v>
      </c>
      <c r="X156" s="256">
        <v>2</v>
      </c>
      <c r="Y156" s="256">
        <v>2</v>
      </c>
      <c r="Z156" s="257">
        <f t="shared" si="48"/>
        <v>1</v>
      </c>
      <c r="AA156" s="256">
        <v>2</v>
      </c>
      <c r="AB156" s="256">
        <v>2</v>
      </c>
      <c r="AC156" s="257">
        <f t="shared" si="41"/>
        <v>1</v>
      </c>
      <c r="AD156" s="256">
        <v>0</v>
      </c>
      <c r="AE156" s="256">
        <v>0</v>
      </c>
      <c r="AF156" s="257" t="str">
        <f t="shared" si="49"/>
        <v/>
      </c>
      <c r="AG156" s="256">
        <v>0</v>
      </c>
      <c r="AH156" s="256">
        <v>0</v>
      </c>
      <c r="AI156" s="257" t="str">
        <f t="shared" si="50"/>
        <v/>
      </c>
      <c r="AJ156" s="256">
        <v>1</v>
      </c>
      <c r="AK156" s="521">
        <v>1</v>
      </c>
      <c r="AL156" s="257">
        <f t="shared" si="51"/>
        <v>1</v>
      </c>
      <c r="AM156" s="256">
        <v>1</v>
      </c>
      <c r="AN156" s="256">
        <v>2</v>
      </c>
      <c r="AO156" s="257">
        <v>0</v>
      </c>
      <c r="AP156" s="256">
        <v>0</v>
      </c>
      <c r="AQ156" s="256">
        <v>0</v>
      </c>
      <c r="AR156" s="257" t="str">
        <f t="shared" si="52"/>
        <v/>
      </c>
      <c r="AS156" s="650">
        <v>0</v>
      </c>
      <c r="AT156" s="650">
        <v>1</v>
      </c>
      <c r="AU156" s="257">
        <f t="shared" si="53"/>
        <v>0</v>
      </c>
      <c r="AV156" s="650">
        <v>3</v>
      </c>
      <c r="AW156" s="650">
        <v>3</v>
      </c>
      <c r="AX156" s="257">
        <f t="shared" si="72"/>
        <v>1</v>
      </c>
      <c r="AY156" s="521">
        <v>0</v>
      </c>
      <c r="AZ156" s="521">
        <v>0</v>
      </c>
      <c r="BA156" s="257" t="str">
        <f t="shared" si="54"/>
        <v/>
      </c>
      <c r="BB156" s="521">
        <v>0</v>
      </c>
      <c r="BC156" s="521">
        <v>1</v>
      </c>
      <c r="BD156" s="257">
        <f t="shared" si="55"/>
        <v>0</v>
      </c>
      <c r="BE156" s="521">
        <v>0</v>
      </c>
      <c r="BF156" s="521">
        <v>0</v>
      </c>
      <c r="BG156" s="257" t="str">
        <f t="shared" si="56"/>
        <v/>
      </c>
      <c r="BH156" s="521">
        <v>0</v>
      </c>
      <c r="BI156" s="521">
        <v>0</v>
      </c>
      <c r="BJ156" s="257" t="str">
        <f t="shared" si="57"/>
        <v/>
      </c>
      <c r="BK156" s="521">
        <v>0</v>
      </c>
      <c r="BL156" s="521">
        <v>0</v>
      </c>
      <c r="BM156" s="257" t="str">
        <f t="shared" si="58"/>
        <v/>
      </c>
      <c r="BN156" s="521">
        <v>0</v>
      </c>
      <c r="BO156" s="521">
        <v>0</v>
      </c>
      <c r="BP156" s="257" t="str">
        <f t="shared" si="59"/>
        <v/>
      </c>
      <c r="BQ156" s="521">
        <v>2</v>
      </c>
      <c r="BR156" s="521">
        <v>2</v>
      </c>
      <c r="BS156" s="257">
        <f t="shared" si="60"/>
        <v>1</v>
      </c>
      <c r="BT156" s="521">
        <v>0</v>
      </c>
      <c r="BU156" s="521">
        <v>0</v>
      </c>
      <c r="BV156" s="257" t="str">
        <f t="shared" si="61"/>
        <v/>
      </c>
      <c r="BW156" s="521">
        <v>0</v>
      </c>
      <c r="BX156" s="521">
        <v>0</v>
      </c>
      <c r="BY156" s="257" t="str">
        <f t="shared" si="62"/>
        <v/>
      </c>
      <c r="BZ156" s="521">
        <v>0</v>
      </c>
      <c r="CA156" s="521">
        <v>0</v>
      </c>
      <c r="CB156" s="257" t="str">
        <f t="shared" si="63"/>
        <v/>
      </c>
      <c r="CC156" s="521">
        <v>0</v>
      </c>
      <c r="CD156" s="521">
        <v>1</v>
      </c>
      <c r="CE156" s="257">
        <f t="shared" si="64"/>
        <v>0</v>
      </c>
      <c r="CF156" s="521">
        <v>0</v>
      </c>
      <c r="CG156" s="521">
        <v>0</v>
      </c>
      <c r="CH156" s="257" t="str">
        <f t="shared" si="65"/>
        <v/>
      </c>
      <c r="CI156" s="650">
        <v>1</v>
      </c>
      <c r="CJ156" s="650">
        <v>1</v>
      </c>
      <c r="CK156" s="257">
        <f t="shared" si="66"/>
        <v>1</v>
      </c>
      <c r="CL156" s="650">
        <v>1</v>
      </c>
      <c r="CM156" s="650">
        <v>1</v>
      </c>
      <c r="CN156" s="257">
        <f t="shared" si="67"/>
        <v>1</v>
      </c>
      <c r="CO156" s="650">
        <v>1</v>
      </c>
      <c r="CP156" s="650">
        <v>1</v>
      </c>
      <c r="CQ156" s="257">
        <f t="shared" si="68"/>
        <v>1</v>
      </c>
      <c r="CR156" s="650">
        <v>0</v>
      </c>
      <c r="CS156" s="650">
        <v>0</v>
      </c>
      <c r="CT156" s="257" t="str">
        <f t="shared" si="69"/>
        <v/>
      </c>
      <c r="CU156" s="256">
        <v>0</v>
      </c>
      <c r="CV156" s="256">
        <v>0</v>
      </c>
      <c r="CW156" s="257" t="str">
        <f t="shared" si="70"/>
        <v/>
      </c>
      <c r="CX156" s="256">
        <v>1</v>
      </c>
      <c r="CY156" s="256">
        <v>1</v>
      </c>
      <c r="CZ156" s="257">
        <f t="shared" si="71"/>
        <v>1</v>
      </c>
    </row>
    <row r="157" spans="1:104" ht="15" customHeight="1" x14ac:dyDescent="0.25">
      <c r="A157" s="152">
        <v>41</v>
      </c>
      <c r="B157" s="127" t="s">
        <v>378</v>
      </c>
      <c r="C157" s="127" t="s">
        <v>339</v>
      </c>
      <c r="D157" s="480">
        <v>0</v>
      </c>
      <c r="E157" s="480">
        <v>0</v>
      </c>
      <c r="F157" s="257" t="str">
        <f t="shared" si="42"/>
        <v>-</v>
      </c>
      <c r="G157" s="258" t="str">
        <f t="shared" si="37"/>
        <v>Đạt</v>
      </c>
      <c r="H157" s="259">
        <f t="shared" si="43"/>
        <v>5</v>
      </c>
      <c r="I157" s="259">
        <f t="shared" si="38"/>
        <v>5</v>
      </c>
      <c r="J157" s="293">
        <f t="shared" si="44"/>
        <v>1</v>
      </c>
      <c r="K157" s="258" t="str">
        <f t="shared" si="39"/>
        <v>Đạt</v>
      </c>
      <c r="L157" s="256">
        <v>0</v>
      </c>
      <c r="M157" s="256">
        <v>0</v>
      </c>
      <c r="N157" s="257" t="str">
        <f t="shared" si="45"/>
        <v/>
      </c>
      <c r="O157" s="256">
        <v>0</v>
      </c>
      <c r="P157" s="256">
        <v>0</v>
      </c>
      <c r="Q157" s="257" t="str">
        <f t="shared" si="40"/>
        <v/>
      </c>
      <c r="R157" s="256">
        <v>0</v>
      </c>
      <c r="S157" s="256">
        <v>0</v>
      </c>
      <c r="T157" s="257" t="str">
        <f t="shared" si="46"/>
        <v/>
      </c>
      <c r="U157" s="256">
        <v>0</v>
      </c>
      <c r="V157" s="256">
        <v>0</v>
      </c>
      <c r="W157" s="257" t="str">
        <f t="shared" si="47"/>
        <v/>
      </c>
      <c r="X157" s="256">
        <v>0</v>
      </c>
      <c r="Y157" s="256">
        <v>0</v>
      </c>
      <c r="Z157" s="257" t="str">
        <f t="shared" si="48"/>
        <v/>
      </c>
      <c r="AA157" s="256">
        <v>0</v>
      </c>
      <c r="AB157" s="256">
        <v>0</v>
      </c>
      <c r="AC157" s="257" t="str">
        <f t="shared" si="41"/>
        <v/>
      </c>
      <c r="AD157" s="256">
        <v>0</v>
      </c>
      <c r="AE157" s="256">
        <v>0</v>
      </c>
      <c r="AF157" s="257" t="str">
        <f t="shared" si="49"/>
        <v/>
      </c>
      <c r="AG157" s="256">
        <v>0</v>
      </c>
      <c r="AH157" s="256">
        <v>0</v>
      </c>
      <c r="AI157" s="257" t="str">
        <f t="shared" si="50"/>
        <v/>
      </c>
      <c r="AJ157" s="256">
        <v>0</v>
      </c>
      <c r="AK157" s="521">
        <v>0</v>
      </c>
      <c r="AL157" s="257" t="str">
        <f t="shared" si="51"/>
        <v/>
      </c>
      <c r="AM157" s="256">
        <v>0</v>
      </c>
      <c r="AN157" s="256">
        <v>0</v>
      </c>
      <c r="AO157" s="257">
        <v>0</v>
      </c>
      <c r="AP157" s="256">
        <v>0</v>
      </c>
      <c r="AQ157" s="256">
        <v>0</v>
      </c>
      <c r="AR157" s="257" t="str">
        <f t="shared" si="52"/>
        <v/>
      </c>
      <c r="AS157" s="650">
        <v>2</v>
      </c>
      <c r="AT157" s="650">
        <v>2</v>
      </c>
      <c r="AU157" s="257">
        <f t="shared" si="53"/>
        <v>1</v>
      </c>
      <c r="AV157" s="650">
        <v>0</v>
      </c>
      <c r="AW157" s="650">
        <v>0</v>
      </c>
      <c r="AX157" s="257" t="str">
        <f t="shared" si="72"/>
        <v/>
      </c>
      <c r="AY157" s="521">
        <v>0</v>
      </c>
      <c r="AZ157" s="521">
        <v>0</v>
      </c>
      <c r="BA157" s="257" t="str">
        <f t="shared" si="54"/>
        <v/>
      </c>
      <c r="BB157" s="521">
        <v>0</v>
      </c>
      <c r="BC157" s="521">
        <v>0</v>
      </c>
      <c r="BD157" s="257" t="str">
        <f t="shared" si="55"/>
        <v/>
      </c>
      <c r="BE157" s="521">
        <v>0</v>
      </c>
      <c r="BF157" s="521">
        <v>0</v>
      </c>
      <c r="BG157" s="257" t="str">
        <f t="shared" si="56"/>
        <v/>
      </c>
      <c r="BH157" s="521">
        <v>0</v>
      </c>
      <c r="BI157" s="521">
        <v>0</v>
      </c>
      <c r="BJ157" s="257" t="str">
        <f t="shared" si="57"/>
        <v/>
      </c>
      <c r="BK157" s="521">
        <v>0</v>
      </c>
      <c r="BL157" s="521">
        <v>0</v>
      </c>
      <c r="BM157" s="257" t="str">
        <f t="shared" si="58"/>
        <v/>
      </c>
      <c r="BN157" s="521">
        <v>0</v>
      </c>
      <c r="BO157" s="521">
        <v>0</v>
      </c>
      <c r="BP157" s="257" t="str">
        <f t="shared" si="59"/>
        <v/>
      </c>
      <c r="BQ157" s="521">
        <v>0</v>
      </c>
      <c r="BR157" s="521">
        <v>0</v>
      </c>
      <c r="BS157" s="257" t="str">
        <f t="shared" si="60"/>
        <v/>
      </c>
      <c r="BT157" s="521">
        <v>1</v>
      </c>
      <c r="BU157" s="521">
        <v>1</v>
      </c>
      <c r="BV157" s="257">
        <f t="shared" si="61"/>
        <v>1</v>
      </c>
      <c r="BW157" s="521">
        <v>0</v>
      </c>
      <c r="BX157" s="521">
        <v>0</v>
      </c>
      <c r="BY157" s="257" t="str">
        <f t="shared" si="62"/>
        <v/>
      </c>
      <c r="BZ157" s="521">
        <v>0</v>
      </c>
      <c r="CA157" s="521">
        <v>0</v>
      </c>
      <c r="CB157" s="257" t="str">
        <f t="shared" si="63"/>
        <v/>
      </c>
      <c r="CC157" s="521">
        <v>1</v>
      </c>
      <c r="CD157" s="521">
        <v>1</v>
      </c>
      <c r="CE157" s="257">
        <f t="shared" si="64"/>
        <v>1</v>
      </c>
      <c r="CF157" s="521">
        <v>0</v>
      </c>
      <c r="CG157" s="521">
        <v>0</v>
      </c>
      <c r="CH157" s="257" t="str">
        <f t="shared" si="65"/>
        <v/>
      </c>
      <c r="CI157" s="650">
        <v>1</v>
      </c>
      <c r="CJ157" s="650">
        <v>1</v>
      </c>
      <c r="CK157" s="257">
        <f t="shared" si="66"/>
        <v>1</v>
      </c>
      <c r="CL157" s="650">
        <v>0</v>
      </c>
      <c r="CM157" s="650">
        <v>0</v>
      </c>
      <c r="CN157" s="257" t="str">
        <f t="shared" si="67"/>
        <v/>
      </c>
      <c r="CO157" s="650">
        <v>0</v>
      </c>
      <c r="CP157" s="650">
        <v>0</v>
      </c>
      <c r="CQ157" s="257" t="str">
        <f t="shared" si="68"/>
        <v/>
      </c>
      <c r="CR157" s="650">
        <v>0</v>
      </c>
      <c r="CS157" s="650">
        <v>0</v>
      </c>
      <c r="CT157" s="257" t="str">
        <f t="shared" si="69"/>
        <v/>
      </c>
      <c r="CU157" s="256">
        <v>0</v>
      </c>
      <c r="CV157" s="256">
        <v>0</v>
      </c>
      <c r="CW157" s="257" t="str">
        <f t="shared" si="70"/>
        <v/>
      </c>
      <c r="CX157" s="256">
        <v>0</v>
      </c>
      <c r="CY157" s="256">
        <v>0</v>
      </c>
      <c r="CZ157" s="257" t="str">
        <f t="shared" si="71"/>
        <v/>
      </c>
    </row>
    <row r="158" spans="1:104" ht="15" customHeight="1" x14ac:dyDescent="0.25">
      <c r="A158" s="152">
        <v>42</v>
      </c>
      <c r="B158" s="127" t="s">
        <v>379</v>
      </c>
      <c r="C158" s="127" t="s">
        <v>345</v>
      </c>
      <c r="D158" s="480">
        <v>0</v>
      </c>
      <c r="E158" s="480">
        <v>0</v>
      </c>
      <c r="F158" s="257" t="str">
        <f t="shared" si="42"/>
        <v>-</v>
      </c>
      <c r="G158" s="258" t="str">
        <f t="shared" si="37"/>
        <v>Đạt</v>
      </c>
      <c r="H158" s="259">
        <f t="shared" si="43"/>
        <v>2</v>
      </c>
      <c r="I158" s="259">
        <f t="shared" si="38"/>
        <v>3</v>
      </c>
      <c r="J158" s="293">
        <f t="shared" si="44"/>
        <v>0.66666666666666663</v>
      </c>
      <c r="K158" s="258" t="str">
        <f t="shared" si="39"/>
        <v>Không đạt</v>
      </c>
      <c r="L158" s="256">
        <v>0</v>
      </c>
      <c r="M158" s="256">
        <v>0</v>
      </c>
      <c r="N158" s="257" t="str">
        <f t="shared" si="45"/>
        <v/>
      </c>
      <c r="O158" s="256">
        <v>0</v>
      </c>
      <c r="P158" s="256">
        <v>1</v>
      </c>
      <c r="Q158" s="257">
        <f t="shared" si="40"/>
        <v>0</v>
      </c>
      <c r="R158" s="256">
        <v>0</v>
      </c>
      <c r="S158" s="256">
        <v>0</v>
      </c>
      <c r="T158" s="257" t="str">
        <f t="shared" si="46"/>
        <v/>
      </c>
      <c r="U158" s="256">
        <v>0</v>
      </c>
      <c r="V158" s="256">
        <v>0</v>
      </c>
      <c r="W158" s="257" t="str">
        <f t="shared" si="47"/>
        <v/>
      </c>
      <c r="X158" s="256">
        <v>0</v>
      </c>
      <c r="Y158" s="256">
        <v>0</v>
      </c>
      <c r="Z158" s="257" t="str">
        <f t="shared" si="48"/>
        <v/>
      </c>
      <c r="AA158" s="256">
        <v>0</v>
      </c>
      <c r="AB158" s="256">
        <v>0</v>
      </c>
      <c r="AC158" s="257" t="str">
        <f t="shared" si="41"/>
        <v/>
      </c>
      <c r="AD158" s="256">
        <v>0</v>
      </c>
      <c r="AE158" s="256">
        <v>0</v>
      </c>
      <c r="AF158" s="257" t="str">
        <f t="shared" si="49"/>
        <v/>
      </c>
      <c r="AG158" s="256">
        <v>0</v>
      </c>
      <c r="AH158" s="256">
        <v>0</v>
      </c>
      <c r="AI158" s="257" t="str">
        <f t="shared" si="50"/>
        <v/>
      </c>
      <c r="AJ158" s="256">
        <v>0</v>
      </c>
      <c r="AK158" s="521">
        <v>0</v>
      </c>
      <c r="AL158" s="257" t="str">
        <f t="shared" si="51"/>
        <v/>
      </c>
      <c r="AM158" s="256">
        <v>0</v>
      </c>
      <c r="AN158" s="256">
        <v>0</v>
      </c>
      <c r="AO158" s="257">
        <v>0</v>
      </c>
      <c r="AP158" s="256">
        <v>0</v>
      </c>
      <c r="AQ158" s="256">
        <v>0</v>
      </c>
      <c r="AR158" s="257" t="str">
        <f t="shared" si="52"/>
        <v/>
      </c>
      <c r="AS158" s="650">
        <v>0</v>
      </c>
      <c r="AT158" s="650">
        <v>0</v>
      </c>
      <c r="AU158" s="257" t="str">
        <f t="shared" si="53"/>
        <v/>
      </c>
      <c r="AV158" s="650">
        <v>0</v>
      </c>
      <c r="AW158" s="650">
        <v>0</v>
      </c>
      <c r="AX158" s="257" t="str">
        <f t="shared" si="72"/>
        <v/>
      </c>
      <c r="AY158" s="521">
        <v>0</v>
      </c>
      <c r="AZ158" s="521">
        <v>0</v>
      </c>
      <c r="BA158" s="257" t="str">
        <f t="shared" si="54"/>
        <v/>
      </c>
      <c r="BB158" s="521">
        <v>0</v>
      </c>
      <c r="BC158" s="521">
        <v>0</v>
      </c>
      <c r="BD158" s="257" t="str">
        <f t="shared" si="55"/>
        <v/>
      </c>
      <c r="BE158" s="521">
        <v>0</v>
      </c>
      <c r="BF158" s="521">
        <v>0</v>
      </c>
      <c r="BG158" s="257" t="str">
        <f t="shared" si="56"/>
        <v/>
      </c>
      <c r="BH158" s="521">
        <v>0</v>
      </c>
      <c r="BI158" s="521">
        <v>0</v>
      </c>
      <c r="BJ158" s="257" t="str">
        <f t="shared" si="57"/>
        <v/>
      </c>
      <c r="BK158" s="521">
        <v>1</v>
      </c>
      <c r="BL158" s="521">
        <v>1</v>
      </c>
      <c r="BM158" s="257">
        <f t="shared" si="58"/>
        <v>1</v>
      </c>
      <c r="BN158" s="521">
        <v>0</v>
      </c>
      <c r="BO158" s="521">
        <v>0</v>
      </c>
      <c r="BP158" s="257" t="str">
        <f t="shared" si="59"/>
        <v/>
      </c>
      <c r="BQ158" s="521">
        <v>0</v>
      </c>
      <c r="BR158" s="521">
        <v>0</v>
      </c>
      <c r="BS158" s="257" t="str">
        <f t="shared" si="60"/>
        <v/>
      </c>
      <c r="BT158" s="521">
        <v>0</v>
      </c>
      <c r="BU158" s="521">
        <v>0</v>
      </c>
      <c r="BV158" s="257" t="str">
        <f t="shared" si="61"/>
        <v/>
      </c>
      <c r="BW158" s="521">
        <v>0</v>
      </c>
      <c r="BX158" s="521">
        <v>0</v>
      </c>
      <c r="BY158" s="257" t="str">
        <f t="shared" si="62"/>
        <v/>
      </c>
      <c r="BZ158" s="521">
        <v>0</v>
      </c>
      <c r="CA158" s="521">
        <v>0</v>
      </c>
      <c r="CB158" s="257" t="str">
        <f t="shared" si="63"/>
        <v/>
      </c>
      <c r="CC158" s="521">
        <v>0</v>
      </c>
      <c r="CD158" s="521">
        <v>0</v>
      </c>
      <c r="CE158" s="257" t="str">
        <f t="shared" si="64"/>
        <v/>
      </c>
      <c r="CF158" s="521">
        <v>0</v>
      </c>
      <c r="CG158" s="521">
        <v>0</v>
      </c>
      <c r="CH158" s="257" t="str">
        <f t="shared" si="65"/>
        <v/>
      </c>
      <c r="CI158" s="650">
        <v>0</v>
      </c>
      <c r="CJ158" s="650">
        <v>0</v>
      </c>
      <c r="CK158" s="257" t="str">
        <f t="shared" si="66"/>
        <v/>
      </c>
      <c r="CL158" s="650">
        <v>0</v>
      </c>
      <c r="CM158" s="650">
        <v>0</v>
      </c>
      <c r="CN158" s="257" t="str">
        <f t="shared" si="67"/>
        <v/>
      </c>
      <c r="CO158" s="650">
        <v>0</v>
      </c>
      <c r="CP158" s="650">
        <v>0</v>
      </c>
      <c r="CQ158" s="257" t="str">
        <f t="shared" si="68"/>
        <v/>
      </c>
      <c r="CR158" s="650">
        <v>0</v>
      </c>
      <c r="CS158" s="650">
        <v>0</v>
      </c>
      <c r="CT158" s="257" t="str">
        <f t="shared" si="69"/>
        <v/>
      </c>
      <c r="CU158" s="256">
        <v>1</v>
      </c>
      <c r="CV158" s="256">
        <v>1</v>
      </c>
      <c r="CW158" s="257">
        <f t="shared" si="70"/>
        <v>1</v>
      </c>
      <c r="CX158" s="256">
        <v>0</v>
      </c>
      <c r="CY158" s="256">
        <v>0</v>
      </c>
      <c r="CZ158" s="257" t="str">
        <f t="shared" si="71"/>
        <v/>
      </c>
    </row>
    <row r="159" spans="1:104" ht="15" customHeight="1" x14ac:dyDescent="0.25">
      <c r="A159" s="152">
        <v>43</v>
      </c>
      <c r="B159" s="127" t="s">
        <v>380</v>
      </c>
      <c r="C159" s="127" t="s">
        <v>339</v>
      </c>
      <c r="D159" s="480">
        <v>1</v>
      </c>
      <c r="E159" s="480">
        <v>1</v>
      </c>
      <c r="F159" s="257">
        <f t="shared" si="42"/>
        <v>1</v>
      </c>
      <c r="G159" s="258" t="str">
        <f t="shared" si="37"/>
        <v>Đạt</v>
      </c>
      <c r="H159" s="259">
        <f t="shared" si="43"/>
        <v>12</v>
      </c>
      <c r="I159" s="259">
        <f t="shared" si="38"/>
        <v>12</v>
      </c>
      <c r="J159" s="293">
        <f t="shared" si="44"/>
        <v>1</v>
      </c>
      <c r="K159" s="258" t="str">
        <f t="shared" si="39"/>
        <v>Đạt</v>
      </c>
      <c r="L159" s="256">
        <v>0</v>
      </c>
      <c r="M159" s="256">
        <v>0</v>
      </c>
      <c r="N159" s="257" t="str">
        <f t="shared" si="45"/>
        <v/>
      </c>
      <c r="O159" s="256">
        <v>0</v>
      </c>
      <c r="P159" s="256">
        <v>0</v>
      </c>
      <c r="Q159" s="257" t="str">
        <f t="shared" si="40"/>
        <v/>
      </c>
      <c r="R159" s="256">
        <v>1</v>
      </c>
      <c r="S159" s="256">
        <v>1</v>
      </c>
      <c r="T159" s="257">
        <f t="shared" si="46"/>
        <v>1</v>
      </c>
      <c r="U159" s="256">
        <v>0</v>
      </c>
      <c r="V159" s="256">
        <v>0</v>
      </c>
      <c r="W159" s="257" t="str">
        <f t="shared" si="47"/>
        <v/>
      </c>
      <c r="X159" s="256">
        <v>1</v>
      </c>
      <c r="Y159" s="256">
        <v>1</v>
      </c>
      <c r="Z159" s="257">
        <f t="shared" si="48"/>
        <v>1</v>
      </c>
      <c r="AA159" s="256">
        <v>1</v>
      </c>
      <c r="AB159" s="256">
        <v>1</v>
      </c>
      <c r="AC159" s="257">
        <f t="shared" si="41"/>
        <v>1</v>
      </c>
      <c r="AD159" s="256">
        <v>1</v>
      </c>
      <c r="AE159" s="256">
        <v>1</v>
      </c>
      <c r="AF159" s="257">
        <f t="shared" si="49"/>
        <v>1</v>
      </c>
      <c r="AG159" s="256">
        <v>0</v>
      </c>
      <c r="AH159" s="256">
        <v>0</v>
      </c>
      <c r="AI159" s="257" t="str">
        <f t="shared" si="50"/>
        <v/>
      </c>
      <c r="AJ159" s="256">
        <v>0</v>
      </c>
      <c r="AK159" s="521">
        <v>0</v>
      </c>
      <c r="AL159" s="257" t="str">
        <f t="shared" si="51"/>
        <v/>
      </c>
      <c r="AM159" s="256">
        <v>1</v>
      </c>
      <c r="AN159" s="256">
        <v>1</v>
      </c>
      <c r="AO159" s="257">
        <v>0</v>
      </c>
      <c r="AP159" s="256">
        <v>1</v>
      </c>
      <c r="AQ159" s="256">
        <v>1</v>
      </c>
      <c r="AR159" s="257">
        <f t="shared" si="52"/>
        <v>1</v>
      </c>
      <c r="AS159" s="650">
        <v>1</v>
      </c>
      <c r="AT159" s="650">
        <v>1</v>
      </c>
      <c r="AU159" s="257">
        <f t="shared" si="53"/>
        <v>1</v>
      </c>
      <c r="AV159" s="650">
        <v>2</v>
      </c>
      <c r="AW159" s="650">
        <v>2</v>
      </c>
      <c r="AX159" s="257">
        <f t="shared" si="72"/>
        <v>1</v>
      </c>
      <c r="AY159" s="521">
        <v>0</v>
      </c>
      <c r="AZ159" s="521">
        <v>0</v>
      </c>
      <c r="BA159" s="257" t="str">
        <f t="shared" si="54"/>
        <v/>
      </c>
      <c r="BB159" s="521">
        <v>0</v>
      </c>
      <c r="BC159" s="521">
        <v>0</v>
      </c>
      <c r="BD159" s="257" t="str">
        <f t="shared" si="55"/>
        <v/>
      </c>
      <c r="BE159" s="521">
        <v>0</v>
      </c>
      <c r="BF159" s="521">
        <v>0</v>
      </c>
      <c r="BG159" s="257" t="str">
        <f t="shared" si="56"/>
        <v/>
      </c>
      <c r="BH159" s="521">
        <v>0</v>
      </c>
      <c r="BI159" s="521">
        <v>0</v>
      </c>
      <c r="BJ159" s="257" t="str">
        <f t="shared" si="57"/>
        <v/>
      </c>
      <c r="BK159" s="521">
        <v>0</v>
      </c>
      <c r="BL159" s="521">
        <v>0</v>
      </c>
      <c r="BM159" s="257" t="str">
        <f t="shared" si="58"/>
        <v/>
      </c>
      <c r="BN159" s="521">
        <v>0</v>
      </c>
      <c r="BO159" s="521">
        <v>0</v>
      </c>
      <c r="BP159" s="257" t="str">
        <f t="shared" si="59"/>
        <v/>
      </c>
      <c r="BQ159" s="521">
        <v>0</v>
      </c>
      <c r="BR159" s="521">
        <v>0</v>
      </c>
      <c r="BS159" s="257" t="str">
        <f t="shared" si="60"/>
        <v/>
      </c>
      <c r="BT159" s="521">
        <v>0</v>
      </c>
      <c r="BU159" s="521">
        <v>0</v>
      </c>
      <c r="BV159" s="257" t="str">
        <f t="shared" si="61"/>
        <v/>
      </c>
      <c r="BW159" s="521">
        <v>0</v>
      </c>
      <c r="BX159" s="521">
        <v>0</v>
      </c>
      <c r="BY159" s="257" t="str">
        <f t="shared" si="62"/>
        <v/>
      </c>
      <c r="BZ159" s="521">
        <v>0</v>
      </c>
      <c r="CA159" s="521">
        <v>0</v>
      </c>
      <c r="CB159" s="257" t="str">
        <f t="shared" si="63"/>
        <v/>
      </c>
      <c r="CC159" s="521">
        <v>1</v>
      </c>
      <c r="CD159" s="521">
        <v>1</v>
      </c>
      <c r="CE159" s="257">
        <f t="shared" si="64"/>
        <v>1</v>
      </c>
      <c r="CF159" s="521">
        <v>0</v>
      </c>
      <c r="CG159" s="521">
        <v>0</v>
      </c>
      <c r="CH159" s="257" t="str">
        <f t="shared" si="65"/>
        <v/>
      </c>
      <c r="CI159" s="650">
        <v>0</v>
      </c>
      <c r="CJ159" s="650">
        <v>0</v>
      </c>
      <c r="CK159" s="257" t="str">
        <f t="shared" si="66"/>
        <v/>
      </c>
      <c r="CL159" s="650">
        <v>1</v>
      </c>
      <c r="CM159" s="650">
        <v>1</v>
      </c>
      <c r="CN159" s="257">
        <f t="shared" si="67"/>
        <v>1</v>
      </c>
      <c r="CO159" s="650">
        <v>0</v>
      </c>
      <c r="CP159" s="650">
        <v>0</v>
      </c>
      <c r="CQ159" s="257" t="str">
        <f t="shared" si="68"/>
        <v/>
      </c>
      <c r="CR159" s="650">
        <v>0</v>
      </c>
      <c r="CS159" s="650">
        <v>0</v>
      </c>
      <c r="CT159" s="257" t="str">
        <f t="shared" si="69"/>
        <v/>
      </c>
      <c r="CU159" s="256">
        <v>0</v>
      </c>
      <c r="CV159" s="256">
        <v>0</v>
      </c>
      <c r="CW159" s="257" t="str">
        <f t="shared" si="70"/>
        <v/>
      </c>
      <c r="CX159" s="256">
        <v>1</v>
      </c>
      <c r="CY159" s="256">
        <v>1</v>
      </c>
      <c r="CZ159" s="257">
        <f t="shared" si="71"/>
        <v>1</v>
      </c>
    </row>
    <row r="160" spans="1:104" ht="15" customHeight="1" x14ac:dyDescent="0.25">
      <c r="A160" s="152">
        <v>44</v>
      </c>
      <c r="B160" s="127" t="s">
        <v>381</v>
      </c>
      <c r="C160" s="127" t="s">
        <v>345</v>
      </c>
      <c r="D160" s="480">
        <v>2</v>
      </c>
      <c r="E160" s="480">
        <v>2</v>
      </c>
      <c r="F160" s="257">
        <f t="shared" si="42"/>
        <v>1</v>
      </c>
      <c r="G160" s="258" t="str">
        <f t="shared" si="37"/>
        <v>Đạt</v>
      </c>
      <c r="H160" s="259">
        <f t="shared" si="43"/>
        <v>11</v>
      </c>
      <c r="I160" s="259">
        <f t="shared" si="38"/>
        <v>12</v>
      </c>
      <c r="J160" s="293">
        <f t="shared" si="44"/>
        <v>0.91666666666666663</v>
      </c>
      <c r="K160" s="258" t="str">
        <f t="shared" si="39"/>
        <v>Đạt</v>
      </c>
      <c r="L160" s="256">
        <v>0</v>
      </c>
      <c r="M160" s="256">
        <v>0</v>
      </c>
      <c r="N160" s="257" t="str">
        <f t="shared" si="45"/>
        <v/>
      </c>
      <c r="O160" s="256">
        <v>0</v>
      </c>
      <c r="P160" s="256">
        <v>0</v>
      </c>
      <c r="Q160" s="257" t="str">
        <f t="shared" si="40"/>
        <v/>
      </c>
      <c r="R160" s="256">
        <v>1</v>
      </c>
      <c r="S160" s="256">
        <v>1</v>
      </c>
      <c r="T160" s="257">
        <f t="shared" si="46"/>
        <v>1</v>
      </c>
      <c r="U160" s="256">
        <v>0</v>
      </c>
      <c r="V160" s="256">
        <v>0</v>
      </c>
      <c r="W160" s="257" t="str">
        <f t="shared" si="47"/>
        <v/>
      </c>
      <c r="X160" s="256">
        <v>0</v>
      </c>
      <c r="Y160" s="256">
        <v>1</v>
      </c>
      <c r="Z160" s="257">
        <f t="shared" si="48"/>
        <v>0</v>
      </c>
      <c r="AA160" s="256">
        <v>0</v>
      </c>
      <c r="AB160" s="256">
        <v>0</v>
      </c>
      <c r="AC160" s="257" t="str">
        <f t="shared" si="41"/>
        <v/>
      </c>
      <c r="AD160" s="256">
        <v>0</v>
      </c>
      <c r="AE160" s="256">
        <v>0</v>
      </c>
      <c r="AF160" s="257" t="str">
        <f t="shared" si="49"/>
        <v/>
      </c>
      <c r="AG160" s="256">
        <v>0</v>
      </c>
      <c r="AH160" s="256">
        <v>0</v>
      </c>
      <c r="AI160" s="257" t="str">
        <f t="shared" si="50"/>
        <v/>
      </c>
      <c r="AJ160" s="256">
        <v>1</v>
      </c>
      <c r="AK160" s="521">
        <v>1</v>
      </c>
      <c r="AL160" s="257">
        <f t="shared" si="51"/>
        <v>1</v>
      </c>
      <c r="AM160" s="256">
        <v>1</v>
      </c>
      <c r="AN160" s="256">
        <v>1</v>
      </c>
      <c r="AO160" s="257">
        <v>0</v>
      </c>
      <c r="AP160" s="256">
        <v>0</v>
      </c>
      <c r="AQ160" s="256">
        <v>0</v>
      </c>
      <c r="AR160" s="257" t="str">
        <f t="shared" si="52"/>
        <v/>
      </c>
      <c r="AS160" s="650">
        <v>0</v>
      </c>
      <c r="AT160" s="650">
        <v>0</v>
      </c>
      <c r="AU160" s="257" t="str">
        <f t="shared" si="53"/>
        <v/>
      </c>
      <c r="AV160" s="650">
        <v>0</v>
      </c>
      <c r="AW160" s="650">
        <v>0</v>
      </c>
      <c r="AX160" s="257" t="str">
        <f t="shared" si="72"/>
        <v/>
      </c>
      <c r="AY160" s="521">
        <v>1</v>
      </c>
      <c r="AZ160" s="521">
        <v>1</v>
      </c>
      <c r="BA160" s="257">
        <f t="shared" si="54"/>
        <v>1</v>
      </c>
      <c r="BB160" s="521">
        <v>0</v>
      </c>
      <c r="BC160" s="521">
        <v>0</v>
      </c>
      <c r="BD160" s="257" t="str">
        <f t="shared" si="55"/>
        <v/>
      </c>
      <c r="BE160" s="521">
        <v>0</v>
      </c>
      <c r="BF160" s="521">
        <v>0</v>
      </c>
      <c r="BG160" s="257" t="str">
        <f t="shared" si="56"/>
        <v/>
      </c>
      <c r="BH160" s="521">
        <v>0</v>
      </c>
      <c r="BI160" s="521">
        <v>0</v>
      </c>
      <c r="BJ160" s="257" t="str">
        <f t="shared" si="57"/>
        <v/>
      </c>
      <c r="BK160" s="521">
        <v>0</v>
      </c>
      <c r="BL160" s="521">
        <v>0</v>
      </c>
      <c r="BM160" s="257" t="str">
        <f t="shared" si="58"/>
        <v/>
      </c>
      <c r="BN160" s="521">
        <v>0</v>
      </c>
      <c r="BO160" s="521">
        <v>0</v>
      </c>
      <c r="BP160" s="257" t="str">
        <f t="shared" si="59"/>
        <v/>
      </c>
      <c r="BQ160" s="521">
        <v>1</v>
      </c>
      <c r="BR160" s="521">
        <v>1</v>
      </c>
      <c r="BS160" s="257">
        <f t="shared" si="60"/>
        <v>1</v>
      </c>
      <c r="BT160" s="521">
        <v>0</v>
      </c>
      <c r="BU160" s="521">
        <v>0</v>
      </c>
      <c r="BV160" s="257" t="str">
        <f t="shared" si="61"/>
        <v/>
      </c>
      <c r="BW160" s="521">
        <v>0</v>
      </c>
      <c r="BX160" s="521">
        <v>0</v>
      </c>
      <c r="BY160" s="257" t="str">
        <f t="shared" si="62"/>
        <v/>
      </c>
      <c r="BZ160" s="521">
        <v>0</v>
      </c>
      <c r="CA160" s="521">
        <v>0</v>
      </c>
      <c r="CB160" s="257" t="str">
        <f t="shared" si="63"/>
        <v/>
      </c>
      <c r="CC160" s="521">
        <v>2</v>
      </c>
      <c r="CD160" s="521">
        <v>2</v>
      </c>
      <c r="CE160" s="257">
        <f t="shared" si="64"/>
        <v>1</v>
      </c>
      <c r="CF160" s="521">
        <v>2</v>
      </c>
      <c r="CG160" s="521">
        <v>2</v>
      </c>
      <c r="CH160" s="257">
        <f t="shared" si="65"/>
        <v>1</v>
      </c>
      <c r="CI160" s="650">
        <v>0</v>
      </c>
      <c r="CJ160" s="650">
        <v>0</v>
      </c>
      <c r="CK160" s="257" t="str">
        <f t="shared" si="66"/>
        <v/>
      </c>
      <c r="CL160" s="650">
        <v>0</v>
      </c>
      <c r="CM160" s="650">
        <v>0</v>
      </c>
      <c r="CN160" s="257" t="str">
        <f t="shared" si="67"/>
        <v/>
      </c>
      <c r="CO160" s="650">
        <v>0</v>
      </c>
      <c r="CP160" s="650">
        <v>0</v>
      </c>
      <c r="CQ160" s="257" t="str">
        <f t="shared" si="68"/>
        <v/>
      </c>
      <c r="CR160" s="650">
        <v>0</v>
      </c>
      <c r="CS160" s="650">
        <v>0</v>
      </c>
      <c r="CT160" s="257" t="str">
        <f t="shared" si="69"/>
        <v/>
      </c>
      <c r="CU160" s="256">
        <v>0</v>
      </c>
      <c r="CV160" s="256">
        <v>0</v>
      </c>
      <c r="CW160" s="257" t="str">
        <f t="shared" si="70"/>
        <v/>
      </c>
      <c r="CX160" s="256">
        <v>2</v>
      </c>
      <c r="CY160" s="256">
        <v>2</v>
      </c>
      <c r="CZ160" s="257">
        <f t="shared" si="71"/>
        <v>1</v>
      </c>
    </row>
    <row r="161" spans="1:104" ht="15" customHeight="1" x14ac:dyDescent="0.25">
      <c r="A161" s="152">
        <v>45</v>
      </c>
      <c r="B161" s="127" t="s">
        <v>382</v>
      </c>
      <c r="C161" s="127" t="s">
        <v>339</v>
      </c>
      <c r="D161" s="480">
        <v>0</v>
      </c>
      <c r="E161" s="480">
        <v>0</v>
      </c>
      <c r="F161" s="257" t="str">
        <f t="shared" si="42"/>
        <v>-</v>
      </c>
      <c r="G161" s="258" t="str">
        <f t="shared" si="37"/>
        <v>Đạt</v>
      </c>
      <c r="H161" s="259">
        <f t="shared" si="43"/>
        <v>12</v>
      </c>
      <c r="I161" s="259">
        <f t="shared" si="38"/>
        <v>12</v>
      </c>
      <c r="J161" s="293">
        <f t="shared" si="44"/>
        <v>1</v>
      </c>
      <c r="K161" s="258" t="str">
        <f t="shared" si="39"/>
        <v>Đạt</v>
      </c>
      <c r="L161" s="256">
        <v>0</v>
      </c>
      <c r="M161" s="256">
        <v>0</v>
      </c>
      <c r="N161" s="257" t="str">
        <f t="shared" si="45"/>
        <v/>
      </c>
      <c r="O161" s="256">
        <v>1</v>
      </c>
      <c r="P161" s="256">
        <v>1</v>
      </c>
      <c r="Q161" s="257">
        <f t="shared" si="40"/>
        <v>1</v>
      </c>
      <c r="R161" s="256">
        <v>0</v>
      </c>
      <c r="S161" s="256">
        <v>0</v>
      </c>
      <c r="T161" s="257" t="str">
        <f t="shared" si="46"/>
        <v/>
      </c>
      <c r="U161" s="256">
        <v>0</v>
      </c>
      <c r="V161" s="256">
        <v>0</v>
      </c>
      <c r="W161" s="257" t="str">
        <f t="shared" si="47"/>
        <v/>
      </c>
      <c r="X161" s="256">
        <v>1</v>
      </c>
      <c r="Y161" s="256">
        <v>1</v>
      </c>
      <c r="Z161" s="257">
        <f t="shared" si="48"/>
        <v>1</v>
      </c>
      <c r="AA161" s="256">
        <v>1</v>
      </c>
      <c r="AB161" s="256">
        <v>1</v>
      </c>
      <c r="AC161" s="257">
        <f t="shared" si="41"/>
        <v>1</v>
      </c>
      <c r="AD161" s="256">
        <v>0</v>
      </c>
      <c r="AE161" s="256">
        <v>0</v>
      </c>
      <c r="AF161" s="257" t="str">
        <f t="shared" si="49"/>
        <v/>
      </c>
      <c r="AG161" s="256">
        <v>0</v>
      </c>
      <c r="AH161" s="256">
        <v>0</v>
      </c>
      <c r="AI161" s="257" t="str">
        <f t="shared" si="50"/>
        <v/>
      </c>
      <c r="AJ161" s="256">
        <v>0</v>
      </c>
      <c r="AK161" s="521">
        <v>0</v>
      </c>
      <c r="AL161" s="257" t="str">
        <f t="shared" si="51"/>
        <v/>
      </c>
      <c r="AM161" s="256">
        <v>0</v>
      </c>
      <c r="AN161" s="256">
        <v>0</v>
      </c>
      <c r="AO161" s="257">
        <v>0</v>
      </c>
      <c r="AP161" s="256">
        <v>0</v>
      </c>
      <c r="AQ161" s="256">
        <v>0</v>
      </c>
      <c r="AR161" s="257" t="str">
        <f t="shared" si="52"/>
        <v/>
      </c>
      <c r="AS161" s="650">
        <v>1</v>
      </c>
      <c r="AT161" s="650">
        <v>1</v>
      </c>
      <c r="AU161" s="257">
        <f t="shared" si="53"/>
        <v>1</v>
      </c>
      <c r="AV161" s="650">
        <v>0</v>
      </c>
      <c r="AW161" s="650">
        <v>0</v>
      </c>
      <c r="AX161" s="257" t="str">
        <f t="shared" si="72"/>
        <v/>
      </c>
      <c r="AY161" s="521">
        <v>0</v>
      </c>
      <c r="AZ161" s="521">
        <v>0</v>
      </c>
      <c r="BA161" s="257" t="str">
        <f t="shared" si="54"/>
        <v/>
      </c>
      <c r="BB161" s="521">
        <v>1</v>
      </c>
      <c r="BC161" s="521">
        <v>1</v>
      </c>
      <c r="BD161" s="257">
        <f t="shared" si="55"/>
        <v>1</v>
      </c>
      <c r="BE161" s="521">
        <v>0</v>
      </c>
      <c r="BF161" s="521">
        <v>0</v>
      </c>
      <c r="BG161" s="257" t="str">
        <f t="shared" si="56"/>
        <v/>
      </c>
      <c r="BH161" s="521">
        <v>1</v>
      </c>
      <c r="BI161" s="521">
        <v>1</v>
      </c>
      <c r="BJ161" s="257">
        <f t="shared" si="57"/>
        <v>1</v>
      </c>
      <c r="BK161" s="521">
        <v>0</v>
      </c>
      <c r="BL161" s="521">
        <v>0</v>
      </c>
      <c r="BM161" s="257" t="str">
        <f t="shared" si="58"/>
        <v/>
      </c>
      <c r="BN161" s="521">
        <v>0</v>
      </c>
      <c r="BO161" s="521">
        <v>0</v>
      </c>
      <c r="BP161" s="257" t="str">
        <f t="shared" si="59"/>
        <v/>
      </c>
      <c r="BQ161" s="521">
        <v>1</v>
      </c>
      <c r="BR161" s="521">
        <v>1</v>
      </c>
      <c r="BS161" s="257">
        <f t="shared" si="60"/>
        <v>1</v>
      </c>
      <c r="BT161" s="521">
        <v>0</v>
      </c>
      <c r="BU161" s="521">
        <v>0</v>
      </c>
      <c r="BV161" s="257" t="str">
        <f t="shared" si="61"/>
        <v/>
      </c>
      <c r="BW161" s="521">
        <v>0</v>
      </c>
      <c r="BX161" s="521">
        <v>0</v>
      </c>
      <c r="BY161" s="257" t="str">
        <f t="shared" si="62"/>
        <v/>
      </c>
      <c r="BZ161" s="521">
        <v>0</v>
      </c>
      <c r="CA161" s="521">
        <v>0</v>
      </c>
      <c r="CB161" s="257" t="str">
        <f t="shared" si="63"/>
        <v/>
      </c>
      <c r="CC161" s="521">
        <v>1</v>
      </c>
      <c r="CD161" s="521">
        <v>1</v>
      </c>
      <c r="CE161" s="257">
        <f t="shared" si="64"/>
        <v>1</v>
      </c>
      <c r="CF161" s="521">
        <v>1</v>
      </c>
      <c r="CG161" s="521">
        <v>1</v>
      </c>
      <c r="CH161" s="257">
        <f t="shared" si="65"/>
        <v>1</v>
      </c>
      <c r="CI161" s="650">
        <v>0</v>
      </c>
      <c r="CJ161" s="650">
        <v>0</v>
      </c>
      <c r="CK161" s="257" t="str">
        <f t="shared" si="66"/>
        <v/>
      </c>
      <c r="CL161" s="650">
        <v>2</v>
      </c>
      <c r="CM161" s="650">
        <v>2</v>
      </c>
      <c r="CN161" s="257">
        <f t="shared" si="67"/>
        <v>1</v>
      </c>
      <c r="CO161" s="650">
        <v>1</v>
      </c>
      <c r="CP161" s="650">
        <v>1</v>
      </c>
      <c r="CQ161" s="257">
        <f t="shared" si="68"/>
        <v>1</v>
      </c>
      <c r="CR161" s="650">
        <v>0</v>
      </c>
      <c r="CS161" s="650">
        <v>0</v>
      </c>
      <c r="CT161" s="257" t="str">
        <f t="shared" si="69"/>
        <v/>
      </c>
      <c r="CU161" s="256">
        <v>0</v>
      </c>
      <c r="CV161" s="256">
        <v>0</v>
      </c>
      <c r="CW161" s="257" t="str">
        <f t="shared" si="70"/>
        <v/>
      </c>
      <c r="CX161" s="256">
        <v>0</v>
      </c>
      <c r="CY161" s="256">
        <v>0</v>
      </c>
      <c r="CZ161" s="257" t="str">
        <f t="shared" si="71"/>
        <v/>
      </c>
    </row>
    <row r="162" spans="1:104" ht="15" customHeight="1" x14ac:dyDescent="0.25">
      <c r="A162" s="152">
        <v>46</v>
      </c>
      <c r="B162" s="127" t="s">
        <v>383</v>
      </c>
      <c r="C162" s="127" t="s">
        <v>345</v>
      </c>
      <c r="D162" s="480">
        <v>2</v>
      </c>
      <c r="E162" s="480">
        <v>2</v>
      </c>
      <c r="F162" s="257">
        <f t="shared" si="42"/>
        <v>1</v>
      </c>
      <c r="G162" s="258" t="str">
        <f t="shared" si="37"/>
        <v>Đạt</v>
      </c>
      <c r="H162" s="259">
        <f t="shared" si="43"/>
        <v>24</v>
      </c>
      <c r="I162" s="259">
        <f t="shared" si="38"/>
        <v>25</v>
      </c>
      <c r="J162" s="293">
        <f t="shared" si="44"/>
        <v>0.96</v>
      </c>
      <c r="K162" s="258" t="str">
        <f t="shared" si="39"/>
        <v>Đạt</v>
      </c>
      <c r="L162" s="256">
        <v>0</v>
      </c>
      <c r="M162" s="256">
        <v>0</v>
      </c>
      <c r="N162" s="257" t="str">
        <f t="shared" si="45"/>
        <v/>
      </c>
      <c r="O162" s="256">
        <v>0</v>
      </c>
      <c r="P162" s="256">
        <v>0</v>
      </c>
      <c r="Q162" s="257" t="str">
        <f t="shared" si="40"/>
        <v/>
      </c>
      <c r="R162" s="256">
        <v>2</v>
      </c>
      <c r="S162" s="256">
        <v>2</v>
      </c>
      <c r="T162" s="257">
        <f t="shared" si="46"/>
        <v>1</v>
      </c>
      <c r="U162" s="256">
        <v>1</v>
      </c>
      <c r="V162" s="256">
        <v>1</v>
      </c>
      <c r="W162" s="257">
        <f t="shared" si="47"/>
        <v>1</v>
      </c>
      <c r="X162" s="256">
        <v>1</v>
      </c>
      <c r="Y162" s="256">
        <v>1</v>
      </c>
      <c r="Z162" s="257">
        <f t="shared" si="48"/>
        <v>1</v>
      </c>
      <c r="AA162" s="256">
        <v>1</v>
      </c>
      <c r="AB162" s="256">
        <v>1</v>
      </c>
      <c r="AC162" s="257">
        <f t="shared" si="41"/>
        <v>1</v>
      </c>
      <c r="AD162" s="256">
        <v>2</v>
      </c>
      <c r="AE162" s="256">
        <v>2</v>
      </c>
      <c r="AF162" s="257">
        <f t="shared" si="49"/>
        <v>1</v>
      </c>
      <c r="AG162" s="256">
        <v>0</v>
      </c>
      <c r="AH162" s="256">
        <v>0</v>
      </c>
      <c r="AI162" s="257" t="str">
        <f t="shared" si="50"/>
        <v/>
      </c>
      <c r="AJ162" s="256">
        <v>0</v>
      </c>
      <c r="AK162" s="521">
        <v>0</v>
      </c>
      <c r="AL162" s="257" t="str">
        <f t="shared" si="51"/>
        <v/>
      </c>
      <c r="AM162" s="256">
        <v>0</v>
      </c>
      <c r="AN162" s="256">
        <v>0</v>
      </c>
      <c r="AO162" s="257">
        <v>0</v>
      </c>
      <c r="AP162" s="256">
        <v>2</v>
      </c>
      <c r="AQ162" s="256">
        <v>2</v>
      </c>
      <c r="AR162" s="257">
        <f t="shared" si="52"/>
        <v>1</v>
      </c>
      <c r="AS162" s="650">
        <v>2</v>
      </c>
      <c r="AT162" s="650">
        <v>2</v>
      </c>
      <c r="AU162" s="257">
        <f t="shared" si="53"/>
        <v>1</v>
      </c>
      <c r="AV162" s="650">
        <v>1</v>
      </c>
      <c r="AW162" s="650">
        <v>1</v>
      </c>
      <c r="AX162" s="257">
        <f t="shared" si="72"/>
        <v>1</v>
      </c>
      <c r="AY162" s="521">
        <v>1</v>
      </c>
      <c r="AZ162" s="521">
        <v>1</v>
      </c>
      <c r="BA162" s="257">
        <f t="shared" si="54"/>
        <v>1</v>
      </c>
      <c r="BB162" s="521">
        <v>1</v>
      </c>
      <c r="BC162" s="521">
        <v>2</v>
      </c>
      <c r="BD162" s="257">
        <f t="shared" si="55"/>
        <v>0.5</v>
      </c>
      <c r="BE162" s="521">
        <v>1</v>
      </c>
      <c r="BF162" s="521">
        <v>1</v>
      </c>
      <c r="BG162" s="257">
        <f t="shared" si="56"/>
        <v>1</v>
      </c>
      <c r="BH162" s="521">
        <v>2</v>
      </c>
      <c r="BI162" s="521">
        <v>2</v>
      </c>
      <c r="BJ162" s="257">
        <f t="shared" si="57"/>
        <v>1</v>
      </c>
      <c r="BK162" s="521">
        <v>0</v>
      </c>
      <c r="BL162" s="521">
        <v>0</v>
      </c>
      <c r="BM162" s="257" t="str">
        <f t="shared" si="58"/>
        <v/>
      </c>
      <c r="BN162" s="521">
        <v>0</v>
      </c>
      <c r="BO162" s="521">
        <v>0</v>
      </c>
      <c r="BP162" s="257" t="str">
        <f t="shared" si="59"/>
        <v/>
      </c>
      <c r="BQ162" s="521">
        <v>1</v>
      </c>
      <c r="BR162" s="521">
        <v>1</v>
      </c>
      <c r="BS162" s="257">
        <f t="shared" si="60"/>
        <v>1</v>
      </c>
      <c r="BT162" s="521">
        <v>0</v>
      </c>
      <c r="BU162" s="521">
        <v>0</v>
      </c>
      <c r="BV162" s="257" t="str">
        <f t="shared" si="61"/>
        <v/>
      </c>
      <c r="BW162" s="521">
        <v>0</v>
      </c>
      <c r="BX162" s="521">
        <v>0</v>
      </c>
      <c r="BY162" s="257" t="str">
        <f t="shared" si="62"/>
        <v/>
      </c>
      <c r="BZ162" s="521">
        <v>1</v>
      </c>
      <c r="CA162" s="521">
        <v>1</v>
      </c>
      <c r="CB162" s="257">
        <f t="shared" si="63"/>
        <v>1</v>
      </c>
      <c r="CC162" s="521">
        <v>1</v>
      </c>
      <c r="CD162" s="521">
        <v>1</v>
      </c>
      <c r="CE162" s="257">
        <f t="shared" si="64"/>
        <v>1</v>
      </c>
      <c r="CF162" s="521">
        <v>1</v>
      </c>
      <c r="CG162" s="521">
        <v>1</v>
      </c>
      <c r="CH162" s="257">
        <f t="shared" si="65"/>
        <v>1</v>
      </c>
      <c r="CI162" s="650">
        <v>0</v>
      </c>
      <c r="CJ162" s="650">
        <v>0</v>
      </c>
      <c r="CK162" s="257" t="str">
        <f t="shared" si="66"/>
        <v/>
      </c>
      <c r="CL162" s="650">
        <v>0</v>
      </c>
      <c r="CM162" s="650">
        <v>0</v>
      </c>
      <c r="CN162" s="257" t="str">
        <f t="shared" si="67"/>
        <v/>
      </c>
      <c r="CO162" s="650">
        <v>1</v>
      </c>
      <c r="CP162" s="650">
        <v>1</v>
      </c>
      <c r="CQ162" s="257">
        <f t="shared" si="68"/>
        <v>1</v>
      </c>
      <c r="CR162" s="650">
        <v>0</v>
      </c>
      <c r="CS162" s="650">
        <v>0</v>
      </c>
      <c r="CT162" s="257" t="str">
        <f t="shared" si="69"/>
        <v/>
      </c>
      <c r="CU162" s="256">
        <v>0</v>
      </c>
      <c r="CV162" s="256">
        <v>0</v>
      </c>
      <c r="CW162" s="257" t="str">
        <f t="shared" si="70"/>
        <v/>
      </c>
      <c r="CX162" s="256">
        <v>2</v>
      </c>
      <c r="CY162" s="256">
        <v>2</v>
      </c>
      <c r="CZ162" s="257">
        <f t="shared" si="71"/>
        <v>1</v>
      </c>
    </row>
    <row r="163" spans="1:104" ht="15" customHeight="1" x14ac:dyDescent="0.25">
      <c r="A163" s="152">
        <v>47</v>
      </c>
      <c r="B163" s="127" t="s">
        <v>384</v>
      </c>
      <c r="C163" s="127" t="s">
        <v>345</v>
      </c>
      <c r="D163" s="480">
        <v>1</v>
      </c>
      <c r="E163" s="480">
        <v>1</v>
      </c>
      <c r="F163" s="257">
        <f t="shared" si="42"/>
        <v>1</v>
      </c>
      <c r="G163" s="258" t="str">
        <f t="shared" si="37"/>
        <v>Đạt</v>
      </c>
      <c r="H163" s="259">
        <f t="shared" si="43"/>
        <v>10</v>
      </c>
      <c r="I163" s="259">
        <f t="shared" si="38"/>
        <v>10</v>
      </c>
      <c r="J163" s="293">
        <f t="shared" si="44"/>
        <v>1</v>
      </c>
      <c r="K163" s="258" t="str">
        <f t="shared" si="39"/>
        <v>Đạt</v>
      </c>
      <c r="L163" s="256">
        <v>0</v>
      </c>
      <c r="M163" s="256">
        <v>0</v>
      </c>
      <c r="N163" s="257" t="str">
        <f t="shared" si="45"/>
        <v/>
      </c>
      <c r="O163" s="256">
        <v>1</v>
      </c>
      <c r="P163" s="256">
        <v>1</v>
      </c>
      <c r="Q163" s="257">
        <f t="shared" si="40"/>
        <v>1</v>
      </c>
      <c r="R163" s="256">
        <v>1</v>
      </c>
      <c r="S163" s="256">
        <v>1</v>
      </c>
      <c r="T163" s="257">
        <f t="shared" si="46"/>
        <v>1</v>
      </c>
      <c r="U163" s="256">
        <v>0</v>
      </c>
      <c r="V163" s="256">
        <v>0</v>
      </c>
      <c r="W163" s="257" t="str">
        <f t="shared" si="47"/>
        <v/>
      </c>
      <c r="X163" s="256">
        <v>0</v>
      </c>
      <c r="Y163" s="256">
        <v>0</v>
      </c>
      <c r="Z163" s="257" t="str">
        <f t="shared" si="48"/>
        <v/>
      </c>
      <c r="AA163" s="256">
        <v>0</v>
      </c>
      <c r="AB163" s="256">
        <v>0</v>
      </c>
      <c r="AC163" s="257" t="str">
        <f t="shared" si="41"/>
        <v/>
      </c>
      <c r="AD163" s="256">
        <v>2</v>
      </c>
      <c r="AE163" s="256">
        <v>2</v>
      </c>
      <c r="AF163" s="257">
        <f t="shared" si="49"/>
        <v>1</v>
      </c>
      <c r="AG163" s="256">
        <v>0</v>
      </c>
      <c r="AH163" s="256">
        <v>0</v>
      </c>
      <c r="AI163" s="257" t="str">
        <f t="shared" si="50"/>
        <v/>
      </c>
      <c r="AJ163" s="256">
        <v>0</v>
      </c>
      <c r="AK163" s="521">
        <v>0</v>
      </c>
      <c r="AL163" s="257" t="str">
        <f t="shared" si="51"/>
        <v/>
      </c>
      <c r="AM163" s="256">
        <v>1</v>
      </c>
      <c r="AN163" s="256">
        <v>1</v>
      </c>
      <c r="AO163" s="257">
        <v>0</v>
      </c>
      <c r="AP163" s="256">
        <v>0</v>
      </c>
      <c r="AQ163" s="256">
        <v>0</v>
      </c>
      <c r="AR163" s="257" t="str">
        <f t="shared" si="52"/>
        <v/>
      </c>
      <c r="AS163" s="650">
        <v>1</v>
      </c>
      <c r="AT163" s="650">
        <v>1</v>
      </c>
      <c r="AU163" s="257">
        <f t="shared" si="53"/>
        <v>1</v>
      </c>
      <c r="AV163" s="650">
        <v>0</v>
      </c>
      <c r="AW163" s="650">
        <v>0</v>
      </c>
      <c r="AX163" s="257" t="str">
        <f t="shared" si="72"/>
        <v/>
      </c>
      <c r="AY163" s="521">
        <v>1</v>
      </c>
      <c r="AZ163" s="521">
        <v>1</v>
      </c>
      <c r="BA163" s="257">
        <f t="shared" si="54"/>
        <v>1</v>
      </c>
      <c r="BB163" s="521">
        <v>0</v>
      </c>
      <c r="BC163" s="521">
        <v>0</v>
      </c>
      <c r="BD163" s="257" t="str">
        <f t="shared" si="55"/>
        <v/>
      </c>
      <c r="BE163" s="521">
        <v>1</v>
      </c>
      <c r="BF163" s="521">
        <v>1</v>
      </c>
      <c r="BG163" s="257">
        <f t="shared" si="56"/>
        <v>1</v>
      </c>
      <c r="BH163" s="521">
        <v>0</v>
      </c>
      <c r="BI163" s="521">
        <v>0</v>
      </c>
      <c r="BJ163" s="257" t="str">
        <f t="shared" si="57"/>
        <v/>
      </c>
      <c r="BK163" s="521">
        <v>0</v>
      </c>
      <c r="BL163" s="521">
        <v>0</v>
      </c>
      <c r="BM163" s="257" t="str">
        <f t="shared" si="58"/>
        <v/>
      </c>
      <c r="BN163" s="521">
        <v>0</v>
      </c>
      <c r="BO163" s="521">
        <v>0</v>
      </c>
      <c r="BP163" s="257" t="str">
        <f t="shared" si="59"/>
        <v/>
      </c>
      <c r="BQ163" s="521">
        <v>0</v>
      </c>
      <c r="BR163" s="521">
        <v>0</v>
      </c>
      <c r="BS163" s="257" t="str">
        <f t="shared" si="60"/>
        <v/>
      </c>
      <c r="BT163" s="521">
        <v>0</v>
      </c>
      <c r="BU163" s="521">
        <v>0</v>
      </c>
      <c r="BV163" s="257" t="str">
        <f t="shared" si="61"/>
        <v/>
      </c>
      <c r="BW163" s="521">
        <v>0</v>
      </c>
      <c r="BX163" s="521">
        <v>0</v>
      </c>
      <c r="BY163" s="257" t="str">
        <f t="shared" si="62"/>
        <v/>
      </c>
      <c r="BZ163" s="521">
        <v>0</v>
      </c>
      <c r="CA163" s="521">
        <v>0</v>
      </c>
      <c r="CB163" s="257" t="str">
        <f t="shared" si="63"/>
        <v/>
      </c>
      <c r="CC163" s="521">
        <v>0</v>
      </c>
      <c r="CD163" s="521">
        <v>0</v>
      </c>
      <c r="CE163" s="257" t="str">
        <f t="shared" si="64"/>
        <v/>
      </c>
      <c r="CF163" s="521">
        <v>1</v>
      </c>
      <c r="CG163" s="521">
        <v>1</v>
      </c>
      <c r="CH163" s="257">
        <f t="shared" si="65"/>
        <v>1</v>
      </c>
      <c r="CI163" s="650">
        <v>0</v>
      </c>
      <c r="CJ163" s="650">
        <v>0</v>
      </c>
      <c r="CK163" s="257" t="str">
        <f t="shared" si="66"/>
        <v/>
      </c>
      <c r="CL163" s="650">
        <v>0</v>
      </c>
      <c r="CM163" s="650">
        <v>0</v>
      </c>
      <c r="CN163" s="257" t="str">
        <f t="shared" si="67"/>
        <v/>
      </c>
      <c r="CO163" s="650">
        <v>0</v>
      </c>
      <c r="CP163" s="650">
        <v>0</v>
      </c>
      <c r="CQ163" s="257" t="str">
        <f t="shared" si="68"/>
        <v/>
      </c>
      <c r="CR163" s="650">
        <v>0</v>
      </c>
      <c r="CS163" s="650">
        <v>0</v>
      </c>
      <c r="CT163" s="257" t="str">
        <f t="shared" si="69"/>
        <v/>
      </c>
      <c r="CU163" s="256">
        <v>0</v>
      </c>
      <c r="CV163" s="256">
        <v>0</v>
      </c>
      <c r="CW163" s="257" t="str">
        <f t="shared" si="70"/>
        <v/>
      </c>
      <c r="CX163" s="256">
        <v>1</v>
      </c>
      <c r="CY163" s="256">
        <v>1</v>
      </c>
      <c r="CZ163" s="257">
        <f t="shared" si="71"/>
        <v>1</v>
      </c>
    </row>
    <row r="164" spans="1:104" ht="15" customHeight="1" x14ac:dyDescent="0.25">
      <c r="A164" s="152">
        <v>48</v>
      </c>
      <c r="B164" s="127" t="s">
        <v>385</v>
      </c>
      <c r="C164" s="127" t="s">
        <v>339</v>
      </c>
      <c r="D164" s="480">
        <v>1</v>
      </c>
      <c r="E164" s="480">
        <v>1</v>
      </c>
      <c r="F164" s="257">
        <f t="shared" si="42"/>
        <v>1</v>
      </c>
      <c r="G164" s="258" t="str">
        <f t="shared" si="37"/>
        <v>Đạt</v>
      </c>
      <c r="H164" s="259">
        <f t="shared" si="43"/>
        <v>33</v>
      </c>
      <c r="I164" s="259">
        <f t="shared" si="38"/>
        <v>35</v>
      </c>
      <c r="J164" s="293">
        <f t="shared" si="44"/>
        <v>0.94285714285714284</v>
      </c>
      <c r="K164" s="258" t="str">
        <f t="shared" si="39"/>
        <v>Đạt</v>
      </c>
      <c r="L164" s="256">
        <v>1</v>
      </c>
      <c r="M164" s="256">
        <v>1</v>
      </c>
      <c r="N164" s="257">
        <f t="shared" si="45"/>
        <v>1</v>
      </c>
      <c r="O164" s="256">
        <v>1</v>
      </c>
      <c r="P164" s="256">
        <v>1</v>
      </c>
      <c r="Q164" s="257">
        <f t="shared" si="40"/>
        <v>1</v>
      </c>
      <c r="R164" s="256">
        <v>1</v>
      </c>
      <c r="S164" s="256">
        <v>1</v>
      </c>
      <c r="T164" s="257">
        <f t="shared" si="46"/>
        <v>1</v>
      </c>
      <c r="U164" s="256">
        <v>1</v>
      </c>
      <c r="V164" s="256">
        <v>1</v>
      </c>
      <c r="W164" s="257">
        <f t="shared" si="47"/>
        <v>1</v>
      </c>
      <c r="X164" s="256">
        <v>3</v>
      </c>
      <c r="Y164" s="256">
        <v>3</v>
      </c>
      <c r="Z164" s="257">
        <f t="shared" si="48"/>
        <v>1</v>
      </c>
      <c r="AA164" s="256">
        <v>3</v>
      </c>
      <c r="AB164" s="256">
        <v>3</v>
      </c>
      <c r="AC164" s="257">
        <f t="shared" si="41"/>
        <v>1</v>
      </c>
      <c r="AD164" s="256">
        <v>0</v>
      </c>
      <c r="AE164" s="256">
        <v>0</v>
      </c>
      <c r="AF164" s="257" t="str">
        <f t="shared" si="49"/>
        <v/>
      </c>
      <c r="AG164" s="256">
        <v>0</v>
      </c>
      <c r="AH164" s="256">
        <v>0</v>
      </c>
      <c r="AI164" s="257" t="str">
        <f t="shared" si="50"/>
        <v/>
      </c>
      <c r="AJ164" s="256">
        <v>0</v>
      </c>
      <c r="AK164" s="521">
        <v>1</v>
      </c>
      <c r="AL164" s="257">
        <f t="shared" si="51"/>
        <v>0</v>
      </c>
      <c r="AM164" s="256">
        <v>1</v>
      </c>
      <c r="AN164" s="256">
        <v>1</v>
      </c>
      <c r="AO164" s="257">
        <v>1</v>
      </c>
      <c r="AP164" s="256">
        <v>2</v>
      </c>
      <c r="AQ164" s="256">
        <v>2</v>
      </c>
      <c r="AR164" s="257">
        <f t="shared" si="52"/>
        <v>1</v>
      </c>
      <c r="AS164" s="650">
        <v>0</v>
      </c>
      <c r="AT164" s="650">
        <v>0</v>
      </c>
      <c r="AU164" s="257" t="str">
        <f t="shared" si="53"/>
        <v/>
      </c>
      <c r="AV164" s="650">
        <v>1</v>
      </c>
      <c r="AW164" s="650">
        <v>1</v>
      </c>
      <c r="AX164" s="257">
        <f t="shared" si="72"/>
        <v>1</v>
      </c>
      <c r="AY164" s="521">
        <v>0</v>
      </c>
      <c r="AZ164" s="521">
        <v>0</v>
      </c>
      <c r="BA164" s="257" t="str">
        <f t="shared" si="54"/>
        <v/>
      </c>
      <c r="BB164" s="521">
        <v>2</v>
      </c>
      <c r="BC164" s="521">
        <v>2</v>
      </c>
      <c r="BD164" s="257">
        <f t="shared" si="55"/>
        <v>1</v>
      </c>
      <c r="BE164" s="521">
        <v>0</v>
      </c>
      <c r="BF164" s="521">
        <v>0</v>
      </c>
      <c r="BG164" s="257" t="str">
        <f t="shared" si="56"/>
        <v/>
      </c>
      <c r="BH164" s="521">
        <v>0</v>
      </c>
      <c r="BI164" s="521">
        <v>0</v>
      </c>
      <c r="BJ164" s="257" t="str">
        <f t="shared" si="57"/>
        <v/>
      </c>
      <c r="BK164" s="521">
        <v>0</v>
      </c>
      <c r="BL164" s="521">
        <v>0</v>
      </c>
      <c r="BM164" s="257" t="str">
        <f t="shared" si="58"/>
        <v/>
      </c>
      <c r="BN164" s="521">
        <v>1</v>
      </c>
      <c r="BO164" s="521">
        <v>1</v>
      </c>
      <c r="BP164" s="257">
        <f t="shared" si="59"/>
        <v>1</v>
      </c>
      <c r="BQ164" s="521">
        <v>0</v>
      </c>
      <c r="BR164" s="521">
        <v>0</v>
      </c>
      <c r="BS164" s="257" t="str">
        <f t="shared" si="60"/>
        <v/>
      </c>
      <c r="BT164" s="521">
        <v>2</v>
      </c>
      <c r="BU164" s="521">
        <v>2</v>
      </c>
      <c r="BV164" s="257">
        <f t="shared" si="61"/>
        <v>1</v>
      </c>
      <c r="BW164" s="521">
        <v>0</v>
      </c>
      <c r="BX164" s="521">
        <v>0</v>
      </c>
      <c r="BY164" s="257" t="str">
        <f t="shared" si="62"/>
        <v/>
      </c>
      <c r="BZ164" s="521">
        <v>0</v>
      </c>
      <c r="CA164" s="521">
        <v>0</v>
      </c>
      <c r="CB164" s="257" t="str">
        <f t="shared" si="63"/>
        <v/>
      </c>
      <c r="CC164" s="521">
        <v>6</v>
      </c>
      <c r="CD164" s="521">
        <v>6</v>
      </c>
      <c r="CE164" s="257">
        <f t="shared" si="64"/>
        <v>1</v>
      </c>
      <c r="CF164" s="521">
        <v>1</v>
      </c>
      <c r="CG164" s="521">
        <v>1</v>
      </c>
      <c r="CH164" s="257">
        <f t="shared" si="65"/>
        <v>1</v>
      </c>
      <c r="CI164" s="650">
        <v>2</v>
      </c>
      <c r="CJ164" s="650">
        <v>3</v>
      </c>
      <c r="CK164" s="257">
        <f t="shared" si="66"/>
        <v>0.66666666666666663</v>
      </c>
      <c r="CL164" s="650">
        <v>1</v>
      </c>
      <c r="CM164" s="650">
        <v>1</v>
      </c>
      <c r="CN164" s="257">
        <f t="shared" si="67"/>
        <v>1</v>
      </c>
      <c r="CO164" s="650">
        <v>3</v>
      </c>
      <c r="CP164" s="650">
        <v>3</v>
      </c>
      <c r="CQ164" s="257">
        <f t="shared" si="68"/>
        <v>1</v>
      </c>
      <c r="CR164" s="650">
        <v>0</v>
      </c>
      <c r="CS164" s="650">
        <v>0</v>
      </c>
      <c r="CT164" s="257" t="str">
        <f t="shared" si="69"/>
        <v/>
      </c>
      <c r="CU164" s="256">
        <v>0</v>
      </c>
      <c r="CV164" s="256">
        <v>0</v>
      </c>
      <c r="CW164" s="257" t="str">
        <f t="shared" si="70"/>
        <v/>
      </c>
      <c r="CX164" s="256">
        <v>1</v>
      </c>
      <c r="CY164" s="256">
        <v>1</v>
      </c>
      <c r="CZ164" s="257">
        <f t="shared" si="71"/>
        <v>1</v>
      </c>
    </row>
    <row r="165" spans="1:104" ht="15" customHeight="1" x14ac:dyDescent="0.25">
      <c r="A165" s="152">
        <v>49</v>
      </c>
      <c r="B165" s="127" t="s">
        <v>386</v>
      </c>
      <c r="C165" s="127" t="s">
        <v>345</v>
      </c>
      <c r="D165" s="480">
        <v>0</v>
      </c>
      <c r="E165" s="480">
        <v>0</v>
      </c>
      <c r="F165" s="257" t="str">
        <f t="shared" si="42"/>
        <v>-</v>
      </c>
      <c r="G165" s="258" t="str">
        <f t="shared" si="37"/>
        <v>Đạt</v>
      </c>
      <c r="H165" s="259">
        <f t="shared" si="43"/>
        <v>13</v>
      </c>
      <c r="I165" s="259">
        <f t="shared" si="38"/>
        <v>13</v>
      </c>
      <c r="J165" s="293">
        <f t="shared" si="44"/>
        <v>1</v>
      </c>
      <c r="K165" s="258" t="str">
        <f t="shared" si="39"/>
        <v>Đạt</v>
      </c>
      <c r="L165" s="256">
        <v>0</v>
      </c>
      <c r="M165" s="256">
        <v>0</v>
      </c>
      <c r="N165" s="257" t="str">
        <f t="shared" si="45"/>
        <v/>
      </c>
      <c r="O165" s="256">
        <v>1</v>
      </c>
      <c r="P165" s="256">
        <v>1</v>
      </c>
      <c r="Q165" s="257">
        <f t="shared" si="40"/>
        <v>1</v>
      </c>
      <c r="R165" s="256">
        <v>0</v>
      </c>
      <c r="S165" s="256">
        <v>0</v>
      </c>
      <c r="T165" s="257" t="str">
        <f t="shared" si="46"/>
        <v/>
      </c>
      <c r="U165" s="256">
        <v>2</v>
      </c>
      <c r="V165" s="256">
        <v>2</v>
      </c>
      <c r="W165" s="257">
        <f t="shared" si="47"/>
        <v>1</v>
      </c>
      <c r="X165" s="256">
        <v>0</v>
      </c>
      <c r="Y165" s="256">
        <v>0</v>
      </c>
      <c r="Z165" s="257" t="str">
        <f t="shared" si="48"/>
        <v/>
      </c>
      <c r="AA165" s="256">
        <v>0</v>
      </c>
      <c r="AB165" s="256">
        <v>0</v>
      </c>
      <c r="AC165" s="257" t="str">
        <f t="shared" si="41"/>
        <v/>
      </c>
      <c r="AD165" s="256">
        <v>0</v>
      </c>
      <c r="AE165" s="256">
        <v>0</v>
      </c>
      <c r="AF165" s="257" t="str">
        <f t="shared" si="49"/>
        <v/>
      </c>
      <c r="AG165" s="256">
        <v>0</v>
      </c>
      <c r="AH165" s="256">
        <v>0</v>
      </c>
      <c r="AI165" s="257" t="str">
        <f t="shared" si="50"/>
        <v/>
      </c>
      <c r="AJ165" s="256">
        <v>0</v>
      </c>
      <c r="AK165" s="521">
        <v>0</v>
      </c>
      <c r="AL165" s="257" t="str">
        <f t="shared" si="51"/>
        <v/>
      </c>
      <c r="AM165" s="256">
        <v>1</v>
      </c>
      <c r="AN165" s="256">
        <v>1</v>
      </c>
      <c r="AO165" s="257">
        <v>0</v>
      </c>
      <c r="AP165" s="256">
        <v>3</v>
      </c>
      <c r="AQ165" s="256">
        <v>3</v>
      </c>
      <c r="AR165" s="257">
        <f t="shared" si="52"/>
        <v>1</v>
      </c>
      <c r="AS165" s="650">
        <v>1</v>
      </c>
      <c r="AT165" s="650">
        <v>1</v>
      </c>
      <c r="AU165" s="257">
        <f t="shared" si="53"/>
        <v>1</v>
      </c>
      <c r="AV165" s="650">
        <v>0</v>
      </c>
      <c r="AW165" s="650">
        <v>0</v>
      </c>
      <c r="AX165" s="257" t="str">
        <f t="shared" si="72"/>
        <v/>
      </c>
      <c r="AY165" s="521">
        <v>0</v>
      </c>
      <c r="AZ165" s="521">
        <v>0</v>
      </c>
      <c r="BA165" s="257" t="str">
        <f t="shared" si="54"/>
        <v/>
      </c>
      <c r="BB165" s="521">
        <v>0</v>
      </c>
      <c r="BC165" s="521">
        <v>0</v>
      </c>
      <c r="BD165" s="257" t="str">
        <f t="shared" si="55"/>
        <v/>
      </c>
      <c r="BE165" s="521">
        <v>0</v>
      </c>
      <c r="BF165" s="521">
        <v>0</v>
      </c>
      <c r="BG165" s="257" t="str">
        <f t="shared" si="56"/>
        <v/>
      </c>
      <c r="BH165" s="521">
        <v>0</v>
      </c>
      <c r="BI165" s="521">
        <v>0</v>
      </c>
      <c r="BJ165" s="257" t="str">
        <f t="shared" si="57"/>
        <v/>
      </c>
      <c r="BK165" s="521">
        <v>0</v>
      </c>
      <c r="BL165" s="521">
        <v>0</v>
      </c>
      <c r="BM165" s="257" t="str">
        <f t="shared" si="58"/>
        <v/>
      </c>
      <c r="BN165" s="521">
        <v>0</v>
      </c>
      <c r="BO165" s="521">
        <v>0</v>
      </c>
      <c r="BP165" s="257" t="str">
        <f t="shared" si="59"/>
        <v/>
      </c>
      <c r="BQ165" s="521">
        <v>0</v>
      </c>
      <c r="BR165" s="521">
        <v>0</v>
      </c>
      <c r="BS165" s="257" t="str">
        <f t="shared" si="60"/>
        <v/>
      </c>
      <c r="BT165" s="521">
        <v>0</v>
      </c>
      <c r="BU165" s="521">
        <v>0</v>
      </c>
      <c r="BV165" s="257" t="str">
        <f t="shared" si="61"/>
        <v/>
      </c>
      <c r="BW165" s="521">
        <v>0</v>
      </c>
      <c r="BX165" s="521">
        <v>0</v>
      </c>
      <c r="BY165" s="257" t="str">
        <f t="shared" si="62"/>
        <v/>
      </c>
      <c r="BZ165" s="521">
        <v>0</v>
      </c>
      <c r="CA165" s="521">
        <v>0</v>
      </c>
      <c r="CB165" s="257" t="str">
        <f t="shared" si="63"/>
        <v/>
      </c>
      <c r="CC165" s="521">
        <v>0</v>
      </c>
      <c r="CD165" s="521">
        <v>0</v>
      </c>
      <c r="CE165" s="257" t="str">
        <f t="shared" si="64"/>
        <v/>
      </c>
      <c r="CF165" s="521">
        <v>0</v>
      </c>
      <c r="CG165" s="521">
        <v>0</v>
      </c>
      <c r="CH165" s="257" t="str">
        <f t="shared" si="65"/>
        <v/>
      </c>
      <c r="CI165" s="650">
        <v>0</v>
      </c>
      <c r="CJ165" s="650">
        <v>0</v>
      </c>
      <c r="CK165" s="257" t="str">
        <f t="shared" si="66"/>
        <v/>
      </c>
      <c r="CL165" s="650">
        <v>2</v>
      </c>
      <c r="CM165" s="650">
        <v>2</v>
      </c>
      <c r="CN165" s="257">
        <f t="shared" si="67"/>
        <v>1</v>
      </c>
      <c r="CO165" s="650">
        <v>1</v>
      </c>
      <c r="CP165" s="650">
        <v>1</v>
      </c>
      <c r="CQ165" s="257">
        <f t="shared" si="68"/>
        <v>1</v>
      </c>
      <c r="CR165" s="650">
        <v>1</v>
      </c>
      <c r="CS165" s="650">
        <v>1</v>
      </c>
      <c r="CT165" s="257">
        <f t="shared" si="69"/>
        <v>1</v>
      </c>
      <c r="CU165" s="256">
        <v>1</v>
      </c>
      <c r="CV165" s="256">
        <v>1</v>
      </c>
      <c r="CW165" s="257">
        <f t="shared" si="70"/>
        <v>1</v>
      </c>
      <c r="CX165" s="256">
        <v>0</v>
      </c>
      <c r="CY165" s="256">
        <v>0</v>
      </c>
      <c r="CZ165" s="257" t="str">
        <f t="shared" si="71"/>
        <v/>
      </c>
    </row>
    <row r="166" spans="1:104" ht="15" customHeight="1" x14ac:dyDescent="0.25">
      <c r="A166" s="152">
        <v>50</v>
      </c>
      <c r="B166" s="127" t="s">
        <v>387</v>
      </c>
      <c r="C166" s="127" t="s">
        <v>336</v>
      </c>
      <c r="D166" s="480">
        <v>1</v>
      </c>
      <c r="E166" s="480">
        <v>1</v>
      </c>
      <c r="F166" s="257">
        <f t="shared" si="42"/>
        <v>1</v>
      </c>
      <c r="G166" s="258" t="str">
        <f t="shared" si="37"/>
        <v>Đạt</v>
      </c>
      <c r="H166" s="259">
        <f t="shared" si="43"/>
        <v>9</v>
      </c>
      <c r="I166" s="259">
        <f t="shared" si="38"/>
        <v>9</v>
      </c>
      <c r="J166" s="293">
        <f t="shared" si="44"/>
        <v>1</v>
      </c>
      <c r="K166" s="258" t="str">
        <f t="shared" si="39"/>
        <v>Đạt</v>
      </c>
      <c r="L166" s="256">
        <v>1</v>
      </c>
      <c r="M166" s="256">
        <v>1</v>
      </c>
      <c r="N166" s="257">
        <f t="shared" si="45"/>
        <v>1</v>
      </c>
      <c r="O166" s="256">
        <v>0</v>
      </c>
      <c r="P166" s="256">
        <v>0</v>
      </c>
      <c r="Q166" s="257" t="str">
        <f t="shared" si="40"/>
        <v/>
      </c>
      <c r="R166" s="256">
        <v>2</v>
      </c>
      <c r="S166" s="256">
        <v>2</v>
      </c>
      <c r="T166" s="257">
        <f t="shared" si="46"/>
        <v>1</v>
      </c>
      <c r="U166" s="256">
        <v>0</v>
      </c>
      <c r="V166" s="256">
        <v>0</v>
      </c>
      <c r="W166" s="257" t="str">
        <f t="shared" si="47"/>
        <v/>
      </c>
      <c r="X166" s="256">
        <v>0</v>
      </c>
      <c r="Y166" s="256">
        <v>0</v>
      </c>
      <c r="Z166" s="257" t="str">
        <f t="shared" si="48"/>
        <v/>
      </c>
      <c r="AA166" s="256">
        <v>0</v>
      </c>
      <c r="AB166" s="256">
        <v>0</v>
      </c>
      <c r="AC166" s="257" t="str">
        <f t="shared" si="41"/>
        <v/>
      </c>
      <c r="AD166" s="256">
        <v>0</v>
      </c>
      <c r="AE166" s="256">
        <v>0</v>
      </c>
      <c r="AF166" s="257" t="str">
        <f t="shared" si="49"/>
        <v/>
      </c>
      <c r="AG166" s="256">
        <v>0</v>
      </c>
      <c r="AH166" s="256">
        <v>0</v>
      </c>
      <c r="AI166" s="257" t="str">
        <f t="shared" si="50"/>
        <v/>
      </c>
      <c r="AJ166" s="256">
        <v>0</v>
      </c>
      <c r="AK166" s="521">
        <v>0</v>
      </c>
      <c r="AL166" s="257" t="str">
        <f t="shared" si="51"/>
        <v/>
      </c>
      <c r="AM166" s="256">
        <v>0</v>
      </c>
      <c r="AN166" s="256">
        <v>0</v>
      </c>
      <c r="AO166" s="257">
        <v>1</v>
      </c>
      <c r="AP166" s="256">
        <v>0</v>
      </c>
      <c r="AQ166" s="256">
        <v>0</v>
      </c>
      <c r="AR166" s="257" t="str">
        <f t="shared" si="52"/>
        <v/>
      </c>
      <c r="AS166" s="650">
        <v>0</v>
      </c>
      <c r="AT166" s="650">
        <v>0</v>
      </c>
      <c r="AU166" s="257" t="str">
        <f t="shared" si="53"/>
        <v/>
      </c>
      <c r="AV166" s="650">
        <v>0</v>
      </c>
      <c r="AW166" s="650">
        <v>0</v>
      </c>
      <c r="AX166" s="257" t="str">
        <f t="shared" si="72"/>
        <v/>
      </c>
      <c r="AY166" s="521">
        <v>0</v>
      </c>
      <c r="AZ166" s="521">
        <v>0</v>
      </c>
      <c r="BA166" s="257" t="str">
        <f t="shared" si="54"/>
        <v/>
      </c>
      <c r="BB166" s="521">
        <v>0</v>
      </c>
      <c r="BC166" s="521">
        <v>0</v>
      </c>
      <c r="BD166" s="257" t="str">
        <f t="shared" si="55"/>
        <v/>
      </c>
      <c r="BE166" s="521">
        <v>0</v>
      </c>
      <c r="BF166" s="521">
        <v>0</v>
      </c>
      <c r="BG166" s="257" t="str">
        <f t="shared" si="56"/>
        <v/>
      </c>
      <c r="BH166" s="521">
        <v>0</v>
      </c>
      <c r="BI166" s="521">
        <v>0</v>
      </c>
      <c r="BJ166" s="257" t="str">
        <f t="shared" si="57"/>
        <v/>
      </c>
      <c r="BK166" s="521">
        <v>1</v>
      </c>
      <c r="BL166" s="521">
        <v>1</v>
      </c>
      <c r="BM166" s="257">
        <f t="shared" si="58"/>
        <v>1</v>
      </c>
      <c r="BN166" s="521">
        <v>0</v>
      </c>
      <c r="BO166" s="521">
        <v>0</v>
      </c>
      <c r="BP166" s="257" t="str">
        <f t="shared" si="59"/>
        <v/>
      </c>
      <c r="BQ166" s="521">
        <v>0</v>
      </c>
      <c r="BR166" s="521">
        <v>0</v>
      </c>
      <c r="BS166" s="257" t="str">
        <f t="shared" si="60"/>
        <v/>
      </c>
      <c r="BT166" s="521">
        <v>0</v>
      </c>
      <c r="BU166" s="521">
        <v>0</v>
      </c>
      <c r="BV166" s="257" t="str">
        <f t="shared" si="61"/>
        <v/>
      </c>
      <c r="BW166" s="521">
        <v>0</v>
      </c>
      <c r="BX166" s="521">
        <v>0</v>
      </c>
      <c r="BY166" s="257" t="str">
        <f t="shared" si="62"/>
        <v/>
      </c>
      <c r="BZ166" s="521">
        <v>4</v>
      </c>
      <c r="CA166" s="521">
        <v>4</v>
      </c>
      <c r="CB166" s="257">
        <f t="shared" si="63"/>
        <v>1</v>
      </c>
      <c r="CC166" s="521">
        <v>0</v>
      </c>
      <c r="CD166" s="521">
        <v>0</v>
      </c>
      <c r="CE166" s="257" t="str">
        <f t="shared" si="64"/>
        <v/>
      </c>
      <c r="CF166" s="521">
        <v>0</v>
      </c>
      <c r="CG166" s="521">
        <v>0</v>
      </c>
      <c r="CH166" s="257" t="str">
        <f t="shared" si="65"/>
        <v/>
      </c>
      <c r="CI166" s="650">
        <v>0</v>
      </c>
      <c r="CJ166" s="650">
        <v>0</v>
      </c>
      <c r="CK166" s="257" t="str">
        <f t="shared" si="66"/>
        <v/>
      </c>
      <c r="CL166" s="650">
        <v>0</v>
      </c>
      <c r="CM166" s="650">
        <v>0</v>
      </c>
      <c r="CN166" s="257" t="str">
        <f t="shared" si="67"/>
        <v/>
      </c>
      <c r="CO166" s="650">
        <v>0</v>
      </c>
      <c r="CP166" s="650">
        <v>0</v>
      </c>
      <c r="CQ166" s="257" t="str">
        <f t="shared" si="68"/>
        <v/>
      </c>
      <c r="CR166" s="650">
        <v>0</v>
      </c>
      <c r="CS166" s="650">
        <v>0</v>
      </c>
      <c r="CT166" s="257" t="str">
        <f t="shared" si="69"/>
        <v/>
      </c>
      <c r="CU166" s="256">
        <v>0</v>
      </c>
      <c r="CV166" s="256">
        <v>0</v>
      </c>
      <c r="CW166" s="257" t="str">
        <f t="shared" si="70"/>
        <v/>
      </c>
      <c r="CX166" s="256">
        <v>1</v>
      </c>
      <c r="CY166" s="256">
        <v>1</v>
      </c>
      <c r="CZ166" s="257">
        <f t="shared" si="71"/>
        <v>1</v>
      </c>
    </row>
    <row r="167" spans="1:104" ht="15" customHeight="1" x14ac:dyDescent="0.25">
      <c r="A167" s="152">
        <v>51</v>
      </c>
      <c r="B167" s="127" t="s">
        <v>388</v>
      </c>
      <c r="C167" s="127" t="s">
        <v>339</v>
      </c>
      <c r="D167" s="480">
        <v>0</v>
      </c>
      <c r="E167" s="480">
        <v>0</v>
      </c>
      <c r="F167" s="257" t="str">
        <f t="shared" si="42"/>
        <v>-</v>
      </c>
      <c r="G167" s="258" t="str">
        <f t="shared" si="37"/>
        <v>Đạt</v>
      </c>
      <c r="H167" s="259">
        <f t="shared" si="43"/>
        <v>14</v>
      </c>
      <c r="I167" s="259">
        <f t="shared" si="38"/>
        <v>14</v>
      </c>
      <c r="J167" s="293">
        <f t="shared" si="44"/>
        <v>1</v>
      </c>
      <c r="K167" s="258" t="str">
        <f t="shared" si="39"/>
        <v>Đạt</v>
      </c>
      <c r="L167" s="256">
        <v>0</v>
      </c>
      <c r="M167" s="256">
        <v>0</v>
      </c>
      <c r="N167" s="257" t="str">
        <f t="shared" si="45"/>
        <v/>
      </c>
      <c r="O167" s="256">
        <v>0</v>
      </c>
      <c r="P167" s="256">
        <v>0</v>
      </c>
      <c r="Q167" s="257" t="str">
        <f t="shared" si="40"/>
        <v/>
      </c>
      <c r="R167" s="256">
        <v>0</v>
      </c>
      <c r="S167" s="256">
        <v>0</v>
      </c>
      <c r="T167" s="257" t="str">
        <f t="shared" si="46"/>
        <v/>
      </c>
      <c r="U167" s="256">
        <v>1</v>
      </c>
      <c r="V167" s="256">
        <v>1</v>
      </c>
      <c r="W167" s="257">
        <f t="shared" si="47"/>
        <v>1</v>
      </c>
      <c r="X167" s="256">
        <v>0</v>
      </c>
      <c r="Y167" s="256">
        <v>0</v>
      </c>
      <c r="Z167" s="257" t="str">
        <f t="shared" si="48"/>
        <v/>
      </c>
      <c r="AA167" s="256">
        <v>0</v>
      </c>
      <c r="AB167" s="256">
        <v>0</v>
      </c>
      <c r="AC167" s="257" t="str">
        <f t="shared" si="41"/>
        <v/>
      </c>
      <c r="AD167" s="256">
        <v>0</v>
      </c>
      <c r="AE167" s="256">
        <v>0</v>
      </c>
      <c r="AF167" s="257" t="str">
        <f t="shared" si="49"/>
        <v/>
      </c>
      <c r="AG167" s="256">
        <v>1</v>
      </c>
      <c r="AH167" s="256">
        <v>1</v>
      </c>
      <c r="AI167" s="257">
        <f t="shared" si="50"/>
        <v>1</v>
      </c>
      <c r="AJ167" s="256">
        <v>0</v>
      </c>
      <c r="AK167" s="521">
        <v>0</v>
      </c>
      <c r="AL167" s="257" t="str">
        <f t="shared" si="51"/>
        <v/>
      </c>
      <c r="AM167" s="256">
        <v>2</v>
      </c>
      <c r="AN167" s="256">
        <v>2</v>
      </c>
      <c r="AO167" s="257">
        <v>1</v>
      </c>
      <c r="AP167" s="256">
        <v>4</v>
      </c>
      <c r="AQ167" s="256">
        <v>4</v>
      </c>
      <c r="AR167" s="257">
        <f t="shared" si="52"/>
        <v>1</v>
      </c>
      <c r="AS167" s="650">
        <v>0</v>
      </c>
      <c r="AT167" s="650">
        <v>0</v>
      </c>
      <c r="AU167" s="257" t="str">
        <f t="shared" si="53"/>
        <v/>
      </c>
      <c r="AV167" s="650">
        <v>2</v>
      </c>
      <c r="AW167" s="650">
        <v>2</v>
      </c>
      <c r="AX167" s="257">
        <f t="shared" si="72"/>
        <v>1</v>
      </c>
      <c r="AY167" s="521">
        <v>0</v>
      </c>
      <c r="AZ167" s="521">
        <v>0</v>
      </c>
      <c r="BA167" s="257" t="str">
        <f t="shared" si="54"/>
        <v/>
      </c>
      <c r="BB167" s="521">
        <v>0</v>
      </c>
      <c r="BC167" s="521">
        <v>0</v>
      </c>
      <c r="BD167" s="257" t="str">
        <f t="shared" si="55"/>
        <v/>
      </c>
      <c r="BE167" s="521">
        <v>0</v>
      </c>
      <c r="BF167" s="521">
        <v>0</v>
      </c>
      <c r="BG167" s="257" t="str">
        <f t="shared" si="56"/>
        <v/>
      </c>
      <c r="BH167" s="521">
        <v>0</v>
      </c>
      <c r="BI167" s="521">
        <v>0</v>
      </c>
      <c r="BJ167" s="257" t="str">
        <f t="shared" si="57"/>
        <v/>
      </c>
      <c r="BK167" s="521">
        <v>0</v>
      </c>
      <c r="BL167" s="521">
        <v>0</v>
      </c>
      <c r="BM167" s="257" t="str">
        <f t="shared" si="58"/>
        <v/>
      </c>
      <c r="BN167" s="521">
        <v>0</v>
      </c>
      <c r="BO167" s="521">
        <v>0</v>
      </c>
      <c r="BP167" s="257" t="str">
        <f t="shared" si="59"/>
        <v/>
      </c>
      <c r="BQ167" s="521">
        <v>0</v>
      </c>
      <c r="BR167" s="521">
        <v>0</v>
      </c>
      <c r="BS167" s="257" t="str">
        <f t="shared" si="60"/>
        <v/>
      </c>
      <c r="BT167" s="521">
        <v>0</v>
      </c>
      <c r="BU167" s="521">
        <v>0</v>
      </c>
      <c r="BV167" s="257" t="str">
        <f t="shared" si="61"/>
        <v/>
      </c>
      <c r="BW167" s="521">
        <v>0</v>
      </c>
      <c r="BX167" s="521">
        <v>0</v>
      </c>
      <c r="BY167" s="257" t="str">
        <f t="shared" si="62"/>
        <v/>
      </c>
      <c r="BZ167" s="521">
        <v>0</v>
      </c>
      <c r="CA167" s="521">
        <v>0</v>
      </c>
      <c r="CB167" s="257" t="str">
        <f t="shared" si="63"/>
        <v/>
      </c>
      <c r="CC167" s="521">
        <v>1</v>
      </c>
      <c r="CD167" s="521">
        <v>1</v>
      </c>
      <c r="CE167" s="257">
        <f t="shared" si="64"/>
        <v>1</v>
      </c>
      <c r="CF167" s="521">
        <v>1</v>
      </c>
      <c r="CG167" s="521">
        <v>1</v>
      </c>
      <c r="CH167" s="257">
        <f t="shared" si="65"/>
        <v>1</v>
      </c>
      <c r="CI167" s="650">
        <v>2</v>
      </c>
      <c r="CJ167" s="650">
        <v>2</v>
      </c>
      <c r="CK167" s="257">
        <f t="shared" si="66"/>
        <v>1</v>
      </c>
      <c r="CL167" s="650">
        <v>0</v>
      </c>
      <c r="CM167" s="650">
        <v>0</v>
      </c>
      <c r="CN167" s="257" t="str">
        <f t="shared" si="67"/>
        <v/>
      </c>
      <c r="CO167" s="650">
        <v>0</v>
      </c>
      <c r="CP167" s="650">
        <v>0</v>
      </c>
      <c r="CQ167" s="257" t="str">
        <f t="shared" si="68"/>
        <v/>
      </c>
      <c r="CR167" s="650">
        <v>0</v>
      </c>
      <c r="CS167" s="650">
        <v>0</v>
      </c>
      <c r="CT167" s="257" t="str">
        <f t="shared" si="69"/>
        <v/>
      </c>
      <c r="CU167" s="256">
        <v>0</v>
      </c>
      <c r="CV167" s="256">
        <v>0</v>
      </c>
      <c r="CW167" s="257" t="str">
        <f t="shared" si="70"/>
        <v/>
      </c>
      <c r="CX167" s="256">
        <v>0</v>
      </c>
      <c r="CY167" s="256">
        <v>0</v>
      </c>
      <c r="CZ167" s="257" t="str">
        <f t="shared" si="71"/>
        <v/>
      </c>
    </row>
    <row r="168" spans="1:104" ht="15" customHeight="1" x14ac:dyDescent="0.25">
      <c r="A168" s="152">
        <v>52</v>
      </c>
      <c r="B168" s="127" t="s">
        <v>389</v>
      </c>
      <c r="C168" s="127" t="s">
        <v>336</v>
      </c>
      <c r="D168" s="480">
        <v>1</v>
      </c>
      <c r="E168" s="480">
        <v>1</v>
      </c>
      <c r="F168" s="257">
        <f t="shared" si="42"/>
        <v>1</v>
      </c>
      <c r="G168" s="258" t="str">
        <f t="shared" si="37"/>
        <v>Đạt</v>
      </c>
      <c r="H168" s="259">
        <f t="shared" si="43"/>
        <v>18</v>
      </c>
      <c r="I168" s="259">
        <f t="shared" si="38"/>
        <v>18</v>
      </c>
      <c r="J168" s="293">
        <f t="shared" si="44"/>
        <v>1</v>
      </c>
      <c r="K168" s="258" t="str">
        <f t="shared" si="39"/>
        <v>Đạt</v>
      </c>
      <c r="L168" s="256">
        <v>0</v>
      </c>
      <c r="M168" s="256">
        <v>0</v>
      </c>
      <c r="N168" s="257" t="str">
        <f t="shared" si="45"/>
        <v/>
      </c>
      <c r="O168" s="256">
        <v>0</v>
      </c>
      <c r="P168" s="256">
        <v>0</v>
      </c>
      <c r="Q168" s="257" t="str">
        <f t="shared" si="40"/>
        <v/>
      </c>
      <c r="R168" s="256">
        <v>1</v>
      </c>
      <c r="S168" s="256">
        <v>1</v>
      </c>
      <c r="T168" s="257">
        <f t="shared" si="46"/>
        <v>1</v>
      </c>
      <c r="U168" s="256">
        <v>0</v>
      </c>
      <c r="V168" s="256">
        <v>0</v>
      </c>
      <c r="W168" s="257" t="str">
        <f t="shared" si="47"/>
        <v/>
      </c>
      <c r="X168" s="256">
        <v>0</v>
      </c>
      <c r="Y168" s="256">
        <v>0</v>
      </c>
      <c r="Z168" s="257" t="str">
        <f t="shared" si="48"/>
        <v/>
      </c>
      <c r="AA168" s="256">
        <v>0</v>
      </c>
      <c r="AB168" s="256">
        <v>0</v>
      </c>
      <c r="AC168" s="257" t="str">
        <f t="shared" si="41"/>
        <v/>
      </c>
      <c r="AD168" s="256">
        <v>0</v>
      </c>
      <c r="AE168" s="256">
        <v>0</v>
      </c>
      <c r="AF168" s="257" t="str">
        <f t="shared" si="49"/>
        <v/>
      </c>
      <c r="AG168" s="256">
        <v>0</v>
      </c>
      <c r="AH168" s="256">
        <v>0</v>
      </c>
      <c r="AI168" s="257" t="str">
        <f t="shared" si="50"/>
        <v/>
      </c>
      <c r="AJ168" s="256">
        <v>0</v>
      </c>
      <c r="AK168" s="521">
        <v>0</v>
      </c>
      <c r="AL168" s="257" t="str">
        <f t="shared" si="51"/>
        <v/>
      </c>
      <c r="AM168" s="256">
        <v>1</v>
      </c>
      <c r="AN168" s="256">
        <v>1</v>
      </c>
      <c r="AO168" s="257">
        <v>0</v>
      </c>
      <c r="AP168" s="256">
        <v>0</v>
      </c>
      <c r="AQ168" s="256">
        <v>0</v>
      </c>
      <c r="AR168" s="257" t="str">
        <f t="shared" si="52"/>
        <v/>
      </c>
      <c r="AS168" s="650">
        <v>2</v>
      </c>
      <c r="AT168" s="650">
        <v>2</v>
      </c>
      <c r="AU168" s="257">
        <f t="shared" si="53"/>
        <v>1</v>
      </c>
      <c r="AV168" s="650">
        <v>0</v>
      </c>
      <c r="AW168" s="650">
        <v>0</v>
      </c>
      <c r="AX168" s="257" t="str">
        <f t="shared" si="72"/>
        <v/>
      </c>
      <c r="AY168" s="521">
        <v>0</v>
      </c>
      <c r="AZ168" s="521">
        <v>0</v>
      </c>
      <c r="BA168" s="257" t="str">
        <f t="shared" si="54"/>
        <v/>
      </c>
      <c r="BB168" s="521">
        <v>0</v>
      </c>
      <c r="BC168" s="521">
        <v>0</v>
      </c>
      <c r="BD168" s="257" t="str">
        <f t="shared" si="55"/>
        <v/>
      </c>
      <c r="BE168" s="521">
        <v>0</v>
      </c>
      <c r="BF168" s="521">
        <v>0</v>
      </c>
      <c r="BG168" s="257" t="str">
        <f t="shared" si="56"/>
        <v/>
      </c>
      <c r="BH168" s="521">
        <v>0</v>
      </c>
      <c r="BI168" s="521">
        <v>0</v>
      </c>
      <c r="BJ168" s="257" t="str">
        <f t="shared" si="57"/>
        <v/>
      </c>
      <c r="BK168" s="521">
        <v>1</v>
      </c>
      <c r="BL168" s="521">
        <v>1</v>
      </c>
      <c r="BM168" s="257">
        <f t="shared" si="58"/>
        <v>1</v>
      </c>
      <c r="BN168" s="521">
        <v>0</v>
      </c>
      <c r="BO168" s="521">
        <v>0</v>
      </c>
      <c r="BP168" s="257" t="str">
        <f t="shared" si="59"/>
        <v/>
      </c>
      <c r="BQ168" s="521">
        <v>1</v>
      </c>
      <c r="BR168" s="521">
        <v>1</v>
      </c>
      <c r="BS168" s="257">
        <f t="shared" si="60"/>
        <v>1</v>
      </c>
      <c r="BT168" s="521">
        <v>3</v>
      </c>
      <c r="BU168" s="521">
        <v>3</v>
      </c>
      <c r="BV168" s="257">
        <f t="shared" si="61"/>
        <v>1</v>
      </c>
      <c r="BW168" s="521">
        <v>0</v>
      </c>
      <c r="BX168" s="521">
        <v>0</v>
      </c>
      <c r="BY168" s="257" t="str">
        <f t="shared" si="62"/>
        <v/>
      </c>
      <c r="BZ168" s="521">
        <v>0</v>
      </c>
      <c r="CA168" s="521">
        <v>0</v>
      </c>
      <c r="CB168" s="257" t="str">
        <f t="shared" si="63"/>
        <v/>
      </c>
      <c r="CC168" s="521">
        <v>2</v>
      </c>
      <c r="CD168" s="521">
        <v>2</v>
      </c>
      <c r="CE168" s="257">
        <f t="shared" si="64"/>
        <v>1</v>
      </c>
      <c r="CF168" s="521">
        <v>0</v>
      </c>
      <c r="CG168" s="521">
        <v>0</v>
      </c>
      <c r="CH168" s="257" t="str">
        <f t="shared" si="65"/>
        <v/>
      </c>
      <c r="CI168" s="650">
        <v>4</v>
      </c>
      <c r="CJ168" s="650">
        <v>4</v>
      </c>
      <c r="CK168" s="257">
        <f t="shared" si="66"/>
        <v>1</v>
      </c>
      <c r="CL168" s="650">
        <v>0</v>
      </c>
      <c r="CM168" s="650">
        <v>0</v>
      </c>
      <c r="CN168" s="257" t="str">
        <f t="shared" si="67"/>
        <v/>
      </c>
      <c r="CO168" s="650">
        <v>1</v>
      </c>
      <c r="CP168" s="650">
        <v>1</v>
      </c>
      <c r="CQ168" s="257">
        <f t="shared" si="68"/>
        <v>1</v>
      </c>
      <c r="CR168" s="650">
        <v>0</v>
      </c>
      <c r="CS168" s="650">
        <v>0</v>
      </c>
      <c r="CT168" s="257" t="str">
        <f t="shared" si="69"/>
        <v/>
      </c>
      <c r="CU168" s="256">
        <v>1</v>
      </c>
      <c r="CV168" s="256">
        <v>1</v>
      </c>
      <c r="CW168" s="257">
        <f t="shared" si="70"/>
        <v>1</v>
      </c>
      <c r="CX168" s="256">
        <v>1</v>
      </c>
      <c r="CY168" s="256">
        <v>1</v>
      </c>
      <c r="CZ168" s="257">
        <f t="shared" si="71"/>
        <v>1</v>
      </c>
    </row>
    <row r="169" spans="1:104" ht="15" customHeight="1" x14ac:dyDescent="0.25">
      <c r="A169" s="152">
        <v>53</v>
      </c>
      <c r="B169" s="127" t="s">
        <v>390</v>
      </c>
      <c r="C169" s="127" t="s">
        <v>339</v>
      </c>
      <c r="D169" s="480">
        <v>0</v>
      </c>
      <c r="E169" s="480">
        <v>0</v>
      </c>
      <c r="F169" s="257" t="str">
        <f t="shared" si="42"/>
        <v>-</v>
      </c>
      <c r="G169" s="258" t="str">
        <f t="shared" si="37"/>
        <v>Đạt</v>
      </c>
      <c r="H169" s="259">
        <f t="shared" si="43"/>
        <v>10</v>
      </c>
      <c r="I169" s="259">
        <f t="shared" si="38"/>
        <v>10</v>
      </c>
      <c r="J169" s="293">
        <f t="shared" si="44"/>
        <v>1</v>
      </c>
      <c r="K169" s="258" t="str">
        <f t="shared" si="39"/>
        <v>Đạt</v>
      </c>
      <c r="L169" s="256">
        <v>0</v>
      </c>
      <c r="M169" s="256">
        <v>0</v>
      </c>
      <c r="N169" s="257" t="str">
        <f t="shared" si="45"/>
        <v/>
      </c>
      <c r="O169" s="256">
        <v>0</v>
      </c>
      <c r="P169" s="256">
        <v>0</v>
      </c>
      <c r="Q169" s="257" t="str">
        <f t="shared" si="40"/>
        <v/>
      </c>
      <c r="R169" s="256">
        <v>1</v>
      </c>
      <c r="S169" s="256">
        <v>1</v>
      </c>
      <c r="T169" s="257">
        <f t="shared" si="46"/>
        <v>1</v>
      </c>
      <c r="U169" s="256">
        <v>1</v>
      </c>
      <c r="V169" s="256">
        <v>1</v>
      </c>
      <c r="W169" s="257">
        <f t="shared" si="47"/>
        <v>1</v>
      </c>
      <c r="X169" s="256">
        <v>0</v>
      </c>
      <c r="Y169" s="256">
        <v>0</v>
      </c>
      <c r="Z169" s="257" t="str">
        <f t="shared" si="48"/>
        <v/>
      </c>
      <c r="AA169" s="256">
        <v>0</v>
      </c>
      <c r="AB169" s="256">
        <v>0</v>
      </c>
      <c r="AC169" s="257" t="str">
        <f t="shared" si="41"/>
        <v/>
      </c>
      <c r="AD169" s="256">
        <v>0</v>
      </c>
      <c r="AE169" s="256">
        <v>0</v>
      </c>
      <c r="AF169" s="257" t="str">
        <f t="shared" si="49"/>
        <v/>
      </c>
      <c r="AG169" s="256">
        <v>1</v>
      </c>
      <c r="AH169" s="256">
        <v>1</v>
      </c>
      <c r="AI169" s="257">
        <f t="shared" si="50"/>
        <v>1</v>
      </c>
      <c r="AJ169" s="256">
        <v>0</v>
      </c>
      <c r="AK169" s="521">
        <v>0</v>
      </c>
      <c r="AL169" s="257" t="str">
        <f t="shared" si="51"/>
        <v/>
      </c>
      <c r="AM169" s="256">
        <v>1</v>
      </c>
      <c r="AN169" s="256">
        <v>1</v>
      </c>
      <c r="AO169" s="257">
        <v>0</v>
      </c>
      <c r="AP169" s="256">
        <v>1</v>
      </c>
      <c r="AQ169" s="256">
        <v>1</v>
      </c>
      <c r="AR169" s="257">
        <f t="shared" si="52"/>
        <v>1</v>
      </c>
      <c r="AS169" s="650">
        <v>0</v>
      </c>
      <c r="AT169" s="650">
        <v>0</v>
      </c>
      <c r="AU169" s="257" t="str">
        <f t="shared" si="53"/>
        <v/>
      </c>
      <c r="AV169" s="650">
        <v>0</v>
      </c>
      <c r="AW169" s="650">
        <v>0</v>
      </c>
      <c r="AX169" s="257" t="str">
        <f t="shared" si="72"/>
        <v/>
      </c>
      <c r="AY169" s="521">
        <v>0</v>
      </c>
      <c r="AZ169" s="521">
        <v>0</v>
      </c>
      <c r="BA169" s="257" t="str">
        <f t="shared" si="54"/>
        <v/>
      </c>
      <c r="BB169" s="521">
        <v>0</v>
      </c>
      <c r="BC169" s="521">
        <v>0</v>
      </c>
      <c r="BD169" s="257" t="str">
        <f t="shared" si="55"/>
        <v/>
      </c>
      <c r="BE169" s="521">
        <v>1</v>
      </c>
      <c r="BF169" s="521">
        <v>1</v>
      </c>
      <c r="BG169" s="257">
        <f t="shared" si="56"/>
        <v>1</v>
      </c>
      <c r="BH169" s="521">
        <v>1</v>
      </c>
      <c r="BI169" s="521">
        <v>1</v>
      </c>
      <c r="BJ169" s="257">
        <f t="shared" si="57"/>
        <v>1</v>
      </c>
      <c r="BK169" s="521">
        <v>0</v>
      </c>
      <c r="BL169" s="521">
        <v>0</v>
      </c>
      <c r="BM169" s="257" t="str">
        <f t="shared" si="58"/>
        <v/>
      </c>
      <c r="BN169" s="521">
        <v>0</v>
      </c>
      <c r="BO169" s="521">
        <v>0</v>
      </c>
      <c r="BP169" s="257" t="str">
        <f t="shared" si="59"/>
        <v/>
      </c>
      <c r="BQ169" s="521">
        <v>0</v>
      </c>
      <c r="BR169" s="521">
        <v>0</v>
      </c>
      <c r="BS169" s="257" t="str">
        <f t="shared" si="60"/>
        <v/>
      </c>
      <c r="BT169" s="521">
        <v>0</v>
      </c>
      <c r="BU169" s="521">
        <v>0</v>
      </c>
      <c r="BV169" s="257" t="str">
        <f t="shared" si="61"/>
        <v/>
      </c>
      <c r="BW169" s="521">
        <v>0</v>
      </c>
      <c r="BX169" s="521">
        <v>0</v>
      </c>
      <c r="BY169" s="257" t="str">
        <f t="shared" si="62"/>
        <v/>
      </c>
      <c r="BZ169" s="521">
        <v>1</v>
      </c>
      <c r="CA169" s="521">
        <v>1</v>
      </c>
      <c r="CB169" s="257">
        <f t="shared" si="63"/>
        <v>1</v>
      </c>
      <c r="CC169" s="521">
        <v>0</v>
      </c>
      <c r="CD169" s="521">
        <v>0</v>
      </c>
      <c r="CE169" s="257" t="str">
        <f t="shared" si="64"/>
        <v/>
      </c>
      <c r="CF169" s="521">
        <v>1</v>
      </c>
      <c r="CG169" s="521">
        <v>1</v>
      </c>
      <c r="CH169" s="257">
        <f t="shared" si="65"/>
        <v>1</v>
      </c>
      <c r="CI169" s="650">
        <v>0</v>
      </c>
      <c r="CJ169" s="650">
        <v>0</v>
      </c>
      <c r="CK169" s="257" t="str">
        <f t="shared" si="66"/>
        <v/>
      </c>
      <c r="CL169" s="650">
        <v>1</v>
      </c>
      <c r="CM169" s="650">
        <v>1</v>
      </c>
      <c r="CN169" s="257">
        <f t="shared" si="67"/>
        <v>1</v>
      </c>
      <c r="CO169" s="650">
        <v>0</v>
      </c>
      <c r="CP169" s="650">
        <v>0</v>
      </c>
      <c r="CQ169" s="257" t="str">
        <f t="shared" si="68"/>
        <v/>
      </c>
      <c r="CR169" s="650">
        <v>0</v>
      </c>
      <c r="CS169" s="650">
        <v>0</v>
      </c>
      <c r="CT169" s="257" t="str">
        <f t="shared" si="69"/>
        <v/>
      </c>
      <c r="CU169" s="256">
        <v>0</v>
      </c>
      <c r="CV169" s="256">
        <v>0</v>
      </c>
      <c r="CW169" s="257" t="str">
        <f t="shared" si="70"/>
        <v/>
      </c>
      <c r="CX169" s="256">
        <v>0</v>
      </c>
      <c r="CY169" s="256">
        <v>0</v>
      </c>
      <c r="CZ169" s="257" t="str">
        <f t="shared" si="71"/>
        <v/>
      </c>
    </row>
    <row r="170" spans="1:104" ht="15" customHeight="1" x14ac:dyDescent="0.25">
      <c r="A170" s="152">
        <v>54</v>
      </c>
      <c r="B170" s="127" t="s">
        <v>391</v>
      </c>
      <c r="C170" s="127" t="s">
        <v>339</v>
      </c>
      <c r="D170" s="480">
        <v>1</v>
      </c>
      <c r="E170" s="480">
        <v>1</v>
      </c>
      <c r="F170" s="257">
        <f t="shared" si="42"/>
        <v>1</v>
      </c>
      <c r="G170" s="258" t="str">
        <f t="shared" si="37"/>
        <v>Đạt</v>
      </c>
      <c r="H170" s="259">
        <f t="shared" si="43"/>
        <v>18</v>
      </c>
      <c r="I170" s="259">
        <f t="shared" si="38"/>
        <v>18</v>
      </c>
      <c r="J170" s="293">
        <f t="shared" si="44"/>
        <v>1</v>
      </c>
      <c r="K170" s="258" t="str">
        <f t="shared" si="39"/>
        <v>Đạt</v>
      </c>
      <c r="L170" s="256">
        <v>0</v>
      </c>
      <c r="M170" s="256">
        <v>0</v>
      </c>
      <c r="N170" s="257" t="str">
        <f t="shared" si="45"/>
        <v/>
      </c>
      <c r="O170" s="256">
        <v>0</v>
      </c>
      <c r="P170" s="256">
        <v>0</v>
      </c>
      <c r="Q170" s="257" t="str">
        <f t="shared" si="40"/>
        <v/>
      </c>
      <c r="R170" s="256">
        <v>0</v>
      </c>
      <c r="S170" s="256">
        <v>0</v>
      </c>
      <c r="T170" s="257" t="str">
        <f t="shared" si="46"/>
        <v/>
      </c>
      <c r="U170" s="256">
        <v>1</v>
      </c>
      <c r="V170" s="256">
        <v>1</v>
      </c>
      <c r="W170" s="257">
        <f t="shared" si="47"/>
        <v>1</v>
      </c>
      <c r="X170" s="256">
        <v>4</v>
      </c>
      <c r="Y170" s="256">
        <v>4</v>
      </c>
      <c r="Z170" s="257">
        <f t="shared" si="48"/>
        <v>1</v>
      </c>
      <c r="AA170" s="256">
        <v>0</v>
      </c>
      <c r="AB170" s="256">
        <v>0</v>
      </c>
      <c r="AC170" s="257" t="str">
        <f t="shared" si="41"/>
        <v/>
      </c>
      <c r="AD170" s="256">
        <v>0</v>
      </c>
      <c r="AE170" s="256">
        <v>0</v>
      </c>
      <c r="AF170" s="257" t="str">
        <f t="shared" si="49"/>
        <v/>
      </c>
      <c r="AG170" s="256">
        <v>0</v>
      </c>
      <c r="AH170" s="256">
        <v>0</v>
      </c>
      <c r="AI170" s="257" t="str">
        <f t="shared" si="50"/>
        <v/>
      </c>
      <c r="AJ170" s="256">
        <v>0</v>
      </c>
      <c r="AK170" s="521">
        <v>0</v>
      </c>
      <c r="AL170" s="257" t="str">
        <f t="shared" si="51"/>
        <v/>
      </c>
      <c r="AM170" s="256">
        <v>1</v>
      </c>
      <c r="AN170" s="256">
        <v>1</v>
      </c>
      <c r="AO170" s="257">
        <v>0</v>
      </c>
      <c r="AP170" s="256">
        <v>1</v>
      </c>
      <c r="AQ170" s="256">
        <v>1</v>
      </c>
      <c r="AR170" s="257">
        <f t="shared" si="52"/>
        <v>1</v>
      </c>
      <c r="AS170" s="650">
        <v>4</v>
      </c>
      <c r="AT170" s="650">
        <v>4</v>
      </c>
      <c r="AU170" s="257">
        <f t="shared" si="53"/>
        <v>1</v>
      </c>
      <c r="AV170" s="650">
        <v>0</v>
      </c>
      <c r="AW170" s="650">
        <v>0</v>
      </c>
      <c r="AX170" s="257" t="str">
        <f t="shared" si="72"/>
        <v/>
      </c>
      <c r="AY170" s="521">
        <v>0</v>
      </c>
      <c r="AZ170" s="521">
        <v>0</v>
      </c>
      <c r="BA170" s="257" t="str">
        <f t="shared" si="54"/>
        <v/>
      </c>
      <c r="BB170" s="521">
        <v>0</v>
      </c>
      <c r="BC170" s="521">
        <v>0</v>
      </c>
      <c r="BD170" s="257" t="str">
        <f t="shared" si="55"/>
        <v/>
      </c>
      <c r="BE170" s="521">
        <v>0</v>
      </c>
      <c r="BF170" s="521">
        <v>0</v>
      </c>
      <c r="BG170" s="257" t="str">
        <f t="shared" si="56"/>
        <v/>
      </c>
      <c r="BH170" s="521">
        <v>0</v>
      </c>
      <c r="BI170" s="521">
        <v>0</v>
      </c>
      <c r="BJ170" s="257" t="str">
        <f t="shared" si="57"/>
        <v/>
      </c>
      <c r="BK170" s="521">
        <v>1</v>
      </c>
      <c r="BL170" s="521">
        <v>1</v>
      </c>
      <c r="BM170" s="257">
        <f t="shared" si="58"/>
        <v>1</v>
      </c>
      <c r="BN170" s="521">
        <v>0</v>
      </c>
      <c r="BO170" s="521">
        <v>0</v>
      </c>
      <c r="BP170" s="257" t="str">
        <f t="shared" si="59"/>
        <v/>
      </c>
      <c r="BQ170" s="521">
        <v>0</v>
      </c>
      <c r="BR170" s="521">
        <v>0</v>
      </c>
      <c r="BS170" s="257" t="str">
        <f t="shared" si="60"/>
        <v/>
      </c>
      <c r="BT170" s="521">
        <v>0</v>
      </c>
      <c r="BU170" s="521">
        <v>0</v>
      </c>
      <c r="BV170" s="257" t="str">
        <f t="shared" si="61"/>
        <v/>
      </c>
      <c r="BW170" s="521">
        <v>0</v>
      </c>
      <c r="BX170" s="521">
        <v>0</v>
      </c>
      <c r="BY170" s="257" t="str">
        <f t="shared" si="62"/>
        <v/>
      </c>
      <c r="BZ170" s="521">
        <v>1</v>
      </c>
      <c r="CA170" s="521">
        <v>1</v>
      </c>
      <c r="CB170" s="257">
        <f t="shared" si="63"/>
        <v>1</v>
      </c>
      <c r="CC170" s="521">
        <v>1</v>
      </c>
      <c r="CD170" s="521">
        <v>1</v>
      </c>
      <c r="CE170" s="257">
        <f t="shared" si="64"/>
        <v>1</v>
      </c>
      <c r="CF170" s="521">
        <v>2</v>
      </c>
      <c r="CG170" s="521">
        <v>2</v>
      </c>
      <c r="CH170" s="257">
        <f t="shared" si="65"/>
        <v>1</v>
      </c>
      <c r="CI170" s="650">
        <v>1</v>
      </c>
      <c r="CJ170" s="650">
        <v>1</v>
      </c>
      <c r="CK170" s="257">
        <f t="shared" si="66"/>
        <v>1</v>
      </c>
      <c r="CL170" s="650">
        <v>0</v>
      </c>
      <c r="CM170" s="650">
        <v>0</v>
      </c>
      <c r="CN170" s="257" t="str">
        <f t="shared" si="67"/>
        <v/>
      </c>
      <c r="CO170" s="650">
        <v>0</v>
      </c>
      <c r="CP170" s="650">
        <v>0</v>
      </c>
      <c r="CQ170" s="257" t="str">
        <f t="shared" si="68"/>
        <v/>
      </c>
      <c r="CR170" s="650">
        <v>0</v>
      </c>
      <c r="CS170" s="650">
        <v>0</v>
      </c>
      <c r="CT170" s="257" t="str">
        <f t="shared" si="69"/>
        <v/>
      </c>
      <c r="CU170" s="256">
        <v>0</v>
      </c>
      <c r="CV170" s="256">
        <v>0</v>
      </c>
      <c r="CW170" s="257" t="str">
        <f t="shared" si="70"/>
        <v/>
      </c>
      <c r="CX170" s="256">
        <v>1</v>
      </c>
      <c r="CY170" s="256">
        <v>1</v>
      </c>
      <c r="CZ170" s="257">
        <f t="shared" si="71"/>
        <v>1</v>
      </c>
    </row>
    <row r="171" spans="1:104" ht="15" customHeight="1" x14ac:dyDescent="0.25">
      <c r="A171" s="152">
        <v>55</v>
      </c>
      <c r="B171" s="127" t="s">
        <v>392</v>
      </c>
      <c r="C171" s="127" t="s">
        <v>339</v>
      </c>
      <c r="D171" s="480">
        <v>0</v>
      </c>
      <c r="E171" s="480">
        <v>0</v>
      </c>
      <c r="F171" s="257" t="str">
        <f t="shared" si="42"/>
        <v>-</v>
      </c>
      <c r="G171" s="258" t="str">
        <f t="shared" si="37"/>
        <v>Đạt</v>
      </c>
      <c r="H171" s="259">
        <f t="shared" si="43"/>
        <v>26</v>
      </c>
      <c r="I171" s="259">
        <f t="shared" si="38"/>
        <v>26</v>
      </c>
      <c r="J171" s="293">
        <f t="shared" si="44"/>
        <v>1</v>
      </c>
      <c r="K171" s="258" t="str">
        <f t="shared" si="39"/>
        <v>Đạt</v>
      </c>
      <c r="L171" s="256">
        <v>1</v>
      </c>
      <c r="M171" s="256">
        <v>1</v>
      </c>
      <c r="N171" s="257">
        <f t="shared" si="45"/>
        <v>1</v>
      </c>
      <c r="O171" s="256">
        <v>0</v>
      </c>
      <c r="P171" s="256">
        <v>0</v>
      </c>
      <c r="Q171" s="257" t="str">
        <f t="shared" si="40"/>
        <v/>
      </c>
      <c r="R171" s="256">
        <v>4</v>
      </c>
      <c r="S171" s="256">
        <v>4</v>
      </c>
      <c r="T171" s="257">
        <f t="shared" si="46"/>
        <v>1</v>
      </c>
      <c r="U171" s="256">
        <v>3</v>
      </c>
      <c r="V171" s="256">
        <v>3</v>
      </c>
      <c r="W171" s="257">
        <f t="shared" si="47"/>
        <v>1</v>
      </c>
      <c r="X171" s="256">
        <v>1</v>
      </c>
      <c r="Y171" s="256">
        <v>1</v>
      </c>
      <c r="Z171" s="257">
        <f t="shared" si="48"/>
        <v>1</v>
      </c>
      <c r="AA171" s="256">
        <v>3</v>
      </c>
      <c r="AB171" s="256">
        <v>3</v>
      </c>
      <c r="AC171" s="257">
        <f t="shared" si="41"/>
        <v>1</v>
      </c>
      <c r="AD171" s="256">
        <v>1</v>
      </c>
      <c r="AE171" s="256">
        <v>1</v>
      </c>
      <c r="AF171" s="257">
        <f t="shared" si="49"/>
        <v>1</v>
      </c>
      <c r="AG171" s="256">
        <v>0</v>
      </c>
      <c r="AH171" s="256">
        <v>0</v>
      </c>
      <c r="AI171" s="257" t="str">
        <f t="shared" si="50"/>
        <v/>
      </c>
      <c r="AJ171" s="256">
        <v>0</v>
      </c>
      <c r="AK171" s="521">
        <v>0</v>
      </c>
      <c r="AL171" s="257" t="str">
        <f t="shared" si="51"/>
        <v/>
      </c>
      <c r="AM171" s="256">
        <v>0</v>
      </c>
      <c r="AN171" s="256">
        <v>0</v>
      </c>
      <c r="AO171" s="257">
        <v>0</v>
      </c>
      <c r="AP171" s="256">
        <v>1</v>
      </c>
      <c r="AQ171" s="256">
        <v>1</v>
      </c>
      <c r="AR171" s="257">
        <f t="shared" si="52"/>
        <v>1</v>
      </c>
      <c r="AS171" s="650">
        <v>1</v>
      </c>
      <c r="AT171" s="650">
        <v>1</v>
      </c>
      <c r="AU171" s="257">
        <f t="shared" si="53"/>
        <v>1</v>
      </c>
      <c r="AV171" s="650">
        <v>1</v>
      </c>
      <c r="AW171" s="650">
        <v>1</v>
      </c>
      <c r="AX171" s="257">
        <f t="shared" si="72"/>
        <v>1</v>
      </c>
      <c r="AY171" s="521">
        <v>0</v>
      </c>
      <c r="AZ171" s="521">
        <v>0</v>
      </c>
      <c r="BA171" s="257" t="str">
        <f t="shared" si="54"/>
        <v/>
      </c>
      <c r="BB171" s="521">
        <v>0</v>
      </c>
      <c r="BC171" s="521">
        <v>0</v>
      </c>
      <c r="BD171" s="257" t="str">
        <f t="shared" si="55"/>
        <v/>
      </c>
      <c r="BE171" s="521">
        <v>0</v>
      </c>
      <c r="BF171" s="521">
        <v>0</v>
      </c>
      <c r="BG171" s="257" t="str">
        <f t="shared" si="56"/>
        <v/>
      </c>
      <c r="BH171" s="521">
        <v>0</v>
      </c>
      <c r="BI171" s="521">
        <v>0</v>
      </c>
      <c r="BJ171" s="257" t="str">
        <f t="shared" si="57"/>
        <v/>
      </c>
      <c r="BK171" s="521">
        <v>0</v>
      </c>
      <c r="BL171" s="521">
        <v>0</v>
      </c>
      <c r="BM171" s="257" t="str">
        <f t="shared" si="58"/>
        <v/>
      </c>
      <c r="BN171" s="521">
        <v>2</v>
      </c>
      <c r="BO171" s="521">
        <v>2</v>
      </c>
      <c r="BP171" s="257">
        <f t="shared" si="59"/>
        <v>1</v>
      </c>
      <c r="BQ171" s="521">
        <v>2</v>
      </c>
      <c r="BR171" s="521">
        <v>2</v>
      </c>
      <c r="BS171" s="257">
        <f t="shared" si="60"/>
        <v>1</v>
      </c>
      <c r="BT171" s="521">
        <v>1</v>
      </c>
      <c r="BU171" s="521">
        <v>1</v>
      </c>
      <c r="BV171" s="257">
        <f t="shared" si="61"/>
        <v>1</v>
      </c>
      <c r="BW171" s="521">
        <v>0</v>
      </c>
      <c r="BX171" s="521">
        <v>0</v>
      </c>
      <c r="BY171" s="257" t="str">
        <f t="shared" si="62"/>
        <v/>
      </c>
      <c r="BZ171" s="521">
        <v>0</v>
      </c>
      <c r="CA171" s="521">
        <v>0</v>
      </c>
      <c r="CB171" s="257" t="str">
        <f t="shared" si="63"/>
        <v/>
      </c>
      <c r="CC171" s="521">
        <v>2</v>
      </c>
      <c r="CD171" s="521">
        <v>2</v>
      </c>
      <c r="CE171" s="257">
        <f t="shared" si="64"/>
        <v>1</v>
      </c>
      <c r="CF171" s="521">
        <v>2</v>
      </c>
      <c r="CG171" s="521">
        <v>2</v>
      </c>
      <c r="CH171" s="257">
        <f t="shared" si="65"/>
        <v>1</v>
      </c>
      <c r="CI171" s="650">
        <v>0</v>
      </c>
      <c r="CJ171" s="650">
        <v>0</v>
      </c>
      <c r="CK171" s="257" t="str">
        <f t="shared" si="66"/>
        <v/>
      </c>
      <c r="CL171" s="650">
        <v>0</v>
      </c>
      <c r="CM171" s="650">
        <v>0</v>
      </c>
      <c r="CN171" s="257" t="str">
        <f t="shared" si="67"/>
        <v/>
      </c>
      <c r="CO171" s="650">
        <v>1</v>
      </c>
      <c r="CP171" s="650">
        <v>1</v>
      </c>
      <c r="CQ171" s="257">
        <f t="shared" si="68"/>
        <v>1</v>
      </c>
      <c r="CR171" s="650">
        <v>0</v>
      </c>
      <c r="CS171" s="650">
        <v>0</v>
      </c>
      <c r="CT171" s="257" t="str">
        <f t="shared" si="69"/>
        <v/>
      </c>
      <c r="CU171" s="256">
        <v>0</v>
      </c>
      <c r="CV171" s="256">
        <v>0</v>
      </c>
      <c r="CW171" s="257" t="str">
        <f t="shared" si="70"/>
        <v/>
      </c>
      <c r="CX171" s="256">
        <v>0</v>
      </c>
      <c r="CY171" s="256">
        <v>0</v>
      </c>
      <c r="CZ171" s="257" t="str">
        <f t="shared" si="71"/>
        <v/>
      </c>
    </row>
    <row r="172" spans="1:104" ht="15" customHeight="1" x14ac:dyDescent="0.25">
      <c r="A172" s="152">
        <v>56</v>
      </c>
      <c r="B172" s="127" t="s">
        <v>403</v>
      </c>
      <c r="C172" s="127" t="s">
        <v>345</v>
      </c>
      <c r="D172" s="480">
        <v>0</v>
      </c>
      <c r="E172" s="480">
        <v>1</v>
      </c>
      <c r="F172" s="257">
        <f t="shared" si="42"/>
        <v>0</v>
      </c>
      <c r="G172" s="258" t="str">
        <f t="shared" si="37"/>
        <v>Không đạt</v>
      </c>
      <c r="H172" s="259">
        <f t="shared" si="43"/>
        <v>16</v>
      </c>
      <c r="I172" s="259">
        <f t="shared" si="38"/>
        <v>17</v>
      </c>
      <c r="J172" s="293">
        <f t="shared" si="44"/>
        <v>0.94117647058823528</v>
      </c>
      <c r="K172" s="258" t="str">
        <f t="shared" si="39"/>
        <v>Đạt</v>
      </c>
      <c r="L172" s="256">
        <v>1</v>
      </c>
      <c r="M172" s="256">
        <v>1</v>
      </c>
      <c r="N172" s="257">
        <f t="shared" si="45"/>
        <v>1</v>
      </c>
      <c r="O172" s="256">
        <v>0</v>
      </c>
      <c r="P172" s="256">
        <v>0</v>
      </c>
      <c r="Q172" s="257" t="str">
        <f t="shared" si="40"/>
        <v/>
      </c>
      <c r="R172" s="256">
        <v>1</v>
      </c>
      <c r="S172" s="256">
        <v>1</v>
      </c>
      <c r="T172" s="257">
        <f t="shared" si="46"/>
        <v>1</v>
      </c>
      <c r="U172" s="256">
        <v>2</v>
      </c>
      <c r="V172" s="256">
        <v>2</v>
      </c>
      <c r="W172" s="257">
        <f t="shared" si="47"/>
        <v>1</v>
      </c>
      <c r="X172" s="256">
        <v>0</v>
      </c>
      <c r="Y172" s="256">
        <v>0</v>
      </c>
      <c r="Z172" s="257" t="str">
        <f t="shared" si="48"/>
        <v/>
      </c>
      <c r="AA172" s="256">
        <v>0</v>
      </c>
      <c r="AB172" s="256">
        <v>0</v>
      </c>
      <c r="AC172" s="257" t="str">
        <f t="shared" si="41"/>
        <v/>
      </c>
      <c r="AD172" s="256">
        <v>1</v>
      </c>
      <c r="AE172" s="256">
        <v>1</v>
      </c>
      <c r="AF172" s="257">
        <f t="shared" si="49"/>
        <v>1</v>
      </c>
      <c r="AG172" s="256">
        <v>0</v>
      </c>
      <c r="AH172" s="256">
        <v>0</v>
      </c>
      <c r="AI172" s="257" t="str">
        <f t="shared" si="50"/>
        <v/>
      </c>
      <c r="AJ172" s="256">
        <v>0</v>
      </c>
      <c r="AK172" s="521">
        <v>0</v>
      </c>
      <c r="AL172" s="257" t="str">
        <f t="shared" si="51"/>
        <v/>
      </c>
      <c r="AM172" s="256">
        <v>0</v>
      </c>
      <c r="AN172" s="256">
        <v>0</v>
      </c>
      <c r="AO172" s="257">
        <v>0</v>
      </c>
      <c r="AP172" s="256">
        <v>1</v>
      </c>
      <c r="AQ172" s="256">
        <v>1</v>
      </c>
      <c r="AR172" s="257">
        <f t="shared" si="52"/>
        <v>1</v>
      </c>
      <c r="AS172" s="650">
        <v>0</v>
      </c>
      <c r="AT172" s="650">
        <v>0</v>
      </c>
      <c r="AU172" s="257" t="str">
        <f t="shared" si="53"/>
        <v/>
      </c>
      <c r="AV172" s="650">
        <v>1</v>
      </c>
      <c r="AW172" s="650">
        <v>1</v>
      </c>
      <c r="AX172" s="257">
        <f t="shared" si="72"/>
        <v>1</v>
      </c>
      <c r="AY172" s="521">
        <v>0</v>
      </c>
      <c r="AZ172" s="521">
        <v>0</v>
      </c>
      <c r="BA172" s="257" t="str">
        <f t="shared" si="54"/>
        <v/>
      </c>
      <c r="BB172" s="521">
        <v>0</v>
      </c>
      <c r="BC172" s="521">
        <v>0</v>
      </c>
      <c r="BD172" s="257" t="str">
        <f t="shared" si="55"/>
        <v/>
      </c>
      <c r="BE172" s="521">
        <v>1</v>
      </c>
      <c r="BF172" s="521">
        <v>1</v>
      </c>
      <c r="BG172" s="257">
        <f t="shared" si="56"/>
        <v>1</v>
      </c>
      <c r="BH172" s="521">
        <v>3</v>
      </c>
      <c r="BI172" s="521">
        <v>3</v>
      </c>
      <c r="BJ172" s="257">
        <f t="shared" si="57"/>
        <v>1</v>
      </c>
      <c r="BK172" s="521">
        <v>0</v>
      </c>
      <c r="BL172" s="521">
        <v>0</v>
      </c>
      <c r="BM172" s="257" t="str">
        <f t="shared" si="58"/>
        <v/>
      </c>
      <c r="BN172" s="521">
        <v>0</v>
      </c>
      <c r="BO172" s="521">
        <v>0</v>
      </c>
      <c r="BP172" s="257" t="str">
        <f t="shared" si="59"/>
        <v/>
      </c>
      <c r="BQ172" s="521">
        <v>1</v>
      </c>
      <c r="BR172" s="521">
        <v>1</v>
      </c>
      <c r="BS172" s="257">
        <f t="shared" si="60"/>
        <v>1</v>
      </c>
      <c r="BT172" s="521">
        <v>0</v>
      </c>
      <c r="BU172" s="521">
        <v>0</v>
      </c>
      <c r="BV172" s="257" t="str">
        <f t="shared" si="61"/>
        <v/>
      </c>
      <c r="BW172" s="521">
        <v>0</v>
      </c>
      <c r="BX172" s="521">
        <v>0</v>
      </c>
      <c r="BY172" s="257" t="str">
        <f t="shared" si="62"/>
        <v/>
      </c>
      <c r="BZ172" s="521">
        <v>0</v>
      </c>
      <c r="CA172" s="521">
        <v>0</v>
      </c>
      <c r="CB172" s="257" t="str">
        <f t="shared" si="63"/>
        <v/>
      </c>
      <c r="CC172" s="521">
        <v>2</v>
      </c>
      <c r="CD172" s="521">
        <v>2</v>
      </c>
      <c r="CE172" s="257">
        <f t="shared" si="64"/>
        <v>1</v>
      </c>
      <c r="CF172" s="521">
        <v>1</v>
      </c>
      <c r="CG172" s="521">
        <v>1</v>
      </c>
      <c r="CH172" s="257">
        <f t="shared" si="65"/>
        <v>1</v>
      </c>
      <c r="CI172" s="650">
        <v>0</v>
      </c>
      <c r="CJ172" s="650">
        <v>0</v>
      </c>
      <c r="CK172" s="257" t="str">
        <f t="shared" si="66"/>
        <v/>
      </c>
      <c r="CL172" s="650">
        <v>1</v>
      </c>
      <c r="CM172" s="650">
        <v>1</v>
      </c>
      <c r="CN172" s="257">
        <f t="shared" si="67"/>
        <v>1</v>
      </c>
      <c r="CO172" s="650">
        <v>0</v>
      </c>
      <c r="CP172" s="650">
        <v>0</v>
      </c>
      <c r="CQ172" s="257" t="str">
        <f t="shared" si="68"/>
        <v/>
      </c>
      <c r="CR172" s="650">
        <v>0</v>
      </c>
      <c r="CS172" s="650">
        <v>0</v>
      </c>
      <c r="CT172" s="257" t="str">
        <f t="shared" si="69"/>
        <v/>
      </c>
      <c r="CU172" s="256">
        <v>0</v>
      </c>
      <c r="CV172" s="256">
        <v>0</v>
      </c>
      <c r="CW172" s="257" t="str">
        <f t="shared" si="70"/>
        <v/>
      </c>
      <c r="CX172" s="256">
        <v>0</v>
      </c>
      <c r="CY172" s="256">
        <v>1</v>
      </c>
      <c r="CZ172" s="257">
        <f t="shared" si="71"/>
        <v>0</v>
      </c>
    </row>
    <row r="173" spans="1:104" ht="15" customHeight="1" x14ac:dyDescent="0.25">
      <c r="A173" s="152">
        <v>57</v>
      </c>
      <c r="B173" s="127" t="s">
        <v>394</v>
      </c>
      <c r="C173" s="127" t="s">
        <v>336</v>
      </c>
      <c r="D173" s="480">
        <v>0</v>
      </c>
      <c r="E173" s="480">
        <v>0</v>
      </c>
      <c r="F173" s="257" t="str">
        <f t="shared" si="42"/>
        <v>-</v>
      </c>
      <c r="G173" s="258" t="str">
        <f t="shared" si="37"/>
        <v>Đạt</v>
      </c>
      <c r="H173" s="259">
        <f t="shared" si="43"/>
        <v>28</v>
      </c>
      <c r="I173" s="259">
        <f t="shared" si="38"/>
        <v>29</v>
      </c>
      <c r="J173" s="293">
        <f t="shared" si="44"/>
        <v>0.96551724137931039</v>
      </c>
      <c r="K173" s="258" t="str">
        <f t="shared" si="39"/>
        <v>Đạt</v>
      </c>
      <c r="L173" s="256">
        <v>0</v>
      </c>
      <c r="M173" s="256">
        <v>0</v>
      </c>
      <c r="N173" s="257" t="str">
        <f t="shared" si="45"/>
        <v/>
      </c>
      <c r="O173" s="256">
        <v>0</v>
      </c>
      <c r="P173" s="256">
        <v>0</v>
      </c>
      <c r="Q173" s="257" t="str">
        <f t="shared" si="40"/>
        <v/>
      </c>
      <c r="R173" s="256">
        <v>0</v>
      </c>
      <c r="S173" s="256">
        <v>0</v>
      </c>
      <c r="T173" s="257" t="str">
        <f t="shared" si="46"/>
        <v/>
      </c>
      <c r="U173" s="256">
        <v>0</v>
      </c>
      <c r="V173" s="256">
        <v>0</v>
      </c>
      <c r="W173" s="257" t="str">
        <f t="shared" si="47"/>
        <v/>
      </c>
      <c r="X173" s="256">
        <v>0</v>
      </c>
      <c r="Y173" s="256">
        <v>0</v>
      </c>
      <c r="Z173" s="257" t="str">
        <f t="shared" si="48"/>
        <v/>
      </c>
      <c r="AA173" s="256">
        <v>2</v>
      </c>
      <c r="AB173" s="256">
        <v>2</v>
      </c>
      <c r="AC173" s="257">
        <f t="shared" si="41"/>
        <v>1</v>
      </c>
      <c r="AD173" s="256">
        <v>0</v>
      </c>
      <c r="AE173" s="256">
        <v>0</v>
      </c>
      <c r="AF173" s="257" t="str">
        <f t="shared" si="49"/>
        <v/>
      </c>
      <c r="AG173" s="256">
        <v>1</v>
      </c>
      <c r="AH173" s="256">
        <v>1</v>
      </c>
      <c r="AI173" s="257">
        <f t="shared" si="50"/>
        <v>1</v>
      </c>
      <c r="AJ173" s="256">
        <v>0</v>
      </c>
      <c r="AK173" s="521">
        <v>0</v>
      </c>
      <c r="AL173" s="257" t="str">
        <f t="shared" si="51"/>
        <v/>
      </c>
      <c r="AM173" s="256">
        <v>0</v>
      </c>
      <c r="AN173" s="256">
        <v>0</v>
      </c>
      <c r="AO173" s="257">
        <v>0</v>
      </c>
      <c r="AP173" s="256">
        <v>2</v>
      </c>
      <c r="AQ173" s="256">
        <v>2</v>
      </c>
      <c r="AR173" s="257">
        <f t="shared" si="52"/>
        <v>1</v>
      </c>
      <c r="AS173" s="650">
        <v>1</v>
      </c>
      <c r="AT173" s="650">
        <v>1</v>
      </c>
      <c r="AU173" s="257">
        <f t="shared" si="53"/>
        <v>1</v>
      </c>
      <c r="AV173" s="650">
        <v>3</v>
      </c>
      <c r="AW173" s="650">
        <v>3</v>
      </c>
      <c r="AX173" s="257">
        <f t="shared" si="72"/>
        <v>1</v>
      </c>
      <c r="AY173" s="521">
        <v>0</v>
      </c>
      <c r="AZ173" s="521">
        <v>0</v>
      </c>
      <c r="BA173" s="257" t="str">
        <f t="shared" si="54"/>
        <v/>
      </c>
      <c r="BB173" s="521">
        <v>7</v>
      </c>
      <c r="BC173" s="521">
        <v>7</v>
      </c>
      <c r="BD173" s="257">
        <f t="shared" si="55"/>
        <v>1</v>
      </c>
      <c r="BE173" s="521">
        <v>10</v>
      </c>
      <c r="BF173" s="521">
        <v>11</v>
      </c>
      <c r="BG173" s="257">
        <f t="shared" si="56"/>
        <v>0.90909090909090906</v>
      </c>
      <c r="BH173" s="521">
        <v>0</v>
      </c>
      <c r="BI173" s="521">
        <v>0</v>
      </c>
      <c r="BJ173" s="257" t="str">
        <f t="shared" si="57"/>
        <v/>
      </c>
      <c r="BK173" s="521">
        <v>1</v>
      </c>
      <c r="BL173" s="521">
        <v>1</v>
      </c>
      <c r="BM173" s="257">
        <f t="shared" si="58"/>
        <v>1</v>
      </c>
      <c r="BN173" s="521">
        <v>0</v>
      </c>
      <c r="BO173" s="521">
        <v>0</v>
      </c>
      <c r="BP173" s="257" t="str">
        <f t="shared" si="59"/>
        <v/>
      </c>
      <c r="BQ173" s="521">
        <v>0</v>
      </c>
      <c r="BR173" s="521">
        <v>0</v>
      </c>
      <c r="BS173" s="257" t="str">
        <f t="shared" si="60"/>
        <v/>
      </c>
      <c r="BT173" s="521">
        <v>0</v>
      </c>
      <c r="BU173" s="521">
        <v>0</v>
      </c>
      <c r="BV173" s="257" t="str">
        <f t="shared" si="61"/>
        <v/>
      </c>
      <c r="BW173" s="521">
        <v>0</v>
      </c>
      <c r="BX173" s="521">
        <v>0</v>
      </c>
      <c r="BY173" s="257" t="str">
        <f t="shared" si="62"/>
        <v/>
      </c>
      <c r="BZ173" s="521">
        <v>0</v>
      </c>
      <c r="CA173" s="521">
        <v>0</v>
      </c>
      <c r="CB173" s="257" t="str">
        <f t="shared" si="63"/>
        <v/>
      </c>
      <c r="CC173" s="521">
        <v>1</v>
      </c>
      <c r="CD173" s="521">
        <v>1</v>
      </c>
      <c r="CE173" s="257">
        <f t="shared" si="64"/>
        <v>1</v>
      </c>
      <c r="CF173" s="521">
        <v>0</v>
      </c>
      <c r="CG173" s="521">
        <v>0</v>
      </c>
      <c r="CH173" s="257" t="str">
        <f t="shared" si="65"/>
        <v/>
      </c>
      <c r="CI173" s="650">
        <v>0</v>
      </c>
      <c r="CJ173" s="650">
        <v>0</v>
      </c>
      <c r="CK173" s="257" t="str">
        <f t="shared" si="66"/>
        <v/>
      </c>
      <c r="CL173" s="650">
        <v>0</v>
      </c>
      <c r="CM173" s="650">
        <v>0</v>
      </c>
      <c r="CN173" s="257" t="str">
        <f t="shared" si="67"/>
        <v/>
      </c>
      <c r="CO173" s="650">
        <v>0</v>
      </c>
      <c r="CP173" s="650">
        <v>0</v>
      </c>
      <c r="CQ173" s="257" t="str">
        <f t="shared" si="68"/>
        <v/>
      </c>
      <c r="CR173" s="650">
        <v>0</v>
      </c>
      <c r="CS173" s="650">
        <v>0</v>
      </c>
      <c r="CT173" s="257" t="str">
        <f t="shared" si="69"/>
        <v/>
      </c>
      <c r="CU173" s="256">
        <v>0</v>
      </c>
      <c r="CV173" s="256">
        <v>0</v>
      </c>
      <c r="CW173" s="257" t="str">
        <f t="shared" si="70"/>
        <v/>
      </c>
      <c r="CX173" s="256">
        <v>0</v>
      </c>
      <c r="CY173" s="256">
        <v>0</v>
      </c>
      <c r="CZ173" s="257" t="str">
        <f t="shared" si="71"/>
        <v/>
      </c>
    </row>
    <row r="174" spans="1:104" ht="15" customHeight="1" x14ac:dyDescent="0.25">
      <c r="A174" s="152">
        <v>58</v>
      </c>
      <c r="B174" s="127" t="s">
        <v>395</v>
      </c>
      <c r="C174" s="127" t="s">
        <v>336</v>
      </c>
      <c r="D174" s="480">
        <v>2</v>
      </c>
      <c r="E174" s="480">
        <v>2</v>
      </c>
      <c r="F174" s="257">
        <f t="shared" si="42"/>
        <v>1</v>
      </c>
      <c r="G174" s="258" t="str">
        <f t="shared" si="37"/>
        <v>Đạt</v>
      </c>
      <c r="H174" s="259">
        <f t="shared" si="43"/>
        <v>154</v>
      </c>
      <c r="I174" s="259">
        <f t="shared" si="38"/>
        <v>156</v>
      </c>
      <c r="J174" s="293">
        <f t="shared" si="44"/>
        <v>0.98717948717948723</v>
      </c>
      <c r="K174" s="258" t="str">
        <f t="shared" si="39"/>
        <v>Đạt</v>
      </c>
      <c r="L174" s="256">
        <v>3</v>
      </c>
      <c r="M174" s="256">
        <v>3</v>
      </c>
      <c r="N174" s="257">
        <f t="shared" si="45"/>
        <v>1</v>
      </c>
      <c r="O174" s="256">
        <v>1</v>
      </c>
      <c r="P174" s="256">
        <v>1</v>
      </c>
      <c r="Q174" s="257">
        <f t="shared" si="40"/>
        <v>1</v>
      </c>
      <c r="R174" s="256">
        <v>7</v>
      </c>
      <c r="S174" s="256">
        <v>7</v>
      </c>
      <c r="T174" s="257">
        <f t="shared" si="46"/>
        <v>1</v>
      </c>
      <c r="U174" s="256">
        <v>6</v>
      </c>
      <c r="V174" s="256">
        <v>6</v>
      </c>
      <c r="W174" s="257">
        <f t="shared" si="47"/>
        <v>1</v>
      </c>
      <c r="X174" s="256">
        <v>5</v>
      </c>
      <c r="Y174" s="256">
        <v>5</v>
      </c>
      <c r="Z174" s="257">
        <f t="shared" si="48"/>
        <v>1</v>
      </c>
      <c r="AA174" s="256">
        <v>4</v>
      </c>
      <c r="AB174" s="256">
        <v>4</v>
      </c>
      <c r="AC174" s="257">
        <f t="shared" si="41"/>
        <v>1</v>
      </c>
      <c r="AD174" s="256">
        <v>5</v>
      </c>
      <c r="AE174" s="256">
        <v>5</v>
      </c>
      <c r="AF174" s="257">
        <f t="shared" si="49"/>
        <v>1</v>
      </c>
      <c r="AG174" s="256">
        <v>2</v>
      </c>
      <c r="AH174" s="256">
        <v>2</v>
      </c>
      <c r="AI174" s="257">
        <f t="shared" si="50"/>
        <v>1</v>
      </c>
      <c r="AJ174" s="256">
        <v>0</v>
      </c>
      <c r="AK174" s="521">
        <v>0</v>
      </c>
      <c r="AL174" s="257" t="str">
        <f t="shared" si="51"/>
        <v/>
      </c>
      <c r="AM174" s="256">
        <v>4</v>
      </c>
      <c r="AN174" s="256">
        <v>4</v>
      </c>
      <c r="AO174" s="257">
        <v>0</v>
      </c>
      <c r="AP174" s="256">
        <v>5</v>
      </c>
      <c r="AQ174" s="256">
        <v>5</v>
      </c>
      <c r="AR174" s="257">
        <f t="shared" si="52"/>
        <v>1</v>
      </c>
      <c r="AS174" s="650">
        <v>3</v>
      </c>
      <c r="AT174" s="650">
        <v>3</v>
      </c>
      <c r="AU174" s="257">
        <f t="shared" si="53"/>
        <v>1</v>
      </c>
      <c r="AV174" s="650">
        <v>19</v>
      </c>
      <c r="AW174" s="650">
        <v>19</v>
      </c>
      <c r="AX174" s="257">
        <f t="shared" si="72"/>
        <v>1</v>
      </c>
      <c r="AY174" s="521">
        <v>6</v>
      </c>
      <c r="AZ174" s="521">
        <v>6</v>
      </c>
      <c r="BA174" s="257">
        <f t="shared" si="54"/>
        <v>1</v>
      </c>
      <c r="BB174" s="521">
        <v>5</v>
      </c>
      <c r="BC174" s="521">
        <v>5</v>
      </c>
      <c r="BD174" s="257">
        <f t="shared" si="55"/>
        <v>1</v>
      </c>
      <c r="BE174" s="521">
        <v>6</v>
      </c>
      <c r="BF174" s="521">
        <v>6</v>
      </c>
      <c r="BG174" s="257">
        <f t="shared" si="56"/>
        <v>1</v>
      </c>
      <c r="BH174" s="521">
        <v>9</v>
      </c>
      <c r="BI174" s="521">
        <v>9</v>
      </c>
      <c r="BJ174" s="257">
        <f t="shared" si="57"/>
        <v>1</v>
      </c>
      <c r="BK174" s="521">
        <v>2</v>
      </c>
      <c r="BL174" s="521">
        <v>2</v>
      </c>
      <c r="BM174" s="257">
        <f t="shared" si="58"/>
        <v>1</v>
      </c>
      <c r="BN174" s="521">
        <v>2</v>
      </c>
      <c r="BO174" s="521">
        <v>2</v>
      </c>
      <c r="BP174" s="257">
        <f t="shared" si="59"/>
        <v>1</v>
      </c>
      <c r="BQ174" s="521">
        <v>4</v>
      </c>
      <c r="BR174" s="521">
        <v>4</v>
      </c>
      <c r="BS174" s="257">
        <f t="shared" si="60"/>
        <v>1</v>
      </c>
      <c r="BT174" s="521">
        <v>4</v>
      </c>
      <c r="BU174" s="521">
        <v>4</v>
      </c>
      <c r="BV174" s="257">
        <f t="shared" si="61"/>
        <v>1</v>
      </c>
      <c r="BW174" s="521">
        <v>1</v>
      </c>
      <c r="BX174" s="521">
        <v>1</v>
      </c>
      <c r="BY174" s="257">
        <f t="shared" si="62"/>
        <v>1</v>
      </c>
      <c r="BZ174" s="521">
        <v>12</v>
      </c>
      <c r="CA174" s="521">
        <v>13</v>
      </c>
      <c r="CB174" s="257">
        <f t="shared" si="63"/>
        <v>0.92307692307692313</v>
      </c>
      <c r="CC174" s="521">
        <v>7</v>
      </c>
      <c r="CD174" s="521">
        <v>7</v>
      </c>
      <c r="CE174" s="257">
        <f t="shared" si="64"/>
        <v>1</v>
      </c>
      <c r="CF174" s="521">
        <v>2</v>
      </c>
      <c r="CG174" s="521">
        <v>2</v>
      </c>
      <c r="CH174" s="257">
        <f t="shared" si="65"/>
        <v>1</v>
      </c>
      <c r="CI174" s="650">
        <v>5</v>
      </c>
      <c r="CJ174" s="650">
        <v>5</v>
      </c>
      <c r="CK174" s="257">
        <f t="shared" si="66"/>
        <v>1</v>
      </c>
      <c r="CL174" s="650">
        <v>11</v>
      </c>
      <c r="CM174" s="650">
        <v>12</v>
      </c>
      <c r="CN174" s="257">
        <f t="shared" si="67"/>
        <v>0.91666666666666663</v>
      </c>
      <c r="CO174" s="650">
        <v>9</v>
      </c>
      <c r="CP174" s="650">
        <v>9</v>
      </c>
      <c r="CQ174" s="257">
        <f t="shared" si="68"/>
        <v>1</v>
      </c>
      <c r="CR174" s="650">
        <v>0</v>
      </c>
      <c r="CS174" s="650">
        <v>0</v>
      </c>
      <c r="CT174" s="257" t="str">
        <f t="shared" si="69"/>
        <v/>
      </c>
      <c r="CU174" s="256">
        <v>3</v>
      </c>
      <c r="CV174" s="256">
        <v>3</v>
      </c>
      <c r="CW174" s="257">
        <f t="shared" si="70"/>
        <v>1</v>
      </c>
      <c r="CX174" s="256">
        <v>2</v>
      </c>
      <c r="CY174" s="256">
        <v>2</v>
      </c>
      <c r="CZ174" s="257">
        <f t="shared" si="71"/>
        <v>1</v>
      </c>
    </row>
    <row r="175" spans="1:104" ht="15" customHeight="1" x14ac:dyDescent="0.25">
      <c r="A175" s="152">
        <v>59</v>
      </c>
      <c r="B175" s="127" t="s">
        <v>396</v>
      </c>
      <c r="C175" s="127" t="s">
        <v>336</v>
      </c>
      <c r="D175" s="480">
        <v>0</v>
      </c>
      <c r="E175" s="480">
        <v>0</v>
      </c>
      <c r="F175" s="257" t="str">
        <f t="shared" si="42"/>
        <v>-</v>
      </c>
      <c r="G175" s="258" t="str">
        <f t="shared" si="37"/>
        <v>Đạt</v>
      </c>
      <c r="H175" s="259">
        <f t="shared" si="43"/>
        <v>12</v>
      </c>
      <c r="I175" s="259">
        <f t="shared" si="38"/>
        <v>12</v>
      </c>
      <c r="J175" s="293">
        <f t="shared" si="44"/>
        <v>1</v>
      </c>
      <c r="K175" s="258" t="str">
        <f t="shared" si="39"/>
        <v>Đạt</v>
      </c>
      <c r="L175" s="256">
        <v>0</v>
      </c>
      <c r="M175" s="256">
        <v>0</v>
      </c>
      <c r="N175" s="257" t="str">
        <f t="shared" si="45"/>
        <v/>
      </c>
      <c r="O175" s="256">
        <v>0</v>
      </c>
      <c r="P175" s="256">
        <v>0</v>
      </c>
      <c r="Q175" s="257" t="str">
        <f t="shared" si="40"/>
        <v/>
      </c>
      <c r="R175" s="256">
        <v>0</v>
      </c>
      <c r="S175" s="256">
        <v>0</v>
      </c>
      <c r="T175" s="257" t="str">
        <f t="shared" si="46"/>
        <v/>
      </c>
      <c r="U175" s="256">
        <v>0</v>
      </c>
      <c r="V175" s="256">
        <v>0</v>
      </c>
      <c r="W175" s="257" t="str">
        <f t="shared" si="47"/>
        <v/>
      </c>
      <c r="X175" s="256">
        <v>0</v>
      </c>
      <c r="Y175" s="256">
        <v>0</v>
      </c>
      <c r="Z175" s="257" t="str">
        <f t="shared" si="48"/>
        <v/>
      </c>
      <c r="AA175" s="256">
        <v>1</v>
      </c>
      <c r="AB175" s="256">
        <v>1</v>
      </c>
      <c r="AC175" s="257">
        <f t="shared" si="41"/>
        <v>1</v>
      </c>
      <c r="AD175" s="256">
        <v>0</v>
      </c>
      <c r="AE175" s="256">
        <v>0</v>
      </c>
      <c r="AF175" s="257" t="str">
        <f t="shared" si="49"/>
        <v/>
      </c>
      <c r="AG175" s="256">
        <v>0</v>
      </c>
      <c r="AH175" s="256">
        <v>0</v>
      </c>
      <c r="AI175" s="257" t="str">
        <f t="shared" si="50"/>
        <v/>
      </c>
      <c r="AJ175" s="256">
        <v>0</v>
      </c>
      <c r="AK175" s="521">
        <v>0</v>
      </c>
      <c r="AL175" s="257" t="str">
        <f t="shared" si="51"/>
        <v/>
      </c>
      <c r="AM175" s="256">
        <v>0</v>
      </c>
      <c r="AN175" s="256">
        <v>0</v>
      </c>
      <c r="AO175" s="257">
        <v>0</v>
      </c>
      <c r="AP175" s="256">
        <v>0</v>
      </c>
      <c r="AQ175" s="256">
        <v>0</v>
      </c>
      <c r="AR175" s="257" t="str">
        <f t="shared" si="52"/>
        <v/>
      </c>
      <c r="AS175" s="650">
        <v>0</v>
      </c>
      <c r="AT175" s="650">
        <v>0</v>
      </c>
      <c r="AU175" s="257" t="str">
        <f t="shared" si="53"/>
        <v/>
      </c>
      <c r="AV175" s="650">
        <v>0</v>
      </c>
      <c r="AW175" s="650">
        <v>0</v>
      </c>
      <c r="AX175" s="257" t="str">
        <f t="shared" si="72"/>
        <v/>
      </c>
      <c r="AY175" s="521">
        <v>1</v>
      </c>
      <c r="AZ175" s="521">
        <v>1</v>
      </c>
      <c r="BA175" s="257">
        <f t="shared" si="54"/>
        <v>1</v>
      </c>
      <c r="BB175" s="521">
        <v>1</v>
      </c>
      <c r="BC175" s="521">
        <v>1</v>
      </c>
      <c r="BD175" s="257">
        <f t="shared" si="55"/>
        <v>1</v>
      </c>
      <c r="BE175" s="521">
        <v>3</v>
      </c>
      <c r="BF175" s="521">
        <v>3</v>
      </c>
      <c r="BG175" s="257">
        <f t="shared" si="56"/>
        <v>1</v>
      </c>
      <c r="BH175" s="521">
        <v>3</v>
      </c>
      <c r="BI175" s="521">
        <v>3</v>
      </c>
      <c r="BJ175" s="257">
        <f t="shared" si="57"/>
        <v>1</v>
      </c>
      <c r="BK175" s="521">
        <v>0</v>
      </c>
      <c r="BL175" s="521">
        <v>0</v>
      </c>
      <c r="BM175" s="257" t="str">
        <f t="shared" si="58"/>
        <v/>
      </c>
      <c r="BN175" s="521">
        <v>1</v>
      </c>
      <c r="BO175" s="521">
        <v>1</v>
      </c>
      <c r="BP175" s="257">
        <f t="shared" si="59"/>
        <v>1</v>
      </c>
      <c r="BQ175" s="521">
        <v>0</v>
      </c>
      <c r="BR175" s="521">
        <v>0</v>
      </c>
      <c r="BS175" s="257" t="str">
        <f t="shared" si="60"/>
        <v/>
      </c>
      <c r="BT175" s="521">
        <v>0</v>
      </c>
      <c r="BU175" s="521">
        <v>0</v>
      </c>
      <c r="BV175" s="257" t="str">
        <f t="shared" si="61"/>
        <v/>
      </c>
      <c r="BW175" s="521">
        <v>0</v>
      </c>
      <c r="BX175" s="521">
        <v>0</v>
      </c>
      <c r="BY175" s="257" t="str">
        <f t="shared" si="62"/>
        <v/>
      </c>
      <c r="BZ175" s="521">
        <v>0</v>
      </c>
      <c r="CA175" s="521">
        <v>0</v>
      </c>
      <c r="CB175" s="257" t="str">
        <f t="shared" si="63"/>
        <v/>
      </c>
      <c r="CC175" s="521">
        <v>0</v>
      </c>
      <c r="CD175" s="521">
        <v>0</v>
      </c>
      <c r="CE175" s="257" t="str">
        <f t="shared" si="64"/>
        <v/>
      </c>
      <c r="CF175" s="521">
        <v>0</v>
      </c>
      <c r="CG175" s="521">
        <v>0</v>
      </c>
      <c r="CH175" s="257" t="str">
        <f t="shared" si="65"/>
        <v/>
      </c>
      <c r="CI175" s="650">
        <v>1</v>
      </c>
      <c r="CJ175" s="650">
        <v>1</v>
      </c>
      <c r="CK175" s="257">
        <f t="shared" si="66"/>
        <v>1</v>
      </c>
      <c r="CL175" s="650">
        <v>0</v>
      </c>
      <c r="CM175" s="650">
        <v>0</v>
      </c>
      <c r="CN175" s="257" t="str">
        <f t="shared" si="67"/>
        <v/>
      </c>
      <c r="CO175" s="650">
        <v>1</v>
      </c>
      <c r="CP175" s="650">
        <v>1</v>
      </c>
      <c r="CQ175" s="257">
        <f t="shared" si="68"/>
        <v>1</v>
      </c>
      <c r="CR175" s="650">
        <v>0</v>
      </c>
      <c r="CS175" s="650">
        <v>0</v>
      </c>
      <c r="CT175" s="257" t="str">
        <f t="shared" si="69"/>
        <v/>
      </c>
      <c r="CU175" s="256">
        <v>0</v>
      </c>
      <c r="CV175" s="256">
        <v>0</v>
      </c>
      <c r="CW175" s="257" t="str">
        <f t="shared" si="70"/>
        <v/>
      </c>
      <c r="CX175" s="256">
        <v>0</v>
      </c>
      <c r="CY175" s="256">
        <v>0</v>
      </c>
      <c r="CZ175" s="257" t="str">
        <f t="shared" si="71"/>
        <v/>
      </c>
    </row>
    <row r="176" spans="1:104" ht="15" customHeight="1" x14ac:dyDescent="0.25">
      <c r="A176" s="152">
        <v>60</v>
      </c>
      <c r="B176" s="127" t="s">
        <v>397</v>
      </c>
      <c r="C176" s="127" t="s">
        <v>339</v>
      </c>
      <c r="D176" s="480">
        <v>0</v>
      </c>
      <c r="E176" s="480">
        <v>0</v>
      </c>
      <c r="F176" s="257" t="str">
        <f t="shared" si="42"/>
        <v>-</v>
      </c>
      <c r="G176" s="258" t="str">
        <f t="shared" si="37"/>
        <v>Đạt</v>
      </c>
      <c r="H176" s="259">
        <f t="shared" si="43"/>
        <v>6</v>
      </c>
      <c r="I176" s="259">
        <f t="shared" si="38"/>
        <v>6</v>
      </c>
      <c r="J176" s="293">
        <f t="shared" si="44"/>
        <v>1</v>
      </c>
      <c r="K176" s="258" t="str">
        <f t="shared" si="39"/>
        <v>Đạt</v>
      </c>
      <c r="L176" s="256">
        <v>0</v>
      </c>
      <c r="M176" s="256">
        <v>0</v>
      </c>
      <c r="N176" s="257" t="str">
        <f t="shared" si="45"/>
        <v/>
      </c>
      <c r="O176" s="256">
        <v>0</v>
      </c>
      <c r="P176" s="256">
        <v>0</v>
      </c>
      <c r="Q176" s="257" t="str">
        <f t="shared" si="40"/>
        <v/>
      </c>
      <c r="R176" s="256">
        <v>0</v>
      </c>
      <c r="S176" s="256">
        <v>0</v>
      </c>
      <c r="T176" s="257" t="str">
        <f t="shared" si="46"/>
        <v/>
      </c>
      <c r="U176" s="256">
        <v>1</v>
      </c>
      <c r="V176" s="256">
        <v>1</v>
      </c>
      <c r="W176" s="257">
        <f t="shared" si="47"/>
        <v>1</v>
      </c>
      <c r="X176" s="256">
        <v>0</v>
      </c>
      <c r="Y176" s="256">
        <v>0</v>
      </c>
      <c r="Z176" s="257" t="str">
        <f t="shared" si="48"/>
        <v/>
      </c>
      <c r="AA176" s="256">
        <v>1</v>
      </c>
      <c r="AB176" s="256">
        <v>1</v>
      </c>
      <c r="AC176" s="257">
        <f t="shared" si="41"/>
        <v>1</v>
      </c>
      <c r="AD176" s="256">
        <v>0</v>
      </c>
      <c r="AE176" s="256">
        <v>0</v>
      </c>
      <c r="AF176" s="257" t="str">
        <f t="shared" si="49"/>
        <v/>
      </c>
      <c r="AG176" s="256">
        <v>0</v>
      </c>
      <c r="AH176" s="256">
        <v>0</v>
      </c>
      <c r="AI176" s="257" t="str">
        <f t="shared" si="50"/>
        <v/>
      </c>
      <c r="AJ176" s="256">
        <v>0</v>
      </c>
      <c r="AK176" s="521">
        <v>0</v>
      </c>
      <c r="AL176" s="257" t="str">
        <f t="shared" si="51"/>
        <v/>
      </c>
      <c r="AM176" s="256">
        <v>0</v>
      </c>
      <c r="AN176" s="256">
        <v>0</v>
      </c>
      <c r="AO176" s="257">
        <v>0</v>
      </c>
      <c r="AP176" s="256">
        <v>0</v>
      </c>
      <c r="AQ176" s="256">
        <v>0</v>
      </c>
      <c r="AR176" s="257" t="str">
        <f t="shared" si="52"/>
        <v/>
      </c>
      <c r="AS176" s="650">
        <v>0</v>
      </c>
      <c r="AT176" s="650">
        <v>0</v>
      </c>
      <c r="AU176" s="257" t="str">
        <f t="shared" si="53"/>
        <v/>
      </c>
      <c r="AV176" s="650">
        <v>0</v>
      </c>
      <c r="AW176" s="650">
        <v>0</v>
      </c>
      <c r="AX176" s="257" t="str">
        <f t="shared" si="72"/>
        <v/>
      </c>
      <c r="AY176" s="521">
        <v>0</v>
      </c>
      <c r="AZ176" s="521">
        <v>0</v>
      </c>
      <c r="BA176" s="257" t="str">
        <f t="shared" si="54"/>
        <v/>
      </c>
      <c r="BB176" s="521">
        <v>0</v>
      </c>
      <c r="BC176" s="521">
        <v>0</v>
      </c>
      <c r="BD176" s="257" t="str">
        <f t="shared" si="55"/>
        <v/>
      </c>
      <c r="BE176" s="521">
        <v>0</v>
      </c>
      <c r="BF176" s="521">
        <v>0</v>
      </c>
      <c r="BG176" s="257" t="str">
        <f t="shared" si="56"/>
        <v/>
      </c>
      <c r="BH176" s="521">
        <v>1</v>
      </c>
      <c r="BI176" s="521">
        <v>1</v>
      </c>
      <c r="BJ176" s="257">
        <f t="shared" si="57"/>
        <v>1</v>
      </c>
      <c r="BK176" s="521">
        <v>0</v>
      </c>
      <c r="BL176" s="521">
        <v>0</v>
      </c>
      <c r="BM176" s="257" t="str">
        <f t="shared" si="58"/>
        <v/>
      </c>
      <c r="BN176" s="521">
        <v>1</v>
      </c>
      <c r="BO176" s="521">
        <v>1</v>
      </c>
      <c r="BP176" s="257">
        <f t="shared" si="59"/>
        <v>1</v>
      </c>
      <c r="BQ176" s="521">
        <v>0</v>
      </c>
      <c r="BR176" s="521">
        <v>0</v>
      </c>
      <c r="BS176" s="257" t="str">
        <f t="shared" si="60"/>
        <v/>
      </c>
      <c r="BT176" s="521">
        <v>0</v>
      </c>
      <c r="BU176" s="521">
        <v>0</v>
      </c>
      <c r="BV176" s="257" t="str">
        <f t="shared" si="61"/>
        <v/>
      </c>
      <c r="BW176" s="521">
        <v>0</v>
      </c>
      <c r="BX176" s="521">
        <v>0</v>
      </c>
      <c r="BY176" s="257" t="str">
        <f t="shared" si="62"/>
        <v/>
      </c>
      <c r="BZ176" s="521">
        <v>0</v>
      </c>
      <c r="CA176" s="521">
        <v>0</v>
      </c>
      <c r="CB176" s="257" t="str">
        <f t="shared" si="63"/>
        <v/>
      </c>
      <c r="CC176" s="521">
        <v>1</v>
      </c>
      <c r="CD176" s="521">
        <v>1</v>
      </c>
      <c r="CE176" s="257">
        <f t="shared" si="64"/>
        <v>1</v>
      </c>
      <c r="CF176" s="521">
        <v>0</v>
      </c>
      <c r="CG176" s="521">
        <v>0</v>
      </c>
      <c r="CH176" s="257" t="str">
        <f t="shared" si="65"/>
        <v/>
      </c>
      <c r="CI176" s="650">
        <v>0</v>
      </c>
      <c r="CJ176" s="650">
        <v>0</v>
      </c>
      <c r="CK176" s="257" t="str">
        <f t="shared" si="66"/>
        <v/>
      </c>
      <c r="CL176" s="650">
        <v>1</v>
      </c>
      <c r="CM176" s="650">
        <v>1</v>
      </c>
      <c r="CN176" s="257">
        <f t="shared" si="67"/>
        <v>1</v>
      </c>
      <c r="CO176" s="650">
        <v>0</v>
      </c>
      <c r="CP176" s="650">
        <v>0</v>
      </c>
      <c r="CQ176" s="257" t="str">
        <f t="shared" si="68"/>
        <v/>
      </c>
      <c r="CR176" s="650">
        <v>0</v>
      </c>
      <c r="CS176" s="650">
        <v>0</v>
      </c>
      <c r="CT176" s="257" t="str">
        <f t="shared" si="69"/>
        <v/>
      </c>
      <c r="CU176" s="256">
        <v>0</v>
      </c>
      <c r="CV176" s="256">
        <v>0</v>
      </c>
      <c r="CW176" s="257" t="str">
        <f t="shared" si="70"/>
        <v/>
      </c>
      <c r="CX176" s="256">
        <v>0</v>
      </c>
      <c r="CY176" s="256">
        <v>0</v>
      </c>
      <c r="CZ176" s="257" t="str">
        <f t="shared" si="71"/>
        <v/>
      </c>
    </row>
    <row r="177" spans="1:104" ht="15" customHeight="1" x14ac:dyDescent="0.25">
      <c r="A177" s="152">
        <v>61</v>
      </c>
      <c r="B177" s="127" t="s">
        <v>398</v>
      </c>
      <c r="C177" s="127" t="s">
        <v>336</v>
      </c>
      <c r="D177" s="480">
        <v>0</v>
      </c>
      <c r="E177" s="480">
        <v>0</v>
      </c>
      <c r="F177" s="257" t="str">
        <f t="shared" si="42"/>
        <v>-</v>
      </c>
      <c r="G177" s="258" t="str">
        <f t="shared" si="37"/>
        <v>Đạt</v>
      </c>
      <c r="H177" s="259">
        <f t="shared" si="43"/>
        <v>8</v>
      </c>
      <c r="I177" s="259">
        <f t="shared" si="38"/>
        <v>8</v>
      </c>
      <c r="J177" s="293">
        <f t="shared" si="44"/>
        <v>1</v>
      </c>
      <c r="K177" s="258" t="str">
        <f t="shared" si="39"/>
        <v>Đạt</v>
      </c>
      <c r="L177" s="256">
        <v>0</v>
      </c>
      <c r="M177" s="256">
        <v>0</v>
      </c>
      <c r="N177" s="257" t="str">
        <f t="shared" si="45"/>
        <v/>
      </c>
      <c r="O177" s="256">
        <v>0</v>
      </c>
      <c r="P177" s="256">
        <v>0</v>
      </c>
      <c r="Q177" s="257" t="str">
        <f t="shared" si="40"/>
        <v/>
      </c>
      <c r="R177" s="256">
        <v>1</v>
      </c>
      <c r="S177" s="256">
        <v>1</v>
      </c>
      <c r="T177" s="257">
        <f t="shared" si="46"/>
        <v>1</v>
      </c>
      <c r="U177" s="256">
        <v>0</v>
      </c>
      <c r="V177" s="256">
        <v>0</v>
      </c>
      <c r="W177" s="257" t="str">
        <f t="shared" si="47"/>
        <v/>
      </c>
      <c r="X177" s="256">
        <v>0</v>
      </c>
      <c r="Y177" s="256">
        <v>0</v>
      </c>
      <c r="Z177" s="257" t="str">
        <f t="shared" si="48"/>
        <v/>
      </c>
      <c r="AA177" s="256">
        <v>0</v>
      </c>
      <c r="AB177" s="256">
        <v>0</v>
      </c>
      <c r="AC177" s="257" t="str">
        <f t="shared" si="41"/>
        <v/>
      </c>
      <c r="AD177" s="256">
        <v>0</v>
      </c>
      <c r="AE177" s="256">
        <v>0</v>
      </c>
      <c r="AF177" s="257" t="str">
        <f t="shared" si="49"/>
        <v/>
      </c>
      <c r="AG177" s="256">
        <v>1</v>
      </c>
      <c r="AH177" s="256">
        <v>1</v>
      </c>
      <c r="AI177" s="257">
        <f t="shared" si="50"/>
        <v>1</v>
      </c>
      <c r="AJ177" s="256">
        <v>0</v>
      </c>
      <c r="AK177" s="521">
        <v>0</v>
      </c>
      <c r="AL177" s="257" t="str">
        <f t="shared" si="51"/>
        <v/>
      </c>
      <c r="AM177" s="256">
        <v>1</v>
      </c>
      <c r="AN177" s="256">
        <v>1</v>
      </c>
      <c r="AO177" s="257">
        <v>0</v>
      </c>
      <c r="AP177" s="256">
        <v>0</v>
      </c>
      <c r="AQ177" s="256">
        <v>0</v>
      </c>
      <c r="AR177" s="257" t="str">
        <f t="shared" si="52"/>
        <v/>
      </c>
      <c r="AS177" s="650">
        <v>0</v>
      </c>
      <c r="AT177" s="650">
        <v>0</v>
      </c>
      <c r="AU177" s="257" t="str">
        <f t="shared" si="53"/>
        <v/>
      </c>
      <c r="AV177" s="650">
        <v>0</v>
      </c>
      <c r="AW177" s="650">
        <v>0</v>
      </c>
      <c r="AX177" s="257" t="str">
        <f t="shared" si="72"/>
        <v/>
      </c>
      <c r="AY177" s="521">
        <v>1</v>
      </c>
      <c r="AZ177" s="521">
        <v>1</v>
      </c>
      <c r="BA177" s="257">
        <f t="shared" si="54"/>
        <v>1</v>
      </c>
      <c r="BB177" s="521">
        <v>0</v>
      </c>
      <c r="BC177" s="521">
        <v>0</v>
      </c>
      <c r="BD177" s="257" t="str">
        <f t="shared" si="55"/>
        <v/>
      </c>
      <c r="BE177" s="521">
        <v>0</v>
      </c>
      <c r="BF177" s="521">
        <v>0</v>
      </c>
      <c r="BG177" s="257" t="str">
        <f t="shared" si="56"/>
        <v/>
      </c>
      <c r="BH177" s="521">
        <v>2</v>
      </c>
      <c r="BI177" s="521">
        <v>2</v>
      </c>
      <c r="BJ177" s="257">
        <f t="shared" si="57"/>
        <v>1</v>
      </c>
      <c r="BK177" s="521">
        <v>0</v>
      </c>
      <c r="BL177" s="521">
        <v>0</v>
      </c>
      <c r="BM177" s="257" t="str">
        <f t="shared" si="58"/>
        <v/>
      </c>
      <c r="BN177" s="521">
        <v>0</v>
      </c>
      <c r="BO177" s="521">
        <v>0</v>
      </c>
      <c r="BP177" s="257" t="str">
        <f t="shared" si="59"/>
        <v/>
      </c>
      <c r="BQ177" s="521">
        <v>0</v>
      </c>
      <c r="BR177" s="521">
        <v>0</v>
      </c>
      <c r="BS177" s="257" t="str">
        <f t="shared" si="60"/>
        <v/>
      </c>
      <c r="BT177" s="521">
        <v>1</v>
      </c>
      <c r="BU177" s="521">
        <v>1</v>
      </c>
      <c r="BV177" s="257">
        <f t="shared" si="61"/>
        <v>1</v>
      </c>
      <c r="BW177" s="521">
        <v>0</v>
      </c>
      <c r="BX177" s="521">
        <v>0</v>
      </c>
      <c r="BY177" s="257" t="str">
        <f t="shared" si="62"/>
        <v/>
      </c>
      <c r="BZ177" s="521">
        <v>0</v>
      </c>
      <c r="CA177" s="521">
        <v>0</v>
      </c>
      <c r="CB177" s="257" t="str">
        <f t="shared" si="63"/>
        <v/>
      </c>
      <c r="CC177" s="521">
        <v>0</v>
      </c>
      <c r="CD177" s="521">
        <v>0</v>
      </c>
      <c r="CE177" s="257" t="str">
        <f t="shared" si="64"/>
        <v/>
      </c>
      <c r="CF177" s="521">
        <v>0</v>
      </c>
      <c r="CG177" s="521">
        <v>0</v>
      </c>
      <c r="CH177" s="257" t="str">
        <f t="shared" si="65"/>
        <v/>
      </c>
      <c r="CI177" s="650">
        <v>0</v>
      </c>
      <c r="CJ177" s="650">
        <v>0</v>
      </c>
      <c r="CK177" s="257" t="str">
        <f t="shared" si="66"/>
        <v/>
      </c>
      <c r="CL177" s="650">
        <v>1</v>
      </c>
      <c r="CM177" s="650">
        <v>1</v>
      </c>
      <c r="CN177" s="257">
        <f t="shared" si="67"/>
        <v>1</v>
      </c>
      <c r="CO177" s="650">
        <v>0</v>
      </c>
      <c r="CP177" s="650">
        <v>0</v>
      </c>
      <c r="CQ177" s="257" t="str">
        <f t="shared" si="68"/>
        <v/>
      </c>
      <c r="CR177" s="650">
        <v>0</v>
      </c>
      <c r="CS177" s="650">
        <v>0</v>
      </c>
      <c r="CT177" s="257" t="str">
        <f t="shared" si="69"/>
        <v/>
      </c>
      <c r="CU177" s="256">
        <v>0</v>
      </c>
      <c r="CV177" s="256">
        <v>0</v>
      </c>
      <c r="CW177" s="257" t="str">
        <f t="shared" si="70"/>
        <v/>
      </c>
      <c r="CX177" s="256">
        <v>0</v>
      </c>
      <c r="CY177" s="256">
        <v>0</v>
      </c>
      <c r="CZ177" s="257" t="str">
        <f t="shared" si="71"/>
        <v/>
      </c>
    </row>
    <row r="178" spans="1:104" x14ac:dyDescent="0.25">
      <c r="A178" s="152">
        <v>62</v>
      </c>
      <c r="B178" s="127" t="s">
        <v>399</v>
      </c>
      <c r="C178" s="127" t="s">
        <v>339</v>
      </c>
      <c r="D178" s="480">
        <v>2</v>
      </c>
      <c r="E178" s="480">
        <v>2</v>
      </c>
      <c r="F178" s="257">
        <f t="shared" si="42"/>
        <v>1</v>
      </c>
      <c r="G178" s="258" t="str">
        <f t="shared" si="37"/>
        <v>Đạt</v>
      </c>
      <c r="H178" s="259">
        <f t="shared" si="43"/>
        <v>23</v>
      </c>
      <c r="I178" s="259">
        <f t="shared" si="38"/>
        <v>24</v>
      </c>
      <c r="J178" s="293">
        <f t="shared" si="44"/>
        <v>0.95833333333333337</v>
      </c>
      <c r="K178" s="258" t="str">
        <f t="shared" si="39"/>
        <v>Đạt</v>
      </c>
      <c r="L178" s="256">
        <v>1</v>
      </c>
      <c r="M178" s="256">
        <v>1</v>
      </c>
      <c r="N178" s="257">
        <f t="shared" si="45"/>
        <v>1</v>
      </c>
      <c r="O178" s="256">
        <v>0</v>
      </c>
      <c r="P178" s="256">
        <v>0</v>
      </c>
      <c r="Q178" s="257" t="str">
        <f t="shared" si="40"/>
        <v/>
      </c>
      <c r="R178" s="256">
        <v>2</v>
      </c>
      <c r="S178" s="256">
        <v>2</v>
      </c>
      <c r="T178" s="257">
        <f t="shared" si="46"/>
        <v>1</v>
      </c>
      <c r="U178" s="256">
        <v>0</v>
      </c>
      <c r="V178" s="256">
        <v>0</v>
      </c>
      <c r="W178" s="257" t="str">
        <f t="shared" si="47"/>
        <v/>
      </c>
      <c r="X178" s="256">
        <v>3</v>
      </c>
      <c r="Y178" s="256">
        <v>3</v>
      </c>
      <c r="Z178" s="257">
        <f t="shared" si="48"/>
        <v>1</v>
      </c>
      <c r="AA178" s="256">
        <v>1</v>
      </c>
      <c r="AB178" s="256">
        <v>1</v>
      </c>
      <c r="AC178" s="257">
        <f t="shared" si="41"/>
        <v>1</v>
      </c>
      <c r="AD178" s="256">
        <v>3</v>
      </c>
      <c r="AE178" s="256">
        <v>3</v>
      </c>
      <c r="AF178" s="257">
        <f t="shared" si="49"/>
        <v>1</v>
      </c>
      <c r="AG178" s="256">
        <v>1</v>
      </c>
      <c r="AH178" s="256">
        <v>1</v>
      </c>
      <c r="AI178" s="257">
        <f t="shared" si="50"/>
        <v>1</v>
      </c>
      <c r="AJ178" s="256">
        <v>0</v>
      </c>
      <c r="AK178" s="521">
        <v>0</v>
      </c>
      <c r="AL178" s="257" t="str">
        <f t="shared" si="51"/>
        <v/>
      </c>
      <c r="AM178" s="256">
        <v>0</v>
      </c>
      <c r="AN178" s="256">
        <v>0</v>
      </c>
      <c r="AO178" s="257">
        <v>0</v>
      </c>
      <c r="AP178" s="256">
        <v>0</v>
      </c>
      <c r="AQ178" s="256">
        <v>0</v>
      </c>
      <c r="AR178" s="257" t="str">
        <f t="shared" si="52"/>
        <v/>
      </c>
      <c r="AS178" s="650">
        <v>0</v>
      </c>
      <c r="AT178" s="650">
        <v>0</v>
      </c>
      <c r="AU178" s="257" t="str">
        <f t="shared" si="53"/>
        <v/>
      </c>
      <c r="AV178" s="650">
        <v>1</v>
      </c>
      <c r="AW178" s="650">
        <v>1</v>
      </c>
      <c r="AX178" s="257">
        <f t="shared" si="72"/>
        <v>1</v>
      </c>
      <c r="AY178" s="521">
        <v>3</v>
      </c>
      <c r="AZ178" s="521">
        <v>3</v>
      </c>
      <c r="BA178" s="257">
        <f t="shared" si="54"/>
        <v>1</v>
      </c>
      <c r="BB178" s="521">
        <v>0</v>
      </c>
      <c r="BC178" s="521">
        <v>0</v>
      </c>
      <c r="BD178" s="257" t="str">
        <f t="shared" si="55"/>
        <v/>
      </c>
      <c r="BE178" s="521">
        <v>0</v>
      </c>
      <c r="BF178" s="521">
        <v>0</v>
      </c>
      <c r="BG178" s="257" t="str">
        <f t="shared" si="56"/>
        <v/>
      </c>
      <c r="BH178" s="521">
        <v>1</v>
      </c>
      <c r="BI178" s="521">
        <v>1</v>
      </c>
      <c r="BJ178" s="257">
        <f t="shared" si="57"/>
        <v>1</v>
      </c>
      <c r="BK178" s="521">
        <v>0</v>
      </c>
      <c r="BL178" s="521">
        <v>0</v>
      </c>
      <c r="BM178" s="257" t="str">
        <f t="shared" si="58"/>
        <v/>
      </c>
      <c r="BN178" s="521">
        <v>0</v>
      </c>
      <c r="BO178" s="521">
        <v>0</v>
      </c>
      <c r="BP178" s="257" t="str">
        <f t="shared" si="59"/>
        <v/>
      </c>
      <c r="BQ178" s="521">
        <v>0</v>
      </c>
      <c r="BR178" s="521">
        <v>0</v>
      </c>
      <c r="BS178" s="257" t="str">
        <f t="shared" si="60"/>
        <v/>
      </c>
      <c r="BT178" s="521">
        <v>0</v>
      </c>
      <c r="BU178" s="521">
        <v>0</v>
      </c>
      <c r="BV178" s="257" t="str">
        <f t="shared" si="61"/>
        <v/>
      </c>
      <c r="BW178" s="521">
        <v>0</v>
      </c>
      <c r="BX178" s="521">
        <v>0</v>
      </c>
      <c r="BY178" s="257" t="str">
        <f t="shared" si="62"/>
        <v/>
      </c>
      <c r="BZ178" s="521">
        <v>1</v>
      </c>
      <c r="CA178" s="521">
        <v>1</v>
      </c>
      <c r="CB178" s="257">
        <f t="shared" si="63"/>
        <v>1</v>
      </c>
      <c r="CC178" s="521">
        <v>0</v>
      </c>
      <c r="CD178" s="521">
        <v>0</v>
      </c>
      <c r="CE178" s="257" t="str">
        <f t="shared" si="64"/>
        <v/>
      </c>
      <c r="CF178" s="521">
        <v>0</v>
      </c>
      <c r="CG178" s="521">
        <v>0</v>
      </c>
      <c r="CH178" s="257" t="str">
        <f t="shared" si="65"/>
        <v/>
      </c>
      <c r="CI178" s="650">
        <v>2</v>
      </c>
      <c r="CJ178" s="650">
        <v>2</v>
      </c>
      <c r="CK178" s="257">
        <f t="shared" si="66"/>
        <v>1</v>
      </c>
      <c r="CL178" s="650">
        <v>1</v>
      </c>
      <c r="CM178" s="650">
        <v>2</v>
      </c>
      <c r="CN178" s="257">
        <f t="shared" si="67"/>
        <v>0.5</v>
      </c>
      <c r="CO178" s="650">
        <v>1</v>
      </c>
      <c r="CP178" s="650">
        <v>1</v>
      </c>
      <c r="CQ178" s="257">
        <f t="shared" si="68"/>
        <v>1</v>
      </c>
      <c r="CR178" s="650">
        <v>0</v>
      </c>
      <c r="CS178" s="650">
        <v>0</v>
      </c>
      <c r="CT178" s="257" t="str">
        <f t="shared" si="69"/>
        <v/>
      </c>
      <c r="CU178" s="256">
        <v>0</v>
      </c>
      <c r="CV178" s="256">
        <v>0</v>
      </c>
      <c r="CW178" s="257" t="str">
        <f t="shared" si="70"/>
        <v/>
      </c>
      <c r="CX178" s="256">
        <v>2</v>
      </c>
      <c r="CY178" s="256">
        <v>2</v>
      </c>
      <c r="CZ178" s="257">
        <f t="shared" si="71"/>
        <v>1</v>
      </c>
    </row>
    <row r="179" spans="1:104" ht="15" customHeight="1" x14ac:dyDescent="0.25">
      <c r="A179" s="152">
        <v>63</v>
      </c>
      <c r="B179" s="127" t="s">
        <v>400</v>
      </c>
      <c r="C179" s="127" t="s">
        <v>339</v>
      </c>
      <c r="D179" s="480">
        <v>1</v>
      </c>
      <c r="E179" s="480">
        <v>1</v>
      </c>
      <c r="F179" s="257">
        <f t="shared" si="42"/>
        <v>1</v>
      </c>
      <c r="G179" s="258" t="str">
        <f t="shared" si="37"/>
        <v>Đạt</v>
      </c>
      <c r="H179" s="259">
        <f t="shared" si="43"/>
        <v>15</v>
      </c>
      <c r="I179" s="259">
        <f t="shared" si="38"/>
        <v>15</v>
      </c>
      <c r="J179" s="293">
        <f t="shared" si="44"/>
        <v>1</v>
      </c>
      <c r="K179" s="258" t="str">
        <f t="shared" si="39"/>
        <v>Đạt</v>
      </c>
      <c r="L179" s="256">
        <v>0</v>
      </c>
      <c r="M179" s="256">
        <v>0</v>
      </c>
      <c r="N179" s="257" t="str">
        <f t="shared" si="45"/>
        <v/>
      </c>
      <c r="O179" s="256">
        <v>0</v>
      </c>
      <c r="P179" s="256">
        <v>0</v>
      </c>
      <c r="Q179" s="257" t="str">
        <f t="shared" si="40"/>
        <v/>
      </c>
      <c r="R179" s="256">
        <v>0</v>
      </c>
      <c r="S179" s="256">
        <v>0</v>
      </c>
      <c r="T179" s="257" t="str">
        <f t="shared" si="46"/>
        <v/>
      </c>
      <c r="U179" s="256">
        <v>1</v>
      </c>
      <c r="V179" s="256">
        <v>1</v>
      </c>
      <c r="W179" s="257">
        <f t="shared" si="47"/>
        <v>1</v>
      </c>
      <c r="X179" s="256">
        <v>0</v>
      </c>
      <c r="Y179" s="256">
        <v>0</v>
      </c>
      <c r="Z179" s="257" t="str">
        <f t="shared" si="48"/>
        <v/>
      </c>
      <c r="AA179" s="256">
        <v>1</v>
      </c>
      <c r="AB179" s="256">
        <v>1</v>
      </c>
      <c r="AC179" s="257">
        <f t="shared" si="41"/>
        <v>1</v>
      </c>
      <c r="AD179" s="256">
        <v>0</v>
      </c>
      <c r="AE179" s="256">
        <v>0</v>
      </c>
      <c r="AF179" s="257" t="str">
        <f t="shared" si="49"/>
        <v/>
      </c>
      <c r="AG179" s="256">
        <v>0</v>
      </c>
      <c r="AH179" s="256">
        <v>0</v>
      </c>
      <c r="AI179" s="257" t="str">
        <f t="shared" si="50"/>
        <v/>
      </c>
      <c r="AJ179" s="256">
        <v>0</v>
      </c>
      <c r="AK179" s="521">
        <v>0</v>
      </c>
      <c r="AL179" s="257" t="str">
        <f t="shared" si="51"/>
        <v/>
      </c>
      <c r="AM179" s="256">
        <v>0</v>
      </c>
      <c r="AN179" s="256">
        <v>0</v>
      </c>
      <c r="AO179" s="257">
        <v>0</v>
      </c>
      <c r="AP179" s="256">
        <v>0</v>
      </c>
      <c r="AQ179" s="256">
        <v>0</v>
      </c>
      <c r="AR179" s="257" t="str">
        <f t="shared" si="52"/>
        <v/>
      </c>
      <c r="AS179" s="650">
        <v>0</v>
      </c>
      <c r="AT179" s="650">
        <v>0</v>
      </c>
      <c r="AU179" s="257" t="str">
        <f t="shared" si="53"/>
        <v/>
      </c>
      <c r="AV179" s="650">
        <v>0</v>
      </c>
      <c r="AW179" s="650">
        <v>0</v>
      </c>
      <c r="AX179" s="257" t="str">
        <f t="shared" si="72"/>
        <v/>
      </c>
      <c r="AY179" s="521">
        <v>1</v>
      </c>
      <c r="AZ179" s="521">
        <v>1</v>
      </c>
      <c r="BA179" s="257">
        <f t="shared" si="54"/>
        <v>1</v>
      </c>
      <c r="BB179" s="521">
        <v>0</v>
      </c>
      <c r="BC179" s="521">
        <v>0</v>
      </c>
      <c r="BD179" s="257" t="str">
        <f t="shared" si="55"/>
        <v/>
      </c>
      <c r="BE179" s="521">
        <v>0</v>
      </c>
      <c r="BF179" s="521">
        <v>0</v>
      </c>
      <c r="BG179" s="257" t="str">
        <f t="shared" si="56"/>
        <v/>
      </c>
      <c r="BH179" s="521">
        <v>0</v>
      </c>
      <c r="BI179" s="521">
        <v>0</v>
      </c>
      <c r="BJ179" s="257" t="str">
        <f t="shared" si="57"/>
        <v/>
      </c>
      <c r="BK179" s="521">
        <v>2</v>
      </c>
      <c r="BL179" s="521">
        <v>2</v>
      </c>
      <c r="BM179" s="257">
        <f t="shared" si="58"/>
        <v>1</v>
      </c>
      <c r="BN179" s="521">
        <v>0</v>
      </c>
      <c r="BO179" s="521">
        <v>0</v>
      </c>
      <c r="BP179" s="257" t="str">
        <f t="shared" si="59"/>
        <v/>
      </c>
      <c r="BQ179" s="521">
        <v>1</v>
      </c>
      <c r="BR179" s="521">
        <v>1</v>
      </c>
      <c r="BS179" s="257">
        <f t="shared" si="60"/>
        <v>1</v>
      </c>
      <c r="BT179" s="521">
        <v>2</v>
      </c>
      <c r="BU179" s="521">
        <v>2</v>
      </c>
      <c r="BV179" s="257">
        <f t="shared" si="61"/>
        <v>1</v>
      </c>
      <c r="BW179" s="521">
        <v>0</v>
      </c>
      <c r="BX179" s="521">
        <v>0</v>
      </c>
      <c r="BY179" s="257" t="str">
        <f t="shared" si="62"/>
        <v/>
      </c>
      <c r="BZ179" s="521">
        <v>0</v>
      </c>
      <c r="CA179" s="521">
        <v>0</v>
      </c>
      <c r="CB179" s="257" t="str">
        <f t="shared" si="63"/>
        <v/>
      </c>
      <c r="CC179" s="521">
        <v>1</v>
      </c>
      <c r="CD179" s="521">
        <v>1</v>
      </c>
      <c r="CE179" s="257">
        <f t="shared" si="64"/>
        <v>1</v>
      </c>
      <c r="CF179" s="521">
        <v>0</v>
      </c>
      <c r="CG179" s="521">
        <v>0</v>
      </c>
      <c r="CH179" s="257" t="str">
        <f t="shared" si="65"/>
        <v/>
      </c>
      <c r="CI179" s="650">
        <v>0</v>
      </c>
      <c r="CJ179" s="650">
        <v>0</v>
      </c>
      <c r="CK179" s="257" t="str">
        <f t="shared" si="66"/>
        <v/>
      </c>
      <c r="CL179" s="650">
        <v>2</v>
      </c>
      <c r="CM179" s="650">
        <v>2</v>
      </c>
      <c r="CN179" s="257">
        <f t="shared" si="67"/>
        <v>1</v>
      </c>
      <c r="CO179" s="650">
        <v>3</v>
      </c>
      <c r="CP179" s="650">
        <v>3</v>
      </c>
      <c r="CQ179" s="257">
        <f t="shared" si="68"/>
        <v>1</v>
      </c>
      <c r="CR179" s="650">
        <v>0</v>
      </c>
      <c r="CS179" s="650">
        <v>0</v>
      </c>
      <c r="CT179" s="257" t="str">
        <f t="shared" si="69"/>
        <v/>
      </c>
      <c r="CU179" s="256">
        <v>0</v>
      </c>
      <c r="CV179" s="256">
        <v>0</v>
      </c>
      <c r="CW179" s="257" t="str">
        <f t="shared" si="70"/>
        <v/>
      </c>
      <c r="CX179" s="256">
        <v>1</v>
      </c>
      <c r="CY179" s="256">
        <v>1</v>
      </c>
      <c r="CZ179" s="257">
        <f t="shared" si="71"/>
        <v>1</v>
      </c>
    </row>
    <row r="180" spans="1:104" x14ac:dyDescent="0.25">
      <c r="E180" s="298"/>
    </row>
    <row r="181" spans="1:104" x14ac:dyDescent="0.25">
      <c r="E181" s="298"/>
    </row>
    <row r="182" spans="1:104" x14ac:dyDescent="0.25">
      <c r="A182" s="292" t="s">
        <v>135</v>
      </c>
      <c r="D182" s="478" t="s">
        <v>401</v>
      </c>
      <c r="E182" s="478"/>
      <c r="F182" s="478"/>
      <c r="G182" s="478"/>
      <c r="H182" s="478"/>
      <c r="I182" s="478"/>
      <c r="J182" s="463"/>
    </row>
    <row r="183" spans="1:104" s="120" customFormat="1" ht="15" customHeight="1" x14ac:dyDescent="0.25">
      <c r="A183" s="1030" t="s">
        <v>60</v>
      </c>
      <c r="B183" s="1030" t="s">
        <v>88</v>
      </c>
      <c r="C183" s="1030" t="s">
        <v>89</v>
      </c>
      <c r="D183" s="1032">
        <v>45748</v>
      </c>
      <c r="E183" s="1033"/>
      <c r="F183" s="1034"/>
      <c r="G183" s="1028" t="s">
        <v>404</v>
      </c>
      <c r="H183" s="1035" t="s">
        <v>334</v>
      </c>
      <c r="I183" s="1036"/>
      <c r="J183" s="1037"/>
      <c r="K183" s="1028" t="s">
        <v>404</v>
      </c>
      <c r="L183" s="1024">
        <v>45717</v>
      </c>
      <c r="M183" s="1024"/>
      <c r="N183" s="1024"/>
      <c r="O183" s="1025">
        <f>+L183+1</f>
        <v>45718</v>
      </c>
      <c r="P183" s="1026"/>
      <c r="Q183" s="1027"/>
      <c r="R183" s="1024">
        <f>+O183+1</f>
        <v>45719</v>
      </c>
      <c r="S183" s="1024"/>
      <c r="T183" s="1024"/>
      <c r="U183" s="1024">
        <f>+R183+1</f>
        <v>45720</v>
      </c>
      <c r="V183" s="1024"/>
      <c r="W183" s="1024"/>
      <c r="X183" s="1024">
        <f>+U183+1</f>
        <v>45721</v>
      </c>
      <c r="Y183" s="1024"/>
      <c r="Z183" s="1024"/>
      <c r="AA183" s="1025">
        <f>+X183+1</f>
        <v>45722</v>
      </c>
      <c r="AB183" s="1026"/>
      <c r="AC183" s="1027"/>
      <c r="AD183" s="1024">
        <f>+AA183+1</f>
        <v>45723</v>
      </c>
      <c r="AE183" s="1024"/>
      <c r="AF183" s="1024"/>
      <c r="AG183" s="1024">
        <f>+AD183+1</f>
        <v>45724</v>
      </c>
      <c r="AH183" s="1024"/>
      <c r="AI183" s="1024"/>
      <c r="AJ183" s="1024">
        <f>+AG183+1</f>
        <v>45725</v>
      </c>
      <c r="AK183" s="1024"/>
      <c r="AL183" s="1024"/>
      <c r="AM183" s="1024">
        <f>+AJ183+1</f>
        <v>45726</v>
      </c>
      <c r="AN183" s="1024"/>
      <c r="AO183" s="1024"/>
      <c r="AP183" s="1024">
        <f>+AM183+1</f>
        <v>45727</v>
      </c>
      <c r="AQ183" s="1024"/>
      <c r="AR183" s="1024"/>
      <c r="AS183" s="1024">
        <f>+AP183+1</f>
        <v>45728</v>
      </c>
      <c r="AT183" s="1024"/>
      <c r="AU183" s="1024"/>
      <c r="AV183" s="1024">
        <f>+AS183+1</f>
        <v>45729</v>
      </c>
      <c r="AW183" s="1024"/>
      <c r="AX183" s="1024"/>
      <c r="AY183" s="1024">
        <f>+AV183+1</f>
        <v>45730</v>
      </c>
      <c r="AZ183" s="1024"/>
      <c r="BA183" s="1024"/>
      <c r="BB183" s="1024">
        <f>+AY183+1</f>
        <v>45731</v>
      </c>
      <c r="BC183" s="1024"/>
      <c r="BD183" s="1024"/>
      <c r="BE183" s="1024">
        <f>+BB183+1</f>
        <v>45732</v>
      </c>
      <c r="BF183" s="1024"/>
      <c r="BG183" s="1024"/>
      <c r="BH183" s="1024">
        <f>+BE183+1</f>
        <v>45733</v>
      </c>
      <c r="BI183" s="1024"/>
      <c r="BJ183" s="1024"/>
      <c r="BK183" s="1024">
        <f>+BH183+1</f>
        <v>45734</v>
      </c>
      <c r="BL183" s="1024"/>
      <c r="BM183" s="1024"/>
      <c r="BN183" s="1024">
        <f>+BK183+1</f>
        <v>45735</v>
      </c>
      <c r="BO183" s="1024"/>
      <c r="BP183" s="1024"/>
      <c r="BQ183" s="1024">
        <f>+BN183+1</f>
        <v>45736</v>
      </c>
      <c r="BR183" s="1024"/>
      <c r="BS183" s="1024"/>
      <c r="BT183" s="1024">
        <f>+BQ183+1</f>
        <v>45737</v>
      </c>
      <c r="BU183" s="1024"/>
      <c r="BV183" s="1024"/>
      <c r="BW183" s="1024">
        <f>+BT183+1</f>
        <v>45738</v>
      </c>
      <c r="BX183" s="1024"/>
      <c r="BY183" s="1024"/>
      <c r="BZ183" s="1024">
        <f>+BW183+1</f>
        <v>45739</v>
      </c>
      <c r="CA183" s="1024"/>
      <c r="CB183" s="1024"/>
      <c r="CC183" s="1024">
        <f>+BZ183+1</f>
        <v>45740</v>
      </c>
      <c r="CD183" s="1024"/>
      <c r="CE183" s="1024"/>
      <c r="CF183" s="1024">
        <f>+CC183+1</f>
        <v>45741</v>
      </c>
      <c r="CG183" s="1024"/>
      <c r="CH183" s="1024"/>
      <c r="CI183" s="1024">
        <f>+CF183+1</f>
        <v>45742</v>
      </c>
      <c r="CJ183" s="1024"/>
      <c r="CK183" s="1024"/>
      <c r="CL183" s="1024">
        <f>+CI183+1</f>
        <v>45743</v>
      </c>
      <c r="CM183" s="1024"/>
      <c r="CN183" s="1024"/>
      <c r="CO183" s="1024">
        <f>+CL183+1</f>
        <v>45744</v>
      </c>
      <c r="CP183" s="1024"/>
      <c r="CQ183" s="1024"/>
      <c r="CR183" s="1024">
        <f>+CO183+1</f>
        <v>45745</v>
      </c>
      <c r="CS183" s="1024"/>
      <c r="CT183" s="1024"/>
      <c r="CU183" s="1024">
        <f>+CR183+1</f>
        <v>45746</v>
      </c>
      <c r="CV183" s="1024"/>
      <c r="CW183" s="1024"/>
      <c r="CX183" s="1024">
        <f>+CU183+1</f>
        <v>45747</v>
      </c>
      <c r="CY183" s="1024"/>
      <c r="CZ183" s="1024"/>
    </row>
    <row r="184" spans="1:104" s="124" customFormat="1" ht="42.6" customHeight="1" x14ac:dyDescent="0.3">
      <c r="A184" s="1031"/>
      <c r="B184" s="1031"/>
      <c r="C184" s="1031"/>
      <c r="D184" s="121" t="s">
        <v>137</v>
      </c>
      <c r="E184" s="121" t="s">
        <v>133</v>
      </c>
      <c r="F184" s="123" t="s">
        <v>132</v>
      </c>
      <c r="G184" s="1029"/>
      <c r="H184" s="121" t="s">
        <v>137</v>
      </c>
      <c r="I184" s="121" t="s">
        <v>131</v>
      </c>
      <c r="J184" s="121" t="s">
        <v>132</v>
      </c>
      <c r="K184" s="1029"/>
      <c r="L184" s="121" t="s">
        <v>137</v>
      </c>
      <c r="M184" s="121" t="s">
        <v>131</v>
      </c>
      <c r="N184" s="123" t="s">
        <v>132</v>
      </c>
      <c r="O184" s="121" t="s">
        <v>137</v>
      </c>
      <c r="P184" s="121" t="s">
        <v>131</v>
      </c>
      <c r="Q184" s="123" t="s">
        <v>132</v>
      </c>
      <c r="R184" s="121" t="s">
        <v>137</v>
      </c>
      <c r="S184" s="121" t="s">
        <v>131</v>
      </c>
      <c r="T184" s="123" t="s">
        <v>132</v>
      </c>
      <c r="U184" s="121" t="s">
        <v>137</v>
      </c>
      <c r="V184" s="121" t="s">
        <v>131</v>
      </c>
      <c r="W184" s="123" t="s">
        <v>132</v>
      </c>
      <c r="X184" s="121" t="s">
        <v>137</v>
      </c>
      <c r="Y184" s="121" t="s">
        <v>131</v>
      </c>
      <c r="Z184" s="123" t="s">
        <v>132</v>
      </c>
      <c r="AA184" s="121" t="s">
        <v>137</v>
      </c>
      <c r="AB184" s="121" t="s">
        <v>131</v>
      </c>
      <c r="AC184" s="123" t="s">
        <v>132</v>
      </c>
      <c r="AD184" s="121" t="s">
        <v>137</v>
      </c>
      <c r="AE184" s="121" t="s">
        <v>131</v>
      </c>
      <c r="AF184" s="123" t="s">
        <v>132</v>
      </c>
      <c r="AG184" s="121" t="s">
        <v>137</v>
      </c>
      <c r="AH184" s="121" t="s">
        <v>131</v>
      </c>
      <c r="AI184" s="123" t="s">
        <v>132</v>
      </c>
      <c r="AJ184" s="121" t="s">
        <v>137</v>
      </c>
      <c r="AK184" s="121" t="s">
        <v>131</v>
      </c>
      <c r="AL184" s="123" t="s">
        <v>132</v>
      </c>
      <c r="AM184" s="121" t="s">
        <v>137</v>
      </c>
      <c r="AN184" s="121" t="s">
        <v>131</v>
      </c>
      <c r="AO184" s="123" t="s">
        <v>132</v>
      </c>
      <c r="AP184" s="121" t="s">
        <v>137</v>
      </c>
      <c r="AQ184" s="121" t="s">
        <v>131</v>
      </c>
      <c r="AR184" s="123" t="s">
        <v>132</v>
      </c>
      <c r="AS184" s="121" t="s">
        <v>137</v>
      </c>
      <c r="AT184" s="121" t="s">
        <v>131</v>
      </c>
      <c r="AU184" s="123" t="s">
        <v>132</v>
      </c>
      <c r="AV184" s="121" t="s">
        <v>137</v>
      </c>
      <c r="AW184" s="121" t="s">
        <v>131</v>
      </c>
      <c r="AX184" s="123" t="s">
        <v>132</v>
      </c>
      <c r="AY184" s="121" t="s">
        <v>137</v>
      </c>
      <c r="AZ184" s="121" t="s">
        <v>131</v>
      </c>
      <c r="BA184" s="123" t="s">
        <v>132</v>
      </c>
      <c r="BB184" s="121" t="s">
        <v>137</v>
      </c>
      <c r="BC184" s="121" t="s">
        <v>131</v>
      </c>
      <c r="BD184" s="123" t="s">
        <v>132</v>
      </c>
      <c r="BE184" s="121" t="s">
        <v>137</v>
      </c>
      <c r="BF184" s="121" t="s">
        <v>131</v>
      </c>
      <c r="BG184" s="123" t="s">
        <v>132</v>
      </c>
      <c r="BH184" s="121" t="s">
        <v>137</v>
      </c>
      <c r="BI184" s="121" t="s">
        <v>131</v>
      </c>
      <c r="BJ184" s="123" t="s">
        <v>132</v>
      </c>
      <c r="BK184" s="121" t="s">
        <v>137</v>
      </c>
      <c r="BL184" s="121" t="s">
        <v>131</v>
      </c>
      <c r="BM184" s="123" t="s">
        <v>132</v>
      </c>
      <c r="BN184" s="121" t="s">
        <v>137</v>
      </c>
      <c r="BO184" s="121" t="s">
        <v>131</v>
      </c>
      <c r="BP184" s="123" t="s">
        <v>132</v>
      </c>
      <c r="BQ184" s="121" t="s">
        <v>137</v>
      </c>
      <c r="BR184" s="121" t="s">
        <v>131</v>
      </c>
      <c r="BS184" s="123" t="s">
        <v>132</v>
      </c>
      <c r="BT184" s="121" t="s">
        <v>137</v>
      </c>
      <c r="BU184" s="121" t="s">
        <v>131</v>
      </c>
      <c r="BV184" s="123" t="s">
        <v>132</v>
      </c>
      <c r="BW184" s="121" t="s">
        <v>137</v>
      </c>
      <c r="BX184" s="121" t="s">
        <v>131</v>
      </c>
      <c r="BY184" s="123" t="s">
        <v>132</v>
      </c>
      <c r="BZ184" s="121" t="s">
        <v>137</v>
      </c>
      <c r="CA184" s="121" t="s">
        <v>131</v>
      </c>
      <c r="CB184" s="123" t="s">
        <v>132</v>
      </c>
      <c r="CC184" s="121" t="s">
        <v>137</v>
      </c>
      <c r="CD184" s="121" t="s">
        <v>131</v>
      </c>
      <c r="CE184" s="123" t="s">
        <v>132</v>
      </c>
      <c r="CF184" s="121" t="s">
        <v>137</v>
      </c>
      <c r="CG184" s="121" t="s">
        <v>131</v>
      </c>
      <c r="CH184" s="123" t="s">
        <v>132</v>
      </c>
      <c r="CI184" s="121" t="s">
        <v>137</v>
      </c>
      <c r="CJ184" s="121" t="s">
        <v>131</v>
      </c>
      <c r="CK184" s="123" t="s">
        <v>132</v>
      </c>
      <c r="CL184" s="121" t="s">
        <v>137</v>
      </c>
      <c r="CM184" s="121" t="s">
        <v>131</v>
      </c>
      <c r="CN184" s="123" t="s">
        <v>132</v>
      </c>
      <c r="CO184" s="121" t="s">
        <v>137</v>
      </c>
      <c r="CP184" s="121" t="s">
        <v>131</v>
      </c>
      <c r="CQ184" s="123" t="s">
        <v>132</v>
      </c>
      <c r="CR184" s="121" t="s">
        <v>137</v>
      </c>
      <c r="CS184" s="121" t="s">
        <v>131</v>
      </c>
      <c r="CT184" s="123" t="s">
        <v>132</v>
      </c>
      <c r="CU184" s="121" t="s">
        <v>137</v>
      </c>
      <c r="CV184" s="121" t="s">
        <v>131</v>
      </c>
      <c r="CW184" s="123" t="s">
        <v>132</v>
      </c>
      <c r="CX184" s="121" t="s">
        <v>137</v>
      </c>
      <c r="CY184" s="121" t="s">
        <v>131</v>
      </c>
      <c r="CZ184" s="123" t="s">
        <v>132</v>
      </c>
    </row>
    <row r="185" spans="1:104" ht="16.5" customHeight="1" x14ac:dyDescent="0.25">
      <c r="A185" s="281"/>
      <c r="B185" s="145" t="s">
        <v>93</v>
      </c>
      <c r="C185" s="146"/>
      <c r="D185" s="235">
        <f>SUM(D186:D248)</f>
        <v>58</v>
      </c>
      <c r="E185" s="235">
        <f>SUM(E186:E248)</f>
        <v>58</v>
      </c>
      <c r="F185" s="236">
        <f>D185/$E$185</f>
        <v>1</v>
      </c>
      <c r="G185" s="239" t="str">
        <f>IF(F185&lt;98.21%,"Không đạt","Đạt")</f>
        <v>Đạt</v>
      </c>
      <c r="H185" s="237">
        <f>+SUM(H186:H248)</f>
        <v>1150</v>
      </c>
      <c r="I185" s="237">
        <f>+SUM(I186:I248)</f>
        <v>1207</v>
      </c>
      <c r="J185" s="238">
        <f>+H185/I185</f>
        <v>0.95277547638773818</v>
      </c>
      <c r="K185" s="239" t="str">
        <f>IF(J185&lt;98.21%,"Không đạt","Đạt")</f>
        <v>Không đạt</v>
      </c>
      <c r="L185" s="235">
        <f>+SUM(L186:L248)</f>
        <v>19</v>
      </c>
      <c r="M185" s="235">
        <f>+SUM(M186:M248)</f>
        <v>19</v>
      </c>
      <c r="N185" s="236">
        <f>+L185/M185</f>
        <v>1</v>
      </c>
      <c r="O185" s="235">
        <f>+SUM(O186:O248)</f>
        <v>13</v>
      </c>
      <c r="P185" s="235">
        <f>+SUM(P186:P248)</f>
        <v>13</v>
      </c>
      <c r="Q185" s="236">
        <f>+O185/P185</f>
        <v>1</v>
      </c>
      <c r="R185" s="235">
        <f>+SUM(R186:R248)</f>
        <v>66</v>
      </c>
      <c r="S185" s="235">
        <f>+SUM(S186:S248)</f>
        <v>66</v>
      </c>
      <c r="T185" s="236">
        <f>+R185/S185</f>
        <v>1</v>
      </c>
      <c r="U185" s="235">
        <f>+SUM(U186:U248)</f>
        <v>43</v>
      </c>
      <c r="V185" s="235">
        <f>+SUM(V186:V248)</f>
        <v>43</v>
      </c>
      <c r="W185" s="236">
        <f>+U185/V185</f>
        <v>1</v>
      </c>
      <c r="X185" s="235">
        <f>+SUM(X186:X248)</f>
        <v>65</v>
      </c>
      <c r="Y185" s="235">
        <f>+SUM(Y186:Y248)</f>
        <v>65</v>
      </c>
      <c r="Z185" s="236">
        <f>+X185/Y185</f>
        <v>1</v>
      </c>
      <c r="AA185" s="235">
        <f>+SUM(AA186:AA248)</f>
        <v>44</v>
      </c>
      <c r="AB185" s="235">
        <f>+SUM(AB186:AB248)</f>
        <v>44</v>
      </c>
      <c r="AC185" s="236">
        <f>+AA185/AB185</f>
        <v>1</v>
      </c>
      <c r="AD185" s="235">
        <f>+SUM(AD186:AD248)</f>
        <v>27</v>
      </c>
      <c r="AE185" s="235">
        <f>+SUM(AE186:AE248)</f>
        <v>27</v>
      </c>
      <c r="AF185" s="236">
        <f>+AD185/AE185</f>
        <v>1</v>
      </c>
      <c r="AG185" s="235">
        <f>+SUM(AG186:AG248)</f>
        <v>17</v>
      </c>
      <c r="AH185" s="235">
        <f>+SUM(AH186:AH248)</f>
        <v>17</v>
      </c>
      <c r="AI185" s="236">
        <f>+AG185/AH185</f>
        <v>1</v>
      </c>
      <c r="AJ185" s="235">
        <f>+SUM(AJ186:AJ248)</f>
        <v>10</v>
      </c>
      <c r="AK185" s="235">
        <f>+SUM(AK186:AK248)</f>
        <v>10</v>
      </c>
      <c r="AL185" s="236">
        <f>+AJ185/AK185</f>
        <v>1</v>
      </c>
      <c r="AM185" s="235">
        <f>+SUM(AM186:AM248)</f>
        <v>68</v>
      </c>
      <c r="AN185" s="235">
        <f>+SUM(AN186:AN248)</f>
        <v>68</v>
      </c>
      <c r="AO185" s="236">
        <f>+AM185/AN185</f>
        <v>1</v>
      </c>
      <c r="AP185" s="235">
        <f>+SUM(AP186:AP248)</f>
        <v>35</v>
      </c>
      <c r="AQ185" s="235">
        <f>+SUM(AQ186:AQ248)</f>
        <v>35</v>
      </c>
      <c r="AR185" s="236">
        <f>+AP185/AQ185</f>
        <v>1</v>
      </c>
      <c r="AS185" s="235">
        <f>+SUM(AS186:AS248)</f>
        <v>46</v>
      </c>
      <c r="AT185" s="235">
        <f>+SUM(AT186:AT248)</f>
        <v>46</v>
      </c>
      <c r="AU185" s="236">
        <f>+AS185/AT185</f>
        <v>1</v>
      </c>
      <c r="AV185" s="235">
        <f>+SUM(AV186:AV248)</f>
        <v>59</v>
      </c>
      <c r="AW185" s="235">
        <f>+SUM(AW186:AW248)</f>
        <v>59</v>
      </c>
      <c r="AX185" s="236">
        <f>+AV185/AW185</f>
        <v>1</v>
      </c>
      <c r="AY185" s="235">
        <f>+SUM(AY186:AY248)</f>
        <v>41</v>
      </c>
      <c r="AZ185" s="235">
        <f>+SUM(AZ186:AZ248)</f>
        <v>41</v>
      </c>
      <c r="BA185" s="236">
        <f>+AY185/AZ185</f>
        <v>1</v>
      </c>
      <c r="BB185" s="235">
        <f>+SUM(BB186:BB248)</f>
        <v>33</v>
      </c>
      <c r="BC185" s="235">
        <f>+SUM(BC186:BC248)</f>
        <v>33</v>
      </c>
      <c r="BD185" s="236">
        <f>+BB185/BC185</f>
        <v>1</v>
      </c>
      <c r="BE185" s="235">
        <f>+SUM(BE186:BE248)</f>
        <v>31</v>
      </c>
      <c r="BF185" s="235">
        <f>+SUM(BF186:BF248)</f>
        <v>31</v>
      </c>
      <c r="BG185" s="236">
        <f>+BE185/BF185</f>
        <v>1</v>
      </c>
      <c r="BH185" s="235">
        <f>+SUM(BH186:BH248)</f>
        <v>57</v>
      </c>
      <c r="BI185" s="235">
        <f>+SUM(BI186:BI248)</f>
        <v>57</v>
      </c>
      <c r="BJ185" s="236">
        <f>+BH185/BI185</f>
        <v>1</v>
      </c>
      <c r="BK185" s="235">
        <f>+SUM(BK186:BK248)</f>
        <v>28</v>
      </c>
      <c r="BL185" s="235">
        <f>+SUM(BL186:BL248)</f>
        <v>28</v>
      </c>
      <c r="BM185" s="236">
        <f>+BK185/BL185</f>
        <v>1</v>
      </c>
      <c r="BN185" s="235">
        <f>+SUM(BN186:BN248)</f>
        <v>41</v>
      </c>
      <c r="BO185" s="235">
        <f>+SUM(BO186:BO248)</f>
        <v>41</v>
      </c>
      <c r="BP185" s="236">
        <f>+BN185/BO185</f>
        <v>1</v>
      </c>
      <c r="BQ185" s="235">
        <f>+SUM(BQ186:BQ248)</f>
        <v>31</v>
      </c>
      <c r="BR185" s="235">
        <f>+SUM(BR186:BR248)</f>
        <v>31</v>
      </c>
      <c r="BS185" s="236">
        <f>+BQ185/BR185</f>
        <v>1</v>
      </c>
      <c r="BT185" s="235">
        <f>+SUM(BT186:BT248)</f>
        <v>43</v>
      </c>
      <c r="BU185" s="235">
        <f>+SUM(BU186:BU248)</f>
        <v>43</v>
      </c>
      <c r="BV185" s="236">
        <f>+BT185/BU185</f>
        <v>1</v>
      </c>
      <c r="BW185" s="235">
        <f>+SUM(BW186:BW248)</f>
        <v>7</v>
      </c>
      <c r="BX185" s="235">
        <f>+SUM(BX186:BX248)</f>
        <v>7</v>
      </c>
      <c r="BY185" s="236">
        <f>+BW185/BX185</f>
        <v>1</v>
      </c>
      <c r="BZ185" s="235">
        <f>+SUM(BZ186:BZ248)</f>
        <v>32</v>
      </c>
      <c r="CA185" s="235">
        <f>+SUM(CA186:CA248)</f>
        <v>32</v>
      </c>
      <c r="CB185" s="236">
        <f>+BZ185/CA185</f>
        <v>1</v>
      </c>
      <c r="CC185" s="235">
        <f>+SUM(CC186:CC248)</f>
        <v>61</v>
      </c>
      <c r="CD185" s="235">
        <f>+SUM(CD186:CD248)</f>
        <v>61</v>
      </c>
      <c r="CE185" s="236">
        <f>+CC185/CD185</f>
        <v>1</v>
      </c>
      <c r="CF185" s="235">
        <f>+SUM(CF186:CF248)</f>
        <v>47</v>
      </c>
      <c r="CG185" s="235">
        <f>+SUM(CG186:CG248)</f>
        <v>47</v>
      </c>
      <c r="CH185" s="236">
        <f>+CF185/CG185</f>
        <v>1</v>
      </c>
      <c r="CI185" s="235">
        <f>+SUM(CI186:CI248)</f>
        <v>46</v>
      </c>
      <c r="CJ185" s="235">
        <f>+SUM(CJ186:CJ248)</f>
        <v>46</v>
      </c>
      <c r="CK185" s="236">
        <f>+CI185/CJ185</f>
        <v>1</v>
      </c>
      <c r="CL185" s="235">
        <f>+SUM(CL186:CL248)</f>
        <v>0</v>
      </c>
      <c r="CM185" s="235">
        <f>+SUM(CM186:CM248)</f>
        <v>57</v>
      </c>
      <c r="CN185" s="236">
        <f>+CL185/CM185</f>
        <v>0</v>
      </c>
      <c r="CO185" s="235">
        <f>+SUM(CO186:CO248)</f>
        <v>55</v>
      </c>
      <c r="CP185" s="235">
        <f>+SUM(CP186:CP248)</f>
        <v>55</v>
      </c>
      <c r="CQ185" s="236">
        <f>+CO185/CP185</f>
        <v>1</v>
      </c>
      <c r="CR185" s="235">
        <f>+SUM(CR186:CR248)</f>
        <v>11</v>
      </c>
      <c r="CS185" s="235">
        <f>+SUM(CS186:CS248)</f>
        <v>11</v>
      </c>
      <c r="CT185" s="236">
        <f>+CR185/CS185</f>
        <v>1</v>
      </c>
      <c r="CU185" s="235">
        <f>+SUM(CU186:CU248)</f>
        <v>16</v>
      </c>
      <c r="CV185" s="235">
        <f>+SUM(CV186:CV248)</f>
        <v>16</v>
      </c>
      <c r="CW185" s="236">
        <f>+CU185/CV185</f>
        <v>1</v>
      </c>
      <c r="CX185" s="235">
        <f>+SUM(CX186:CX248)</f>
        <v>58</v>
      </c>
      <c r="CY185" s="235">
        <f>+SUM(CY186:CY248)</f>
        <v>58</v>
      </c>
      <c r="CZ185" s="236">
        <f>+CX185/CY185</f>
        <v>1</v>
      </c>
    </row>
    <row r="186" spans="1:104" ht="15" customHeight="1" x14ac:dyDescent="0.25">
      <c r="A186" s="152">
        <v>1</v>
      </c>
      <c r="B186" s="127" t="s">
        <v>335</v>
      </c>
      <c r="C186" s="127" t="s">
        <v>336</v>
      </c>
      <c r="D186" s="480">
        <v>0</v>
      </c>
      <c r="E186" s="480">
        <v>0</v>
      </c>
      <c r="F186" s="257" t="str">
        <f>IFERROR(D186/E186,"-")</f>
        <v>-</v>
      </c>
      <c r="G186" s="239" t="str">
        <f t="shared" ref="G186:G248" si="73">IF(F186&lt;98.21%,"Không đạt","Đạt")</f>
        <v>Đạt</v>
      </c>
      <c r="H186" s="259">
        <f t="shared" ref="H186:I217" si="74">+SUM(L186,O186,R186,U186,X186,AA186,AD186,AG186,AJ186,AM186,AP186,AS186,AV186,AY186,BB186,BE186,BH186,BK186,BN186,BQ186,BT186,BW186,BZ186,CC186,CF186,CI186,CL186,CO186,CR186,CU186,CX186)</f>
        <v>11</v>
      </c>
      <c r="I186" s="259">
        <f t="shared" si="74"/>
        <v>10</v>
      </c>
      <c r="J186" s="293">
        <f>+IF(I186=0,"",H186/I186)</f>
        <v>1.1000000000000001</v>
      </c>
      <c r="K186" s="239" t="str">
        <f t="shared" ref="K186:K248" si="75">IF(J186&lt;98.21%,"Không đạt","Đạt")</f>
        <v>Đạt</v>
      </c>
      <c r="L186" s="650">
        <v>0</v>
      </c>
      <c r="M186" s="650">
        <v>0</v>
      </c>
      <c r="N186" s="257" t="str">
        <f>+IF(M186=0,"",L186/M186)</f>
        <v/>
      </c>
      <c r="O186" s="650">
        <v>0</v>
      </c>
      <c r="P186" s="650">
        <v>0</v>
      </c>
      <c r="Q186" s="257" t="str">
        <f t="shared" ref="Q186:Q248" si="76">+IF(P186=0,"",O186/P186)</f>
        <v/>
      </c>
      <c r="R186" s="650">
        <v>2</v>
      </c>
      <c r="S186" s="650">
        <v>2</v>
      </c>
      <c r="T186" s="257">
        <f>+IF(S186=0,"",R186/S186)</f>
        <v>1</v>
      </c>
      <c r="U186" s="650">
        <v>0</v>
      </c>
      <c r="V186" s="650">
        <v>0</v>
      </c>
      <c r="W186" s="257" t="str">
        <f>+IF(V186=0,"",U186/V186)</f>
        <v/>
      </c>
      <c r="X186" s="650">
        <v>2</v>
      </c>
      <c r="Y186" s="650">
        <v>2</v>
      </c>
      <c r="Z186" s="257">
        <f>+IF(Y186=0,"",X186/Y186)</f>
        <v>1</v>
      </c>
      <c r="AA186" s="650">
        <v>0</v>
      </c>
      <c r="AB186" s="650">
        <v>0</v>
      </c>
      <c r="AC186" s="257" t="str">
        <f t="shared" ref="AC186:AC248" si="77">+IF(AB186=0,"",AA186/AB186)</f>
        <v/>
      </c>
      <c r="AD186" s="650">
        <v>1</v>
      </c>
      <c r="AE186" s="650">
        <v>1</v>
      </c>
      <c r="AF186" s="257">
        <f>+IF(AE186=0,"",AD186/AE186)</f>
        <v>1</v>
      </c>
      <c r="AG186" s="650">
        <v>0</v>
      </c>
      <c r="AH186" s="650">
        <v>0</v>
      </c>
      <c r="AI186" s="257" t="str">
        <f>+IF(AH186=0,"",AG186/AH186)</f>
        <v/>
      </c>
      <c r="AJ186" s="650">
        <v>0</v>
      </c>
      <c r="AK186" s="650">
        <v>0</v>
      </c>
      <c r="AL186" s="257" t="str">
        <f>+IF(AK186=0,"",AJ186/AK186)</f>
        <v/>
      </c>
      <c r="AM186" s="650">
        <v>2</v>
      </c>
      <c r="AN186" s="650">
        <v>2</v>
      </c>
      <c r="AO186" s="257">
        <f>+IF(AN186=0,"",AM186/AN186)</f>
        <v>1</v>
      </c>
      <c r="AP186" s="650">
        <v>0</v>
      </c>
      <c r="AQ186" s="650">
        <v>0</v>
      </c>
      <c r="AR186" s="257" t="str">
        <f>+IF(AQ186=0,"",AP186/AQ186)</f>
        <v/>
      </c>
      <c r="AS186" s="256">
        <v>0</v>
      </c>
      <c r="AT186" s="256">
        <v>0</v>
      </c>
      <c r="AU186" s="257" t="str">
        <f>+IF(AT186=0,"",AS186/AT186)</f>
        <v/>
      </c>
      <c r="AV186" s="256">
        <v>0</v>
      </c>
      <c r="AW186" s="256">
        <v>0</v>
      </c>
      <c r="AX186" s="257" t="str">
        <f>+IF(AW186=0,"",AV186/AW186)</f>
        <v/>
      </c>
      <c r="AY186" s="256">
        <v>1</v>
      </c>
      <c r="AZ186" s="256">
        <v>1</v>
      </c>
      <c r="BA186" s="257">
        <f>+IF(AZ186=0,"",AY186/AZ186)</f>
        <v>1</v>
      </c>
      <c r="BB186" s="256">
        <v>1</v>
      </c>
      <c r="BC186" s="256">
        <v>0</v>
      </c>
      <c r="BD186" s="257" t="str">
        <f>+IF(BC186=0,"",BB186/BC186)</f>
        <v/>
      </c>
      <c r="BE186" s="521">
        <v>0</v>
      </c>
      <c r="BF186" s="521">
        <v>0</v>
      </c>
      <c r="BG186" s="257" t="str">
        <f>+IF(BF186=0,"",BE186/BF186)</f>
        <v/>
      </c>
      <c r="BH186" s="256">
        <v>0</v>
      </c>
      <c r="BI186" s="256">
        <v>0</v>
      </c>
      <c r="BJ186" s="257" t="str">
        <f>+IF(BI186=0,"",BH186/BI186)</f>
        <v/>
      </c>
      <c r="BK186" s="650">
        <v>0</v>
      </c>
      <c r="BL186" s="650">
        <v>0</v>
      </c>
      <c r="BM186" s="257" t="str">
        <f>+IF(BL186=0,"",BK186/BL186)</f>
        <v/>
      </c>
      <c r="BN186" s="650">
        <v>1</v>
      </c>
      <c r="BO186" s="650">
        <v>1</v>
      </c>
      <c r="BP186" s="257">
        <f>+IF(BO186=0,"",BN186/BO186)</f>
        <v>1</v>
      </c>
      <c r="BQ186" s="650">
        <v>0</v>
      </c>
      <c r="BR186" s="650">
        <v>0</v>
      </c>
      <c r="BS186" s="257" t="str">
        <f>+IF(BR186=0,"",BQ186/BR186)</f>
        <v/>
      </c>
      <c r="BT186" s="650">
        <v>0</v>
      </c>
      <c r="BU186" s="650">
        <v>0</v>
      </c>
      <c r="BV186" s="257" t="str">
        <f>+IF(BU186=0,"",BT186/BU186)</f>
        <v/>
      </c>
      <c r="BW186" s="650">
        <v>0</v>
      </c>
      <c r="BX186" s="650">
        <v>0</v>
      </c>
      <c r="BY186" s="257" t="str">
        <f>+IF(BX186=0,"",BW186/BX186)</f>
        <v/>
      </c>
      <c r="BZ186" s="650">
        <v>0</v>
      </c>
      <c r="CA186" s="650">
        <v>0</v>
      </c>
      <c r="CB186" s="257" t="str">
        <f>+IF(CA186=0,"",BZ186/CA186)</f>
        <v/>
      </c>
      <c r="CC186" s="650">
        <v>0</v>
      </c>
      <c r="CD186" s="650">
        <v>0</v>
      </c>
      <c r="CE186" s="257" t="str">
        <f>+IF(CD186=0,"",CC186/CD186)</f>
        <v/>
      </c>
      <c r="CF186" s="650">
        <v>0</v>
      </c>
      <c r="CG186" s="650">
        <v>0</v>
      </c>
      <c r="CH186" s="257" t="str">
        <f>+IF(CG186=0,"",CF186/CG186)</f>
        <v/>
      </c>
      <c r="CI186" s="650">
        <v>0</v>
      </c>
      <c r="CJ186" s="650">
        <v>0</v>
      </c>
      <c r="CK186" s="257" t="str">
        <f>+IF(CJ186=0,"",CI186/CJ186)</f>
        <v/>
      </c>
      <c r="CL186" s="650"/>
      <c r="CM186" s="650">
        <v>0</v>
      </c>
      <c r="CN186" s="257" t="str">
        <f>+IF(CM186=0,"",CL186/CM186)</f>
        <v/>
      </c>
      <c r="CO186" s="650">
        <v>1</v>
      </c>
      <c r="CP186" s="650">
        <v>1</v>
      </c>
      <c r="CQ186" s="257">
        <f>+IF(CP186=0,"",CO186/CP186)</f>
        <v>1</v>
      </c>
      <c r="CR186" s="650">
        <v>0</v>
      </c>
      <c r="CS186" s="650">
        <v>0</v>
      </c>
      <c r="CT186" s="257" t="str">
        <f>+IF(CS186=0,"",CR186/CS186)</f>
        <v/>
      </c>
      <c r="CU186" s="256">
        <v>0</v>
      </c>
      <c r="CV186" s="256">
        <v>0</v>
      </c>
      <c r="CW186" s="257" t="str">
        <f>+IF(CV186=0,"",CU186/CV186)</f>
        <v/>
      </c>
      <c r="CX186" s="256">
        <v>0</v>
      </c>
      <c r="CY186" s="256">
        <f t="shared" ref="CY186:CY248" si="78">+CY117</f>
        <v>0</v>
      </c>
      <c r="CZ186" s="257" t="str">
        <f>+IF(CY186=0,"",CX186/CY186)</f>
        <v/>
      </c>
    </row>
    <row r="187" spans="1:104" ht="15" customHeight="1" x14ac:dyDescent="0.25">
      <c r="A187" s="152">
        <v>2</v>
      </c>
      <c r="B187" s="127" t="s">
        <v>337</v>
      </c>
      <c r="C187" s="127" t="s">
        <v>336</v>
      </c>
      <c r="D187" s="480">
        <v>1</v>
      </c>
      <c r="E187" s="480">
        <v>1</v>
      </c>
      <c r="F187" s="257">
        <f t="shared" ref="F187:F248" si="79">IFERROR(D187/E187,"-")</f>
        <v>1</v>
      </c>
      <c r="G187" s="239" t="str">
        <f t="shared" si="73"/>
        <v>Đạt</v>
      </c>
      <c r="H187" s="259">
        <f t="shared" si="74"/>
        <v>14</v>
      </c>
      <c r="I187" s="259">
        <f t="shared" si="74"/>
        <v>17</v>
      </c>
      <c r="J187" s="293">
        <f t="shared" ref="J187:J248" si="80">+IF(I187=0,"",H187/I187)</f>
        <v>0.82352941176470584</v>
      </c>
      <c r="K187" s="239" t="str">
        <f t="shared" si="75"/>
        <v>Không đạt</v>
      </c>
      <c r="L187" s="650">
        <v>0</v>
      </c>
      <c r="M187" s="650">
        <v>0</v>
      </c>
      <c r="N187" s="257" t="str">
        <f t="shared" ref="N187:N248" si="81">+IF(M187=0,"",L187/M187)</f>
        <v/>
      </c>
      <c r="O187" s="650">
        <v>0</v>
      </c>
      <c r="P187" s="650">
        <v>0</v>
      </c>
      <c r="Q187" s="257" t="str">
        <f t="shared" si="76"/>
        <v/>
      </c>
      <c r="R187" s="650">
        <v>0</v>
      </c>
      <c r="S187" s="650">
        <v>0</v>
      </c>
      <c r="T187" s="257" t="str">
        <f t="shared" ref="T187:T248" si="82">+IF(S187=0,"",R187/S187)</f>
        <v/>
      </c>
      <c r="U187" s="650">
        <v>0</v>
      </c>
      <c r="V187" s="650">
        <v>0</v>
      </c>
      <c r="W187" s="257" t="str">
        <f t="shared" ref="W187:W248" si="83">+IF(V187=0,"",U187/V187)</f>
        <v/>
      </c>
      <c r="X187" s="650">
        <v>0</v>
      </c>
      <c r="Y187" s="650">
        <v>0</v>
      </c>
      <c r="Z187" s="257" t="str">
        <f t="shared" ref="Z187:Z248" si="84">+IF(Y187=0,"",X187/Y187)</f>
        <v/>
      </c>
      <c r="AA187" s="650">
        <v>0</v>
      </c>
      <c r="AB187" s="650">
        <v>0</v>
      </c>
      <c r="AC187" s="257" t="str">
        <f t="shared" si="77"/>
        <v/>
      </c>
      <c r="AD187" s="650">
        <v>1</v>
      </c>
      <c r="AE187" s="650">
        <v>1</v>
      </c>
      <c r="AF187" s="257">
        <f t="shared" ref="AF187:AF248" si="85">+IF(AE187=0,"",AD187/AE187)</f>
        <v>1</v>
      </c>
      <c r="AG187" s="650">
        <v>0</v>
      </c>
      <c r="AH187" s="650">
        <v>0</v>
      </c>
      <c r="AI187" s="257" t="str">
        <f t="shared" ref="AI187:AI248" si="86">+IF(AH187=0,"",AG187/AH187)</f>
        <v/>
      </c>
      <c r="AJ187" s="650">
        <v>0</v>
      </c>
      <c r="AK187" s="650">
        <v>0</v>
      </c>
      <c r="AL187" s="257" t="str">
        <f t="shared" ref="AL187:AL248" si="87">+IF(AK187=0,"",AJ187/AK187)</f>
        <v/>
      </c>
      <c r="AM187" s="650">
        <v>1</v>
      </c>
      <c r="AN187" s="650">
        <v>1</v>
      </c>
      <c r="AO187" s="257">
        <f t="shared" ref="AO187:AO248" si="88">+IF(AN187=0,"",AM187/AN187)</f>
        <v>1</v>
      </c>
      <c r="AP187" s="650">
        <v>0</v>
      </c>
      <c r="AQ187" s="650">
        <v>0</v>
      </c>
      <c r="AR187" s="257" t="str">
        <f t="shared" ref="AR187:AR248" si="89">+IF(AQ187=0,"",AP187/AQ187)</f>
        <v/>
      </c>
      <c r="AS187" s="256">
        <v>0</v>
      </c>
      <c r="AT187" s="256">
        <v>2</v>
      </c>
      <c r="AU187" s="257">
        <f t="shared" ref="AU187:AU248" si="90">+IF(AT187=0,"",AS187/AT187)</f>
        <v>0</v>
      </c>
      <c r="AV187" s="256">
        <v>1</v>
      </c>
      <c r="AW187" s="256">
        <v>1</v>
      </c>
      <c r="AX187" s="257">
        <f t="shared" ref="AX187:AX248" si="91">+IF(AW187=0,"",AV187/AW187)</f>
        <v>1</v>
      </c>
      <c r="AY187" s="256">
        <v>0</v>
      </c>
      <c r="AZ187" s="256">
        <v>0</v>
      </c>
      <c r="BA187" s="257" t="str">
        <f t="shared" ref="BA187:BA248" si="92">+IF(AZ187=0,"",AY187/AZ187)</f>
        <v/>
      </c>
      <c r="BB187" s="256">
        <v>0</v>
      </c>
      <c r="BC187" s="256">
        <v>0</v>
      </c>
      <c r="BD187" s="257" t="str">
        <f t="shared" ref="BD187:BD248" si="93">+IF(BC187=0,"",BB187/BC187)</f>
        <v/>
      </c>
      <c r="BE187" s="521">
        <v>1</v>
      </c>
      <c r="BF187" s="521">
        <v>1</v>
      </c>
      <c r="BG187" s="257">
        <f t="shared" ref="BG187:BG248" si="94">+IF(BF187=0,"",BE187/BF187)</f>
        <v>1</v>
      </c>
      <c r="BH187" s="256">
        <v>0</v>
      </c>
      <c r="BI187" s="256">
        <v>0</v>
      </c>
      <c r="BJ187" s="257" t="str">
        <f t="shared" ref="BJ187:BJ248" si="95">+IF(BI187=0,"",BH187/BI187)</f>
        <v/>
      </c>
      <c r="BK187" s="650">
        <v>2</v>
      </c>
      <c r="BL187" s="650">
        <v>2</v>
      </c>
      <c r="BM187" s="257">
        <f t="shared" ref="BM187:BM248" si="96">+IF(BL187=0,"",BK187/BL187)</f>
        <v>1</v>
      </c>
      <c r="BN187" s="650">
        <v>3</v>
      </c>
      <c r="BO187" s="650">
        <v>3</v>
      </c>
      <c r="BP187" s="257">
        <f t="shared" ref="BP187:BP248" si="97">+IF(BO187=0,"",BN187/BO187)</f>
        <v>1</v>
      </c>
      <c r="BQ187" s="650">
        <v>1</v>
      </c>
      <c r="BR187" s="650">
        <v>1</v>
      </c>
      <c r="BS187" s="257">
        <f t="shared" ref="BS187:BS248" si="98">+IF(BR187=0,"",BQ187/BR187)</f>
        <v>1</v>
      </c>
      <c r="BT187" s="650">
        <v>1</v>
      </c>
      <c r="BU187" s="650">
        <v>1</v>
      </c>
      <c r="BV187" s="257">
        <f t="shared" ref="BV187:BV248" si="99">+IF(BU187=0,"",BT187/BU187)</f>
        <v>1</v>
      </c>
      <c r="BW187" s="650">
        <v>0</v>
      </c>
      <c r="BX187" s="650">
        <v>1</v>
      </c>
      <c r="BY187" s="257">
        <f t="shared" ref="BY187:BY248" si="100">+IF(BX187=0,"",BW187/BX187)</f>
        <v>0</v>
      </c>
      <c r="BZ187" s="650">
        <v>0</v>
      </c>
      <c r="CA187" s="650">
        <v>0</v>
      </c>
      <c r="CB187" s="257" t="str">
        <f t="shared" ref="CB187:CB248" si="101">+IF(CA187=0,"",BZ187/CA187)</f>
        <v/>
      </c>
      <c r="CC187" s="650">
        <v>0</v>
      </c>
      <c r="CD187" s="650">
        <v>0</v>
      </c>
      <c r="CE187" s="257" t="str">
        <f t="shared" ref="CE187:CE248" si="102">+IF(CD187=0,"",CC187/CD187)</f>
        <v/>
      </c>
      <c r="CF187" s="650">
        <v>0</v>
      </c>
      <c r="CG187" s="650">
        <v>0</v>
      </c>
      <c r="CH187" s="257" t="str">
        <f t="shared" ref="CH187:CH248" si="103">+IF(CG187=0,"",CF187/CG187)</f>
        <v/>
      </c>
      <c r="CI187" s="650">
        <v>2</v>
      </c>
      <c r="CJ187" s="650">
        <v>2</v>
      </c>
      <c r="CK187" s="257">
        <f t="shared" ref="CK187:CK248" si="104">+IF(CJ187=0,"",CI187/CJ187)</f>
        <v>1</v>
      </c>
      <c r="CL187" s="650"/>
      <c r="CM187" s="650">
        <v>0</v>
      </c>
      <c r="CN187" s="257" t="str">
        <f t="shared" ref="CN187:CN248" si="105">+IF(CM187=0,"",CL187/CM187)</f>
        <v/>
      </c>
      <c r="CO187" s="650">
        <v>0</v>
      </c>
      <c r="CP187" s="650">
        <v>0</v>
      </c>
      <c r="CQ187" s="257" t="str">
        <f t="shared" ref="CQ187:CQ248" si="106">+IF(CP187=0,"",CO187/CP187)</f>
        <v/>
      </c>
      <c r="CR187" s="650">
        <v>0</v>
      </c>
      <c r="CS187" s="650">
        <v>0</v>
      </c>
      <c r="CT187" s="257" t="str">
        <f t="shared" ref="CT187:CT248" si="107">+IF(CS187=0,"",CR187/CS187)</f>
        <v/>
      </c>
      <c r="CU187" s="256">
        <v>0</v>
      </c>
      <c r="CV187" s="256">
        <v>0</v>
      </c>
      <c r="CW187" s="257" t="str">
        <f t="shared" ref="CW187:CW248" si="108">+IF(CV187=0,"",CU187/CV187)</f>
        <v/>
      </c>
      <c r="CX187" s="256">
        <v>1</v>
      </c>
      <c r="CY187" s="256">
        <f t="shared" si="78"/>
        <v>1</v>
      </c>
      <c r="CZ187" s="257">
        <f t="shared" ref="CZ187:CZ248" si="109">+IF(CY187=0,"",CX187/CY187)</f>
        <v>1</v>
      </c>
    </row>
    <row r="188" spans="1:104" ht="15" customHeight="1" x14ac:dyDescent="0.25">
      <c r="A188" s="152">
        <v>3</v>
      </c>
      <c r="B188" s="127" t="s">
        <v>338</v>
      </c>
      <c r="C188" s="127" t="s">
        <v>339</v>
      </c>
      <c r="D188" s="480">
        <v>1</v>
      </c>
      <c r="E188" s="480">
        <v>1</v>
      </c>
      <c r="F188" s="257">
        <f t="shared" si="79"/>
        <v>1</v>
      </c>
      <c r="G188" s="239" t="str">
        <f t="shared" si="73"/>
        <v>Đạt</v>
      </c>
      <c r="H188" s="259">
        <f t="shared" si="74"/>
        <v>15</v>
      </c>
      <c r="I188" s="259">
        <f t="shared" si="74"/>
        <v>19</v>
      </c>
      <c r="J188" s="293">
        <f t="shared" si="80"/>
        <v>0.78947368421052633</v>
      </c>
      <c r="K188" s="239" t="str">
        <f t="shared" si="75"/>
        <v>Không đạt</v>
      </c>
      <c r="L188" s="650">
        <v>2</v>
      </c>
      <c r="M188" s="650">
        <v>2</v>
      </c>
      <c r="N188" s="257">
        <f t="shared" si="81"/>
        <v>1</v>
      </c>
      <c r="O188" s="650">
        <v>0</v>
      </c>
      <c r="P188" s="650">
        <v>0</v>
      </c>
      <c r="Q188" s="257" t="str">
        <f t="shared" si="76"/>
        <v/>
      </c>
      <c r="R188" s="650">
        <v>0</v>
      </c>
      <c r="S188" s="650">
        <v>0</v>
      </c>
      <c r="T188" s="257" t="str">
        <f t="shared" si="82"/>
        <v/>
      </c>
      <c r="U188" s="650">
        <v>0</v>
      </c>
      <c r="V188" s="650">
        <v>0</v>
      </c>
      <c r="W188" s="257" t="str">
        <f t="shared" si="83"/>
        <v/>
      </c>
      <c r="X188" s="650">
        <v>1</v>
      </c>
      <c r="Y188" s="650">
        <v>1</v>
      </c>
      <c r="Z188" s="257">
        <f t="shared" si="84"/>
        <v>1</v>
      </c>
      <c r="AA188" s="650">
        <v>3</v>
      </c>
      <c r="AB188" s="650">
        <v>3</v>
      </c>
      <c r="AC188" s="257">
        <f t="shared" si="77"/>
        <v>1</v>
      </c>
      <c r="AD188" s="650">
        <v>0</v>
      </c>
      <c r="AE188" s="650">
        <v>0</v>
      </c>
      <c r="AF188" s="257" t="str">
        <f t="shared" si="85"/>
        <v/>
      </c>
      <c r="AG188" s="650">
        <v>0</v>
      </c>
      <c r="AH188" s="650">
        <v>0</v>
      </c>
      <c r="AI188" s="257" t="str">
        <f t="shared" si="86"/>
        <v/>
      </c>
      <c r="AJ188" s="650">
        <v>0</v>
      </c>
      <c r="AK188" s="650">
        <v>0</v>
      </c>
      <c r="AL188" s="257" t="str">
        <f t="shared" si="87"/>
        <v/>
      </c>
      <c r="AM188" s="650">
        <v>2</v>
      </c>
      <c r="AN188" s="650">
        <v>2</v>
      </c>
      <c r="AO188" s="257">
        <f t="shared" si="88"/>
        <v>1</v>
      </c>
      <c r="AP188" s="650">
        <v>0</v>
      </c>
      <c r="AQ188" s="650">
        <v>0</v>
      </c>
      <c r="AR188" s="257" t="str">
        <f t="shared" si="89"/>
        <v/>
      </c>
      <c r="AS188" s="256">
        <v>0</v>
      </c>
      <c r="AT188" s="256">
        <v>1</v>
      </c>
      <c r="AU188" s="257">
        <f t="shared" si="90"/>
        <v>0</v>
      </c>
      <c r="AV188" s="256">
        <v>0</v>
      </c>
      <c r="AW188" s="256">
        <v>0</v>
      </c>
      <c r="AX188" s="257" t="str">
        <f t="shared" si="91"/>
        <v/>
      </c>
      <c r="AY188" s="256">
        <v>0</v>
      </c>
      <c r="AZ188" s="256">
        <v>0</v>
      </c>
      <c r="BA188" s="257" t="str">
        <f t="shared" si="92"/>
        <v/>
      </c>
      <c r="BB188" s="256">
        <v>0</v>
      </c>
      <c r="BC188" s="256">
        <v>0</v>
      </c>
      <c r="BD188" s="257" t="str">
        <f t="shared" si="93"/>
        <v/>
      </c>
      <c r="BE188" s="521">
        <v>0</v>
      </c>
      <c r="BF188" s="521">
        <v>0</v>
      </c>
      <c r="BG188" s="257" t="str">
        <f t="shared" si="94"/>
        <v/>
      </c>
      <c r="BH188" s="256">
        <v>3</v>
      </c>
      <c r="BI188" s="256">
        <v>3</v>
      </c>
      <c r="BJ188" s="257">
        <f t="shared" si="95"/>
        <v>1</v>
      </c>
      <c r="BK188" s="650">
        <v>1</v>
      </c>
      <c r="BL188" s="650">
        <v>1</v>
      </c>
      <c r="BM188" s="257">
        <f t="shared" si="96"/>
        <v>1</v>
      </c>
      <c r="BN188" s="650">
        <v>1</v>
      </c>
      <c r="BO188" s="650">
        <v>1</v>
      </c>
      <c r="BP188" s="257">
        <f t="shared" si="97"/>
        <v>1</v>
      </c>
      <c r="BQ188" s="650">
        <v>0</v>
      </c>
      <c r="BR188" s="650">
        <v>0</v>
      </c>
      <c r="BS188" s="257" t="str">
        <f t="shared" si="98"/>
        <v/>
      </c>
      <c r="BT188" s="650">
        <v>0</v>
      </c>
      <c r="BU188" s="650">
        <v>0</v>
      </c>
      <c r="BV188" s="257" t="str">
        <f t="shared" si="99"/>
        <v/>
      </c>
      <c r="BW188" s="650">
        <v>0</v>
      </c>
      <c r="BX188" s="650">
        <v>0</v>
      </c>
      <c r="BY188" s="257" t="str">
        <f t="shared" si="100"/>
        <v/>
      </c>
      <c r="BZ188" s="650">
        <v>0</v>
      </c>
      <c r="CA188" s="650">
        <v>0</v>
      </c>
      <c r="CB188" s="257" t="str">
        <f t="shared" si="101"/>
        <v/>
      </c>
      <c r="CC188" s="650">
        <v>0</v>
      </c>
      <c r="CD188" s="650">
        <v>0</v>
      </c>
      <c r="CE188" s="257" t="str">
        <f t="shared" si="102"/>
        <v/>
      </c>
      <c r="CF188" s="650">
        <v>0</v>
      </c>
      <c r="CG188" s="650">
        <v>0</v>
      </c>
      <c r="CH188" s="257" t="str">
        <f t="shared" si="103"/>
        <v/>
      </c>
      <c r="CI188" s="650">
        <v>0</v>
      </c>
      <c r="CJ188" s="650">
        <v>0</v>
      </c>
      <c r="CK188" s="257" t="str">
        <f t="shared" si="104"/>
        <v/>
      </c>
      <c r="CL188" s="650"/>
      <c r="CM188" s="650">
        <v>2</v>
      </c>
      <c r="CN188" s="257">
        <f t="shared" si="105"/>
        <v>0</v>
      </c>
      <c r="CO188" s="650">
        <v>0</v>
      </c>
      <c r="CP188" s="650">
        <v>0</v>
      </c>
      <c r="CQ188" s="257" t="str">
        <f t="shared" si="106"/>
        <v/>
      </c>
      <c r="CR188" s="650">
        <v>0</v>
      </c>
      <c r="CS188" s="650">
        <v>1</v>
      </c>
      <c r="CT188" s="257">
        <f t="shared" si="107"/>
        <v>0</v>
      </c>
      <c r="CU188" s="256">
        <v>1</v>
      </c>
      <c r="CV188" s="256">
        <v>1</v>
      </c>
      <c r="CW188" s="257">
        <f t="shared" si="108"/>
        <v>1</v>
      </c>
      <c r="CX188" s="256">
        <v>1</v>
      </c>
      <c r="CY188" s="256">
        <f t="shared" si="78"/>
        <v>1</v>
      </c>
      <c r="CZ188" s="257">
        <f t="shared" si="109"/>
        <v>1</v>
      </c>
    </row>
    <row r="189" spans="1:104" x14ac:dyDescent="0.25">
      <c r="A189" s="152">
        <v>4</v>
      </c>
      <c r="B189" s="127" t="s">
        <v>340</v>
      </c>
      <c r="C189" s="127" t="s">
        <v>339</v>
      </c>
      <c r="D189" s="480">
        <v>1</v>
      </c>
      <c r="E189" s="480">
        <v>1</v>
      </c>
      <c r="F189" s="257">
        <f t="shared" si="79"/>
        <v>1</v>
      </c>
      <c r="G189" s="239" t="str">
        <f t="shared" si="73"/>
        <v>Đạt</v>
      </c>
      <c r="H189" s="259">
        <f t="shared" si="74"/>
        <v>6</v>
      </c>
      <c r="I189" s="259">
        <f t="shared" si="74"/>
        <v>8</v>
      </c>
      <c r="J189" s="293">
        <f t="shared" si="80"/>
        <v>0.75</v>
      </c>
      <c r="K189" s="239" t="str">
        <f t="shared" si="75"/>
        <v>Không đạt</v>
      </c>
      <c r="L189" s="650">
        <v>0</v>
      </c>
      <c r="M189" s="650">
        <v>0</v>
      </c>
      <c r="N189" s="257" t="str">
        <f t="shared" si="81"/>
        <v/>
      </c>
      <c r="O189" s="650">
        <v>0</v>
      </c>
      <c r="P189" s="650">
        <v>0</v>
      </c>
      <c r="Q189" s="257" t="str">
        <f t="shared" si="76"/>
        <v/>
      </c>
      <c r="R189" s="650">
        <v>0</v>
      </c>
      <c r="S189" s="650">
        <v>0</v>
      </c>
      <c r="T189" s="257" t="str">
        <f t="shared" si="82"/>
        <v/>
      </c>
      <c r="U189" s="650">
        <v>0</v>
      </c>
      <c r="V189" s="650">
        <v>0</v>
      </c>
      <c r="W189" s="257" t="str">
        <f t="shared" si="83"/>
        <v/>
      </c>
      <c r="X189" s="650">
        <v>0</v>
      </c>
      <c r="Y189" s="650">
        <v>0</v>
      </c>
      <c r="Z189" s="257" t="str">
        <f t="shared" si="84"/>
        <v/>
      </c>
      <c r="AA189" s="650">
        <v>0</v>
      </c>
      <c r="AB189" s="650">
        <v>0</v>
      </c>
      <c r="AC189" s="257" t="str">
        <f t="shared" si="77"/>
        <v/>
      </c>
      <c r="AD189" s="650">
        <v>0</v>
      </c>
      <c r="AE189" s="650">
        <v>0</v>
      </c>
      <c r="AF189" s="257" t="str">
        <f t="shared" si="85"/>
        <v/>
      </c>
      <c r="AG189" s="650">
        <v>1</v>
      </c>
      <c r="AH189" s="650">
        <v>1</v>
      </c>
      <c r="AI189" s="257">
        <f t="shared" si="86"/>
        <v>1</v>
      </c>
      <c r="AJ189" s="650">
        <v>0</v>
      </c>
      <c r="AK189" s="650">
        <v>0</v>
      </c>
      <c r="AL189" s="257" t="str">
        <f t="shared" si="87"/>
        <v/>
      </c>
      <c r="AM189" s="650">
        <v>0</v>
      </c>
      <c r="AN189" s="650">
        <v>0</v>
      </c>
      <c r="AO189" s="257" t="str">
        <f t="shared" si="88"/>
        <v/>
      </c>
      <c r="AP189" s="650">
        <v>0</v>
      </c>
      <c r="AQ189" s="650">
        <v>0</v>
      </c>
      <c r="AR189" s="257" t="str">
        <f t="shared" si="89"/>
        <v/>
      </c>
      <c r="AS189" s="256">
        <v>0</v>
      </c>
      <c r="AT189" s="256">
        <v>1</v>
      </c>
      <c r="AU189" s="257">
        <f t="shared" si="90"/>
        <v>0</v>
      </c>
      <c r="AV189" s="256">
        <v>0</v>
      </c>
      <c r="AW189" s="256">
        <v>0</v>
      </c>
      <c r="AX189" s="257" t="str">
        <f t="shared" si="91"/>
        <v/>
      </c>
      <c r="AY189" s="256">
        <v>0</v>
      </c>
      <c r="AZ189" s="256">
        <v>0</v>
      </c>
      <c r="BA189" s="257" t="str">
        <f t="shared" si="92"/>
        <v/>
      </c>
      <c r="BB189" s="256">
        <v>0</v>
      </c>
      <c r="BC189" s="256">
        <v>0</v>
      </c>
      <c r="BD189" s="257" t="str">
        <f t="shared" si="93"/>
        <v/>
      </c>
      <c r="BE189" s="521">
        <v>0</v>
      </c>
      <c r="BF189" s="521">
        <v>0</v>
      </c>
      <c r="BG189" s="257" t="str">
        <f t="shared" si="94"/>
        <v/>
      </c>
      <c r="BH189" s="256">
        <v>0</v>
      </c>
      <c r="BI189" s="256">
        <v>0</v>
      </c>
      <c r="BJ189" s="257" t="str">
        <f t="shared" si="95"/>
        <v/>
      </c>
      <c r="BK189" s="650">
        <v>1</v>
      </c>
      <c r="BL189" s="650">
        <v>1</v>
      </c>
      <c r="BM189" s="257">
        <f t="shared" si="96"/>
        <v>1</v>
      </c>
      <c r="BN189" s="650">
        <v>0</v>
      </c>
      <c r="BO189" s="650">
        <v>0</v>
      </c>
      <c r="BP189" s="257" t="str">
        <f t="shared" si="97"/>
        <v/>
      </c>
      <c r="BQ189" s="650">
        <v>0</v>
      </c>
      <c r="BR189" s="650">
        <v>0</v>
      </c>
      <c r="BS189" s="257" t="str">
        <f t="shared" si="98"/>
        <v/>
      </c>
      <c r="BT189" s="650">
        <v>0</v>
      </c>
      <c r="BU189" s="650">
        <v>0</v>
      </c>
      <c r="BV189" s="257" t="str">
        <f t="shared" si="99"/>
        <v/>
      </c>
      <c r="BW189" s="650">
        <v>0</v>
      </c>
      <c r="BX189" s="650">
        <v>0</v>
      </c>
      <c r="BY189" s="257" t="str">
        <f t="shared" si="100"/>
        <v/>
      </c>
      <c r="BZ189" s="650">
        <v>0</v>
      </c>
      <c r="CA189" s="650">
        <v>0</v>
      </c>
      <c r="CB189" s="257" t="str">
        <f t="shared" si="101"/>
        <v/>
      </c>
      <c r="CC189" s="650">
        <v>1</v>
      </c>
      <c r="CD189" s="650">
        <v>1</v>
      </c>
      <c r="CE189" s="257">
        <f t="shared" si="102"/>
        <v>1</v>
      </c>
      <c r="CF189" s="650">
        <v>0</v>
      </c>
      <c r="CG189" s="650">
        <v>0</v>
      </c>
      <c r="CH189" s="257" t="str">
        <f t="shared" si="103"/>
        <v/>
      </c>
      <c r="CI189" s="650">
        <v>1</v>
      </c>
      <c r="CJ189" s="650">
        <v>1</v>
      </c>
      <c r="CK189" s="257">
        <f t="shared" si="104"/>
        <v>1</v>
      </c>
      <c r="CL189" s="650"/>
      <c r="CM189" s="650">
        <v>1</v>
      </c>
      <c r="CN189" s="257">
        <f t="shared" si="105"/>
        <v>0</v>
      </c>
      <c r="CO189" s="650">
        <v>1</v>
      </c>
      <c r="CP189" s="650">
        <v>1</v>
      </c>
      <c r="CQ189" s="257">
        <f t="shared" si="106"/>
        <v>1</v>
      </c>
      <c r="CR189" s="650">
        <v>0</v>
      </c>
      <c r="CS189" s="650">
        <v>0</v>
      </c>
      <c r="CT189" s="257" t="str">
        <f t="shared" si="107"/>
        <v/>
      </c>
      <c r="CU189" s="256">
        <v>0</v>
      </c>
      <c r="CV189" s="256">
        <v>0</v>
      </c>
      <c r="CW189" s="257" t="str">
        <f t="shared" si="108"/>
        <v/>
      </c>
      <c r="CX189" s="256">
        <v>1</v>
      </c>
      <c r="CY189" s="256">
        <f t="shared" si="78"/>
        <v>1</v>
      </c>
      <c r="CZ189" s="257">
        <f t="shared" si="109"/>
        <v>1</v>
      </c>
    </row>
    <row r="190" spans="1:104" ht="15" customHeight="1" x14ac:dyDescent="0.25">
      <c r="A190" s="152">
        <v>5</v>
      </c>
      <c r="B190" s="127" t="s">
        <v>341</v>
      </c>
      <c r="C190" s="127" t="s">
        <v>336</v>
      </c>
      <c r="D190" s="480">
        <v>1</v>
      </c>
      <c r="E190" s="480">
        <v>1</v>
      </c>
      <c r="F190" s="257">
        <f t="shared" si="79"/>
        <v>1</v>
      </c>
      <c r="G190" s="239" t="str">
        <f t="shared" si="73"/>
        <v>Đạt</v>
      </c>
      <c r="H190" s="259">
        <f t="shared" si="74"/>
        <v>37</v>
      </c>
      <c r="I190" s="259">
        <f t="shared" si="74"/>
        <v>15</v>
      </c>
      <c r="J190" s="293">
        <f t="shared" si="80"/>
        <v>2.4666666666666668</v>
      </c>
      <c r="K190" s="239" t="str">
        <f t="shared" si="75"/>
        <v>Đạt</v>
      </c>
      <c r="L190" s="650">
        <v>0</v>
      </c>
      <c r="M190" s="650">
        <v>0</v>
      </c>
      <c r="N190" s="257" t="str">
        <f t="shared" si="81"/>
        <v/>
      </c>
      <c r="O190" s="650">
        <v>0</v>
      </c>
      <c r="P190" s="650">
        <v>0</v>
      </c>
      <c r="Q190" s="257" t="str">
        <f t="shared" si="76"/>
        <v/>
      </c>
      <c r="R190" s="650">
        <v>0</v>
      </c>
      <c r="S190" s="650">
        <v>0</v>
      </c>
      <c r="T190" s="257" t="str">
        <f t="shared" si="82"/>
        <v/>
      </c>
      <c r="U190" s="650">
        <v>0</v>
      </c>
      <c r="V190" s="650">
        <v>0</v>
      </c>
      <c r="W190" s="257" t="str">
        <f t="shared" si="83"/>
        <v/>
      </c>
      <c r="X190" s="650">
        <v>0</v>
      </c>
      <c r="Y190" s="650">
        <v>0</v>
      </c>
      <c r="Z190" s="257" t="str">
        <f t="shared" si="84"/>
        <v/>
      </c>
      <c r="AA190" s="650">
        <v>0</v>
      </c>
      <c r="AB190" s="650">
        <v>0</v>
      </c>
      <c r="AC190" s="257" t="str">
        <f t="shared" si="77"/>
        <v/>
      </c>
      <c r="AD190" s="650">
        <v>0</v>
      </c>
      <c r="AE190" s="650">
        <v>0</v>
      </c>
      <c r="AF190" s="257" t="str">
        <f t="shared" si="85"/>
        <v/>
      </c>
      <c r="AG190" s="650">
        <v>4</v>
      </c>
      <c r="AH190" s="650">
        <v>4</v>
      </c>
      <c r="AI190" s="257">
        <f t="shared" si="86"/>
        <v>1</v>
      </c>
      <c r="AJ190" s="650">
        <v>0</v>
      </c>
      <c r="AK190" s="650">
        <v>0</v>
      </c>
      <c r="AL190" s="257" t="str">
        <f t="shared" si="87"/>
        <v/>
      </c>
      <c r="AM190" s="650">
        <v>0</v>
      </c>
      <c r="AN190" s="650">
        <v>0</v>
      </c>
      <c r="AO190" s="257" t="str">
        <f t="shared" si="88"/>
        <v/>
      </c>
      <c r="AP190" s="650">
        <v>0</v>
      </c>
      <c r="AQ190" s="650">
        <v>0</v>
      </c>
      <c r="AR190" s="257" t="str">
        <f t="shared" si="89"/>
        <v/>
      </c>
      <c r="AS190" s="256">
        <v>4</v>
      </c>
      <c r="AT190" s="256">
        <v>0</v>
      </c>
      <c r="AU190" s="257" t="str">
        <f t="shared" si="90"/>
        <v/>
      </c>
      <c r="AV190" s="256">
        <v>0</v>
      </c>
      <c r="AW190" s="256">
        <v>0</v>
      </c>
      <c r="AX190" s="257" t="str">
        <f t="shared" si="91"/>
        <v/>
      </c>
      <c r="AY190" s="256">
        <v>7</v>
      </c>
      <c r="AZ190" s="256">
        <v>7</v>
      </c>
      <c r="BA190" s="257">
        <f t="shared" si="92"/>
        <v>1</v>
      </c>
      <c r="BB190" s="256">
        <v>7</v>
      </c>
      <c r="BC190" s="256">
        <v>0</v>
      </c>
      <c r="BD190" s="257" t="str">
        <f t="shared" si="93"/>
        <v/>
      </c>
      <c r="BE190" s="521">
        <v>0</v>
      </c>
      <c r="BF190" s="521">
        <v>0</v>
      </c>
      <c r="BG190" s="257" t="str">
        <f t="shared" si="94"/>
        <v/>
      </c>
      <c r="BH190" s="256">
        <v>0</v>
      </c>
      <c r="BI190" s="256">
        <v>0</v>
      </c>
      <c r="BJ190" s="257" t="str">
        <f t="shared" si="95"/>
        <v/>
      </c>
      <c r="BK190" s="650">
        <v>0</v>
      </c>
      <c r="BL190" s="650">
        <v>0</v>
      </c>
      <c r="BM190" s="257" t="str">
        <f t="shared" si="96"/>
        <v/>
      </c>
      <c r="BN190" s="650">
        <v>0</v>
      </c>
      <c r="BO190" s="650">
        <v>0</v>
      </c>
      <c r="BP190" s="257" t="str">
        <f t="shared" si="97"/>
        <v/>
      </c>
      <c r="BQ190" s="650">
        <v>0</v>
      </c>
      <c r="BR190" s="650">
        <v>0</v>
      </c>
      <c r="BS190" s="257" t="str">
        <f t="shared" si="98"/>
        <v/>
      </c>
      <c r="BT190" s="650">
        <v>11</v>
      </c>
      <c r="BU190" s="650">
        <v>0</v>
      </c>
      <c r="BV190" s="257" t="str">
        <f t="shared" si="99"/>
        <v/>
      </c>
      <c r="BW190" s="650">
        <v>0</v>
      </c>
      <c r="BX190" s="650">
        <v>0</v>
      </c>
      <c r="BY190" s="257" t="str">
        <f t="shared" si="100"/>
        <v/>
      </c>
      <c r="BZ190" s="650">
        <v>0</v>
      </c>
      <c r="CA190" s="650">
        <v>0</v>
      </c>
      <c r="CB190" s="257" t="str">
        <f t="shared" si="101"/>
        <v/>
      </c>
      <c r="CC190" s="650">
        <v>0</v>
      </c>
      <c r="CD190" s="650">
        <v>0</v>
      </c>
      <c r="CE190" s="257" t="str">
        <f t="shared" si="102"/>
        <v/>
      </c>
      <c r="CF190" s="650">
        <v>0</v>
      </c>
      <c r="CG190" s="650">
        <v>0</v>
      </c>
      <c r="CH190" s="257" t="str">
        <f t="shared" si="103"/>
        <v/>
      </c>
      <c r="CI190" s="650">
        <v>0</v>
      </c>
      <c r="CJ190" s="650">
        <v>0</v>
      </c>
      <c r="CK190" s="257" t="str">
        <f t="shared" si="104"/>
        <v/>
      </c>
      <c r="CL190" s="650"/>
      <c r="CM190" s="650">
        <v>0</v>
      </c>
      <c r="CN190" s="257" t="str">
        <f t="shared" si="105"/>
        <v/>
      </c>
      <c r="CO190" s="650">
        <v>3</v>
      </c>
      <c r="CP190" s="650">
        <v>3</v>
      </c>
      <c r="CQ190" s="257">
        <f t="shared" si="106"/>
        <v>1</v>
      </c>
      <c r="CR190" s="650">
        <v>0</v>
      </c>
      <c r="CS190" s="650">
        <v>0</v>
      </c>
      <c r="CT190" s="257" t="str">
        <f t="shared" si="107"/>
        <v/>
      </c>
      <c r="CU190" s="256">
        <v>0</v>
      </c>
      <c r="CV190" s="256">
        <v>0</v>
      </c>
      <c r="CW190" s="257" t="str">
        <f t="shared" si="108"/>
        <v/>
      </c>
      <c r="CX190" s="256">
        <v>1</v>
      </c>
      <c r="CY190" s="256">
        <f t="shared" si="78"/>
        <v>1</v>
      </c>
      <c r="CZ190" s="257">
        <f t="shared" si="109"/>
        <v>1</v>
      </c>
    </row>
    <row r="191" spans="1:104" ht="15" customHeight="1" x14ac:dyDescent="0.25">
      <c r="A191" s="152">
        <v>6</v>
      </c>
      <c r="B191" s="127" t="s">
        <v>342</v>
      </c>
      <c r="C191" s="127" t="s">
        <v>339</v>
      </c>
      <c r="D191" s="480">
        <v>5</v>
      </c>
      <c r="E191" s="480">
        <v>5</v>
      </c>
      <c r="F191" s="257">
        <f t="shared" si="79"/>
        <v>1</v>
      </c>
      <c r="G191" s="239" t="str">
        <f t="shared" si="73"/>
        <v>Đạt</v>
      </c>
      <c r="H191" s="259">
        <f t="shared" si="74"/>
        <v>28</v>
      </c>
      <c r="I191" s="259">
        <f t="shared" si="74"/>
        <v>35</v>
      </c>
      <c r="J191" s="293">
        <f t="shared" si="80"/>
        <v>0.8</v>
      </c>
      <c r="K191" s="239" t="str">
        <f t="shared" si="75"/>
        <v>Không đạt</v>
      </c>
      <c r="L191" s="650">
        <v>1</v>
      </c>
      <c r="M191" s="650">
        <v>1</v>
      </c>
      <c r="N191" s="257">
        <f t="shared" si="81"/>
        <v>1</v>
      </c>
      <c r="O191" s="650">
        <v>0</v>
      </c>
      <c r="P191" s="650">
        <v>0</v>
      </c>
      <c r="Q191" s="257" t="str">
        <f t="shared" si="76"/>
        <v/>
      </c>
      <c r="R191" s="650">
        <v>1</v>
      </c>
      <c r="S191" s="650">
        <v>1</v>
      </c>
      <c r="T191" s="257">
        <f t="shared" si="82"/>
        <v>1</v>
      </c>
      <c r="U191" s="650">
        <v>1</v>
      </c>
      <c r="V191" s="650">
        <v>1</v>
      </c>
      <c r="W191" s="257">
        <f t="shared" si="83"/>
        <v>1</v>
      </c>
      <c r="X191" s="650">
        <v>1</v>
      </c>
      <c r="Y191" s="650">
        <v>1</v>
      </c>
      <c r="Z191" s="257">
        <f t="shared" si="84"/>
        <v>1</v>
      </c>
      <c r="AA191" s="650">
        <v>0</v>
      </c>
      <c r="AB191" s="650">
        <v>0</v>
      </c>
      <c r="AC191" s="257" t="str">
        <f t="shared" si="77"/>
        <v/>
      </c>
      <c r="AD191" s="650">
        <v>1</v>
      </c>
      <c r="AE191" s="650">
        <v>1</v>
      </c>
      <c r="AF191" s="257">
        <f t="shared" si="85"/>
        <v>1</v>
      </c>
      <c r="AG191" s="650">
        <v>0</v>
      </c>
      <c r="AH191" s="650">
        <v>0</v>
      </c>
      <c r="AI191" s="257" t="str">
        <f t="shared" si="86"/>
        <v/>
      </c>
      <c r="AJ191" s="650">
        <v>0</v>
      </c>
      <c r="AK191" s="650">
        <v>0</v>
      </c>
      <c r="AL191" s="257" t="str">
        <f t="shared" si="87"/>
        <v/>
      </c>
      <c r="AM191" s="650">
        <v>3</v>
      </c>
      <c r="AN191" s="650">
        <v>3</v>
      </c>
      <c r="AO191" s="257">
        <f t="shared" si="88"/>
        <v>1</v>
      </c>
      <c r="AP191" s="650">
        <v>1</v>
      </c>
      <c r="AQ191" s="650">
        <v>1</v>
      </c>
      <c r="AR191" s="257">
        <f t="shared" si="89"/>
        <v>1</v>
      </c>
      <c r="AS191" s="256">
        <v>0</v>
      </c>
      <c r="AT191" s="256">
        <v>3</v>
      </c>
      <c r="AU191" s="257">
        <f t="shared" si="90"/>
        <v>0</v>
      </c>
      <c r="AV191" s="256">
        <v>1</v>
      </c>
      <c r="AW191" s="256">
        <v>1</v>
      </c>
      <c r="AX191" s="257">
        <f t="shared" si="91"/>
        <v>1</v>
      </c>
      <c r="AY191" s="256">
        <v>0</v>
      </c>
      <c r="AZ191" s="256">
        <v>0</v>
      </c>
      <c r="BA191" s="257" t="str">
        <f t="shared" si="92"/>
        <v/>
      </c>
      <c r="BB191" s="256">
        <v>0</v>
      </c>
      <c r="BC191" s="256">
        <v>1</v>
      </c>
      <c r="BD191" s="257">
        <f t="shared" si="93"/>
        <v>0</v>
      </c>
      <c r="BE191" s="521">
        <v>1</v>
      </c>
      <c r="BF191" s="521">
        <v>1</v>
      </c>
      <c r="BG191" s="257">
        <f t="shared" si="94"/>
        <v>1</v>
      </c>
      <c r="BH191" s="256">
        <v>3</v>
      </c>
      <c r="BI191" s="256">
        <v>3</v>
      </c>
      <c r="BJ191" s="257">
        <f t="shared" si="95"/>
        <v>1</v>
      </c>
      <c r="BK191" s="650">
        <v>1</v>
      </c>
      <c r="BL191" s="650">
        <v>1</v>
      </c>
      <c r="BM191" s="257">
        <f t="shared" si="96"/>
        <v>1</v>
      </c>
      <c r="BN191" s="650">
        <v>2</v>
      </c>
      <c r="BO191" s="650">
        <v>2</v>
      </c>
      <c r="BP191" s="257">
        <f t="shared" si="97"/>
        <v>1</v>
      </c>
      <c r="BQ191" s="650">
        <v>2</v>
      </c>
      <c r="BR191" s="650">
        <v>2</v>
      </c>
      <c r="BS191" s="257">
        <f t="shared" si="98"/>
        <v>1</v>
      </c>
      <c r="BT191" s="650">
        <v>0</v>
      </c>
      <c r="BU191" s="650">
        <v>2</v>
      </c>
      <c r="BV191" s="257">
        <f t="shared" si="99"/>
        <v>0</v>
      </c>
      <c r="BW191" s="650">
        <v>0</v>
      </c>
      <c r="BX191" s="650">
        <v>0</v>
      </c>
      <c r="BY191" s="257" t="str">
        <f t="shared" si="100"/>
        <v/>
      </c>
      <c r="BZ191" s="650">
        <v>1</v>
      </c>
      <c r="CA191" s="650">
        <v>1</v>
      </c>
      <c r="CB191" s="257">
        <f t="shared" si="101"/>
        <v>1</v>
      </c>
      <c r="CC191" s="650">
        <v>1</v>
      </c>
      <c r="CD191" s="650">
        <v>1</v>
      </c>
      <c r="CE191" s="257">
        <f t="shared" si="102"/>
        <v>1</v>
      </c>
      <c r="CF191" s="650">
        <v>0</v>
      </c>
      <c r="CG191" s="650">
        <v>0</v>
      </c>
      <c r="CH191" s="257" t="str">
        <f t="shared" si="103"/>
        <v/>
      </c>
      <c r="CI191" s="650">
        <v>1</v>
      </c>
      <c r="CJ191" s="650">
        <v>1</v>
      </c>
      <c r="CK191" s="257">
        <f t="shared" si="104"/>
        <v>1</v>
      </c>
      <c r="CL191" s="650"/>
      <c r="CM191" s="650">
        <v>1</v>
      </c>
      <c r="CN191" s="257">
        <f t="shared" si="105"/>
        <v>0</v>
      </c>
      <c r="CO191" s="650">
        <v>1</v>
      </c>
      <c r="CP191" s="650">
        <v>1</v>
      </c>
      <c r="CQ191" s="257">
        <f t="shared" si="106"/>
        <v>1</v>
      </c>
      <c r="CR191" s="650">
        <v>0</v>
      </c>
      <c r="CS191" s="650">
        <v>0</v>
      </c>
      <c r="CT191" s="257" t="str">
        <f t="shared" si="107"/>
        <v/>
      </c>
      <c r="CU191" s="256">
        <v>0</v>
      </c>
      <c r="CV191" s="256">
        <v>0</v>
      </c>
      <c r="CW191" s="257" t="str">
        <f t="shared" si="108"/>
        <v/>
      </c>
      <c r="CX191" s="256">
        <v>5</v>
      </c>
      <c r="CY191" s="256">
        <f t="shared" si="78"/>
        <v>5</v>
      </c>
      <c r="CZ191" s="257">
        <f t="shared" si="109"/>
        <v>1</v>
      </c>
    </row>
    <row r="192" spans="1:104" ht="15" customHeight="1" x14ac:dyDescent="0.25">
      <c r="A192" s="152">
        <v>7</v>
      </c>
      <c r="B192" s="127" t="s">
        <v>343</v>
      </c>
      <c r="C192" s="127" t="s">
        <v>336</v>
      </c>
      <c r="D192" s="480">
        <v>0</v>
      </c>
      <c r="E192" s="480">
        <v>0</v>
      </c>
      <c r="F192" s="257" t="str">
        <f t="shared" si="79"/>
        <v>-</v>
      </c>
      <c r="G192" s="239" t="str">
        <f t="shared" si="73"/>
        <v>Đạt</v>
      </c>
      <c r="H192" s="259">
        <f t="shared" si="74"/>
        <v>7</v>
      </c>
      <c r="I192" s="259">
        <f t="shared" si="74"/>
        <v>7</v>
      </c>
      <c r="J192" s="293">
        <f t="shared" si="80"/>
        <v>1</v>
      </c>
      <c r="K192" s="239" t="str">
        <f t="shared" si="75"/>
        <v>Đạt</v>
      </c>
      <c r="L192" s="650">
        <v>0</v>
      </c>
      <c r="M192" s="650">
        <v>0</v>
      </c>
      <c r="N192" s="257" t="str">
        <f t="shared" si="81"/>
        <v/>
      </c>
      <c r="O192" s="650">
        <v>1</v>
      </c>
      <c r="P192" s="650">
        <v>1</v>
      </c>
      <c r="Q192" s="257">
        <f t="shared" si="76"/>
        <v>1</v>
      </c>
      <c r="R192" s="650">
        <v>2</v>
      </c>
      <c r="S192" s="650">
        <v>2</v>
      </c>
      <c r="T192" s="257">
        <f t="shared" si="82"/>
        <v>1</v>
      </c>
      <c r="U192" s="650">
        <v>0</v>
      </c>
      <c r="V192" s="650">
        <v>0</v>
      </c>
      <c r="W192" s="257" t="str">
        <f t="shared" si="83"/>
        <v/>
      </c>
      <c r="X192" s="650">
        <v>0</v>
      </c>
      <c r="Y192" s="650">
        <v>0</v>
      </c>
      <c r="Z192" s="257" t="str">
        <f t="shared" si="84"/>
        <v/>
      </c>
      <c r="AA192" s="650">
        <v>0</v>
      </c>
      <c r="AB192" s="650">
        <v>0</v>
      </c>
      <c r="AC192" s="257" t="str">
        <f t="shared" si="77"/>
        <v/>
      </c>
      <c r="AD192" s="650">
        <v>0</v>
      </c>
      <c r="AE192" s="650">
        <v>0</v>
      </c>
      <c r="AF192" s="257" t="str">
        <f t="shared" si="85"/>
        <v/>
      </c>
      <c r="AG192" s="650">
        <v>0</v>
      </c>
      <c r="AH192" s="650">
        <v>0</v>
      </c>
      <c r="AI192" s="257" t="str">
        <f t="shared" si="86"/>
        <v/>
      </c>
      <c r="AJ192" s="650">
        <v>0</v>
      </c>
      <c r="AK192" s="650">
        <v>0</v>
      </c>
      <c r="AL192" s="257" t="str">
        <f t="shared" si="87"/>
        <v/>
      </c>
      <c r="AM192" s="650">
        <v>0</v>
      </c>
      <c r="AN192" s="650">
        <v>0</v>
      </c>
      <c r="AO192" s="257" t="str">
        <f t="shared" si="88"/>
        <v/>
      </c>
      <c r="AP192" s="650">
        <v>0</v>
      </c>
      <c r="AQ192" s="650">
        <v>0</v>
      </c>
      <c r="AR192" s="257" t="str">
        <f t="shared" si="89"/>
        <v/>
      </c>
      <c r="AS192" s="256">
        <v>0</v>
      </c>
      <c r="AT192" s="256">
        <v>0</v>
      </c>
      <c r="AU192" s="257" t="str">
        <f t="shared" si="90"/>
        <v/>
      </c>
      <c r="AV192" s="256">
        <v>0</v>
      </c>
      <c r="AW192" s="256">
        <v>0</v>
      </c>
      <c r="AX192" s="257" t="str">
        <f t="shared" si="91"/>
        <v/>
      </c>
      <c r="AY192" s="256">
        <v>1</v>
      </c>
      <c r="AZ192" s="256">
        <v>1</v>
      </c>
      <c r="BA192" s="257">
        <f t="shared" si="92"/>
        <v>1</v>
      </c>
      <c r="BB192" s="256">
        <v>0</v>
      </c>
      <c r="BC192" s="256">
        <v>0</v>
      </c>
      <c r="BD192" s="257" t="str">
        <f t="shared" si="93"/>
        <v/>
      </c>
      <c r="BE192" s="521">
        <v>0</v>
      </c>
      <c r="BF192" s="521">
        <v>0</v>
      </c>
      <c r="BG192" s="257" t="str">
        <f t="shared" si="94"/>
        <v/>
      </c>
      <c r="BH192" s="256">
        <v>0</v>
      </c>
      <c r="BI192" s="256">
        <v>0</v>
      </c>
      <c r="BJ192" s="257" t="str">
        <f t="shared" si="95"/>
        <v/>
      </c>
      <c r="BK192" s="650">
        <v>2</v>
      </c>
      <c r="BL192" s="650">
        <v>2</v>
      </c>
      <c r="BM192" s="257">
        <f t="shared" si="96"/>
        <v>1</v>
      </c>
      <c r="BN192" s="650">
        <v>0</v>
      </c>
      <c r="BO192" s="650">
        <v>0</v>
      </c>
      <c r="BP192" s="257" t="str">
        <f t="shared" si="97"/>
        <v/>
      </c>
      <c r="BQ192" s="650">
        <v>0</v>
      </c>
      <c r="BR192" s="650">
        <v>0</v>
      </c>
      <c r="BS192" s="257" t="str">
        <f t="shared" si="98"/>
        <v/>
      </c>
      <c r="BT192" s="650">
        <v>1</v>
      </c>
      <c r="BU192" s="650">
        <v>0</v>
      </c>
      <c r="BV192" s="257" t="str">
        <f t="shared" si="99"/>
        <v/>
      </c>
      <c r="BW192" s="650">
        <v>0</v>
      </c>
      <c r="BX192" s="650">
        <v>0</v>
      </c>
      <c r="BY192" s="257" t="str">
        <f t="shared" si="100"/>
        <v/>
      </c>
      <c r="BZ192" s="650">
        <v>0</v>
      </c>
      <c r="CA192" s="650">
        <v>0</v>
      </c>
      <c r="CB192" s="257" t="str">
        <f t="shared" si="101"/>
        <v/>
      </c>
      <c r="CC192" s="650">
        <v>0</v>
      </c>
      <c r="CD192" s="650">
        <v>0</v>
      </c>
      <c r="CE192" s="257" t="str">
        <f t="shared" si="102"/>
        <v/>
      </c>
      <c r="CF192" s="650">
        <v>0</v>
      </c>
      <c r="CG192" s="650">
        <v>0</v>
      </c>
      <c r="CH192" s="257" t="str">
        <f t="shared" si="103"/>
        <v/>
      </c>
      <c r="CI192" s="650">
        <v>0</v>
      </c>
      <c r="CJ192" s="650">
        <v>0</v>
      </c>
      <c r="CK192" s="257" t="str">
        <f t="shared" si="104"/>
        <v/>
      </c>
      <c r="CL192" s="650"/>
      <c r="CM192" s="650">
        <v>1</v>
      </c>
      <c r="CN192" s="257">
        <f t="shared" si="105"/>
        <v>0</v>
      </c>
      <c r="CO192" s="650">
        <v>0</v>
      </c>
      <c r="CP192" s="650">
        <v>0</v>
      </c>
      <c r="CQ192" s="257" t="str">
        <f t="shared" si="106"/>
        <v/>
      </c>
      <c r="CR192" s="650">
        <v>0</v>
      </c>
      <c r="CS192" s="650">
        <v>0</v>
      </c>
      <c r="CT192" s="257" t="str">
        <f t="shared" si="107"/>
        <v/>
      </c>
      <c r="CU192" s="256">
        <v>0</v>
      </c>
      <c r="CV192" s="256">
        <v>0</v>
      </c>
      <c r="CW192" s="257" t="str">
        <f t="shared" si="108"/>
        <v/>
      </c>
      <c r="CX192" s="256">
        <v>0</v>
      </c>
      <c r="CY192" s="256">
        <f t="shared" si="78"/>
        <v>0</v>
      </c>
      <c r="CZ192" s="257" t="str">
        <f t="shared" si="109"/>
        <v/>
      </c>
    </row>
    <row r="193" spans="1:104" ht="15" customHeight="1" x14ac:dyDescent="0.25">
      <c r="A193" s="152">
        <v>8</v>
      </c>
      <c r="B193" s="127" t="s">
        <v>344</v>
      </c>
      <c r="C193" s="127" t="s">
        <v>345</v>
      </c>
      <c r="D193" s="480">
        <v>0</v>
      </c>
      <c r="E193" s="480">
        <v>0</v>
      </c>
      <c r="F193" s="257" t="str">
        <f t="shared" si="79"/>
        <v>-</v>
      </c>
      <c r="G193" s="239" t="str">
        <f t="shared" si="73"/>
        <v>Đạt</v>
      </c>
      <c r="H193" s="259">
        <f t="shared" si="74"/>
        <v>13</v>
      </c>
      <c r="I193" s="259">
        <f t="shared" si="74"/>
        <v>14</v>
      </c>
      <c r="J193" s="293">
        <f t="shared" si="80"/>
        <v>0.9285714285714286</v>
      </c>
      <c r="K193" s="239" t="str">
        <f t="shared" si="75"/>
        <v>Không đạt</v>
      </c>
      <c r="L193" s="650">
        <v>0</v>
      </c>
      <c r="M193" s="650">
        <v>0</v>
      </c>
      <c r="N193" s="257" t="str">
        <f t="shared" si="81"/>
        <v/>
      </c>
      <c r="O193" s="650">
        <v>2</v>
      </c>
      <c r="P193" s="650">
        <v>2</v>
      </c>
      <c r="Q193" s="257">
        <f t="shared" si="76"/>
        <v>1</v>
      </c>
      <c r="R193" s="650">
        <v>0</v>
      </c>
      <c r="S193" s="650">
        <v>0</v>
      </c>
      <c r="T193" s="257" t="str">
        <f t="shared" si="82"/>
        <v/>
      </c>
      <c r="U193" s="650">
        <v>0</v>
      </c>
      <c r="V193" s="650">
        <v>0</v>
      </c>
      <c r="W193" s="257" t="str">
        <f t="shared" si="83"/>
        <v/>
      </c>
      <c r="X193" s="650">
        <v>1</v>
      </c>
      <c r="Y193" s="650">
        <v>1</v>
      </c>
      <c r="Z193" s="257">
        <f t="shared" si="84"/>
        <v>1</v>
      </c>
      <c r="AA193" s="650">
        <v>0</v>
      </c>
      <c r="AB193" s="650">
        <v>0</v>
      </c>
      <c r="AC193" s="257" t="str">
        <f t="shared" si="77"/>
        <v/>
      </c>
      <c r="AD193" s="650">
        <v>1</v>
      </c>
      <c r="AE193" s="650">
        <v>1</v>
      </c>
      <c r="AF193" s="257">
        <f t="shared" si="85"/>
        <v>1</v>
      </c>
      <c r="AG193" s="650">
        <v>0</v>
      </c>
      <c r="AH193" s="650">
        <v>0</v>
      </c>
      <c r="AI193" s="257" t="str">
        <f t="shared" si="86"/>
        <v/>
      </c>
      <c r="AJ193" s="650">
        <v>0</v>
      </c>
      <c r="AK193" s="650">
        <v>0</v>
      </c>
      <c r="AL193" s="257" t="str">
        <f t="shared" si="87"/>
        <v/>
      </c>
      <c r="AM193" s="650">
        <v>3</v>
      </c>
      <c r="AN193" s="650">
        <v>3</v>
      </c>
      <c r="AO193" s="257">
        <f t="shared" si="88"/>
        <v>1</v>
      </c>
      <c r="AP193" s="650">
        <v>0</v>
      </c>
      <c r="AQ193" s="650">
        <v>0</v>
      </c>
      <c r="AR193" s="257" t="str">
        <f t="shared" si="89"/>
        <v/>
      </c>
      <c r="AS193" s="256">
        <v>0</v>
      </c>
      <c r="AT193" s="256">
        <v>0</v>
      </c>
      <c r="AU193" s="257" t="str">
        <f t="shared" si="90"/>
        <v/>
      </c>
      <c r="AV193" s="256">
        <v>0</v>
      </c>
      <c r="AW193" s="256">
        <v>0</v>
      </c>
      <c r="AX193" s="257" t="str">
        <f t="shared" si="91"/>
        <v/>
      </c>
      <c r="AY193" s="256">
        <v>0</v>
      </c>
      <c r="AZ193" s="256">
        <v>0</v>
      </c>
      <c r="BA193" s="257" t="str">
        <f t="shared" si="92"/>
        <v/>
      </c>
      <c r="BB193" s="256">
        <v>0</v>
      </c>
      <c r="BC193" s="256">
        <v>1</v>
      </c>
      <c r="BD193" s="257">
        <f t="shared" si="93"/>
        <v>0</v>
      </c>
      <c r="BE193" s="521">
        <v>0</v>
      </c>
      <c r="BF193" s="521">
        <v>0</v>
      </c>
      <c r="BG193" s="257" t="str">
        <f t="shared" si="94"/>
        <v/>
      </c>
      <c r="BH193" s="256">
        <v>0</v>
      </c>
      <c r="BI193" s="256">
        <v>0</v>
      </c>
      <c r="BJ193" s="257" t="str">
        <f t="shared" si="95"/>
        <v/>
      </c>
      <c r="BK193" s="650">
        <v>0</v>
      </c>
      <c r="BL193" s="650">
        <v>0</v>
      </c>
      <c r="BM193" s="257" t="str">
        <f t="shared" si="96"/>
        <v/>
      </c>
      <c r="BN193" s="650">
        <v>1</v>
      </c>
      <c r="BO193" s="650">
        <v>1</v>
      </c>
      <c r="BP193" s="257">
        <f t="shared" si="97"/>
        <v>1</v>
      </c>
      <c r="BQ193" s="650">
        <v>0</v>
      </c>
      <c r="BR193" s="650">
        <v>0</v>
      </c>
      <c r="BS193" s="257" t="str">
        <f t="shared" si="98"/>
        <v/>
      </c>
      <c r="BT193" s="650">
        <v>0</v>
      </c>
      <c r="BU193" s="650">
        <v>0</v>
      </c>
      <c r="BV193" s="257" t="str">
        <f t="shared" si="99"/>
        <v/>
      </c>
      <c r="BW193" s="650">
        <v>0</v>
      </c>
      <c r="BX193" s="650">
        <v>0</v>
      </c>
      <c r="BY193" s="257" t="str">
        <f t="shared" si="100"/>
        <v/>
      </c>
      <c r="BZ193" s="650">
        <v>0</v>
      </c>
      <c r="CA193" s="650">
        <v>0</v>
      </c>
      <c r="CB193" s="257" t="str">
        <f t="shared" si="101"/>
        <v/>
      </c>
      <c r="CC193" s="650">
        <v>3</v>
      </c>
      <c r="CD193" s="650">
        <v>3</v>
      </c>
      <c r="CE193" s="257">
        <f t="shared" si="102"/>
        <v>1</v>
      </c>
      <c r="CF193" s="650">
        <v>1</v>
      </c>
      <c r="CG193" s="650">
        <v>1</v>
      </c>
      <c r="CH193" s="257">
        <f t="shared" si="103"/>
        <v>1</v>
      </c>
      <c r="CI193" s="650">
        <v>0</v>
      </c>
      <c r="CJ193" s="650">
        <v>0</v>
      </c>
      <c r="CK193" s="257" t="str">
        <f t="shared" si="104"/>
        <v/>
      </c>
      <c r="CL193" s="650"/>
      <c r="CM193" s="650">
        <v>1</v>
      </c>
      <c r="CN193" s="257">
        <f t="shared" si="105"/>
        <v>0</v>
      </c>
      <c r="CO193" s="650">
        <v>0</v>
      </c>
      <c r="CP193" s="650">
        <v>0</v>
      </c>
      <c r="CQ193" s="257" t="str">
        <f t="shared" si="106"/>
        <v/>
      </c>
      <c r="CR193" s="650">
        <v>1</v>
      </c>
      <c r="CS193" s="650">
        <v>0</v>
      </c>
      <c r="CT193" s="257" t="str">
        <f t="shared" si="107"/>
        <v/>
      </c>
      <c r="CU193" s="256">
        <v>0</v>
      </c>
      <c r="CV193" s="256">
        <v>0</v>
      </c>
      <c r="CW193" s="257" t="str">
        <f t="shared" si="108"/>
        <v/>
      </c>
      <c r="CX193" s="256">
        <v>0</v>
      </c>
      <c r="CY193" s="256">
        <f t="shared" si="78"/>
        <v>0</v>
      </c>
      <c r="CZ193" s="257" t="str">
        <f t="shared" si="109"/>
        <v/>
      </c>
    </row>
    <row r="194" spans="1:104" ht="15" customHeight="1" x14ac:dyDescent="0.25">
      <c r="A194" s="152">
        <v>9</v>
      </c>
      <c r="B194" s="127" t="s">
        <v>346</v>
      </c>
      <c r="C194" s="127" t="s">
        <v>336</v>
      </c>
      <c r="D194" s="480">
        <v>2</v>
      </c>
      <c r="E194" s="480">
        <v>2</v>
      </c>
      <c r="F194" s="257">
        <f t="shared" si="79"/>
        <v>1</v>
      </c>
      <c r="G194" s="239" t="str">
        <f t="shared" si="73"/>
        <v>Đạt</v>
      </c>
      <c r="H194" s="259">
        <f t="shared" si="74"/>
        <v>19</v>
      </c>
      <c r="I194" s="259">
        <f t="shared" si="74"/>
        <v>22</v>
      </c>
      <c r="J194" s="293">
        <f t="shared" si="80"/>
        <v>0.86363636363636365</v>
      </c>
      <c r="K194" s="239" t="str">
        <f t="shared" si="75"/>
        <v>Không đạt</v>
      </c>
      <c r="L194" s="650">
        <v>0</v>
      </c>
      <c r="M194" s="650">
        <v>0</v>
      </c>
      <c r="N194" s="257" t="str">
        <f t="shared" si="81"/>
        <v/>
      </c>
      <c r="O194" s="650">
        <v>1</v>
      </c>
      <c r="P194" s="650">
        <v>1</v>
      </c>
      <c r="Q194" s="257">
        <f t="shared" si="76"/>
        <v>1</v>
      </c>
      <c r="R194" s="650">
        <v>1</v>
      </c>
      <c r="S194" s="650">
        <v>1</v>
      </c>
      <c r="T194" s="257">
        <f t="shared" si="82"/>
        <v>1</v>
      </c>
      <c r="U194" s="650">
        <v>1</v>
      </c>
      <c r="V194" s="650">
        <v>1</v>
      </c>
      <c r="W194" s="257">
        <f t="shared" si="83"/>
        <v>1</v>
      </c>
      <c r="X194" s="650">
        <v>0</v>
      </c>
      <c r="Y194" s="650">
        <v>0</v>
      </c>
      <c r="Z194" s="257" t="str">
        <f t="shared" si="84"/>
        <v/>
      </c>
      <c r="AA194" s="650">
        <v>1</v>
      </c>
      <c r="AB194" s="650">
        <v>1</v>
      </c>
      <c r="AC194" s="257">
        <f t="shared" si="77"/>
        <v>1</v>
      </c>
      <c r="AD194" s="650">
        <v>0</v>
      </c>
      <c r="AE194" s="650">
        <v>0</v>
      </c>
      <c r="AF194" s="257" t="str">
        <f t="shared" si="85"/>
        <v/>
      </c>
      <c r="AG194" s="650">
        <v>0</v>
      </c>
      <c r="AH194" s="650">
        <v>0</v>
      </c>
      <c r="AI194" s="257" t="str">
        <f t="shared" si="86"/>
        <v/>
      </c>
      <c r="AJ194" s="650">
        <v>0</v>
      </c>
      <c r="AK194" s="650">
        <v>0</v>
      </c>
      <c r="AL194" s="257" t="str">
        <f t="shared" si="87"/>
        <v/>
      </c>
      <c r="AM194" s="650">
        <v>2</v>
      </c>
      <c r="AN194" s="650">
        <v>2</v>
      </c>
      <c r="AO194" s="257">
        <f t="shared" si="88"/>
        <v>1</v>
      </c>
      <c r="AP194" s="650">
        <v>1</v>
      </c>
      <c r="AQ194" s="650">
        <v>1</v>
      </c>
      <c r="AR194" s="257">
        <f t="shared" si="89"/>
        <v>1</v>
      </c>
      <c r="AS194" s="256">
        <v>0</v>
      </c>
      <c r="AT194" s="256">
        <v>1</v>
      </c>
      <c r="AU194" s="257">
        <f t="shared" si="90"/>
        <v>0</v>
      </c>
      <c r="AV194" s="256">
        <v>1</v>
      </c>
      <c r="AW194" s="256">
        <v>1</v>
      </c>
      <c r="AX194" s="257">
        <f t="shared" si="91"/>
        <v>1</v>
      </c>
      <c r="AY194" s="256">
        <v>0</v>
      </c>
      <c r="AZ194" s="256">
        <v>0</v>
      </c>
      <c r="BA194" s="257" t="str">
        <f t="shared" si="92"/>
        <v/>
      </c>
      <c r="BB194" s="256">
        <v>0</v>
      </c>
      <c r="BC194" s="256">
        <v>0</v>
      </c>
      <c r="BD194" s="257" t="str">
        <f t="shared" si="93"/>
        <v/>
      </c>
      <c r="BE194" s="521">
        <v>1</v>
      </c>
      <c r="BF194" s="521">
        <v>1</v>
      </c>
      <c r="BG194" s="257">
        <f t="shared" si="94"/>
        <v>1</v>
      </c>
      <c r="BH194" s="256">
        <v>2</v>
      </c>
      <c r="BI194" s="256">
        <v>2</v>
      </c>
      <c r="BJ194" s="257">
        <f t="shared" si="95"/>
        <v>1</v>
      </c>
      <c r="BK194" s="650">
        <v>0</v>
      </c>
      <c r="BL194" s="650">
        <v>0</v>
      </c>
      <c r="BM194" s="257" t="str">
        <f t="shared" si="96"/>
        <v/>
      </c>
      <c r="BN194" s="650">
        <v>1</v>
      </c>
      <c r="BO194" s="650">
        <v>1</v>
      </c>
      <c r="BP194" s="257">
        <f t="shared" si="97"/>
        <v>1</v>
      </c>
      <c r="BQ194" s="650">
        <v>1</v>
      </c>
      <c r="BR194" s="650">
        <v>1</v>
      </c>
      <c r="BS194" s="257">
        <f t="shared" si="98"/>
        <v>1</v>
      </c>
      <c r="BT194" s="650">
        <v>0</v>
      </c>
      <c r="BU194" s="650">
        <v>0</v>
      </c>
      <c r="BV194" s="257" t="str">
        <f t="shared" si="99"/>
        <v/>
      </c>
      <c r="BW194" s="650">
        <v>0</v>
      </c>
      <c r="BX194" s="650">
        <v>0</v>
      </c>
      <c r="BY194" s="257" t="str">
        <f t="shared" si="100"/>
        <v/>
      </c>
      <c r="BZ194" s="650">
        <v>0</v>
      </c>
      <c r="CA194" s="650">
        <v>0</v>
      </c>
      <c r="CB194" s="257" t="str">
        <f t="shared" si="101"/>
        <v/>
      </c>
      <c r="CC194" s="650">
        <v>1</v>
      </c>
      <c r="CD194" s="650">
        <v>1</v>
      </c>
      <c r="CE194" s="257">
        <f t="shared" si="102"/>
        <v>1</v>
      </c>
      <c r="CF194" s="650">
        <v>1</v>
      </c>
      <c r="CG194" s="650">
        <v>1</v>
      </c>
      <c r="CH194" s="257">
        <f t="shared" si="103"/>
        <v>1</v>
      </c>
      <c r="CI194" s="650">
        <v>0</v>
      </c>
      <c r="CJ194" s="650">
        <v>0</v>
      </c>
      <c r="CK194" s="257" t="str">
        <f t="shared" si="104"/>
        <v/>
      </c>
      <c r="CL194" s="650"/>
      <c r="CM194" s="650">
        <v>1</v>
      </c>
      <c r="CN194" s="257">
        <f t="shared" si="105"/>
        <v>0</v>
      </c>
      <c r="CO194" s="650">
        <v>1</v>
      </c>
      <c r="CP194" s="650">
        <v>1</v>
      </c>
      <c r="CQ194" s="257">
        <f t="shared" si="106"/>
        <v>1</v>
      </c>
      <c r="CR194" s="650">
        <v>0</v>
      </c>
      <c r="CS194" s="650">
        <v>1</v>
      </c>
      <c r="CT194" s="257">
        <f t="shared" si="107"/>
        <v>0</v>
      </c>
      <c r="CU194" s="256">
        <v>1</v>
      </c>
      <c r="CV194" s="256">
        <v>1</v>
      </c>
      <c r="CW194" s="257">
        <f t="shared" si="108"/>
        <v>1</v>
      </c>
      <c r="CX194" s="256">
        <v>2</v>
      </c>
      <c r="CY194" s="256">
        <f t="shared" si="78"/>
        <v>2</v>
      </c>
      <c r="CZ194" s="257">
        <f t="shared" si="109"/>
        <v>1</v>
      </c>
    </row>
    <row r="195" spans="1:104" ht="15" customHeight="1" x14ac:dyDescent="0.25">
      <c r="A195" s="152">
        <v>10</v>
      </c>
      <c r="B195" s="127" t="s">
        <v>347</v>
      </c>
      <c r="C195" s="127" t="s">
        <v>336</v>
      </c>
      <c r="D195" s="480">
        <v>1</v>
      </c>
      <c r="E195" s="480">
        <v>1</v>
      </c>
      <c r="F195" s="257">
        <f t="shared" si="79"/>
        <v>1</v>
      </c>
      <c r="G195" s="239" t="str">
        <f t="shared" si="73"/>
        <v>Đạt</v>
      </c>
      <c r="H195" s="259">
        <f t="shared" si="74"/>
        <v>8</v>
      </c>
      <c r="I195" s="259">
        <f t="shared" si="74"/>
        <v>13</v>
      </c>
      <c r="J195" s="293">
        <f t="shared" si="80"/>
        <v>0.61538461538461542</v>
      </c>
      <c r="K195" s="239" t="str">
        <f t="shared" si="75"/>
        <v>Không đạt</v>
      </c>
      <c r="L195" s="650">
        <v>0</v>
      </c>
      <c r="M195" s="650">
        <v>0</v>
      </c>
      <c r="N195" s="257" t="str">
        <f t="shared" si="81"/>
        <v/>
      </c>
      <c r="O195" s="650">
        <v>0</v>
      </c>
      <c r="P195" s="650">
        <v>0</v>
      </c>
      <c r="Q195" s="257" t="str">
        <f t="shared" si="76"/>
        <v/>
      </c>
      <c r="R195" s="650">
        <v>0</v>
      </c>
      <c r="S195" s="650">
        <v>0</v>
      </c>
      <c r="T195" s="257" t="str">
        <f t="shared" si="82"/>
        <v/>
      </c>
      <c r="U195" s="650">
        <v>0</v>
      </c>
      <c r="V195" s="650">
        <v>0</v>
      </c>
      <c r="W195" s="257" t="str">
        <f t="shared" si="83"/>
        <v/>
      </c>
      <c r="X195" s="650">
        <v>0</v>
      </c>
      <c r="Y195" s="650">
        <v>0</v>
      </c>
      <c r="Z195" s="257" t="str">
        <f t="shared" si="84"/>
        <v/>
      </c>
      <c r="AA195" s="650">
        <v>0</v>
      </c>
      <c r="AB195" s="650">
        <v>0</v>
      </c>
      <c r="AC195" s="257" t="str">
        <f t="shared" si="77"/>
        <v/>
      </c>
      <c r="AD195" s="650">
        <v>0</v>
      </c>
      <c r="AE195" s="650">
        <v>0</v>
      </c>
      <c r="AF195" s="257" t="str">
        <f t="shared" si="85"/>
        <v/>
      </c>
      <c r="AG195" s="650">
        <v>0</v>
      </c>
      <c r="AH195" s="650">
        <v>0</v>
      </c>
      <c r="AI195" s="257" t="str">
        <f t="shared" si="86"/>
        <v/>
      </c>
      <c r="AJ195" s="650">
        <v>0</v>
      </c>
      <c r="AK195" s="650">
        <v>0</v>
      </c>
      <c r="AL195" s="257" t="str">
        <f t="shared" si="87"/>
        <v/>
      </c>
      <c r="AM195" s="650">
        <v>0</v>
      </c>
      <c r="AN195" s="650">
        <v>0</v>
      </c>
      <c r="AO195" s="257" t="str">
        <f t="shared" si="88"/>
        <v/>
      </c>
      <c r="AP195" s="650">
        <v>0</v>
      </c>
      <c r="AQ195" s="650">
        <v>0</v>
      </c>
      <c r="AR195" s="257" t="str">
        <f t="shared" si="89"/>
        <v/>
      </c>
      <c r="AS195" s="256">
        <v>0</v>
      </c>
      <c r="AT195" s="256">
        <v>0</v>
      </c>
      <c r="AU195" s="257" t="str">
        <f t="shared" si="90"/>
        <v/>
      </c>
      <c r="AV195" s="256">
        <v>0</v>
      </c>
      <c r="AW195" s="256">
        <v>0</v>
      </c>
      <c r="AX195" s="257" t="str">
        <f t="shared" si="91"/>
        <v/>
      </c>
      <c r="AY195" s="256">
        <v>0</v>
      </c>
      <c r="AZ195" s="256">
        <v>0</v>
      </c>
      <c r="BA195" s="257" t="str">
        <f t="shared" si="92"/>
        <v/>
      </c>
      <c r="BB195" s="256">
        <v>0</v>
      </c>
      <c r="BC195" s="256">
        <v>0</v>
      </c>
      <c r="BD195" s="257" t="str">
        <f t="shared" si="93"/>
        <v/>
      </c>
      <c r="BE195" s="521">
        <v>0</v>
      </c>
      <c r="BF195" s="521">
        <v>0</v>
      </c>
      <c r="BG195" s="257" t="str">
        <f t="shared" si="94"/>
        <v/>
      </c>
      <c r="BH195" s="256">
        <v>1</v>
      </c>
      <c r="BI195" s="256">
        <v>1</v>
      </c>
      <c r="BJ195" s="257">
        <f t="shared" si="95"/>
        <v>1</v>
      </c>
      <c r="BK195" s="650">
        <v>0</v>
      </c>
      <c r="BL195" s="650">
        <v>0</v>
      </c>
      <c r="BM195" s="257" t="str">
        <f t="shared" si="96"/>
        <v/>
      </c>
      <c r="BN195" s="650">
        <v>0</v>
      </c>
      <c r="BO195" s="650">
        <v>0</v>
      </c>
      <c r="BP195" s="257" t="str">
        <f t="shared" si="97"/>
        <v/>
      </c>
      <c r="BQ195" s="650">
        <v>1</v>
      </c>
      <c r="BR195" s="650">
        <v>1</v>
      </c>
      <c r="BS195" s="257">
        <f t="shared" si="98"/>
        <v>1</v>
      </c>
      <c r="BT195" s="650">
        <v>0</v>
      </c>
      <c r="BU195" s="650">
        <v>0</v>
      </c>
      <c r="BV195" s="257" t="str">
        <f t="shared" si="99"/>
        <v/>
      </c>
      <c r="BW195" s="650">
        <v>0</v>
      </c>
      <c r="BX195" s="650">
        <v>3</v>
      </c>
      <c r="BY195" s="257">
        <f t="shared" si="100"/>
        <v>0</v>
      </c>
      <c r="BZ195" s="650">
        <v>0</v>
      </c>
      <c r="CA195" s="650">
        <v>0</v>
      </c>
      <c r="CB195" s="257" t="str">
        <f t="shared" si="101"/>
        <v/>
      </c>
      <c r="CC195" s="650">
        <v>3</v>
      </c>
      <c r="CD195" s="650">
        <v>3</v>
      </c>
      <c r="CE195" s="257">
        <f t="shared" si="102"/>
        <v>1</v>
      </c>
      <c r="CF195" s="650">
        <v>1</v>
      </c>
      <c r="CG195" s="650">
        <v>1</v>
      </c>
      <c r="CH195" s="257">
        <f t="shared" si="103"/>
        <v>1</v>
      </c>
      <c r="CI195" s="650">
        <v>0</v>
      </c>
      <c r="CJ195" s="650">
        <v>0</v>
      </c>
      <c r="CK195" s="257" t="str">
        <f t="shared" si="104"/>
        <v/>
      </c>
      <c r="CL195" s="650"/>
      <c r="CM195" s="650">
        <v>1</v>
      </c>
      <c r="CN195" s="257">
        <f t="shared" si="105"/>
        <v>0</v>
      </c>
      <c r="CO195" s="650">
        <v>0</v>
      </c>
      <c r="CP195" s="650">
        <v>0</v>
      </c>
      <c r="CQ195" s="257" t="str">
        <f t="shared" si="106"/>
        <v/>
      </c>
      <c r="CR195" s="650">
        <v>0</v>
      </c>
      <c r="CS195" s="650">
        <v>1</v>
      </c>
      <c r="CT195" s="257">
        <f t="shared" si="107"/>
        <v>0</v>
      </c>
      <c r="CU195" s="256">
        <v>1</v>
      </c>
      <c r="CV195" s="256">
        <v>1</v>
      </c>
      <c r="CW195" s="257">
        <f t="shared" si="108"/>
        <v>1</v>
      </c>
      <c r="CX195" s="256">
        <v>1</v>
      </c>
      <c r="CY195" s="256">
        <f t="shared" si="78"/>
        <v>1</v>
      </c>
      <c r="CZ195" s="257">
        <f t="shared" si="109"/>
        <v>1</v>
      </c>
    </row>
    <row r="196" spans="1:104" ht="15" customHeight="1" x14ac:dyDescent="0.25">
      <c r="A196" s="152">
        <v>11</v>
      </c>
      <c r="B196" s="127" t="s">
        <v>348</v>
      </c>
      <c r="C196" s="127" t="s">
        <v>345</v>
      </c>
      <c r="D196" s="480">
        <v>0</v>
      </c>
      <c r="E196" s="480">
        <v>0</v>
      </c>
      <c r="F196" s="257" t="str">
        <f t="shared" si="79"/>
        <v>-</v>
      </c>
      <c r="G196" s="239" t="str">
        <f t="shared" si="73"/>
        <v>Đạt</v>
      </c>
      <c r="H196" s="259">
        <f t="shared" si="74"/>
        <v>15</v>
      </c>
      <c r="I196" s="259">
        <f t="shared" si="74"/>
        <v>19</v>
      </c>
      <c r="J196" s="293">
        <f t="shared" si="80"/>
        <v>0.78947368421052633</v>
      </c>
      <c r="K196" s="239" t="str">
        <f t="shared" si="75"/>
        <v>Không đạt</v>
      </c>
      <c r="L196" s="650">
        <v>0</v>
      </c>
      <c r="M196" s="650">
        <v>0</v>
      </c>
      <c r="N196" s="257" t="str">
        <f t="shared" si="81"/>
        <v/>
      </c>
      <c r="O196" s="650">
        <v>0</v>
      </c>
      <c r="P196" s="650">
        <v>0</v>
      </c>
      <c r="Q196" s="257" t="str">
        <f t="shared" si="76"/>
        <v/>
      </c>
      <c r="R196" s="650">
        <v>1</v>
      </c>
      <c r="S196" s="650">
        <v>1</v>
      </c>
      <c r="T196" s="257">
        <f t="shared" si="82"/>
        <v>1</v>
      </c>
      <c r="U196" s="650">
        <v>0</v>
      </c>
      <c r="V196" s="650">
        <v>0</v>
      </c>
      <c r="W196" s="257" t="str">
        <f t="shared" si="83"/>
        <v/>
      </c>
      <c r="X196" s="650">
        <v>2</v>
      </c>
      <c r="Y196" s="650">
        <v>2</v>
      </c>
      <c r="Z196" s="257">
        <f t="shared" si="84"/>
        <v>1</v>
      </c>
      <c r="AA196" s="650">
        <v>0</v>
      </c>
      <c r="AB196" s="650">
        <v>0</v>
      </c>
      <c r="AC196" s="257" t="str">
        <f t="shared" si="77"/>
        <v/>
      </c>
      <c r="AD196" s="650">
        <v>0</v>
      </c>
      <c r="AE196" s="650">
        <v>0</v>
      </c>
      <c r="AF196" s="257" t="str">
        <f t="shared" si="85"/>
        <v/>
      </c>
      <c r="AG196" s="650">
        <v>0</v>
      </c>
      <c r="AH196" s="650">
        <v>0</v>
      </c>
      <c r="AI196" s="257" t="str">
        <f t="shared" si="86"/>
        <v/>
      </c>
      <c r="AJ196" s="650">
        <v>0</v>
      </c>
      <c r="AK196" s="650">
        <v>0</v>
      </c>
      <c r="AL196" s="257" t="str">
        <f t="shared" si="87"/>
        <v/>
      </c>
      <c r="AM196" s="650">
        <v>1</v>
      </c>
      <c r="AN196" s="650">
        <v>1</v>
      </c>
      <c r="AO196" s="257">
        <f t="shared" si="88"/>
        <v>1</v>
      </c>
      <c r="AP196" s="650">
        <v>1</v>
      </c>
      <c r="AQ196" s="650">
        <v>1</v>
      </c>
      <c r="AR196" s="257">
        <f t="shared" si="89"/>
        <v>1</v>
      </c>
      <c r="AS196" s="256">
        <v>1</v>
      </c>
      <c r="AT196" s="256">
        <v>2</v>
      </c>
      <c r="AU196" s="257">
        <f t="shared" si="90"/>
        <v>0.5</v>
      </c>
      <c r="AV196" s="256">
        <v>0</v>
      </c>
      <c r="AW196" s="256">
        <v>0</v>
      </c>
      <c r="AX196" s="257" t="str">
        <f t="shared" si="91"/>
        <v/>
      </c>
      <c r="AY196" s="256">
        <v>1</v>
      </c>
      <c r="AZ196" s="256">
        <v>1</v>
      </c>
      <c r="BA196" s="257">
        <f t="shared" si="92"/>
        <v>1</v>
      </c>
      <c r="BB196" s="256">
        <v>0</v>
      </c>
      <c r="BC196" s="256">
        <v>0</v>
      </c>
      <c r="BD196" s="257" t="str">
        <f t="shared" si="93"/>
        <v/>
      </c>
      <c r="BE196" s="521">
        <v>0</v>
      </c>
      <c r="BF196" s="521">
        <v>0</v>
      </c>
      <c r="BG196" s="257" t="str">
        <f t="shared" si="94"/>
        <v/>
      </c>
      <c r="BH196" s="256">
        <v>1</v>
      </c>
      <c r="BI196" s="256">
        <v>1</v>
      </c>
      <c r="BJ196" s="257">
        <f t="shared" si="95"/>
        <v>1</v>
      </c>
      <c r="BK196" s="650">
        <v>0</v>
      </c>
      <c r="BL196" s="650">
        <v>0</v>
      </c>
      <c r="BM196" s="257" t="str">
        <f t="shared" si="96"/>
        <v/>
      </c>
      <c r="BN196" s="650">
        <v>0</v>
      </c>
      <c r="BO196" s="650">
        <v>0</v>
      </c>
      <c r="BP196" s="257" t="str">
        <f t="shared" si="97"/>
        <v/>
      </c>
      <c r="BQ196" s="650">
        <v>1</v>
      </c>
      <c r="BR196" s="650">
        <v>1</v>
      </c>
      <c r="BS196" s="257">
        <f t="shared" si="98"/>
        <v>1</v>
      </c>
      <c r="BT196" s="650">
        <v>0</v>
      </c>
      <c r="BU196" s="650">
        <v>0</v>
      </c>
      <c r="BV196" s="257" t="str">
        <f t="shared" si="99"/>
        <v/>
      </c>
      <c r="BW196" s="650">
        <v>0</v>
      </c>
      <c r="BX196" s="650">
        <v>0</v>
      </c>
      <c r="BY196" s="257" t="str">
        <f t="shared" si="100"/>
        <v/>
      </c>
      <c r="BZ196" s="650">
        <v>0</v>
      </c>
      <c r="CA196" s="650">
        <v>0</v>
      </c>
      <c r="CB196" s="257" t="str">
        <f t="shared" si="101"/>
        <v/>
      </c>
      <c r="CC196" s="650">
        <v>0</v>
      </c>
      <c r="CD196" s="650">
        <v>0</v>
      </c>
      <c r="CE196" s="257" t="str">
        <f t="shared" si="102"/>
        <v/>
      </c>
      <c r="CF196" s="650">
        <v>0</v>
      </c>
      <c r="CG196" s="650">
        <v>0</v>
      </c>
      <c r="CH196" s="257" t="str">
        <f t="shared" si="103"/>
        <v/>
      </c>
      <c r="CI196" s="650">
        <v>1</v>
      </c>
      <c r="CJ196" s="650">
        <v>1</v>
      </c>
      <c r="CK196" s="257">
        <f t="shared" si="104"/>
        <v>1</v>
      </c>
      <c r="CL196" s="650"/>
      <c r="CM196" s="650">
        <v>4</v>
      </c>
      <c r="CN196" s="257">
        <f t="shared" si="105"/>
        <v>0</v>
      </c>
      <c r="CO196" s="650">
        <v>4</v>
      </c>
      <c r="CP196" s="650">
        <v>4</v>
      </c>
      <c r="CQ196" s="257">
        <f t="shared" si="106"/>
        <v>1</v>
      </c>
      <c r="CR196" s="650">
        <v>1</v>
      </c>
      <c r="CS196" s="650">
        <v>0</v>
      </c>
      <c r="CT196" s="257" t="str">
        <f t="shared" si="107"/>
        <v/>
      </c>
      <c r="CU196" s="256">
        <v>0</v>
      </c>
      <c r="CV196" s="256">
        <v>0</v>
      </c>
      <c r="CW196" s="257" t="str">
        <f t="shared" si="108"/>
        <v/>
      </c>
      <c r="CX196" s="256">
        <v>0</v>
      </c>
      <c r="CY196" s="256">
        <f t="shared" si="78"/>
        <v>0</v>
      </c>
      <c r="CZ196" s="257" t="str">
        <f t="shared" si="109"/>
        <v/>
      </c>
    </row>
    <row r="197" spans="1:104" ht="15" customHeight="1" x14ac:dyDescent="0.25">
      <c r="A197" s="152">
        <v>12</v>
      </c>
      <c r="B197" s="127" t="s">
        <v>349</v>
      </c>
      <c r="C197" s="127" t="s">
        <v>336</v>
      </c>
      <c r="D197" s="480">
        <v>0</v>
      </c>
      <c r="E197" s="480">
        <v>0</v>
      </c>
      <c r="F197" s="257" t="str">
        <f t="shared" si="79"/>
        <v>-</v>
      </c>
      <c r="G197" s="239" t="str">
        <f t="shared" si="73"/>
        <v>Đạt</v>
      </c>
      <c r="H197" s="259">
        <f t="shared" si="74"/>
        <v>6</v>
      </c>
      <c r="I197" s="259">
        <f t="shared" si="74"/>
        <v>7</v>
      </c>
      <c r="J197" s="293">
        <f t="shared" si="80"/>
        <v>0.8571428571428571</v>
      </c>
      <c r="K197" s="239" t="str">
        <f t="shared" si="75"/>
        <v>Không đạt</v>
      </c>
      <c r="L197" s="650">
        <v>0</v>
      </c>
      <c r="M197" s="650">
        <v>0</v>
      </c>
      <c r="N197" s="257" t="str">
        <f t="shared" si="81"/>
        <v/>
      </c>
      <c r="O197" s="650">
        <v>0</v>
      </c>
      <c r="P197" s="650">
        <v>0</v>
      </c>
      <c r="Q197" s="257" t="str">
        <f t="shared" si="76"/>
        <v/>
      </c>
      <c r="R197" s="650">
        <v>0</v>
      </c>
      <c r="S197" s="650">
        <v>0</v>
      </c>
      <c r="T197" s="257" t="str">
        <f t="shared" si="82"/>
        <v/>
      </c>
      <c r="U197" s="650">
        <v>0</v>
      </c>
      <c r="V197" s="650">
        <v>0</v>
      </c>
      <c r="W197" s="257" t="str">
        <f t="shared" si="83"/>
        <v/>
      </c>
      <c r="X197" s="650">
        <v>0</v>
      </c>
      <c r="Y197" s="650">
        <v>0</v>
      </c>
      <c r="Z197" s="257" t="str">
        <f t="shared" si="84"/>
        <v/>
      </c>
      <c r="AA197" s="650">
        <v>0</v>
      </c>
      <c r="AB197" s="650">
        <v>0</v>
      </c>
      <c r="AC197" s="257" t="str">
        <f t="shared" si="77"/>
        <v/>
      </c>
      <c r="AD197" s="650">
        <v>0</v>
      </c>
      <c r="AE197" s="650">
        <v>0</v>
      </c>
      <c r="AF197" s="257" t="str">
        <f t="shared" si="85"/>
        <v/>
      </c>
      <c r="AG197" s="650">
        <v>1</v>
      </c>
      <c r="AH197" s="650">
        <v>1</v>
      </c>
      <c r="AI197" s="257">
        <f t="shared" si="86"/>
        <v>1</v>
      </c>
      <c r="AJ197" s="650">
        <v>0</v>
      </c>
      <c r="AK197" s="650">
        <v>0</v>
      </c>
      <c r="AL197" s="257" t="str">
        <f t="shared" si="87"/>
        <v/>
      </c>
      <c r="AM197" s="650">
        <v>2</v>
      </c>
      <c r="AN197" s="650">
        <v>2</v>
      </c>
      <c r="AO197" s="257">
        <f t="shared" si="88"/>
        <v>1</v>
      </c>
      <c r="AP197" s="650">
        <v>0</v>
      </c>
      <c r="AQ197" s="650">
        <v>0</v>
      </c>
      <c r="AR197" s="257" t="str">
        <f t="shared" si="89"/>
        <v/>
      </c>
      <c r="AS197" s="256">
        <v>0</v>
      </c>
      <c r="AT197" s="256">
        <v>0</v>
      </c>
      <c r="AU197" s="257" t="str">
        <f t="shared" si="90"/>
        <v/>
      </c>
      <c r="AV197" s="256">
        <v>0</v>
      </c>
      <c r="AW197" s="256">
        <v>0</v>
      </c>
      <c r="AX197" s="257" t="str">
        <f t="shared" si="91"/>
        <v/>
      </c>
      <c r="AY197" s="256">
        <v>0</v>
      </c>
      <c r="AZ197" s="256">
        <v>0</v>
      </c>
      <c r="BA197" s="257" t="str">
        <f t="shared" si="92"/>
        <v/>
      </c>
      <c r="BB197" s="256">
        <v>0</v>
      </c>
      <c r="BC197" s="256">
        <v>0</v>
      </c>
      <c r="BD197" s="257" t="str">
        <f t="shared" si="93"/>
        <v/>
      </c>
      <c r="BE197" s="521">
        <v>0</v>
      </c>
      <c r="BF197" s="521">
        <v>0</v>
      </c>
      <c r="BG197" s="257" t="str">
        <f t="shared" si="94"/>
        <v/>
      </c>
      <c r="BH197" s="256">
        <v>1</v>
      </c>
      <c r="BI197" s="256">
        <v>1</v>
      </c>
      <c r="BJ197" s="257">
        <f t="shared" si="95"/>
        <v>1</v>
      </c>
      <c r="BK197" s="650">
        <v>0</v>
      </c>
      <c r="BL197" s="650">
        <v>0</v>
      </c>
      <c r="BM197" s="257" t="str">
        <f t="shared" si="96"/>
        <v/>
      </c>
      <c r="BN197" s="650">
        <v>0</v>
      </c>
      <c r="BO197" s="650">
        <v>0</v>
      </c>
      <c r="BP197" s="257" t="str">
        <f t="shared" si="97"/>
        <v/>
      </c>
      <c r="BQ197" s="650">
        <v>0</v>
      </c>
      <c r="BR197" s="650">
        <v>0</v>
      </c>
      <c r="BS197" s="257" t="str">
        <f t="shared" si="98"/>
        <v/>
      </c>
      <c r="BT197" s="650">
        <v>0</v>
      </c>
      <c r="BU197" s="650">
        <v>1</v>
      </c>
      <c r="BV197" s="257">
        <f t="shared" si="99"/>
        <v>0</v>
      </c>
      <c r="BW197" s="650">
        <v>0</v>
      </c>
      <c r="BX197" s="650">
        <v>0</v>
      </c>
      <c r="BY197" s="257" t="str">
        <f t="shared" si="100"/>
        <v/>
      </c>
      <c r="BZ197" s="650">
        <v>1</v>
      </c>
      <c r="CA197" s="650">
        <v>1</v>
      </c>
      <c r="CB197" s="257">
        <f t="shared" si="101"/>
        <v>1</v>
      </c>
      <c r="CC197" s="650">
        <v>0</v>
      </c>
      <c r="CD197" s="650">
        <v>0</v>
      </c>
      <c r="CE197" s="257" t="str">
        <f t="shared" si="102"/>
        <v/>
      </c>
      <c r="CF197" s="650">
        <v>0</v>
      </c>
      <c r="CG197" s="650">
        <v>0</v>
      </c>
      <c r="CH197" s="257" t="str">
        <f t="shared" si="103"/>
        <v/>
      </c>
      <c r="CI197" s="650">
        <v>0</v>
      </c>
      <c r="CJ197" s="650">
        <v>0</v>
      </c>
      <c r="CK197" s="257" t="str">
        <f t="shared" si="104"/>
        <v/>
      </c>
      <c r="CL197" s="650"/>
      <c r="CM197" s="650">
        <v>0</v>
      </c>
      <c r="CN197" s="257" t="str">
        <f t="shared" si="105"/>
        <v/>
      </c>
      <c r="CO197" s="650">
        <v>1</v>
      </c>
      <c r="CP197" s="650">
        <v>1</v>
      </c>
      <c r="CQ197" s="257">
        <f t="shared" si="106"/>
        <v>1</v>
      </c>
      <c r="CR197" s="650">
        <v>0</v>
      </c>
      <c r="CS197" s="650">
        <v>0</v>
      </c>
      <c r="CT197" s="257" t="str">
        <f t="shared" si="107"/>
        <v/>
      </c>
      <c r="CU197" s="256">
        <v>0</v>
      </c>
      <c r="CV197" s="256">
        <v>0</v>
      </c>
      <c r="CW197" s="257" t="str">
        <f t="shared" si="108"/>
        <v/>
      </c>
      <c r="CX197" s="256">
        <v>0</v>
      </c>
      <c r="CY197" s="256">
        <f t="shared" si="78"/>
        <v>0</v>
      </c>
      <c r="CZ197" s="257" t="str">
        <f t="shared" si="109"/>
        <v/>
      </c>
    </row>
    <row r="198" spans="1:104" ht="15" customHeight="1" x14ac:dyDescent="0.25">
      <c r="A198" s="152">
        <v>13</v>
      </c>
      <c r="B198" s="127" t="s">
        <v>350</v>
      </c>
      <c r="C198" s="127" t="s">
        <v>336</v>
      </c>
      <c r="D198" s="480">
        <v>1</v>
      </c>
      <c r="E198" s="480">
        <v>1</v>
      </c>
      <c r="F198" s="257">
        <f t="shared" si="79"/>
        <v>1</v>
      </c>
      <c r="G198" s="239" t="str">
        <f t="shared" si="73"/>
        <v>Đạt</v>
      </c>
      <c r="H198" s="259">
        <f t="shared" si="74"/>
        <v>17</v>
      </c>
      <c r="I198" s="259">
        <f t="shared" si="74"/>
        <v>16</v>
      </c>
      <c r="J198" s="293">
        <f t="shared" si="80"/>
        <v>1.0625</v>
      </c>
      <c r="K198" s="239" t="str">
        <f t="shared" si="75"/>
        <v>Đạt</v>
      </c>
      <c r="L198" s="650">
        <v>0</v>
      </c>
      <c r="M198" s="650">
        <v>0</v>
      </c>
      <c r="N198" s="257" t="str">
        <f t="shared" si="81"/>
        <v/>
      </c>
      <c r="O198" s="650">
        <v>0</v>
      </c>
      <c r="P198" s="650">
        <v>0</v>
      </c>
      <c r="Q198" s="257" t="str">
        <f t="shared" si="76"/>
        <v/>
      </c>
      <c r="R198" s="650">
        <v>1</v>
      </c>
      <c r="S198" s="650">
        <v>1</v>
      </c>
      <c r="T198" s="257">
        <f t="shared" si="82"/>
        <v>1</v>
      </c>
      <c r="U198" s="650">
        <v>0</v>
      </c>
      <c r="V198" s="650">
        <v>0</v>
      </c>
      <c r="W198" s="257" t="str">
        <f t="shared" si="83"/>
        <v/>
      </c>
      <c r="X198" s="650">
        <v>1</v>
      </c>
      <c r="Y198" s="650">
        <v>1</v>
      </c>
      <c r="Z198" s="257">
        <f t="shared" si="84"/>
        <v>1</v>
      </c>
      <c r="AA198" s="650">
        <v>1</v>
      </c>
      <c r="AB198" s="650">
        <v>1</v>
      </c>
      <c r="AC198" s="257">
        <f t="shared" si="77"/>
        <v>1</v>
      </c>
      <c r="AD198" s="650">
        <v>0</v>
      </c>
      <c r="AE198" s="650">
        <v>0</v>
      </c>
      <c r="AF198" s="257" t="str">
        <f t="shared" si="85"/>
        <v/>
      </c>
      <c r="AG198" s="650">
        <v>1</v>
      </c>
      <c r="AH198" s="650">
        <v>1</v>
      </c>
      <c r="AI198" s="257">
        <f t="shared" si="86"/>
        <v>1</v>
      </c>
      <c r="AJ198" s="650">
        <v>1</v>
      </c>
      <c r="AK198" s="650">
        <v>1</v>
      </c>
      <c r="AL198" s="257">
        <f t="shared" si="87"/>
        <v>1</v>
      </c>
      <c r="AM198" s="650">
        <v>1</v>
      </c>
      <c r="AN198" s="650">
        <v>1</v>
      </c>
      <c r="AO198" s="257">
        <f t="shared" si="88"/>
        <v>1</v>
      </c>
      <c r="AP198" s="650">
        <v>0</v>
      </c>
      <c r="AQ198" s="650">
        <v>0</v>
      </c>
      <c r="AR198" s="257" t="str">
        <f t="shared" si="89"/>
        <v/>
      </c>
      <c r="AS198" s="256">
        <v>0</v>
      </c>
      <c r="AT198" s="256">
        <v>0</v>
      </c>
      <c r="AU198" s="257" t="str">
        <f t="shared" si="90"/>
        <v/>
      </c>
      <c r="AV198" s="256">
        <v>1</v>
      </c>
      <c r="AW198" s="256">
        <v>1</v>
      </c>
      <c r="AX198" s="257">
        <f t="shared" si="91"/>
        <v>1</v>
      </c>
      <c r="AY198" s="256">
        <v>1</v>
      </c>
      <c r="AZ198" s="256">
        <v>1</v>
      </c>
      <c r="BA198" s="257">
        <f t="shared" si="92"/>
        <v>1</v>
      </c>
      <c r="BB198" s="256">
        <v>0</v>
      </c>
      <c r="BC198" s="256">
        <v>0</v>
      </c>
      <c r="BD198" s="257" t="str">
        <f t="shared" si="93"/>
        <v/>
      </c>
      <c r="BE198" s="521">
        <v>0</v>
      </c>
      <c r="BF198" s="521">
        <v>0</v>
      </c>
      <c r="BG198" s="257" t="str">
        <f t="shared" si="94"/>
        <v/>
      </c>
      <c r="BH198" s="256">
        <v>1</v>
      </c>
      <c r="BI198" s="256">
        <v>1</v>
      </c>
      <c r="BJ198" s="257">
        <f t="shared" si="95"/>
        <v>1</v>
      </c>
      <c r="BK198" s="650">
        <v>1</v>
      </c>
      <c r="BL198" s="650">
        <v>1</v>
      </c>
      <c r="BM198" s="257">
        <f t="shared" si="96"/>
        <v>1</v>
      </c>
      <c r="BN198" s="650">
        <v>2</v>
      </c>
      <c r="BO198" s="650">
        <v>2</v>
      </c>
      <c r="BP198" s="257">
        <f t="shared" si="97"/>
        <v>1</v>
      </c>
      <c r="BQ198" s="650">
        <v>0</v>
      </c>
      <c r="BR198" s="650">
        <v>0</v>
      </c>
      <c r="BS198" s="257" t="str">
        <f t="shared" si="98"/>
        <v/>
      </c>
      <c r="BT198" s="650">
        <v>1</v>
      </c>
      <c r="BU198" s="650">
        <v>0</v>
      </c>
      <c r="BV198" s="257" t="str">
        <f t="shared" si="99"/>
        <v/>
      </c>
      <c r="BW198" s="650">
        <v>0</v>
      </c>
      <c r="BX198" s="650">
        <v>0</v>
      </c>
      <c r="BY198" s="257" t="str">
        <f t="shared" si="100"/>
        <v/>
      </c>
      <c r="BZ198" s="650">
        <v>1</v>
      </c>
      <c r="CA198" s="650">
        <v>1</v>
      </c>
      <c r="CB198" s="257">
        <f t="shared" si="101"/>
        <v>1</v>
      </c>
      <c r="CC198" s="650">
        <v>0</v>
      </c>
      <c r="CD198" s="650">
        <v>0</v>
      </c>
      <c r="CE198" s="257" t="str">
        <f t="shared" si="102"/>
        <v/>
      </c>
      <c r="CF198" s="650">
        <v>1</v>
      </c>
      <c r="CG198" s="650">
        <v>1</v>
      </c>
      <c r="CH198" s="257">
        <f t="shared" si="103"/>
        <v>1</v>
      </c>
      <c r="CI198" s="650">
        <v>1</v>
      </c>
      <c r="CJ198" s="650">
        <v>1</v>
      </c>
      <c r="CK198" s="257">
        <f t="shared" si="104"/>
        <v>1</v>
      </c>
      <c r="CL198" s="650"/>
      <c r="CM198" s="650">
        <v>0</v>
      </c>
      <c r="CN198" s="257" t="str">
        <f t="shared" si="105"/>
        <v/>
      </c>
      <c r="CO198" s="650">
        <v>0</v>
      </c>
      <c r="CP198" s="650">
        <v>0</v>
      </c>
      <c r="CQ198" s="257" t="str">
        <f t="shared" si="106"/>
        <v/>
      </c>
      <c r="CR198" s="650">
        <v>0</v>
      </c>
      <c r="CS198" s="650">
        <v>0</v>
      </c>
      <c r="CT198" s="257" t="str">
        <f t="shared" si="107"/>
        <v/>
      </c>
      <c r="CU198" s="256">
        <v>0</v>
      </c>
      <c r="CV198" s="256">
        <v>0</v>
      </c>
      <c r="CW198" s="257" t="str">
        <f t="shared" si="108"/>
        <v/>
      </c>
      <c r="CX198" s="256">
        <v>1</v>
      </c>
      <c r="CY198" s="256">
        <f t="shared" si="78"/>
        <v>1</v>
      </c>
      <c r="CZ198" s="257">
        <f t="shared" si="109"/>
        <v>1</v>
      </c>
    </row>
    <row r="199" spans="1:104" ht="15" customHeight="1" x14ac:dyDescent="0.25">
      <c r="A199" s="152">
        <v>14</v>
      </c>
      <c r="B199" s="127" t="s">
        <v>351</v>
      </c>
      <c r="C199" s="127" t="s">
        <v>339</v>
      </c>
      <c r="D199" s="480">
        <v>0</v>
      </c>
      <c r="E199" s="480">
        <v>0</v>
      </c>
      <c r="F199" s="257" t="str">
        <f t="shared" si="79"/>
        <v>-</v>
      </c>
      <c r="G199" s="239" t="str">
        <f t="shared" si="73"/>
        <v>Đạt</v>
      </c>
      <c r="H199" s="259">
        <f t="shared" si="74"/>
        <v>14</v>
      </c>
      <c r="I199" s="259">
        <f t="shared" si="74"/>
        <v>14</v>
      </c>
      <c r="J199" s="293">
        <f t="shared" si="80"/>
        <v>1</v>
      </c>
      <c r="K199" s="239" t="str">
        <f t="shared" si="75"/>
        <v>Đạt</v>
      </c>
      <c r="L199" s="650">
        <v>0</v>
      </c>
      <c r="M199" s="650">
        <v>0</v>
      </c>
      <c r="N199" s="257" t="str">
        <f t="shared" si="81"/>
        <v/>
      </c>
      <c r="O199" s="650">
        <v>0</v>
      </c>
      <c r="P199" s="650">
        <v>0</v>
      </c>
      <c r="Q199" s="257" t="str">
        <f t="shared" si="76"/>
        <v/>
      </c>
      <c r="R199" s="650">
        <v>1</v>
      </c>
      <c r="S199" s="650">
        <v>1</v>
      </c>
      <c r="T199" s="257">
        <f t="shared" si="82"/>
        <v>1</v>
      </c>
      <c r="U199" s="650">
        <v>0</v>
      </c>
      <c r="V199" s="650">
        <v>0</v>
      </c>
      <c r="W199" s="257" t="str">
        <f t="shared" si="83"/>
        <v/>
      </c>
      <c r="X199" s="650">
        <v>3</v>
      </c>
      <c r="Y199" s="650">
        <v>3</v>
      </c>
      <c r="Z199" s="257">
        <f t="shared" si="84"/>
        <v>1</v>
      </c>
      <c r="AA199" s="650">
        <v>0</v>
      </c>
      <c r="AB199" s="650">
        <v>0</v>
      </c>
      <c r="AC199" s="257" t="str">
        <f t="shared" si="77"/>
        <v/>
      </c>
      <c r="AD199" s="650">
        <v>0</v>
      </c>
      <c r="AE199" s="650">
        <v>0</v>
      </c>
      <c r="AF199" s="257" t="str">
        <f t="shared" si="85"/>
        <v/>
      </c>
      <c r="AG199" s="650">
        <v>0</v>
      </c>
      <c r="AH199" s="650">
        <v>0</v>
      </c>
      <c r="AI199" s="257" t="str">
        <f t="shared" si="86"/>
        <v/>
      </c>
      <c r="AJ199" s="650">
        <v>0</v>
      </c>
      <c r="AK199" s="650">
        <v>0</v>
      </c>
      <c r="AL199" s="257" t="str">
        <f t="shared" si="87"/>
        <v/>
      </c>
      <c r="AM199" s="650">
        <v>0</v>
      </c>
      <c r="AN199" s="650">
        <v>0</v>
      </c>
      <c r="AO199" s="257" t="str">
        <f t="shared" si="88"/>
        <v/>
      </c>
      <c r="AP199" s="650">
        <v>0</v>
      </c>
      <c r="AQ199" s="650">
        <v>0</v>
      </c>
      <c r="AR199" s="257" t="str">
        <f t="shared" si="89"/>
        <v/>
      </c>
      <c r="AS199" s="256">
        <v>0</v>
      </c>
      <c r="AT199" s="256">
        <v>0</v>
      </c>
      <c r="AU199" s="257" t="str">
        <f t="shared" si="90"/>
        <v/>
      </c>
      <c r="AV199" s="256">
        <v>1</v>
      </c>
      <c r="AW199" s="256">
        <v>1</v>
      </c>
      <c r="AX199" s="257">
        <f t="shared" si="91"/>
        <v>1</v>
      </c>
      <c r="AY199" s="256">
        <v>0</v>
      </c>
      <c r="AZ199" s="256">
        <v>0</v>
      </c>
      <c r="BA199" s="257" t="str">
        <f t="shared" si="92"/>
        <v/>
      </c>
      <c r="BB199" s="256">
        <v>0</v>
      </c>
      <c r="BC199" s="256">
        <v>0</v>
      </c>
      <c r="BD199" s="257" t="str">
        <f t="shared" si="93"/>
        <v/>
      </c>
      <c r="BE199" s="521">
        <v>0</v>
      </c>
      <c r="BF199" s="521">
        <v>0</v>
      </c>
      <c r="BG199" s="257" t="str">
        <f t="shared" si="94"/>
        <v/>
      </c>
      <c r="BH199" s="256">
        <v>0</v>
      </c>
      <c r="BI199" s="256">
        <v>0</v>
      </c>
      <c r="BJ199" s="257" t="str">
        <f t="shared" si="95"/>
        <v/>
      </c>
      <c r="BK199" s="650">
        <v>0</v>
      </c>
      <c r="BL199" s="650">
        <v>0</v>
      </c>
      <c r="BM199" s="257" t="str">
        <f t="shared" si="96"/>
        <v/>
      </c>
      <c r="BN199" s="650">
        <v>1</v>
      </c>
      <c r="BO199" s="650">
        <v>1</v>
      </c>
      <c r="BP199" s="257">
        <f t="shared" si="97"/>
        <v>1</v>
      </c>
      <c r="BQ199" s="650">
        <v>1</v>
      </c>
      <c r="BR199" s="650">
        <v>1</v>
      </c>
      <c r="BS199" s="257">
        <f t="shared" si="98"/>
        <v>1</v>
      </c>
      <c r="BT199" s="650">
        <v>1</v>
      </c>
      <c r="BU199" s="650">
        <v>1</v>
      </c>
      <c r="BV199" s="257">
        <f t="shared" si="99"/>
        <v>1</v>
      </c>
      <c r="BW199" s="650">
        <v>0</v>
      </c>
      <c r="BX199" s="650">
        <v>0</v>
      </c>
      <c r="BY199" s="257" t="str">
        <f t="shared" si="100"/>
        <v/>
      </c>
      <c r="BZ199" s="650">
        <v>0</v>
      </c>
      <c r="CA199" s="650">
        <v>0</v>
      </c>
      <c r="CB199" s="257" t="str">
        <f t="shared" si="101"/>
        <v/>
      </c>
      <c r="CC199" s="650">
        <v>0</v>
      </c>
      <c r="CD199" s="650">
        <v>0</v>
      </c>
      <c r="CE199" s="257" t="str">
        <f t="shared" si="102"/>
        <v/>
      </c>
      <c r="CF199" s="650">
        <v>1</v>
      </c>
      <c r="CG199" s="650">
        <v>1</v>
      </c>
      <c r="CH199" s="257">
        <f t="shared" si="103"/>
        <v>1</v>
      </c>
      <c r="CI199" s="650">
        <v>1</v>
      </c>
      <c r="CJ199" s="650">
        <v>1</v>
      </c>
      <c r="CK199" s="257">
        <f t="shared" si="104"/>
        <v>1</v>
      </c>
      <c r="CL199" s="650"/>
      <c r="CM199" s="650">
        <v>1</v>
      </c>
      <c r="CN199" s="257">
        <f t="shared" si="105"/>
        <v>0</v>
      </c>
      <c r="CO199" s="650">
        <v>3</v>
      </c>
      <c r="CP199" s="650">
        <v>3</v>
      </c>
      <c r="CQ199" s="257">
        <f t="shared" si="106"/>
        <v>1</v>
      </c>
      <c r="CR199" s="650">
        <v>1</v>
      </c>
      <c r="CS199" s="650">
        <v>0</v>
      </c>
      <c r="CT199" s="257" t="str">
        <f t="shared" si="107"/>
        <v/>
      </c>
      <c r="CU199" s="256">
        <v>0</v>
      </c>
      <c r="CV199" s="256">
        <v>0</v>
      </c>
      <c r="CW199" s="257" t="str">
        <f t="shared" si="108"/>
        <v/>
      </c>
      <c r="CX199" s="256">
        <v>0</v>
      </c>
      <c r="CY199" s="256">
        <f t="shared" si="78"/>
        <v>0</v>
      </c>
      <c r="CZ199" s="257" t="str">
        <f t="shared" si="109"/>
        <v/>
      </c>
    </row>
    <row r="200" spans="1:104" ht="15" customHeight="1" x14ac:dyDescent="0.25">
      <c r="A200" s="152">
        <v>15</v>
      </c>
      <c r="B200" s="127" t="s">
        <v>352</v>
      </c>
      <c r="C200" s="127" t="s">
        <v>345</v>
      </c>
      <c r="D200" s="480">
        <v>3</v>
      </c>
      <c r="E200" s="480">
        <v>3</v>
      </c>
      <c r="F200" s="257">
        <f t="shared" si="79"/>
        <v>1</v>
      </c>
      <c r="G200" s="239" t="str">
        <f t="shared" si="73"/>
        <v>Đạt</v>
      </c>
      <c r="H200" s="259">
        <f t="shared" si="74"/>
        <v>26</v>
      </c>
      <c r="I200" s="259">
        <f t="shared" si="74"/>
        <v>28</v>
      </c>
      <c r="J200" s="293">
        <f t="shared" si="80"/>
        <v>0.9285714285714286</v>
      </c>
      <c r="K200" s="239" t="str">
        <f t="shared" si="75"/>
        <v>Không đạt</v>
      </c>
      <c r="L200" s="650">
        <v>0</v>
      </c>
      <c r="M200" s="650">
        <v>0</v>
      </c>
      <c r="N200" s="257" t="str">
        <f t="shared" si="81"/>
        <v/>
      </c>
      <c r="O200" s="650">
        <v>0</v>
      </c>
      <c r="P200" s="650">
        <v>0</v>
      </c>
      <c r="Q200" s="257" t="str">
        <f t="shared" si="76"/>
        <v/>
      </c>
      <c r="R200" s="650">
        <v>0</v>
      </c>
      <c r="S200" s="650">
        <v>0</v>
      </c>
      <c r="T200" s="257" t="str">
        <f t="shared" si="82"/>
        <v/>
      </c>
      <c r="U200" s="650">
        <v>1</v>
      </c>
      <c r="V200" s="650">
        <v>1</v>
      </c>
      <c r="W200" s="257">
        <f t="shared" si="83"/>
        <v>1</v>
      </c>
      <c r="X200" s="650">
        <v>1</v>
      </c>
      <c r="Y200" s="650">
        <v>1</v>
      </c>
      <c r="Z200" s="257">
        <f t="shared" si="84"/>
        <v>1</v>
      </c>
      <c r="AA200" s="650">
        <v>3</v>
      </c>
      <c r="AB200" s="650">
        <v>3</v>
      </c>
      <c r="AC200" s="257">
        <f t="shared" si="77"/>
        <v>1</v>
      </c>
      <c r="AD200" s="650">
        <v>0</v>
      </c>
      <c r="AE200" s="650">
        <v>0</v>
      </c>
      <c r="AF200" s="257" t="str">
        <f t="shared" si="85"/>
        <v/>
      </c>
      <c r="AG200" s="650">
        <v>0</v>
      </c>
      <c r="AH200" s="650">
        <v>0</v>
      </c>
      <c r="AI200" s="257" t="str">
        <f t="shared" si="86"/>
        <v/>
      </c>
      <c r="AJ200" s="650">
        <v>0</v>
      </c>
      <c r="AK200" s="650">
        <v>0</v>
      </c>
      <c r="AL200" s="257" t="str">
        <f t="shared" si="87"/>
        <v/>
      </c>
      <c r="AM200" s="650">
        <v>2</v>
      </c>
      <c r="AN200" s="650">
        <v>2</v>
      </c>
      <c r="AO200" s="257">
        <f t="shared" si="88"/>
        <v>1</v>
      </c>
      <c r="AP200" s="650">
        <v>0</v>
      </c>
      <c r="AQ200" s="650">
        <v>0</v>
      </c>
      <c r="AR200" s="257" t="str">
        <f t="shared" si="89"/>
        <v/>
      </c>
      <c r="AS200" s="256">
        <v>4</v>
      </c>
      <c r="AT200" s="256">
        <v>0</v>
      </c>
      <c r="AU200" s="257" t="str">
        <f t="shared" si="90"/>
        <v/>
      </c>
      <c r="AV200" s="256">
        <v>2</v>
      </c>
      <c r="AW200" s="256">
        <v>2</v>
      </c>
      <c r="AX200" s="257">
        <f t="shared" si="91"/>
        <v>1</v>
      </c>
      <c r="AY200" s="256">
        <v>0</v>
      </c>
      <c r="AZ200" s="256">
        <v>0</v>
      </c>
      <c r="BA200" s="257" t="str">
        <f t="shared" si="92"/>
        <v/>
      </c>
      <c r="BB200" s="256">
        <v>0</v>
      </c>
      <c r="BC200" s="256">
        <v>0</v>
      </c>
      <c r="BD200" s="257" t="str">
        <f t="shared" si="93"/>
        <v/>
      </c>
      <c r="BE200" s="521">
        <v>1</v>
      </c>
      <c r="BF200" s="521">
        <v>1</v>
      </c>
      <c r="BG200" s="257">
        <f t="shared" si="94"/>
        <v>1</v>
      </c>
      <c r="BH200" s="256">
        <v>3</v>
      </c>
      <c r="BI200" s="256">
        <v>3</v>
      </c>
      <c r="BJ200" s="257">
        <f t="shared" si="95"/>
        <v>1</v>
      </c>
      <c r="BK200" s="650">
        <v>0</v>
      </c>
      <c r="BL200" s="650">
        <v>0</v>
      </c>
      <c r="BM200" s="257" t="str">
        <f t="shared" si="96"/>
        <v/>
      </c>
      <c r="BN200" s="650">
        <v>1</v>
      </c>
      <c r="BO200" s="650">
        <v>1</v>
      </c>
      <c r="BP200" s="257">
        <f t="shared" si="97"/>
        <v>1</v>
      </c>
      <c r="BQ200" s="650">
        <v>0</v>
      </c>
      <c r="BR200" s="650">
        <v>0</v>
      </c>
      <c r="BS200" s="257" t="str">
        <f t="shared" si="98"/>
        <v/>
      </c>
      <c r="BT200" s="650">
        <v>0</v>
      </c>
      <c r="BU200" s="650">
        <v>4</v>
      </c>
      <c r="BV200" s="257">
        <f t="shared" si="99"/>
        <v>0</v>
      </c>
      <c r="BW200" s="650">
        <v>0</v>
      </c>
      <c r="BX200" s="650">
        <v>0</v>
      </c>
      <c r="BY200" s="257" t="str">
        <f t="shared" si="100"/>
        <v/>
      </c>
      <c r="BZ200" s="650">
        <v>1</v>
      </c>
      <c r="CA200" s="650">
        <v>1</v>
      </c>
      <c r="CB200" s="257">
        <f t="shared" si="101"/>
        <v>1</v>
      </c>
      <c r="CC200" s="650">
        <v>1</v>
      </c>
      <c r="CD200" s="650">
        <v>1</v>
      </c>
      <c r="CE200" s="257">
        <f t="shared" si="102"/>
        <v>1</v>
      </c>
      <c r="CF200" s="650">
        <v>1</v>
      </c>
      <c r="CG200" s="650">
        <v>1</v>
      </c>
      <c r="CH200" s="257">
        <f t="shared" si="103"/>
        <v>1</v>
      </c>
      <c r="CI200" s="650">
        <v>2</v>
      </c>
      <c r="CJ200" s="650">
        <v>2</v>
      </c>
      <c r="CK200" s="257">
        <f t="shared" si="104"/>
        <v>1</v>
      </c>
      <c r="CL200" s="650"/>
      <c r="CM200" s="650">
        <v>1</v>
      </c>
      <c r="CN200" s="257">
        <f t="shared" si="105"/>
        <v>0</v>
      </c>
      <c r="CO200" s="650">
        <v>0</v>
      </c>
      <c r="CP200" s="650">
        <v>0</v>
      </c>
      <c r="CQ200" s="257" t="str">
        <f t="shared" si="106"/>
        <v/>
      </c>
      <c r="CR200" s="650">
        <v>0</v>
      </c>
      <c r="CS200" s="650">
        <v>1</v>
      </c>
      <c r="CT200" s="257">
        <f t="shared" si="107"/>
        <v>0</v>
      </c>
      <c r="CU200" s="256">
        <v>0</v>
      </c>
      <c r="CV200" s="256">
        <v>0</v>
      </c>
      <c r="CW200" s="257" t="str">
        <f t="shared" si="108"/>
        <v/>
      </c>
      <c r="CX200" s="256">
        <v>3</v>
      </c>
      <c r="CY200" s="256">
        <f t="shared" si="78"/>
        <v>3</v>
      </c>
      <c r="CZ200" s="257">
        <f t="shared" si="109"/>
        <v>1</v>
      </c>
    </row>
    <row r="201" spans="1:104" x14ac:dyDescent="0.25">
      <c r="A201" s="152">
        <v>16</v>
      </c>
      <c r="B201" s="127" t="s">
        <v>353</v>
      </c>
      <c r="C201" s="127" t="s">
        <v>345</v>
      </c>
      <c r="D201" s="480">
        <v>1</v>
      </c>
      <c r="E201" s="480">
        <v>1</v>
      </c>
      <c r="F201" s="257">
        <f t="shared" si="79"/>
        <v>1</v>
      </c>
      <c r="G201" s="239" t="str">
        <f t="shared" si="73"/>
        <v>Đạt</v>
      </c>
      <c r="H201" s="259">
        <f t="shared" si="74"/>
        <v>26</v>
      </c>
      <c r="I201" s="259">
        <f t="shared" si="74"/>
        <v>25</v>
      </c>
      <c r="J201" s="293">
        <f t="shared" si="80"/>
        <v>1.04</v>
      </c>
      <c r="K201" s="239" t="str">
        <f t="shared" si="75"/>
        <v>Đạt</v>
      </c>
      <c r="L201" s="650">
        <v>0</v>
      </c>
      <c r="M201" s="650">
        <v>0</v>
      </c>
      <c r="N201" s="257" t="str">
        <f t="shared" si="81"/>
        <v/>
      </c>
      <c r="O201" s="650">
        <v>1</v>
      </c>
      <c r="P201" s="650">
        <v>1</v>
      </c>
      <c r="Q201" s="257">
        <f t="shared" si="76"/>
        <v>1</v>
      </c>
      <c r="R201" s="650">
        <v>3</v>
      </c>
      <c r="S201" s="650">
        <v>3</v>
      </c>
      <c r="T201" s="257">
        <f t="shared" si="82"/>
        <v>1</v>
      </c>
      <c r="U201" s="650">
        <v>3</v>
      </c>
      <c r="V201" s="650">
        <v>3</v>
      </c>
      <c r="W201" s="257">
        <f t="shared" si="83"/>
        <v>1</v>
      </c>
      <c r="X201" s="650">
        <v>0</v>
      </c>
      <c r="Y201" s="650">
        <v>0</v>
      </c>
      <c r="Z201" s="257" t="str">
        <f t="shared" si="84"/>
        <v/>
      </c>
      <c r="AA201" s="650">
        <v>0</v>
      </c>
      <c r="AB201" s="650">
        <v>0</v>
      </c>
      <c r="AC201" s="257" t="str">
        <f t="shared" si="77"/>
        <v/>
      </c>
      <c r="AD201" s="650">
        <v>0</v>
      </c>
      <c r="AE201" s="650">
        <v>0</v>
      </c>
      <c r="AF201" s="257" t="str">
        <f t="shared" si="85"/>
        <v/>
      </c>
      <c r="AG201" s="650">
        <v>0</v>
      </c>
      <c r="AH201" s="650">
        <v>0</v>
      </c>
      <c r="AI201" s="257" t="str">
        <f t="shared" si="86"/>
        <v/>
      </c>
      <c r="AJ201" s="650">
        <v>1</v>
      </c>
      <c r="AK201" s="650">
        <v>1</v>
      </c>
      <c r="AL201" s="257">
        <f t="shared" si="87"/>
        <v>1</v>
      </c>
      <c r="AM201" s="650">
        <v>3</v>
      </c>
      <c r="AN201" s="650">
        <v>3</v>
      </c>
      <c r="AO201" s="257">
        <f t="shared" si="88"/>
        <v>1</v>
      </c>
      <c r="AP201" s="650">
        <v>2</v>
      </c>
      <c r="AQ201" s="650">
        <v>2</v>
      </c>
      <c r="AR201" s="257">
        <f t="shared" si="89"/>
        <v>1</v>
      </c>
      <c r="AS201" s="256">
        <v>0</v>
      </c>
      <c r="AT201" s="256">
        <v>0</v>
      </c>
      <c r="AU201" s="257" t="str">
        <f t="shared" si="90"/>
        <v/>
      </c>
      <c r="AV201" s="256">
        <v>0</v>
      </c>
      <c r="AW201" s="256">
        <v>0</v>
      </c>
      <c r="AX201" s="257" t="str">
        <f t="shared" si="91"/>
        <v/>
      </c>
      <c r="AY201" s="256">
        <v>1</v>
      </c>
      <c r="AZ201" s="256">
        <v>1</v>
      </c>
      <c r="BA201" s="257">
        <f t="shared" si="92"/>
        <v>1</v>
      </c>
      <c r="BB201" s="256">
        <v>1</v>
      </c>
      <c r="BC201" s="256">
        <v>0</v>
      </c>
      <c r="BD201" s="257" t="str">
        <f t="shared" si="93"/>
        <v/>
      </c>
      <c r="BE201" s="521">
        <v>0</v>
      </c>
      <c r="BF201" s="521">
        <v>0</v>
      </c>
      <c r="BG201" s="257" t="str">
        <f t="shared" si="94"/>
        <v/>
      </c>
      <c r="BH201" s="256">
        <v>1</v>
      </c>
      <c r="BI201" s="256">
        <v>1</v>
      </c>
      <c r="BJ201" s="257">
        <f t="shared" si="95"/>
        <v>1</v>
      </c>
      <c r="BK201" s="650">
        <v>1</v>
      </c>
      <c r="BL201" s="650">
        <v>1</v>
      </c>
      <c r="BM201" s="257">
        <f t="shared" si="96"/>
        <v>1</v>
      </c>
      <c r="BN201" s="650">
        <v>0</v>
      </c>
      <c r="BO201" s="650">
        <v>0</v>
      </c>
      <c r="BP201" s="257" t="str">
        <f t="shared" si="97"/>
        <v/>
      </c>
      <c r="BQ201" s="650">
        <v>1</v>
      </c>
      <c r="BR201" s="650">
        <v>1</v>
      </c>
      <c r="BS201" s="257">
        <f t="shared" si="98"/>
        <v>1</v>
      </c>
      <c r="BT201" s="650">
        <v>1</v>
      </c>
      <c r="BU201" s="650">
        <v>0</v>
      </c>
      <c r="BV201" s="257" t="str">
        <f t="shared" si="99"/>
        <v/>
      </c>
      <c r="BW201" s="650">
        <v>0</v>
      </c>
      <c r="BX201" s="650">
        <v>0</v>
      </c>
      <c r="BY201" s="257" t="str">
        <f t="shared" si="100"/>
        <v/>
      </c>
      <c r="BZ201" s="650">
        <v>0</v>
      </c>
      <c r="CA201" s="650">
        <v>0</v>
      </c>
      <c r="CB201" s="257" t="str">
        <f t="shared" si="101"/>
        <v/>
      </c>
      <c r="CC201" s="650">
        <v>1</v>
      </c>
      <c r="CD201" s="650">
        <v>1</v>
      </c>
      <c r="CE201" s="257">
        <f t="shared" si="102"/>
        <v>1</v>
      </c>
      <c r="CF201" s="650">
        <v>1</v>
      </c>
      <c r="CG201" s="650">
        <v>1</v>
      </c>
      <c r="CH201" s="257">
        <f t="shared" si="103"/>
        <v>1</v>
      </c>
      <c r="CI201" s="650">
        <v>3</v>
      </c>
      <c r="CJ201" s="650">
        <v>3</v>
      </c>
      <c r="CK201" s="257">
        <f t="shared" si="104"/>
        <v>1</v>
      </c>
      <c r="CL201" s="650"/>
      <c r="CM201" s="650">
        <v>1</v>
      </c>
      <c r="CN201" s="257">
        <f t="shared" si="105"/>
        <v>0</v>
      </c>
      <c r="CO201" s="650">
        <v>1</v>
      </c>
      <c r="CP201" s="650">
        <v>1</v>
      </c>
      <c r="CQ201" s="257">
        <f t="shared" si="106"/>
        <v>1</v>
      </c>
      <c r="CR201" s="650">
        <v>0</v>
      </c>
      <c r="CS201" s="650">
        <v>0</v>
      </c>
      <c r="CT201" s="257" t="str">
        <f t="shared" si="107"/>
        <v/>
      </c>
      <c r="CU201" s="256">
        <v>0</v>
      </c>
      <c r="CV201" s="256">
        <v>0</v>
      </c>
      <c r="CW201" s="257" t="str">
        <f t="shared" si="108"/>
        <v/>
      </c>
      <c r="CX201" s="256">
        <v>1</v>
      </c>
      <c r="CY201" s="256">
        <f t="shared" si="78"/>
        <v>1</v>
      </c>
      <c r="CZ201" s="257">
        <f t="shared" si="109"/>
        <v>1</v>
      </c>
    </row>
    <row r="202" spans="1:104" x14ac:dyDescent="0.25">
      <c r="A202" s="152">
        <v>17</v>
      </c>
      <c r="B202" s="127" t="s">
        <v>354</v>
      </c>
      <c r="C202" s="127" t="s">
        <v>345</v>
      </c>
      <c r="D202" s="480">
        <v>0</v>
      </c>
      <c r="E202" s="480">
        <v>0</v>
      </c>
      <c r="F202" s="257" t="str">
        <f t="shared" si="79"/>
        <v>-</v>
      </c>
      <c r="G202" s="239" t="str">
        <f t="shared" si="73"/>
        <v>Đạt</v>
      </c>
      <c r="H202" s="259">
        <f t="shared" si="74"/>
        <v>5</v>
      </c>
      <c r="I202" s="259">
        <f t="shared" si="74"/>
        <v>7</v>
      </c>
      <c r="J202" s="293">
        <f t="shared" si="80"/>
        <v>0.7142857142857143</v>
      </c>
      <c r="K202" s="239" t="str">
        <f t="shared" si="75"/>
        <v>Không đạt</v>
      </c>
      <c r="L202" s="650">
        <v>0</v>
      </c>
      <c r="M202" s="650">
        <v>0</v>
      </c>
      <c r="N202" s="257" t="str">
        <f t="shared" si="81"/>
        <v/>
      </c>
      <c r="O202" s="650">
        <v>0</v>
      </c>
      <c r="P202" s="650">
        <v>0</v>
      </c>
      <c r="Q202" s="257" t="str">
        <f t="shared" si="76"/>
        <v/>
      </c>
      <c r="R202" s="650">
        <v>1</v>
      </c>
      <c r="S202" s="650">
        <v>1</v>
      </c>
      <c r="T202" s="257">
        <f t="shared" si="82"/>
        <v>1</v>
      </c>
      <c r="U202" s="650">
        <v>0</v>
      </c>
      <c r="V202" s="650">
        <v>0</v>
      </c>
      <c r="W202" s="257" t="str">
        <f t="shared" si="83"/>
        <v/>
      </c>
      <c r="X202" s="650">
        <v>1</v>
      </c>
      <c r="Y202" s="650">
        <v>1</v>
      </c>
      <c r="Z202" s="257">
        <f t="shared" si="84"/>
        <v>1</v>
      </c>
      <c r="AA202" s="650">
        <v>0</v>
      </c>
      <c r="AB202" s="650">
        <v>0</v>
      </c>
      <c r="AC202" s="257" t="str">
        <f t="shared" si="77"/>
        <v/>
      </c>
      <c r="AD202" s="650">
        <v>0</v>
      </c>
      <c r="AE202" s="650">
        <v>0</v>
      </c>
      <c r="AF202" s="257" t="str">
        <f t="shared" si="85"/>
        <v/>
      </c>
      <c r="AG202" s="650">
        <v>0</v>
      </c>
      <c r="AH202" s="650">
        <v>0</v>
      </c>
      <c r="AI202" s="257" t="str">
        <f t="shared" si="86"/>
        <v/>
      </c>
      <c r="AJ202" s="650">
        <v>0</v>
      </c>
      <c r="AK202" s="650">
        <v>0</v>
      </c>
      <c r="AL202" s="257" t="str">
        <f t="shared" si="87"/>
        <v/>
      </c>
      <c r="AM202" s="650">
        <v>1</v>
      </c>
      <c r="AN202" s="650">
        <v>1</v>
      </c>
      <c r="AO202" s="257">
        <f t="shared" si="88"/>
        <v>1</v>
      </c>
      <c r="AP202" s="650">
        <v>0</v>
      </c>
      <c r="AQ202" s="650">
        <v>0</v>
      </c>
      <c r="AR202" s="257" t="str">
        <f t="shared" si="89"/>
        <v/>
      </c>
      <c r="AS202" s="256">
        <v>0</v>
      </c>
      <c r="AT202" s="256">
        <v>0</v>
      </c>
      <c r="AU202" s="257" t="str">
        <f t="shared" si="90"/>
        <v/>
      </c>
      <c r="AV202" s="256">
        <v>0</v>
      </c>
      <c r="AW202" s="256">
        <v>0</v>
      </c>
      <c r="AX202" s="257" t="str">
        <f t="shared" si="91"/>
        <v/>
      </c>
      <c r="AY202" s="256">
        <v>0</v>
      </c>
      <c r="AZ202" s="256">
        <v>0</v>
      </c>
      <c r="BA202" s="257" t="str">
        <f t="shared" si="92"/>
        <v/>
      </c>
      <c r="BB202" s="256">
        <v>0</v>
      </c>
      <c r="BC202" s="256">
        <v>1</v>
      </c>
      <c r="BD202" s="257">
        <f t="shared" si="93"/>
        <v>0</v>
      </c>
      <c r="BE202" s="521">
        <v>0</v>
      </c>
      <c r="BF202" s="521">
        <v>0</v>
      </c>
      <c r="BG202" s="257" t="str">
        <f t="shared" si="94"/>
        <v/>
      </c>
      <c r="BH202" s="256">
        <v>1</v>
      </c>
      <c r="BI202" s="256">
        <v>1</v>
      </c>
      <c r="BJ202" s="257">
        <f t="shared" si="95"/>
        <v>1</v>
      </c>
      <c r="BK202" s="650">
        <v>1</v>
      </c>
      <c r="BL202" s="650">
        <v>1</v>
      </c>
      <c r="BM202" s="257">
        <f t="shared" si="96"/>
        <v>1</v>
      </c>
      <c r="BN202" s="650">
        <v>0</v>
      </c>
      <c r="BO202" s="650">
        <v>0</v>
      </c>
      <c r="BP202" s="257" t="str">
        <f t="shared" si="97"/>
        <v/>
      </c>
      <c r="BQ202" s="650">
        <v>0</v>
      </c>
      <c r="BR202" s="650">
        <v>0</v>
      </c>
      <c r="BS202" s="257" t="str">
        <f t="shared" si="98"/>
        <v/>
      </c>
      <c r="BT202" s="650">
        <v>0</v>
      </c>
      <c r="BU202" s="650">
        <v>0</v>
      </c>
      <c r="BV202" s="257" t="str">
        <f t="shared" si="99"/>
        <v/>
      </c>
      <c r="BW202" s="650">
        <v>0</v>
      </c>
      <c r="BX202" s="650">
        <v>0</v>
      </c>
      <c r="BY202" s="257" t="str">
        <f t="shared" si="100"/>
        <v/>
      </c>
      <c r="BZ202" s="650">
        <v>0</v>
      </c>
      <c r="CA202" s="650">
        <v>0</v>
      </c>
      <c r="CB202" s="257" t="str">
        <f t="shared" si="101"/>
        <v/>
      </c>
      <c r="CC202" s="650">
        <v>0</v>
      </c>
      <c r="CD202" s="650">
        <v>0</v>
      </c>
      <c r="CE202" s="257" t="str">
        <f t="shared" si="102"/>
        <v/>
      </c>
      <c r="CF202" s="650">
        <v>0</v>
      </c>
      <c r="CG202" s="650">
        <v>0</v>
      </c>
      <c r="CH202" s="257" t="str">
        <f t="shared" si="103"/>
        <v/>
      </c>
      <c r="CI202" s="650">
        <v>0</v>
      </c>
      <c r="CJ202" s="650">
        <v>0</v>
      </c>
      <c r="CK202" s="257" t="str">
        <f t="shared" si="104"/>
        <v/>
      </c>
      <c r="CL202" s="650"/>
      <c r="CM202" s="650">
        <v>0</v>
      </c>
      <c r="CN202" s="257" t="str">
        <f t="shared" si="105"/>
        <v/>
      </c>
      <c r="CO202" s="650">
        <v>0</v>
      </c>
      <c r="CP202" s="650">
        <v>0</v>
      </c>
      <c r="CQ202" s="257" t="str">
        <f t="shared" si="106"/>
        <v/>
      </c>
      <c r="CR202" s="650">
        <v>0</v>
      </c>
      <c r="CS202" s="650">
        <v>1</v>
      </c>
      <c r="CT202" s="257">
        <f t="shared" si="107"/>
        <v>0</v>
      </c>
      <c r="CU202" s="256">
        <v>0</v>
      </c>
      <c r="CV202" s="256">
        <v>0</v>
      </c>
      <c r="CW202" s="257" t="str">
        <f t="shared" si="108"/>
        <v/>
      </c>
      <c r="CX202" s="256">
        <v>0</v>
      </c>
      <c r="CY202" s="256">
        <f t="shared" si="78"/>
        <v>0</v>
      </c>
      <c r="CZ202" s="257" t="str">
        <f t="shared" si="109"/>
        <v/>
      </c>
    </row>
    <row r="203" spans="1:104" ht="15" customHeight="1" x14ac:dyDescent="0.25">
      <c r="A203" s="152">
        <v>18</v>
      </c>
      <c r="B203" s="127" t="s">
        <v>355</v>
      </c>
      <c r="C203" s="127" t="s">
        <v>339</v>
      </c>
      <c r="D203" s="480">
        <v>0</v>
      </c>
      <c r="E203" s="480">
        <v>0</v>
      </c>
      <c r="F203" s="257" t="str">
        <f t="shared" si="79"/>
        <v>-</v>
      </c>
      <c r="G203" s="239" t="str">
        <f t="shared" si="73"/>
        <v>Đạt</v>
      </c>
      <c r="H203" s="259">
        <f t="shared" si="74"/>
        <v>5</v>
      </c>
      <c r="I203" s="259">
        <f t="shared" si="74"/>
        <v>7</v>
      </c>
      <c r="J203" s="293">
        <f t="shared" si="80"/>
        <v>0.7142857142857143</v>
      </c>
      <c r="K203" s="239" t="str">
        <f t="shared" si="75"/>
        <v>Không đạt</v>
      </c>
      <c r="L203" s="650">
        <v>0</v>
      </c>
      <c r="M203" s="650">
        <v>0</v>
      </c>
      <c r="N203" s="257" t="str">
        <f t="shared" si="81"/>
        <v/>
      </c>
      <c r="O203" s="650">
        <v>0</v>
      </c>
      <c r="P203" s="650">
        <v>0</v>
      </c>
      <c r="Q203" s="257" t="str">
        <f t="shared" si="76"/>
        <v/>
      </c>
      <c r="R203" s="650">
        <v>1</v>
      </c>
      <c r="S203" s="650">
        <v>1</v>
      </c>
      <c r="T203" s="257">
        <f t="shared" si="82"/>
        <v>1</v>
      </c>
      <c r="U203" s="650">
        <v>1</v>
      </c>
      <c r="V203" s="650">
        <v>1</v>
      </c>
      <c r="W203" s="257">
        <f t="shared" si="83"/>
        <v>1</v>
      </c>
      <c r="X203" s="650">
        <v>0</v>
      </c>
      <c r="Y203" s="650">
        <v>0</v>
      </c>
      <c r="Z203" s="257" t="str">
        <f t="shared" si="84"/>
        <v/>
      </c>
      <c r="AA203" s="650">
        <v>0</v>
      </c>
      <c r="AB203" s="650">
        <v>0</v>
      </c>
      <c r="AC203" s="257" t="str">
        <f t="shared" si="77"/>
        <v/>
      </c>
      <c r="AD203" s="650">
        <v>0</v>
      </c>
      <c r="AE203" s="650">
        <v>0</v>
      </c>
      <c r="AF203" s="257" t="str">
        <f t="shared" si="85"/>
        <v/>
      </c>
      <c r="AG203" s="650">
        <v>0</v>
      </c>
      <c r="AH203" s="650">
        <v>0</v>
      </c>
      <c r="AI203" s="257" t="str">
        <f t="shared" si="86"/>
        <v/>
      </c>
      <c r="AJ203" s="650">
        <v>0</v>
      </c>
      <c r="AK203" s="650">
        <v>0</v>
      </c>
      <c r="AL203" s="257" t="str">
        <f t="shared" si="87"/>
        <v/>
      </c>
      <c r="AM203" s="650">
        <v>0</v>
      </c>
      <c r="AN203" s="650">
        <v>0</v>
      </c>
      <c r="AO203" s="257" t="str">
        <f t="shared" si="88"/>
        <v/>
      </c>
      <c r="AP203" s="650">
        <v>0</v>
      </c>
      <c r="AQ203" s="650">
        <v>0</v>
      </c>
      <c r="AR203" s="257" t="str">
        <f t="shared" si="89"/>
        <v/>
      </c>
      <c r="AS203" s="256">
        <v>0</v>
      </c>
      <c r="AT203" s="256">
        <v>0</v>
      </c>
      <c r="AU203" s="257" t="str">
        <f t="shared" si="90"/>
        <v/>
      </c>
      <c r="AV203" s="256">
        <v>1</v>
      </c>
      <c r="AW203" s="256">
        <v>1</v>
      </c>
      <c r="AX203" s="257">
        <f t="shared" si="91"/>
        <v>1</v>
      </c>
      <c r="AY203" s="256">
        <v>0</v>
      </c>
      <c r="AZ203" s="256">
        <v>0</v>
      </c>
      <c r="BA203" s="257" t="str">
        <f t="shared" si="92"/>
        <v/>
      </c>
      <c r="BB203" s="256">
        <v>0</v>
      </c>
      <c r="BC203" s="256">
        <v>0</v>
      </c>
      <c r="BD203" s="257" t="str">
        <f t="shared" si="93"/>
        <v/>
      </c>
      <c r="BE203" s="521">
        <v>0</v>
      </c>
      <c r="BF203" s="521">
        <v>0</v>
      </c>
      <c r="BG203" s="257" t="str">
        <f t="shared" si="94"/>
        <v/>
      </c>
      <c r="BH203" s="256">
        <v>0</v>
      </c>
      <c r="BI203" s="256">
        <v>0</v>
      </c>
      <c r="BJ203" s="257" t="str">
        <f t="shared" si="95"/>
        <v/>
      </c>
      <c r="BK203" s="650">
        <v>0</v>
      </c>
      <c r="BL203" s="650">
        <v>0</v>
      </c>
      <c r="BM203" s="257" t="str">
        <f t="shared" si="96"/>
        <v/>
      </c>
      <c r="BN203" s="650">
        <v>0</v>
      </c>
      <c r="BO203" s="650">
        <v>0</v>
      </c>
      <c r="BP203" s="257" t="str">
        <f t="shared" si="97"/>
        <v/>
      </c>
      <c r="BQ203" s="650">
        <v>0</v>
      </c>
      <c r="BR203" s="650">
        <v>0</v>
      </c>
      <c r="BS203" s="257" t="str">
        <f t="shared" si="98"/>
        <v/>
      </c>
      <c r="BT203" s="650">
        <v>0</v>
      </c>
      <c r="BU203" s="650">
        <v>1</v>
      </c>
      <c r="BV203" s="257">
        <f t="shared" si="99"/>
        <v>0</v>
      </c>
      <c r="BW203" s="650">
        <v>0</v>
      </c>
      <c r="BX203" s="650">
        <v>0</v>
      </c>
      <c r="BY203" s="257" t="str">
        <f t="shared" si="100"/>
        <v/>
      </c>
      <c r="BZ203" s="650">
        <v>0</v>
      </c>
      <c r="CA203" s="650">
        <v>0</v>
      </c>
      <c r="CB203" s="257" t="str">
        <f t="shared" si="101"/>
        <v/>
      </c>
      <c r="CC203" s="650">
        <v>1</v>
      </c>
      <c r="CD203" s="650">
        <v>1</v>
      </c>
      <c r="CE203" s="257">
        <f t="shared" si="102"/>
        <v>1</v>
      </c>
      <c r="CF203" s="650">
        <v>1</v>
      </c>
      <c r="CG203" s="650">
        <v>1</v>
      </c>
      <c r="CH203" s="257">
        <f t="shared" si="103"/>
        <v>1</v>
      </c>
      <c r="CI203" s="650">
        <v>0</v>
      </c>
      <c r="CJ203" s="650">
        <v>0</v>
      </c>
      <c r="CK203" s="257" t="str">
        <f t="shared" si="104"/>
        <v/>
      </c>
      <c r="CL203" s="650"/>
      <c r="CM203" s="650">
        <v>0</v>
      </c>
      <c r="CN203" s="257" t="str">
        <f t="shared" si="105"/>
        <v/>
      </c>
      <c r="CO203" s="650">
        <v>0</v>
      </c>
      <c r="CP203" s="650">
        <v>0</v>
      </c>
      <c r="CQ203" s="257" t="str">
        <f t="shared" si="106"/>
        <v/>
      </c>
      <c r="CR203" s="650">
        <v>0</v>
      </c>
      <c r="CS203" s="650">
        <v>1</v>
      </c>
      <c r="CT203" s="257">
        <f t="shared" si="107"/>
        <v>0</v>
      </c>
      <c r="CU203" s="256">
        <v>0</v>
      </c>
      <c r="CV203" s="256">
        <v>0</v>
      </c>
      <c r="CW203" s="257" t="str">
        <f t="shared" si="108"/>
        <v/>
      </c>
      <c r="CX203" s="256">
        <v>0</v>
      </c>
      <c r="CY203" s="256">
        <f t="shared" si="78"/>
        <v>0</v>
      </c>
      <c r="CZ203" s="257" t="str">
        <f t="shared" si="109"/>
        <v/>
      </c>
    </row>
    <row r="204" spans="1:104" ht="15" customHeight="1" x14ac:dyDescent="0.25">
      <c r="A204" s="152">
        <v>19</v>
      </c>
      <c r="B204" s="127" t="s">
        <v>356</v>
      </c>
      <c r="C204" s="127" t="s">
        <v>336</v>
      </c>
      <c r="D204" s="480">
        <v>1</v>
      </c>
      <c r="E204" s="480">
        <v>1</v>
      </c>
      <c r="F204" s="257">
        <f t="shared" si="79"/>
        <v>1</v>
      </c>
      <c r="G204" s="239" t="str">
        <f t="shared" si="73"/>
        <v>Đạt</v>
      </c>
      <c r="H204" s="259">
        <f t="shared" si="74"/>
        <v>20</v>
      </c>
      <c r="I204" s="259">
        <f t="shared" si="74"/>
        <v>22</v>
      </c>
      <c r="J204" s="293">
        <f t="shared" si="80"/>
        <v>0.90909090909090906</v>
      </c>
      <c r="K204" s="239" t="str">
        <f t="shared" si="75"/>
        <v>Không đạt</v>
      </c>
      <c r="L204" s="650">
        <v>0</v>
      </c>
      <c r="M204" s="650">
        <v>0</v>
      </c>
      <c r="N204" s="257" t="str">
        <f t="shared" si="81"/>
        <v/>
      </c>
      <c r="O204" s="650">
        <v>0</v>
      </c>
      <c r="P204" s="650">
        <v>0</v>
      </c>
      <c r="Q204" s="257" t="str">
        <f t="shared" si="76"/>
        <v/>
      </c>
      <c r="R204" s="650">
        <v>0</v>
      </c>
      <c r="S204" s="650">
        <v>0</v>
      </c>
      <c r="T204" s="257" t="str">
        <f t="shared" si="82"/>
        <v/>
      </c>
      <c r="U204" s="650">
        <v>0</v>
      </c>
      <c r="V204" s="650">
        <v>0</v>
      </c>
      <c r="W204" s="257" t="str">
        <f t="shared" si="83"/>
        <v/>
      </c>
      <c r="X204" s="650">
        <v>4</v>
      </c>
      <c r="Y204" s="650">
        <v>4</v>
      </c>
      <c r="Z204" s="257">
        <f t="shared" si="84"/>
        <v>1</v>
      </c>
      <c r="AA204" s="650">
        <v>0</v>
      </c>
      <c r="AB204" s="650">
        <v>0</v>
      </c>
      <c r="AC204" s="257" t="str">
        <f t="shared" si="77"/>
        <v/>
      </c>
      <c r="AD204" s="650">
        <v>0</v>
      </c>
      <c r="AE204" s="650">
        <v>0</v>
      </c>
      <c r="AF204" s="257" t="str">
        <f t="shared" si="85"/>
        <v/>
      </c>
      <c r="AG204" s="650">
        <v>0</v>
      </c>
      <c r="AH204" s="650">
        <v>0</v>
      </c>
      <c r="AI204" s="257" t="str">
        <f t="shared" si="86"/>
        <v/>
      </c>
      <c r="AJ204" s="650">
        <v>0</v>
      </c>
      <c r="AK204" s="650">
        <v>0</v>
      </c>
      <c r="AL204" s="257" t="str">
        <f t="shared" si="87"/>
        <v/>
      </c>
      <c r="AM204" s="650">
        <v>0</v>
      </c>
      <c r="AN204" s="650">
        <v>0</v>
      </c>
      <c r="AO204" s="257" t="str">
        <f t="shared" si="88"/>
        <v/>
      </c>
      <c r="AP204" s="650">
        <v>1</v>
      </c>
      <c r="AQ204" s="650">
        <v>1</v>
      </c>
      <c r="AR204" s="257">
        <f t="shared" si="89"/>
        <v>1</v>
      </c>
      <c r="AS204" s="256">
        <v>2</v>
      </c>
      <c r="AT204" s="256">
        <v>0</v>
      </c>
      <c r="AU204" s="257" t="str">
        <f t="shared" si="90"/>
        <v/>
      </c>
      <c r="AV204" s="256">
        <v>1</v>
      </c>
      <c r="AW204" s="256">
        <v>1</v>
      </c>
      <c r="AX204" s="257">
        <f t="shared" si="91"/>
        <v>1</v>
      </c>
      <c r="AY204" s="256">
        <v>0</v>
      </c>
      <c r="AZ204" s="256">
        <v>0</v>
      </c>
      <c r="BA204" s="257" t="str">
        <f t="shared" si="92"/>
        <v/>
      </c>
      <c r="BB204" s="256">
        <v>0</v>
      </c>
      <c r="BC204" s="256">
        <v>0</v>
      </c>
      <c r="BD204" s="257" t="str">
        <f t="shared" si="93"/>
        <v/>
      </c>
      <c r="BE204" s="521">
        <v>1</v>
      </c>
      <c r="BF204" s="521">
        <v>1</v>
      </c>
      <c r="BG204" s="257">
        <f t="shared" si="94"/>
        <v>1</v>
      </c>
      <c r="BH204" s="256">
        <v>0</v>
      </c>
      <c r="BI204" s="256">
        <v>0</v>
      </c>
      <c r="BJ204" s="257" t="str">
        <f t="shared" si="95"/>
        <v/>
      </c>
      <c r="BK204" s="650">
        <v>1</v>
      </c>
      <c r="BL204" s="650">
        <v>1</v>
      </c>
      <c r="BM204" s="257">
        <f t="shared" si="96"/>
        <v>1</v>
      </c>
      <c r="BN204" s="650">
        <v>0</v>
      </c>
      <c r="BO204" s="650">
        <v>0</v>
      </c>
      <c r="BP204" s="257" t="str">
        <f t="shared" si="97"/>
        <v/>
      </c>
      <c r="BQ204" s="650">
        <v>2</v>
      </c>
      <c r="BR204" s="650">
        <v>2</v>
      </c>
      <c r="BS204" s="257">
        <f t="shared" si="98"/>
        <v>1</v>
      </c>
      <c r="BT204" s="650">
        <v>1</v>
      </c>
      <c r="BU204" s="650">
        <v>1</v>
      </c>
      <c r="BV204" s="257">
        <f t="shared" si="99"/>
        <v>1</v>
      </c>
      <c r="BW204" s="650">
        <v>0</v>
      </c>
      <c r="BX204" s="650">
        <v>1</v>
      </c>
      <c r="BY204" s="257">
        <f t="shared" si="100"/>
        <v>0</v>
      </c>
      <c r="BZ204" s="650">
        <v>1</v>
      </c>
      <c r="CA204" s="650">
        <v>1</v>
      </c>
      <c r="CB204" s="257">
        <f t="shared" si="101"/>
        <v>1</v>
      </c>
      <c r="CC204" s="650">
        <v>3</v>
      </c>
      <c r="CD204" s="650">
        <v>3</v>
      </c>
      <c r="CE204" s="257">
        <f t="shared" si="102"/>
        <v>1</v>
      </c>
      <c r="CF204" s="650">
        <v>0</v>
      </c>
      <c r="CG204" s="650">
        <v>0</v>
      </c>
      <c r="CH204" s="257" t="str">
        <f t="shared" si="103"/>
        <v/>
      </c>
      <c r="CI204" s="650">
        <v>2</v>
      </c>
      <c r="CJ204" s="650">
        <v>2</v>
      </c>
      <c r="CK204" s="257">
        <f t="shared" si="104"/>
        <v>1</v>
      </c>
      <c r="CL204" s="650"/>
      <c r="CM204" s="650">
        <v>2</v>
      </c>
      <c r="CN204" s="257">
        <f t="shared" si="105"/>
        <v>0</v>
      </c>
      <c r="CO204" s="650">
        <v>0</v>
      </c>
      <c r="CP204" s="650">
        <v>0</v>
      </c>
      <c r="CQ204" s="257" t="str">
        <f t="shared" si="106"/>
        <v/>
      </c>
      <c r="CR204" s="650">
        <v>0</v>
      </c>
      <c r="CS204" s="650">
        <v>1</v>
      </c>
      <c r="CT204" s="257">
        <f t="shared" si="107"/>
        <v>0</v>
      </c>
      <c r="CU204" s="256">
        <v>0</v>
      </c>
      <c r="CV204" s="256">
        <v>0</v>
      </c>
      <c r="CW204" s="257" t="str">
        <f t="shared" si="108"/>
        <v/>
      </c>
      <c r="CX204" s="256">
        <v>1</v>
      </c>
      <c r="CY204" s="256">
        <f t="shared" si="78"/>
        <v>1</v>
      </c>
      <c r="CZ204" s="257">
        <f t="shared" si="109"/>
        <v>1</v>
      </c>
    </row>
    <row r="205" spans="1:104" ht="15" customHeight="1" x14ac:dyDescent="0.25">
      <c r="A205" s="152">
        <v>20</v>
      </c>
      <c r="B205" s="127" t="s">
        <v>357</v>
      </c>
      <c r="C205" s="127" t="s">
        <v>336</v>
      </c>
      <c r="D205" s="480">
        <v>1</v>
      </c>
      <c r="E205" s="480">
        <v>1</v>
      </c>
      <c r="F205" s="257">
        <f t="shared" si="79"/>
        <v>1</v>
      </c>
      <c r="G205" s="239" t="str">
        <f t="shared" si="73"/>
        <v>Đạt</v>
      </c>
      <c r="H205" s="259">
        <f t="shared" si="74"/>
        <v>10</v>
      </c>
      <c r="I205" s="259">
        <f t="shared" si="74"/>
        <v>8</v>
      </c>
      <c r="J205" s="293">
        <f t="shared" si="80"/>
        <v>1.25</v>
      </c>
      <c r="K205" s="239" t="str">
        <f t="shared" si="75"/>
        <v>Đạt</v>
      </c>
      <c r="L205" s="650">
        <v>0</v>
      </c>
      <c r="M205" s="650">
        <v>0</v>
      </c>
      <c r="N205" s="257" t="str">
        <f t="shared" si="81"/>
        <v/>
      </c>
      <c r="O205" s="650">
        <v>0</v>
      </c>
      <c r="P205" s="650">
        <v>0</v>
      </c>
      <c r="Q205" s="257" t="str">
        <f t="shared" si="76"/>
        <v/>
      </c>
      <c r="R205" s="650">
        <v>0</v>
      </c>
      <c r="S205" s="650">
        <v>0</v>
      </c>
      <c r="T205" s="257" t="str">
        <f t="shared" si="82"/>
        <v/>
      </c>
      <c r="U205" s="650">
        <v>0</v>
      </c>
      <c r="V205" s="650">
        <v>0</v>
      </c>
      <c r="W205" s="257" t="str">
        <f t="shared" si="83"/>
        <v/>
      </c>
      <c r="X205" s="650">
        <v>0</v>
      </c>
      <c r="Y205" s="650">
        <v>0</v>
      </c>
      <c r="Z205" s="257" t="str">
        <f t="shared" si="84"/>
        <v/>
      </c>
      <c r="AA205" s="650">
        <v>0</v>
      </c>
      <c r="AB205" s="650">
        <v>0</v>
      </c>
      <c r="AC205" s="257" t="str">
        <f t="shared" si="77"/>
        <v/>
      </c>
      <c r="AD205" s="650">
        <v>0</v>
      </c>
      <c r="AE205" s="650">
        <v>0</v>
      </c>
      <c r="AF205" s="257" t="str">
        <f t="shared" si="85"/>
        <v/>
      </c>
      <c r="AG205" s="650">
        <v>0</v>
      </c>
      <c r="AH205" s="650">
        <v>0</v>
      </c>
      <c r="AI205" s="257" t="str">
        <f t="shared" si="86"/>
        <v/>
      </c>
      <c r="AJ205" s="650">
        <v>0</v>
      </c>
      <c r="AK205" s="650">
        <v>0</v>
      </c>
      <c r="AL205" s="257" t="str">
        <f t="shared" si="87"/>
        <v/>
      </c>
      <c r="AM205" s="650">
        <v>0</v>
      </c>
      <c r="AN205" s="650">
        <v>0</v>
      </c>
      <c r="AO205" s="257" t="str">
        <f t="shared" si="88"/>
        <v/>
      </c>
      <c r="AP205" s="650">
        <v>1</v>
      </c>
      <c r="AQ205" s="650">
        <v>1</v>
      </c>
      <c r="AR205" s="257">
        <f t="shared" si="89"/>
        <v>1</v>
      </c>
      <c r="AS205" s="256">
        <v>2</v>
      </c>
      <c r="AT205" s="256">
        <v>0</v>
      </c>
      <c r="AU205" s="257" t="str">
        <f t="shared" si="90"/>
        <v/>
      </c>
      <c r="AV205" s="256">
        <v>1</v>
      </c>
      <c r="AW205" s="256">
        <v>1</v>
      </c>
      <c r="AX205" s="257">
        <f t="shared" si="91"/>
        <v>1</v>
      </c>
      <c r="AY205" s="256">
        <v>0</v>
      </c>
      <c r="AZ205" s="256">
        <v>0</v>
      </c>
      <c r="BA205" s="257" t="str">
        <f t="shared" si="92"/>
        <v/>
      </c>
      <c r="BB205" s="256">
        <v>0</v>
      </c>
      <c r="BC205" s="256">
        <v>0</v>
      </c>
      <c r="BD205" s="257" t="str">
        <f t="shared" si="93"/>
        <v/>
      </c>
      <c r="BE205" s="521">
        <v>1</v>
      </c>
      <c r="BF205" s="521">
        <v>1</v>
      </c>
      <c r="BG205" s="257">
        <f t="shared" si="94"/>
        <v>1</v>
      </c>
      <c r="BH205" s="256">
        <v>0</v>
      </c>
      <c r="BI205" s="256">
        <v>0</v>
      </c>
      <c r="BJ205" s="257" t="str">
        <f t="shared" si="95"/>
        <v/>
      </c>
      <c r="BK205" s="650">
        <v>1</v>
      </c>
      <c r="BL205" s="650">
        <v>1</v>
      </c>
      <c r="BM205" s="257">
        <f t="shared" si="96"/>
        <v>1</v>
      </c>
      <c r="BN205" s="650">
        <v>0</v>
      </c>
      <c r="BO205" s="650">
        <v>0</v>
      </c>
      <c r="BP205" s="257" t="str">
        <f t="shared" si="97"/>
        <v/>
      </c>
      <c r="BQ205" s="650">
        <v>0</v>
      </c>
      <c r="BR205" s="650">
        <v>0</v>
      </c>
      <c r="BS205" s="257" t="str">
        <f t="shared" si="98"/>
        <v/>
      </c>
      <c r="BT205" s="650">
        <v>1</v>
      </c>
      <c r="BU205" s="650">
        <v>0</v>
      </c>
      <c r="BV205" s="257" t="str">
        <f t="shared" si="99"/>
        <v/>
      </c>
      <c r="BW205" s="650">
        <v>1</v>
      </c>
      <c r="BX205" s="650">
        <v>0</v>
      </c>
      <c r="BY205" s="257" t="str">
        <f t="shared" si="100"/>
        <v/>
      </c>
      <c r="BZ205" s="650">
        <v>0</v>
      </c>
      <c r="CA205" s="650">
        <v>0</v>
      </c>
      <c r="CB205" s="257" t="str">
        <f t="shared" si="101"/>
        <v/>
      </c>
      <c r="CC205" s="650">
        <v>0</v>
      </c>
      <c r="CD205" s="650">
        <v>0</v>
      </c>
      <c r="CE205" s="257" t="str">
        <f t="shared" si="102"/>
        <v/>
      </c>
      <c r="CF205" s="650">
        <v>0</v>
      </c>
      <c r="CG205" s="650">
        <v>0</v>
      </c>
      <c r="CH205" s="257" t="str">
        <f t="shared" si="103"/>
        <v/>
      </c>
      <c r="CI205" s="650">
        <v>0</v>
      </c>
      <c r="CJ205" s="650">
        <v>0</v>
      </c>
      <c r="CK205" s="257" t="str">
        <f t="shared" si="104"/>
        <v/>
      </c>
      <c r="CL205" s="650"/>
      <c r="CM205" s="650">
        <v>0</v>
      </c>
      <c r="CN205" s="257" t="str">
        <f t="shared" si="105"/>
        <v/>
      </c>
      <c r="CO205" s="650">
        <v>1</v>
      </c>
      <c r="CP205" s="650">
        <v>1</v>
      </c>
      <c r="CQ205" s="257">
        <f t="shared" si="106"/>
        <v>1</v>
      </c>
      <c r="CR205" s="650">
        <v>0</v>
      </c>
      <c r="CS205" s="650">
        <v>2</v>
      </c>
      <c r="CT205" s="257">
        <f t="shared" si="107"/>
        <v>0</v>
      </c>
      <c r="CU205" s="256">
        <v>0</v>
      </c>
      <c r="CV205" s="256">
        <v>0</v>
      </c>
      <c r="CW205" s="257" t="str">
        <f t="shared" si="108"/>
        <v/>
      </c>
      <c r="CX205" s="256">
        <v>1</v>
      </c>
      <c r="CY205" s="256">
        <f t="shared" si="78"/>
        <v>1</v>
      </c>
      <c r="CZ205" s="257">
        <f t="shared" si="109"/>
        <v>1</v>
      </c>
    </row>
    <row r="206" spans="1:104" ht="15" customHeight="1" x14ac:dyDescent="0.25">
      <c r="A206" s="152">
        <v>21</v>
      </c>
      <c r="B206" s="127" t="s">
        <v>358</v>
      </c>
      <c r="C206" s="127" t="s">
        <v>345</v>
      </c>
      <c r="D206" s="480">
        <v>1</v>
      </c>
      <c r="E206" s="480">
        <v>1</v>
      </c>
      <c r="F206" s="257">
        <f t="shared" si="79"/>
        <v>1</v>
      </c>
      <c r="G206" s="239" t="str">
        <f t="shared" si="73"/>
        <v>Đạt</v>
      </c>
      <c r="H206" s="259">
        <f t="shared" si="74"/>
        <v>8</v>
      </c>
      <c r="I206" s="259">
        <f t="shared" si="74"/>
        <v>8</v>
      </c>
      <c r="J206" s="293">
        <f t="shared" si="80"/>
        <v>1</v>
      </c>
      <c r="K206" s="239" t="str">
        <f t="shared" si="75"/>
        <v>Đạt</v>
      </c>
      <c r="L206" s="650">
        <v>0</v>
      </c>
      <c r="M206" s="650">
        <v>0</v>
      </c>
      <c r="N206" s="257" t="str">
        <f t="shared" si="81"/>
        <v/>
      </c>
      <c r="O206" s="650">
        <v>0</v>
      </c>
      <c r="P206" s="650">
        <v>0</v>
      </c>
      <c r="Q206" s="257" t="str">
        <f t="shared" si="76"/>
        <v/>
      </c>
      <c r="R206" s="650">
        <v>1</v>
      </c>
      <c r="S206" s="650">
        <v>1</v>
      </c>
      <c r="T206" s="257">
        <f t="shared" si="82"/>
        <v>1</v>
      </c>
      <c r="U206" s="650">
        <v>0</v>
      </c>
      <c r="V206" s="650">
        <v>0</v>
      </c>
      <c r="W206" s="257" t="str">
        <f t="shared" si="83"/>
        <v/>
      </c>
      <c r="X206" s="650">
        <v>1</v>
      </c>
      <c r="Y206" s="650">
        <v>1</v>
      </c>
      <c r="Z206" s="257">
        <f t="shared" si="84"/>
        <v>1</v>
      </c>
      <c r="AA206" s="650">
        <v>0</v>
      </c>
      <c r="AB206" s="650">
        <v>0</v>
      </c>
      <c r="AC206" s="257" t="str">
        <f t="shared" si="77"/>
        <v/>
      </c>
      <c r="AD206" s="650">
        <v>0</v>
      </c>
      <c r="AE206" s="650">
        <v>0</v>
      </c>
      <c r="AF206" s="257" t="str">
        <f t="shared" si="85"/>
        <v/>
      </c>
      <c r="AG206" s="650">
        <v>0</v>
      </c>
      <c r="AH206" s="650">
        <v>0</v>
      </c>
      <c r="AI206" s="257" t="str">
        <f t="shared" si="86"/>
        <v/>
      </c>
      <c r="AJ206" s="650">
        <v>1</v>
      </c>
      <c r="AK206" s="650">
        <v>1</v>
      </c>
      <c r="AL206" s="257">
        <f t="shared" si="87"/>
        <v>1</v>
      </c>
      <c r="AM206" s="650">
        <v>1</v>
      </c>
      <c r="AN206" s="650">
        <v>1</v>
      </c>
      <c r="AO206" s="257">
        <f t="shared" si="88"/>
        <v>1</v>
      </c>
      <c r="AP206" s="650">
        <v>0</v>
      </c>
      <c r="AQ206" s="650">
        <v>0</v>
      </c>
      <c r="AR206" s="257" t="str">
        <f t="shared" si="89"/>
        <v/>
      </c>
      <c r="AS206" s="256">
        <v>1</v>
      </c>
      <c r="AT206" s="256">
        <v>0</v>
      </c>
      <c r="AU206" s="257" t="str">
        <f t="shared" si="90"/>
        <v/>
      </c>
      <c r="AV206" s="256">
        <v>0</v>
      </c>
      <c r="AW206" s="256">
        <v>0</v>
      </c>
      <c r="AX206" s="257" t="str">
        <f t="shared" si="91"/>
        <v/>
      </c>
      <c r="AY206" s="256">
        <v>0</v>
      </c>
      <c r="AZ206" s="256">
        <v>0</v>
      </c>
      <c r="BA206" s="257" t="str">
        <f t="shared" si="92"/>
        <v/>
      </c>
      <c r="BB206" s="256">
        <v>0</v>
      </c>
      <c r="BC206" s="256">
        <v>0</v>
      </c>
      <c r="BD206" s="257" t="str">
        <f t="shared" si="93"/>
        <v/>
      </c>
      <c r="BE206" s="521">
        <v>0</v>
      </c>
      <c r="BF206" s="521">
        <v>0</v>
      </c>
      <c r="BG206" s="257" t="str">
        <f t="shared" si="94"/>
        <v/>
      </c>
      <c r="BH206" s="256">
        <v>1</v>
      </c>
      <c r="BI206" s="256">
        <v>1</v>
      </c>
      <c r="BJ206" s="257">
        <f t="shared" si="95"/>
        <v>1</v>
      </c>
      <c r="BK206" s="650">
        <v>0</v>
      </c>
      <c r="BL206" s="650">
        <v>0</v>
      </c>
      <c r="BM206" s="257" t="str">
        <f t="shared" si="96"/>
        <v/>
      </c>
      <c r="BN206" s="650">
        <v>1</v>
      </c>
      <c r="BO206" s="650">
        <v>1</v>
      </c>
      <c r="BP206" s="257">
        <f t="shared" si="97"/>
        <v>1</v>
      </c>
      <c r="BQ206" s="650">
        <v>0</v>
      </c>
      <c r="BR206" s="650">
        <v>0</v>
      </c>
      <c r="BS206" s="257" t="str">
        <f t="shared" si="98"/>
        <v/>
      </c>
      <c r="BT206" s="650">
        <v>0</v>
      </c>
      <c r="BU206" s="650">
        <v>0</v>
      </c>
      <c r="BV206" s="257" t="str">
        <f t="shared" si="99"/>
        <v/>
      </c>
      <c r="BW206" s="650">
        <v>0</v>
      </c>
      <c r="BX206" s="650">
        <v>0</v>
      </c>
      <c r="BY206" s="257" t="str">
        <f t="shared" si="100"/>
        <v/>
      </c>
      <c r="BZ206" s="650">
        <v>0</v>
      </c>
      <c r="CA206" s="650">
        <v>0</v>
      </c>
      <c r="CB206" s="257" t="str">
        <f t="shared" si="101"/>
        <v/>
      </c>
      <c r="CC206" s="650">
        <v>0</v>
      </c>
      <c r="CD206" s="650">
        <v>0</v>
      </c>
      <c r="CE206" s="257" t="str">
        <f t="shared" si="102"/>
        <v/>
      </c>
      <c r="CF206" s="650">
        <v>0</v>
      </c>
      <c r="CG206" s="650">
        <v>0</v>
      </c>
      <c r="CH206" s="257" t="str">
        <f t="shared" si="103"/>
        <v/>
      </c>
      <c r="CI206" s="650">
        <v>0</v>
      </c>
      <c r="CJ206" s="650">
        <v>0</v>
      </c>
      <c r="CK206" s="257" t="str">
        <f t="shared" si="104"/>
        <v/>
      </c>
      <c r="CL206" s="650"/>
      <c r="CM206" s="650">
        <v>1</v>
      </c>
      <c r="CN206" s="257">
        <f t="shared" si="105"/>
        <v>0</v>
      </c>
      <c r="CO206" s="650">
        <v>0</v>
      </c>
      <c r="CP206" s="650">
        <v>0</v>
      </c>
      <c r="CQ206" s="257" t="str">
        <f t="shared" si="106"/>
        <v/>
      </c>
      <c r="CR206" s="650">
        <v>0</v>
      </c>
      <c r="CS206" s="650">
        <v>0</v>
      </c>
      <c r="CT206" s="257" t="str">
        <f t="shared" si="107"/>
        <v/>
      </c>
      <c r="CU206" s="256">
        <v>0</v>
      </c>
      <c r="CV206" s="256">
        <v>0</v>
      </c>
      <c r="CW206" s="257" t="str">
        <f t="shared" si="108"/>
        <v/>
      </c>
      <c r="CX206" s="256">
        <v>1</v>
      </c>
      <c r="CY206" s="256">
        <f t="shared" si="78"/>
        <v>1</v>
      </c>
      <c r="CZ206" s="257">
        <f t="shared" si="109"/>
        <v>1</v>
      </c>
    </row>
    <row r="207" spans="1:104" ht="15" customHeight="1" x14ac:dyDescent="0.25">
      <c r="A207" s="152">
        <v>22</v>
      </c>
      <c r="B207" s="127" t="s">
        <v>359</v>
      </c>
      <c r="C207" s="127" t="s">
        <v>339</v>
      </c>
      <c r="D207" s="480">
        <v>0</v>
      </c>
      <c r="E207" s="480">
        <v>0</v>
      </c>
      <c r="F207" s="257" t="str">
        <f t="shared" si="79"/>
        <v>-</v>
      </c>
      <c r="G207" s="239" t="str">
        <f t="shared" si="73"/>
        <v>Đạt</v>
      </c>
      <c r="H207" s="259">
        <f t="shared" si="74"/>
        <v>10</v>
      </c>
      <c r="I207" s="259">
        <f t="shared" si="74"/>
        <v>11</v>
      </c>
      <c r="J207" s="293">
        <f t="shared" si="80"/>
        <v>0.90909090909090906</v>
      </c>
      <c r="K207" s="239" t="str">
        <f t="shared" si="75"/>
        <v>Không đạt</v>
      </c>
      <c r="L207" s="650">
        <v>0</v>
      </c>
      <c r="M207" s="650">
        <v>0</v>
      </c>
      <c r="N207" s="257" t="str">
        <f t="shared" si="81"/>
        <v/>
      </c>
      <c r="O207" s="650">
        <v>0</v>
      </c>
      <c r="P207" s="650">
        <v>0</v>
      </c>
      <c r="Q207" s="257" t="str">
        <f t="shared" si="76"/>
        <v/>
      </c>
      <c r="R207" s="650">
        <v>0</v>
      </c>
      <c r="S207" s="650">
        <v>0</v>
      </c>
      <c r="T207" s="257" t="str">
        <f t="shared" si="82"/>
        <v/>
      </c>
      <c r="U207" s="650">
        <v>0</v>
      </c>
      <c r="V207" s="650">
        <v>0</v>
      </c>
      <c r="W207" s="257" t="str">
        <f t="shared" si="83"/>
        <v/>
      </c>
      <c r="X207" s="650">
        <v>0</v>
      </c>
      <c r="Y207" s="650">
        <v>0</v>
      </c>
      <c r="Z207" s="257" t="str">
        <f t="shared" si="84"/>
        <v/>
      </c>
      <c r="AA207" s="650">
        <v>0</v>
      </c>
      <c r="AB207" s="650">
        <v>0</v>
      </c>
      <c r="AC207" s="257" t="str">
        <f t="shared" si="77"/>
        <v/>
      </c>
      <c r="AD207" s="650">
        <v>0</v>
      </c>
      <c r="AE207" s="650">
        <v>0</v>
      </c>
      <c r="AF207" s="257" t="str">
        <f t="shared" si="85"/>
        <v/>
      </c>
      <c r="AG207" s="650">
        <v>0</v>
      </c>
      <c r="AH207" s="650">
        <v>0</v>
      </c>
      <c r="AI207" s="257" t="str">
        <f t="shared" si="86"/>
        <v/>
      </c>
      <c r="AJ207" s="650">
        <v>0</v>
      </c>
      <c r="AK207" s="650">
        <v>0</v>
      </c>
      <c r="AL207" s="257" t="str">
        <f t="shared" si="87"/>
        <v/>
      </c>
      <c r="AM207" s="650">
        <v>0</v>
      </c>
      <c r="AN207" s="650">
        <v>0</v>
      </c>
      <c r="AO207" s="257" t="str">
        <f t="shared" si="88"/>
        <v/>
      </c>
      <c r="AP207" s="650">
        <v>0</v>
      </c>
      <c r="AQ207" s="650">
        <v>0</v>
      </c>
      <c r="AR207" s="257" t="str">
        <f t="shared" si="89"/>
        <v/>
      </c>
      <c r="AS207" s="256">
        <v>0</v>
      </c>
      <c r="AT207" s="256">
        <v>1</v>
      </c>
      <c r="AU207" s="257">
        <f t="shared" si="90"/>
        <v>0</v>
      </c>
      <c r="AV207" s="256">
        <v>2</v>
      </c>
      <c r="AW207" s="256">
        <v>2</v>
      </c>
      <c r="AX207" s="257">
        <f t="shared" si="91"/>
        <v>1</v>
      </c>
      <c r="AY207" s="256">
        <v>0</v>
      </c>
      <c r="AZ207" s="256">
        <v>0</v>
      </c>
      <c r="BA207" s="257" t="str">
        <f t="shared" si="92"/>
        <v/>
      </c>
      <c r="BB207" s="256">
        <v>0</v>
      </c>
      <c r="BC207" s="256">
        <v>0</v>
      </c>
      <c r="BD207" s="257" t="str">
        <f t="shared" si="93"/>
        <v/>
      </c>
      <c r="BE207" s="521">
        <v>0</v>
      </c>
      <c r="BF207" s="521">
        <v>0</v>
      </c>
      <c r="BG207" s="257" t="str">
        <f t="shared" si="94"/>
        <v/>
      </c>
      <c r="BH207" s="256">
        <v>0</v>
      </c>
      <c r="BI207" s="256">
        <v>0</v>
      </c>
      <c r="BJ207" s="257" t="str">
        <f t="shared" si="95"/>
        <v/>
      </c>
      <c r="BK207" s="650">
        <v>1</v>
      </c>
      <c r="BL207" s="650">
        <v>1</v>
      </c>
      <c r="BM207" s="257">
        <f t="shared" si="96"/>
        <v>1</v>
      </c>
      <c r="BN207" s="650">
        <v>0</v>
      </c>
      <c r="BO207" s="650">
        <v>0</v>
      </c>
      <c r="BP207" s="257" t="str">
        <f t="shared" si="97"/>
        <v/>
      </c>
      <c r="BQ207" s="650">
        <v>1</v>
      </c>
      <c r="BR207" s="650">
        <v>1</v>
      </c>
      <c r="BS207" s="257">
        <f t="shared" si="98"/>
        <v>1</v>
      </c>
      <c r="BT207" s="650">
        <v>0</v>
      </c>
      <c r="BU207" s="650">
        <v>0</v>
      </c>
      <c r="BV207" s="257" t="str">
        <f t="shared" si="99"/>
        <v/>
      </c>
      <c r="BW207" s="650">
        <v>0</v>
      </c>
      <c r="BX207" s="650">
        <v>0</v>
      </c>
      <c r="BY207" s="257" t="str">
        <f t="shared" si="100"/>
        <v/>
      </c>
      <c r="BZ207" s="650">
        <v>0</v>
      </c>
      <c r="CA207" s="650">
        <v>0</v>
      </c>
      <c r="CB207" s="257" t="str">
        <f t="shared" si="101"/>
        <v/>
      </c>
      <c r="CC207" s="650">
        <v>1</v>
      </c>
      <c r="CD207" s="650">
        <v>1</v>
      </c>
      <c r="CE207" s="257">
        <f t="shared" si="102"/>
        <v>1</v>
      </c>
      <c r="CF207" s="650">
        <v>1</v>
      </c>
      <c r="CG207" s="650">
        <v>1</v>
      </c>
      <c r="CH207" s="257">
        <f t="shared" si="103"/>
        <v>1</v>
      </c>
      <c r="CI207" s="650">
        <v>1</v>
      </c>
      <c r="CJ207" s="650">
        <v>1</v>
      </c>
      <c r="CK207" s="257">
        <f t="shared" si="104"/>
        <v>1</v>
      </c>
      <c r="CL207" s="650"/>
      <c r="CM207" s="650">
        <v>0</v>
      </c>
      <c r="CN207" s="257" t="str">
        <f t="shared" si="105"/>
        <v/>
      </c>
      <c r="CO207" s="650">
        <v>0</v>
      </c>
      <c r="CP207" s="650">
        <v>0</v>
      </c>
      <c r="CQ207" s="257" t="str">
        <f t="shared" si="106"/>
        <v/>
      </c>
      <c r="CR207" s="650">
        <v>0</v>
      </c>
      <c r="CS207" s="650">
        <v>0</v>
      </c>
      <c r="CT207" s="257" t="str">
        <f t="shared" si="107"/>
        <v/>
      </c>
      <c r="CU207" s="256">
        <v>3</v>
      </c>
      <c r="CV207" s="256">
        <v>3</v>
      </c>
      <c r="CW207" s="257">
        <f t="shared" si="108"/>
        <v>1</v>
      </c>
      <c r="CX207" s="256">
        <v>0</v>
      </c>
      <c r="CY207" s="256">
        <f t="shared" si="78"/>
        <v>0</v>
      </c>
      <c r="CZ207" s="257" t="str">
        <f t="shared" si="109"/>
        <v/>
      </c>
    </row>
    <row r="208" spans="1:104" ht="15" customHeight="1" x14ac:dyDescent="0.25">
      <c r="A208" s="152">
        <v>23</v>
      </c>
      <c r="B208" s="127" t="s">
        <v>360</v>
      </c>
      <c r="C208" s="127" t="s">
        <v>339</v>
      </c>
      <c r="D208" s="480">
        <v>1</v>
      </c>
      <c r="E208" s="480">
        <v>1</v>
      </c>
      <c r="F208" s="257">
        <f t="shared" si="79"/>
        <v>1</v>
      </c>
      <c r="G208" s="239" t="str">
        <f t="shared" si="73"/>
        <v>Đạt</v>
      </c>
      <c r="H208" s="259">
        <f t="shared" si="74"/>
        <v>9</v>
      </c>
      <c r="I208" s="259">
        <f t="shared" si="74"/>
        <v>9</v>
      </c>
      <c r="J208" s="293">
        <f t="shared" si="80"/>
        <v>1</v>
      </c>
      <c r="K208" s="239" t="str">
        <f t="shared" si="75"/>
        <v>Đạt</v>
      </c>
      <c r="L208" s="650">
        <v>0</v>
      </c>
      <c r="M208" s="650">
        <v>0</v>
      </c>
      <c r="N208" s="257" t="str">
        <f t="shared" si="81"/>
        <v/>
      </c>
      <c r="O208" s="650">
        <v>0</v>
      </c>
      <c r="P208" s="650">
        <v>0</v>
      </c>
      <c r="Q208" s="257" t="str">
        <f t="shared" si="76"/>
        <v/>
      </c>
      <c r="R208" s="650">
        <v>0</v>
      </c>
      <c r="S208" s="650">
        <v>0</v>
      </c>
      <c r="T208" s="257" t="str">
        <f t="shared" si="82"/>
        <v/>
      </c>
      <c r="U208" s="650">
        <v>0</v>
      </c>
      <c r="V208" s="650">
        <v>0</v>
      </c>
      <c r="W208" s="257" t="str">
        <f t="shared" si="83"/>
        <v/>
      </c>
      <c r="X208" s="650">
        <v>0</v>
      </c>
      <c r="Y208" s="650">
        <v>0</v>
      </c>
      <c r="Z208" s="257" t="str">
        <f t="shared" si="84"/>
        <v/>
      </c>
      <c r="AA208" s="650">
        <v>0</v>
      </c>
      <c r="AB208" s="650">
        <v>0</v>
      </c>
      <c r="AC208" s="257" t="str">
        <f t="shared" si="77"/>
        <v/>
      </c>
      <c r="AD208" s="650">
        <v>0</v>
      </c>
      <c r="AE208" s="650">
        <v>0</v>
      </c>
      <c r="AF208" s="257" t="str">
        <f t="shared" si="85"/>
        <v/>
      </c>
      <c r="AG208" s="650">
        <v>0</v>
      </c>
      <c r="AH208" s="650">
        <v>0</v>
      </c>
      <c r="AI208" s="257" t="str">
        <f t="shared" si="86"/>
        <v/>
      </c>
      <c r="AJ208" s="650">
        <v>0</v>
      </c>
      <c r="AK208" s="650">
        <v>0</v>
      </c>
      <c r="AL208" s="257" t="str">
        <f t="shared" si="87"/>
        <v/>
      </c>
      <c r="AM208" s="650">
        <v>0</v>
      </c>
      <c r="AN208" s="650">
        <v>0</v>
      </c>
      <c r="AO208" s="257" t="str">
        <f t="shared" si="88"/>
        <v/>
      </c>
      <c r="AP208" s="650">
        <v>0</v>
      </c>
      <c r="AQ208" s="650">
        <v>0</v>
      </c>
      <c r="AR208" s="257" t="str">
        <f t="shared" si="89"/>
        <v/>
      </c>
      <c r="AS208" s="256">
        <v>0</v>
      </c>
      <c r="AT208" s="256">
        <v>0</v>
      </c>
      <c r="AU208" s="257" t="str">
        <f t="shared" si="90"/>
        <v/>
      </c>
      <c r="AV208" s="256">
        <v>0</v>
      </c>
      <c r="AW208" s="256">
        <v>0</v>
      </c>
      <c r="AX208" s="257" t="str">
        <f t="shared" si="91"/>
        <v/>
      </c>
      <c r="AY208" s="256">
        <v>0</v>
      </c>
      <c r="AZ208" s="256">
        <v>0</v>
      </c>
      <c r="BA208" s="257" t="str">
        <f t="shared" si="92"/>
        <v/>
      </c>
      <c r="BB208" s="256">
        <v>0</v>
      </c>
      <c r="BC208" s="256">
        <v>0</v>
      </c>
      <c r="BD208" s="257" t="str">
        <f t="shared" si="93"/>
        <v/>
      </c>
      <c r="BE208" s="521">
        <v>0</v>
      </c>
      <c r="BF208" s="521">
        <v>0</v>
      </c>
      <c r="BG208" s="257" t="str">
        <f t="shared" si="94"/>
        <v/>
      </c>
      <c r="BH208" s="256">
        <v>0</v>
      </c>
      <c r="BI208" s="256">
        <v>0</v>
      </c>
      <c r="BJ208" s="257" t="str">
        <f t="shared" si="95"/>
        <v/>
      </c>
      <c r="BK208" s="650">
        <v>0</v>
      </c>
      <c r="BL208" s="650">
        <v>0</v>
      </c>
      <c r="BM208" s="257" t="str">
        <f t="shared" si="96"/>
        <v/>
      </c>
      <c r="BN208" s="650">
        <v>4</v>
      </c>
      <c r="BO208" s="650">
        <v>4</v>
      </c>
      <c r="BP208" s="257">
        <f t="shared" si="97"/>
        <v>1</v>
      </c>
      <c r="BQ208" s="650">
        <v>0</v>
      </c>
      <c r="BR208" s="650">
        <v>0</v>
      </c>
      <c r="BS208" s="257" t="str">
        <f t="shared" si="98"/>
        <v/>
      </c>
      <c r="BT208" s="650">
        <v>0</v>
      </c>
      <c r="BU208" s="650">
        <v>0</v>
      </c>
      <c r="BV208" s="257" t="str">
        <f t="shared" si="99"/>
        <v/>
      </c>
      <c r="BW208" s="650">
        <v>0</v>
      </c>
      <c r="BX208" s="650">
        <v>0</v>
      </c>
      <c r="BY208" s="257" t="str">
        <f t="shared" si="100"/>
        <v/>
      </c>
      <c r="BZ208" s="650">
        <v>0</v>
      </c>
      <c r="CA208" s="650">
        <v>0</v>
      </c>
      <c r="CB208" s="257" t="str">
        <f t="shared" si="101"/>
        <v/>
      </c>
      <c r="CC208" s="650">
        <v>0</v>
      </c>
      <c r="CD208" s="650">
        <v>0</v>
      </c>
      <c r="CE208" s="257" t="str">
        <f t="shared" si="102"/>
        <v/>
      </c>
      <c r="CF208" s="650">
        <v>1</v>
      </c>
      <c r="CG208" s="650">
        <v>1</v>
      </c>
      <c r="CH208" s="257">
        <f t="shared" si="103"/>
        <v>1</v>
      </c>
      <c r="CI208" s="650">
        <v>0</v>
      </c>
      <c r="CJ208" s="650">
        <v>0</v>
      </c>
      <c r="CK208" s="257" t="str">
        <f t="shared" si="104"/>
        <v/>
      </c>
      <c r="CL208" s="650"/>
      <c r="CM208" s="650">
        <v>0</v>
      </c>
      <c r="CN208" s="257" t="str">
        <f t="shared" si="105"/>
        <v/>
      </c>
      <c r="CO208" s="650">
        <v>0</v>
      </c>
      <c r="CP208" s="650">
        <v>0</v>
      </c>
      <c r="CQ208" s="257" t="str">
        <f t="shared" si="106"/>
        <v/>
      </c>
      <c r="CR208" s="650">
        <v>0</v>
      </c>
      <c r="CS208" s="650">
        <v>0</v>
      </c>
      <c r="CT208" s="257" t="str">
        <f t="shared" si="107"/>
        <v/>
      </c>
      <c r="CU208" s="256">
        <v>3</v>
      </c>
      <c r="CV208" s="256">
        <v>3</v>
      </c>
      <c r="CW208" s="257">
        <f t="shared" si="108"/>
        <v>1</v>
      </c>
      <c r="CX208" s="256">
        <v>1</v>
      </c>
      <c r="CY208" s="256">
        <f t="shared" si="78"/>
        <v>1</v>
      </c>
      <c r="CZ208" s="257">
        <f t="shared" si="109"/>
        <v>1</v>
      </c>
    </row>
    <row r="209" spans="1:104" ht="15" customHeight="1" x14ac:dyDescent="0.25">
      <c r="A209" s="152">
        <v>24</v>
      </c>
      <c r="B209" s="127" t="s">
        <v>361</v>
      </c>
      <c r="C209" s="127" t="s">
        <v>339</v>
      </c>
      <c r="D209" s="480">
        <v>7</v>
      </c>
      <c r="E209" s="480">
        <v>7</v>
      </c>
      <c r="F209" s="257">
        <f t="shared" si="79"/>
        <v>1</v>
      </c>
      <c r="G209" s="239" t="str">
        <f t="shared" si="73"/>
        <v>Đạt</v>
      </c>
      <c r="H209" s="259">
        <f t="shared" si="74"/>
        <v>100</v>
      </c>
      <c r="I209" s="259">
        <f t="shared" si="74"/>
        <v>125</v>
      </c>
      <c r="J209" s="293">
        <f t="shared" si="80"/>
        <v>0.8</v>
      </c>
      <c r="K209" s="239" t="str">
        <f t="shared" si="75"/>
        <v>Không đạt</v>
      </c>
      <c r="L209" s="650">
        <v>3</v>
      </c>
      <c r="M209" s="650">
        <v>3</v>
      </c>
      <c r="N209" s="257">
        <f t="shared" si="81"/>
        <v>1</v>
      </c>
      <c r="O209" s="650">
        <v>2</v>
      </c>
      <c r="P209" s="650">
        <v>2</v>
      </c>
      <c r="Q209" s="257">
        <f t="shared" si="76"/>
        <v>1</v>
      </c>
      <c r="R209" s="650">
        <v>6</v>
      </c>
      <c r="S209" s="650">
        <v>6</v>
      </c>
      <c r="T209" s="257">
        <f t="shared" si="82"/>
        <v>1</v>
      </c>
      <c r="U209" s="650">
        <v>2</v>
      </c>
      <c r="V209" s="650">
        <v>2</v>
      </c>
      <c r="W209" s="257">
        <f t="shared" si="83"/>
        <v>1</v>
      </c>
      <c r="X209" s="650">
        <v>11</v>
      </c>
      <c r="Y209" s="650">
        <v>11</v>
      </c>
      <c r="Z209" s="257">
        <f t="shared" si="84"/>
        <v>1</v>
      </c>
      <c r="AA209" s="650">
        <v>4</v>
      </c>
      <c r="AB209" s="650">
        <v>4</v>
      </c>
      <c r="AC209" s="257">
        <f t="shared" si="77"/>
        <v>1</v>
      </c>
      <c r="AD209" s="650">
        <v>2</v>
      </c>
      <c r="AE209" s="650">
        <v>2</v>
      </c>
      <c r="AF209" s="257">
        <f t="shared" si="85"/>
        <v>1</v>
      </c>
      <c r="AG209" s="650">
        <v>1</v>
      </c>
      <c r="AH209" s="650">
        <v>1</v>
      </c>
      <c r="AI209" s="257">
        <f t="shared" si="86"/>
        <v>1</v>
      </c>
      <c r="AJ209" s="650">
        <v>0</v>
      </c>
      <c r="AK209" s="650">
        <v>0</v>
      </c>
      <c r="AL209" s="257" t="str">
        <f t="shared" si="87"/>
        <v/>
      </c>
      <c r="AM209" s="650">
        <v>8</v>
      </c>
      <c r="AN209" s="650">
        <v>8</v>
      </c>
      <c r="AO209" s="257">
        <f t="shared" si="88"/>
        <v>1</v>
      </c>
      <c r="AP209" s="650">
        <v>2</v>
      </c>
      <c r="AQ209" s="650">
        <v>2</v>
      </c>
      <c r="AR209" s="257">
        <f t="shared" si="89"/>
        <v>1</v>
      </c>
      <c r="AS209" s="256">
        <v>2</v>
      </c>
      <c r="AT209" s="256">
        <v>4</v>
      </c>
      <c r="AU209" s="257">
        <f t="shared" si="90"/>
        <v>0.5</v>
      </c>
      <c r="AV209" s="256">
        <v>9</v>
      </c>
      <c r="AW209" s="256">
        <v>9</v>
      </c>
      <c r="AX209" s="257">
        <f t="shared" si="91"/>
        <v>1</v>
      </c>
      <c r="AY209" s="256">
        <v>0</v>
      </c>
      <c r="AZ209" s="256">
        <v>0</v>
      </c>
      <c r="BA209" s="257" t="str">
        <f t="shared" si="92"/>
        <v/>
      </c>
      <c r="BB209" s="256">
        <v>0</v>
      </c>
      <c r="BC209" s="256">
        <v>7</v>
      </c>
      <c r="BD209" s="257">
        <f t="shared" si="93"/>
        <v>0</v>
      </c>
      <c r="BE209" s="521">
        <v>0</v>
      </c>
      <c r="BF209" s="521">
        <v>0</v>
      </c>
      <c r="BG209" s="257" t="str">
        <f t="shared" si="94"/>
        <v/>
      </c>
      <c r="BH209" s="256">
        <v>7</v>
      </c>
      <c r="BI209" s="256">
        <v>7</v>
      </c>
      <c r="BJ209" s="257">
        <f t="shared" si="95"/>
        <v>1</v>
      </c>
      <c r="BK209" s="650">
        <v>2</v>
      </c>
      <c r="BL209" s="650">
        <v>2</v>
      </c>
      <c r="BM209" s="257">
        <f t="shared" si="96"/>
        <v>1</v>
      </c>
      <c r="BN209" s="650">
        <v>4</v>
      </c>
      <c r="BO209" s="650">
        <v>4</v>
      </c>
      <c r="BP209" s="257">
        <f t="shared" si="97"/>
        <v>1</v>
      </c>
      <c r="BQ209" s="650">
        <v>4</v>
      </c>
      <c r="BR209" s="650">
        <v>4</v>
      </c>
      <c r="BS209" s="257">
        <f t="shared" si="98"/>
        <v>1</v>
      </c>
      <c r="BT209" s="650">
        <v>0</v>
      </c>
      <c r="BU209" s="650">
        <v>11</v>
      </c>
      <c r="BV209" s="257">
        <f t="shared" si="99"/>
        <v>0</v>
      </c>
      <c r="BW209" s="650">
        <v>0</v>
      </c>
      <c r="BX209" s="650">
        <v>0</v>
      </c>
      <c r="BY209" s="257" t="str">
        <f t="shared" si="100"/>
        <v/>
      </c>
      <c r="BZ209" s="650">
        <v>4</v>
      </c>
      <c r="CA209" s="650">
        <v>4</v>
      </c>
      <c r="CB209" s="257">
        <f t="shared" si="101"/>
        <v>1</v>
      </c>
      <c r="CC209" s="650">
        <v>6</v>
      </c>
      <c r="CD209" s="650">
        <v>6</v>
      </c>
      <c r="CE209" s="257">
        <f t="shared" si="102"/>
        <v>1</v>
      </c>
      <c r="CF209" s="650">
        <v>9</v>
      </c>
      <c r="CG209" s="650">
        <v>9</v>
      </c>
      <c r="CH209" s="257">
        <f t="shared" si="103"/>
        <v>1</v>
      </c>
      <c r="CI209" s="650">
        <v>5</v>
      </c>
      <c r="CJ209" s="650">
        <v>5</v>
      </c>
      <c r="CK209" s="257">
        <f t="shared" si="104"/>
        <v>1</v>
      </c>
      <c r="CL209" s="650"/>
      <c r="CM209" s="650">
        <v>5</v>
      </c>
      <c r="CN209" s="257">
        <f t="shared" si="105"/>
        <v>0</v>
      </c>
      <c r="CO209" s="650">
        <v>0</v>
      </c>
      <c r="CP209" s="650">
        <v>0</v>
      </c>
      <c r="CQ209" s="257" t="str">
        <f t="shared" si="106"/>
        <v/>
      </c>
      <c r="CR209" s="650">
        <v>0</v>
      </c>
      <c r="CS209" s="650">
        <v>0</v>
      </c>
      <c r="CT209" s="257" t="str">
        <f t="shared" si="107"/>
        <v/>
      </c>
      <c r="CU209" s="256">
        <v>0</v>
      </c>
      <c r="CV209" s="256">
        <v>0</v>
      </c>
      <c r="CW209" s="257" t="str">
        <f t="shared" si="108"/>
        <v/>
      </c>
      <c r="CX209" s="256">
        <v>7</v>
      </c>
      <c r="CY209" s="256">
        <f t="shared" si="78"/>
        <v>7</v>
      </c>
      <c r="CZ209" s="257">
        <f t="shared" si="109"/>
        <v>1</v>
      </c>
    </row>
    <row r="210" spans="1:104" ht="15" customHeight="1" x14ac:dyDescent="0.25">
      <c r="A210" s="152">
        <v>25</v>
      </c>
      <c r="B210" s="127" t="s">
        <v>362</v>
      </c>
      <c r="C210" s="127" t="s">
        <v>339</v>
      </c>
      <c r="D210" s="480">
        <v>1</v>
      </c>
      <c r="E210" s="480">
        <v>1</v>
      </c>
      <c r="F210" s="257">
        <f t="shared" si="79"/>
        <v>1</v>
      </c>
      <c r="G210" s="239" t="str">
        <f t="shared" si="73"/>
        <v>Đạt</v>
      </c>
      <c r="H210" s="259">
        <f t="shared" si="74"/>
        <v>27</v>
      </c>
      <c r="I210" s="259">
        <f t="shared" si="74"/>
        <v>25</v>
      </c>
      <c r="J210" s="293">
        <f t="shared" si="80"/>
        <v>1.08</v>
      </c>
      <c r="K210" s="239" t="str">
        <f t="shared" si="75"/>
        <v>Đạt</v>
      </c>
      <c r="L210" s="650">
        <v>1</v>
      </c>
      <c r="M210" s="650">
        <v>1</v>
      </c>
      <c r="N210" s="257">
        <f t="shared" si="81"/>
        <v>1</v>
      </c>
      <c r="O210" s="650">
        <v>0</v>
      </c>
      <c r="P210" s="650">
        <v>0</v>
      </c>
      <c r="Q210" s="257" t="str">
        <f t="shared" si="76"/>
        <v/>
      </c>
      <c r="R210" s="650">
        <v>3</v>
      </c>
      <c r="S210" s="650">
        <v>3</v>
      </c>
      <c r="T210" s="257">
        <f t="shared" si="82"/>
        <v>1</v>
      </c>
      <c r="U210" s="650">
        <v>0</v>
      </c>
      <c r="V210" s="650">
        <v>0</v>
      </c>
      <c r="W210" s="257" t="str">
        <f t="shared" si="83"/>
        <v/>
      </c>
      <c r="X210" s="650">
        <v>2</v>
      </c>
      <c r="Y210" s="650">
        <v>2</v>
      </c>
      <c r="Z210" s="257">
        <f t="shared" si="84"/>
        <v>1</v>
      </c>
      <c r="AA210" s="650">
        <v>0</v>
      </c>
      <c r="AB210" s="650">
        <v>0</v>
      </c>
      <c r="AC210" s="257" t="str">
        <f t="shared" si="77"/>
        <v/>
      </c>
      <c r="AD210" s="650">
        <v>0</v>
      </c>
      <c r="AE210" s="650">
        <v>0</v>
      </c>
      <c r="AF210" s="257" t="str">
        <f t="shared" si="85"/>
        <v/>
      </c>
      <c r="AG210" s="650">
        <v>0</v>
      </c>
      <c r="AH210" s="650">
        <v>0</v>
      </c>
      <c r="AI210" s="257" t="str">
        <f t="shared" si="86"/>
        <v/>
      </c>
      <c r="AJ210" s="650">
        <v>1</v>
      </c>
      <c r="AK210" s="650">
        <v>1</v>
      </c>
      <c r="AL210" s="257">
        <f t="shared" si="87"/>
        <v>1</v>
      </c>
      <c r="AM210" s="650">
        <v>1</v>
      </c>
      <c r="AN210" s="650">
        <v>1</v>
      </c>
      <c r="AO210" s="257">
        <f t="shared" si="88"/>
        <v>1</v>
      </c>
      <c r="AP210" s="650">
        <v>1</v>
      </c>
      <c r="AQ210" s="650">
        <v>1</v>
      </c>
      <c r="AR210" s="257">
        <f t="shared" si="89"/>
        <v>1</v>
      </c>
      <c r="AS210" s="256">
        <v>3</v>
      </c>
      <c r="AT210" s="256">
        <v>0</v>
      </c>
      <c r="AU210" s="257" t="str">
        <f t="shared" si="90"/>
        <v/>
      </c>
      <c r="AV210" s="256">
        <v>0</v>
      </c>
      <c r="AW210" s="256">
        <v>0</v>
      </c>
      <c r="AX210" s="257" t="str">
        <f t="shared" si="91"/>
        <v/>
      </c>
      <c r="AY210" s="256">
        <v>4</v>
      </c>
      <c r="AZ210" s="256">
        <v>4</v>
      </c>
      <c r="BA210" s="257">
        <f t="shared" si="92"/>
        <v>1</v>
      </c>
      <c r="BB210" s="256">
        <v>1</v>
      </c>
      <c r="BC210" s="256">
        <v>0</v>
      </c>
      <c r="BD210" s="257" t="str">
        <f t="shared" si="93"/>
        <v/>
      </c>
      <c r="BE210" s="521">
        <v>0</v>
      </c>
      <c r="BF210" s="521">
        <v>0</v>
      </c>
      <c r="BG210" s="257" t="str">
        <f t="shared" si="94"/>
        <v/>
      </c>
      <c r="BH210" s="256">
        <v>2</v>
      </c>
      <c r="BI210" s="256">
        <v>2</v>
      </c>
      <c r="BJ210" s="257">
        <f t="shared" si="95"/>
        <v>1</v>
      </c>
      <c r="BK210" s="650">
        <v>0</v>
      </c>
      <c r="BL210" s="650">
        <v>0</v>
      </c>
      <c r="BM210" s="257" t="str">
        <f t="shared" si="96"/>
        <v/>
      </c>
      <c r="BN210" s="650">
        <v>1</v>
      </c>
      <c r="BO210" s="650">
        <v>1</v>
      </c>
      <c r="BP210" s="257">
        <f t="shared" si="97"/>
        <v>1</v>
      </c>
      <c r="BQ210" s="650">
        <v>0</v>
      </c>
      <c r="BR210" s="650">
        <v>0</v>
      </c>
      <c r="BS210" s="257" t="str">
        <f t="shared" si="98"/>
        <v/>
      </c>
      <c r="BT210" s="650">
        <v>2</v>
      </c>
      <c r="BU210" s="650">
        <v>3</v>
      </c>
      <c r="BV210" s="257">
        <f t="shared" si="99"/>
        <v>0.66666666666666663</v>
      </c>
      <c r="BW210" s="650">
        <v>0</v>
      </c>
      <c r="BX210" s="650">
        <v>0</v>
      </c>
      <c r="BY210" s="257" t="str">
        <f t="shared" si="100"/>
        <v/>
      </c>
      <c r="BZ210" s="650">
        <v>1</v>
      </c>
      <c r="CA210" s="650">
        <v>1</v>
      </c>
      <c r="CB210" s="257">
        <f t="shared" si="101"/>
        <v>1</v>
      </c>
      <c r="CC210" s="650">
        <v>0</v>
      </c>
      <c r="CD210" s="650">
        <v>0</v>
      </c>
      <c r="CE210" s="257" t="str">
        <f t="shared" si="102"/>
        <v/>
      </c>
      <c r="CF210" s="650">
        <v>1</v>
      </c>
      <c r="CG210" s="650">
        <v>1</v>
      </c>
      <c r="CH210" s="257">
        <f t="shared" si="103"/>
        <v>1</v>
      </c>
      <c r="CI210" s="650">
        <v>0</v>
      </c>
      <c r="CJ210" s="650">
        <v>0</v>
      </c>
      <c r="CK210" s="257" t="str">
        <f t="shared" si="104"/>
        <v/>
      </c>
      <c r="CL210" s="650"/>
      <c r="CM210" s="650">
        <v>1</v>
      </c>
      <c r="CN210" s="257">
        <f t="shared" si="105"/>
        <v>0</v>
      </c>
      <c r="CO210" s="650">
        <v>2</v>
      </c>
      <c r="CP210" s="650">
        <v>2</v>
      </c>
      <c r="CQ210" s="257">
        <f t="shared" si="106"/>
        <v>1</v>
      </c>
      <c r="CR210" s="650">
        <v>0</v>
      </c>
      <c r="CS210" s="650">
        <v>0</v>
      </c>
      <c r="CT210" s="257" t="str">
        <f t="shared" si="107"/>
        <v/>
      </c>
      <c r="CU210" s="256">
        <v>0</v>
      </c>
      <c r="CV210" s="256">
        <v>0</v>
      </c>
      <c r="CW210" s="257" t="str">
        <f t="shared" si="108"/>
        <v/>
      </c>
      <c r="CX210" s="256">
        <v>1</v>
      </c>
      <c r="CY210" s="256">
        <f t="shared" si="78"/>
        <v>1</v>
      </c>
      <c r="CZ210" s="257">
        <f t="shared" si="109"/>
        <v>1</v>
      </c>
    </row>
    <row r="211" spans="1:104" ht="15" customHeight="1" x14ac:dyDescent="0.25">
      <c r="A211" s="152">
        <v>26</v>
      </c>
      <c r="B211" s="127" t="s">
        <v>363</v>
      </c>
      <c r="C211" s="127" t="s">
        <v>339</v>
      </c>
      <c r="D211" s="480">
        <v>1</v>
      </c>
      <c r="E211" s="480">
        <v>1</v>
      </c>
      <c r="F211" s="257">
        <f t="shared" si="79"/>
        <v>1</v>
      </c>
      <c r="G211" s="239" t="str">
        <f t="shared" si="73"/>
        <v>Đạt</v>
      </c>
      <c r="H211" s="259">
        <f t="shared" si="74"/>
        <v>23</v>
      </c>
      <c r="I211" s="259">
        <f t="shared" si="74"/>
        <v>22</v>
      </c>
      <c r="J211" s="293">
        <f t="shared" si="80"/>
        <v>1.0454545454545454</v>
      </c>
      <c r="K211" s="239" t="str">
        <f t="shared" si="75"/>
        <v>Đạt</v>
      </c>
      <c r="L211" s="650">
        <v>0</v>
      </c>
      <c r="M211" s="650">
        <v>0</v>
      </c>
      <c r="N211" s="257" t="str">
        <f t="shared" si="81"/>
        <v/>
      </c>
      <c r="O211" s="650">
        <v>0</v>
      </c>
      <c r="P211" s="650">
        <v>0</v>
      </c>
      <c r="Q211" s="257" t="str">
        <f t="shared" si="76"/>
        <v/>
      </c>
      <c r="R211" s="650">
        <v>1</v>
      </c>
      <c r="S211" s="650">
        <v>1</v>
      </c>
      <c r="T211" s="257">
        <f t="shared" si="82"/>
        <v>1</v>
      </c>
      <c r="U211" s="650">
        <v>4</v>
      </c>
      <c r="V211" s="650">
        <v>4</v>
      </c>
      <c r="W211" s="257">
        <f t="shared" si="83"/>
        <v>1</v>
      </c>
      <c r="X211" s="650">
        <v>5</v>
      </c>
      <c r="Y211" s="650">
        <v>5</v>
      </c>
      <c r="Z211" s="257">
        <f t="shared" si="84"/>
        <v>1</v>
      </c>
      <c r="AA211" s="650">
        <v>0</v>
      </c>
      <c r="AB211" s="650">
        <v>0</v>
      </c>
      <c r="AC211" s="257" t="str">
        <f t="shared" si="77"/>
        <v/>
      </c>
      <c r="AD211" s="650">
        <v>0</v>
      </c>
      <c r="AE211" s="650">
        <v>0</v>
      </c>
      <c r="AF211" s="257" t="str">
        <f t="shared" si="85"/>
        <v/>
      </c>
      <c r="AG211" s="650">
        <v>0</v>
      </c>
      <c r="AH211" s="650">
        <v>0</v>
      </c>
      <c r="AI211" s="257" t="str">
        <f t="shared" si="86"/>
        <v/>
      </c>
      <c r="AJ211" s="650">
        <v>0</v>
      </c>
      <c r="AK211" s="650">
        <v>0</v>
      </c>
      <c r="AL211" s="257" t="str">
        <f t="shared" si="87"/>
        <v/>
      </c>
      <c r="AM211" s="650">
        <v>2</v>
      </c>
      <c r="AN211" s="650">
        <v>2</v>
      </c>
      <c r="AO211" s="257">
        <f t="shared" si="88"/>
        <v>1</v>
      </c>
      <c r="AP211" s="650">
        <v>0</v>
      </c>
      <c r="AQ211" s="650">
        <v>0</v>
      </c>
      <c r="AR211" s="257" t="str">
        <f t="shared" si="89"/>
        <v/>
      </c>
      <c r="AS211" s="256">
        <v>0</v>
      </c>
      <c r="AT211" s="256">
        <v>0</v>
      </c>
      <c r="AU211" s="257" t="str">
        <f t="shared" si="90"/>
        <v/>
      </c>
      <c r="AV211" s="256">
        <v>0</v>
      </c>
      <c r="AW211" s="256">
        <v>0</v>
      </c>
      <c r="AX211" s="257" t="str">
        <f t="shared" si="91"/>
        <v/>
      </c>
      <c r="AY211" s="256">
        <v>3</v>
      </c>
      <c r="AZ211" s="256">
        <v>3</v>
      </c>
      <c r="BA211" s="257">
        <f t="shared" si="92"/>
        <v>1</v>
      </c>
      <c r="BB211" s="256">
        <v>0</v>
      </c>
      <c r="BC211" s="256">
        <v>0</v>
      </c>
      <c r="BD211" s="257" t="str">
        <f t="shared" si="93"/>
        <v/>
      </c>
      <c r="BE211" s="521">
        <v>0</v>
      </c>
      <c r="BF211" s="521">
        <v>0</v>
      </c>
      <c r="BG211" s="257" t="str">
        <f t="shared" si="94"/>
        <v/>
      </c>
      <c r="BH211" s="256">
        <v>1</v>
      </c>
      <c r="BI211" s="256">
        <v>1</v>
      </c>
      <c r="BJ211" s="257">
        <f t="shared" si="95"/>
        <v>1</v>
      </c>
      <c r="BK211" s="650">
        <v>0</v>
      </c>
      <c r="BL211" s="650">
        <v>0</v>
      </c>
      <c r="BM211" s="257" t="str">
        <f t="shared" si="96"/>
        <v/>
      </c>
      <c r="BN211" s="650">
        <v>1</v>
      </c>
      <c r="BO211" s="650">
        <v>1</v>
      </c>
      <c r="BP211" s="257">
        <f t="shared" si="97"/>
        <v>1</v>
      </c>
      <c r="BQ211" s="650">
        <v>1</v>
      </c>
      <c r="BR211" s="650">
        <v>1</v>
      </c>
      <c r="BS211" s="257">
        <f t="shared" si="98"/>
        <v>1</v>
      </c>
      <c r="BT211" s="650">
        <v>1</v>
      </c>
      <c r="BU211" s="650">
        <v>0</v>
      </c>
      <c r="BV211" s="257" t="str">
        <f t="shared" si="99"/>
        <v/>
      </c>
      <c r="BW211" s="650">
        <v>1</v>
      </c>
      <c r="BX211" s="650">
        <v>0</v>
      </c>
      <c r="BY211" s="257" t="str">
        <f t="shared" si="100"/>
        <v/>
      </c>
      <c r="BZ211" s="650">
        <v>0</v>
      </c>
      <c r="CA211" s="650">
        <v>0</v>
      </c>
      <c r="CB211" s="257" t="str">
        <f t="shared" si="101"/>
        <v/>
      </c>
      <c r="CC211" s="650">
        <v>1</v>
      </c>
      <c r="CD211" s="650">
        <v>1</v>
      </c>
      <c r="CE211" s="257">
        <f t="shared" si="102"/>
        <v>1</v>
      </c>
      <c r="CF211" s="650">
        <v>0</v>
      </c>
      <c r="CG211" s="650">
        <v>0</v>
      </c>
      <c r="CH211" s="257" t="str">
        <f t="shared" si="103"/>
        <v/>
      </c>
      <c r="CI211" s="650">
        <v>0</v>
      </c>
      <c r="CJ211" s="650">
        <v>0</v>
      </c>
      <c r="CK211" s="257" t="str">
        <f t="shared" si="104"/>
        <v/>
      </c>
      <c r="CL211" s="650"/>
      <c r="CM211" s="650">
        <v>1</v>
      </c>
      <c r="CN211" s="257">
        <f t="shared" si="105"/>
        <v>0</v>
      </c>
      <c r="CO211" s="650">
        <v>0</v>
      </c>
      <c r="CP211" s="650">
        <v>0</v>
      </c>
      <c r="CQ211" s="257" t="str">
        <f t="shared" si="106"/>
        <v/>
      </c>
      <c r="CR211" s="650">
        <v>1</v>
      </c>
      <c r="CS211" s="650">
        <v>1</v>
      </c>
      <c r="CT211" s="257">
        <f t="shared" si="107"/>
        <v>1</v>
      </c>
      <c r="CU211" s="256">
        <v>0</v>
      </c>
      <c r="CV211" s="256">
        <v>0</v>
      </c>
      <c r="CW211" s="257" t="str">
        <f t="shared" si="108"/>
        <v/>
      </c>
      <c r="CX211" s="256">
        <v>1</v>
      </c>
      <c r="CY211" s="256">
        <f t="shared" si="78"/>
        <v>1</v>
      </c>
      <c r="CZ211" s="257">
        <f t="shared" si="109"/>
        <v>1</v>
      </c>
    </row>
    <row r="212" spans="1:104" ht="15" customHeight="1" x14ac:dyDescent="0.25">
      <c r="A212" s="152">
        <v>27</v>
      </c>
      <c r="B212" s="127" t="s">
        <v>364</v>
      </c>
      <c r="C212" s="127" t="s">
        <v>339</v>
      </c>
      <c r="D212" s="480">
        <v>3</v>
      </c>
      <c r="E212" s="480">
        <v>3</v>
      </c>
      <c r="F212" s="257">
        <f t="shared" si="79"/>
        <v>1</v>
      </c>
      <c r="G212" s="239" t="str">
        <f t="shared" si="73"/>
        <v>Đạt</v>
      </c>
      <c r="H212" s="259">
        <f t="shared" si="74"/>
        <v>23</v>
      </c>
      <c r="I212" s="259">
        <f t="shared" si="74"/>
        <v>31</v>
      </c>
      <c r="J212" s="293">
        <f t="shared" si="80"/>
        <v>0.74193548387096775</v>
      </c>
      <c r="K212" s="239" t="str">
        <f t="shared" si="75"/>
        <v>Không đạt</v>
      </c>
      <c r="L212" s="650">
        <v>1</v>
      </c>
      <c r="M212" s="650">
        <v>1</v>
      </c>
      <c r="N212" s="257">
        <f t="shared" si="81"/>
        <v>1</v>
      </c>
      <c r="O212" s="650">
        <v>0</v>
      </c>
      <c r="P212" s="650">
        <v>0</v>
      </c>
      <c r="Q212" s="257" t="str">
        <f t="shared" si="76"/>
        <v/>
      </c>
      <c r="R212" s="650">
        <v>1</v>
      </c>
      <c r="S212" s="650">
        <v>1</v>
      </c>
      <c r="T212" s="257">
        <f t="shared" si="82"/>
        <v>1</v>
      </c>
      <c r="U212" s="650">
        <v>1</v>
      </c>
      <c r="V212" s="650">
        <v>1</v>
      </c>
      <c r="W212" s="257">
        <f t="shared" si="83"/>
        <v>1</v>
      </c>
      <c r="X212" s="650">
        <v>1</v>
      </c>
      <c r="Y212" s="650">
        <v>1</v>
      </c>
      <c r="Z212" s="257">
        <f t="shared" si="84"/>
        <v>1</v>
      </c>
      <c r="AA212" s="650">
        <v>0</v>
      </c>
      <c r="AB212" s="650">
        <v>0</v>
      </c>
      <c r="AC212" s="257" t="str">
        <f t="shared" si="77"/>
        <v/>
      </c>
      <c r="AD212" s="650">
        <v>2</v>
      </c>
      <c r="AE212" s="650">
        <v>2</v>
      </c>
      <c r="AF212" s="257">
        <f t="shared" si="85"/>
        <v>1</v>
      </c>
      <c r="AG212" s="650">
        <v>1</v>
      </c>
      <c r="AH212" s="650">
        <v>1</v>
      </c>
      <c r="AI212" s="257">
        <f t="shared" si="86"/>
        <v>1</v>
      </c>
      <c r="AJ212" s="650">
        <v>0</v>
      </c>
      <c r="AK212" s="650">
        <v>0</v>
      </c>
      <c r="AL212" s="257" t="str">
        <f t="shared" si="87"/>
        <v/>
      </c>
      <c r="AM212" s="650">
        <v>2</v>
      </c>
      <c r="AN212" s="650">
        <v>2</v>
      </c>
      <c r="AO212" s="257">
        <f t="shared" si="88"/>
        <v>1</v>
      </c>
      <c r="AP212" s="650">
        <v>1</v>
      </c>
      <c r="AQ212" s="650">
        <v>1</v>
      </c>
      <c r="AR212" s="257">
        <f t="shared" si="89"/>
        <v>1</v>
      </c>
      <c r="AS212" s="256">
        <v>0</v>
      </c>
      <c r="AT212" s="256">
        <v>4</v>
      </c>
      <c r="AU212" s="257">
        <f t="shared" si="90"/>
        <v>0</v>
      </c>
      <c r="AV212" s="256">
        <v>0</v>
      </c>
      <c r="AW212" s="256">
        <v>0</v>
      </c>
      <c r="AX212" s="257" t="str">
        <f t="shared" si="91"/>
        <v/>
      </c>
      <c r="AY212" s="256">
        <v>0</v>
      </c>
      <c r="AZ212" s="256">
        <v>0</v>
      </c>
      <c r="BA212" s="257" t="str">
        <f t="shared" si="92"/>
        <v/>
      </c>
      <c r="BB212" s="256">
        <v>0</v>
      </c>
      <c r="BC212" s="256">
        <v>1</v>
      </c>
      <c r="BD212" s="257">
        <f t="shared" si="93"/>
        <v>0</v>
      </c>
      <c r="BE212" s="521">
        <v>0</v>
      </c>
      <c r="BF212" s="521">
        <v>0</v>
      </c>
      <c r="BG212" s="257" t="str">
        <f t="shared" si="94"/>
        <v/>
      </c>
      <c r="BH212" s="256">
        <v>1</v>
      </c>
      <c r="BI212" s="256">
        <v>1</v>
      </c>
      <c r="BJ212" s="257">
        <f t="shared" si="95"/>
        <v>1</v>
      </c>
      <c r="BK212" s="650">
        <v>1</v>
      </c>
      <c r="BL212" s="650">
        <v>1</v>
      </c>
      <c r="BM212" s="257">
        <f t="shared" si="96"/>
        <v>1</v>
      </c>
      <c r="BN212" s="650">
        <v>3</v>
      </c>
      <c r="BO212" s="650">
        <v>3</v>
      </c>
      <c r="BP212" s="257">
        <f t="shared" si="97"/>
        <v>1</v>
      </c>
      <c r="BQ212" s="650">
        <v>1</v>
      </c>
      <c r="BR212" s="650">
        <v>1</v>
      </c>
      <c r="BS212" s="257">
        <f t="shared" si="98"/>
        <v>1</v>
      </c>
      <c r="BT212" s="650">
        <v>0</v>
      </c>
      <c r="BU212" s="650">
        <v>1</v>
      </c>
      <c r="BV212" s="257">
        <f t="shared" si="99"/>
        <v>0</v>
      </c>
      <c r="BW212" s="650">
        <v>0</v>
      </c>
      <c r="BX212" s="650">
        <v>0</v>
      </c>
      <c r="BY212" s="257" t="str">
        <f t="shared" si="100"/>
        <v/>
      </c>
      <c r="BZ212" s="650">
        <v>0</v>
      </c>
      <c r="CA212" s="650">
        <v>0</v>
      </c>
      <c r="CB212" s="257" t="str">
        <f t="shared" si="101"/>
        <v/>
      </c>
      <c r="CC212" s="650">
        <v>2</v>
      </c>
      <c r="CD212" s="650">
        <v>2</v>
      </c>
      <c r="CE212" s="257">
        <f t="shared" si="102"/>
        <v>1</v>
      </c>
      <c r="CF212" s="650">
        <v>0</v>
      </c>
      <c r="CG212" s="650">
        <v>0</v>
      </c>
      <c r="CH212" s="257" t="str">
        <f t="shared" si="103"/>
        <v/>
      </c>
      <c r="CI212" s="650">
        <v>2</v>
      </c>
      <c r="CJ212" s="650">
        <v>2</v>
      </c>
      <c r="CK212" s="257">
        <f t="shared" si="104"/>
        <v>1</v>
      </c>
      <c r="CL212" s="650"/>
      <c r="CM212" s="650">
        <v>2</v>
      </c>
      <c r="CN212" s="257">
        <f t="shared" si="105"/>
        <v>0</v>
      </c>
      <c r="CO212" s="650">
        <v>0</v>
      </c>
      <c r="CP212" s="650">
        <v>0</v>
      </c>
      <c r="CQ212" s="257" t="str">
        <f t="shared" si="106"/>
        <v/>
      </c>
      <c r="CR212" s="650">
        <v>0</v>
      </c>
      <c r="CS212" s="650">
        <v>0</v>
      </c>
      <c r="CT212" s="257" t="str">
        <f t="shared" si="107"/>
        <v/>
      </c>
      <c r="CU212" s="256">
        <v>0</v>
      </c>
      <c r="CV212" s="256">
        <v>0</v>
      </c>
      <c r="CW212" s="257" t="str">
        <f t="shared" si="108"/>
        <v/>
      </c>
      <c r="CX212" s="256">
        <v>3</v>
      </c>
      <c r="CY212" s="256">
        <f t="shared" si="78"/>
        <v>3</v>
      </c>
      <c r="CZ212" s="257">
        <f t="shared" si="109"/>
        <v>1</v>
      </c>
    </row>
    <row r="213" spans="1:104" ht="15" customHeight="1" x14ac:dyDescent="0.25">
      <c r="A213" s="152">
        <v>28</v>
      </c>
      <c r="B213" s="127" t="s">
        <v>365</v>
      </c>
      <c r="C213" s="127" t="s">
        <v>336</v>
      </c>
      <c r="D213" s="480">
        <v>0</v>
      </c>
      <c r="E213" s="480">
        <v>0</v>
      </c>
      <c r="F213" s="257" t="str">
        <f t="shared" si="79"/>
        <v>-</v>
      </c>
      <c r="G213" s="239" t="str">
        <f t="shared" si="73"/>
        <v>Đạt</v>
      </c>
      <c r="H213" s="259">
        <f t="shared" si="74"/>
        <v>7</v>
      </c>
      <c r="I213" s="259">
        <f t="shared" si="74"/>
        <v>7</v>
      </c>
      <c r="J213" s="293">
        <f t="shared" si="80"/>
        <v>1</v>
      </c>
      <c r="K213" s="239" t="str">
        <f t="shared" si="75"/>
        <v>Đạt</v>
      </c>
      <c r="L213" s="650">
        <v>0</v>
      </c>
      <c r="M213" s="650">
        <v>0</v>
      </c>
      <c r="N213" s="257" t="str">
        <f t="shared" si="81"/>
        <v/>
      </c>
      <c r="O213" s="650">
        <v>0</v>
      </c>
      <c r="P213" s="650">
        <v>0</v>
      </c>
      <c r="Q213" s="257" t="str">
        <f t="shared" si="76"/>
        <v/>
      </c>
      <c r="R213" s="650">
        <v>1</v>
      </c>
      <c r="S213" s="650">
        <v>1</v>
      </c>
      <c r="T213" s="257">
        <f t="shared" si="82"/>
        <v>1</v>
      </c>
      <c r="U213" s="650">
        <v>0</v>
      </c>
      <c r="V213" s="650">
        <v>0</v>
      </c>
      <c r="W213" s="257" t="str">
        <f t="shared" si="83"/>
        <v/>
      </c>
      <c r="X213" s="650">
        <v>0</v>
      </c>
      <c r="Y213" s="650">
        <v>0</v>
      </c>
      <c r="Z213" s="257" t="str">
        <f t="shared" si="84"/>
        <v/>
      </c>
      <c r="AA213" s="650">
        <v>0</v>
      </c>
      <c r="AB213" s="650">
        <v>0</v>
      </c>
      <c r="AC213" s="257" t="str">
        <f t="shared" si="77"/>
        <v/>
      </c>
      <c r="AD213" s="650">
        <v>0</v>
      </c>
      <c r="AE213" s="650">
        <v>0</v>
      </c>
      <c r="AF213" s="257" t="str">
        <f t="shared" si="85"/>
        <v/>
      </c>
      <c r="AG213" s="650">
        <v>1</v>
      </c>
      <c r="AH213" s="650">
        <v>1</v>
      </c>
      <c r="AI213" s="257">
        <f t="shared" si="86"/>
        <v>1</v>
      </c>
      <c r="AJ213" s="650">
        <v>0</v>
      </c>
      <c r="AK213" s="650">
        <v>0</v>
      </c>
      <c r="AL213" s="257" t="str">
        <f t="shared" si="87"/>
        <v/>
      </c>
      <c r="AM213" s="650">
        <v>0</v>
      </c>
      <c r="AN213" s="650">
        <v>0</v>
      </c>
      <c r="AO213" s="257" t="str">
        <f t="shared" si="88"/>
        <v/>
      </c>
      <c r="AP213" s="650">
        <v>0</v>
      </c>
      <c r="AQ213" s="650">
        <v>0</v>
      </c>
      <c r="AR213" s="257" t="str">
        <f t="shared" si="89"/>
        <v/>
      </c>
      <c r="AS213" s="256">
        <v>0</v>
      </c>
      <c r="AT213" s="256">
        <v>0</v>
      </c>
      <c r="AU213" s="257" t="str">
        <f t="shared" si="90"/>
        <v/>
      </c>
      <c r="AV213" s="256">
        <v>0</v>
      </c>
      <c r="AW213" s="256">
        <v>0</v>
      </c>
      <c r="AX213" s="257" t="str">
        <f t="shared" si="91"/>
        <v/>
      </c>
      <c r="AY213" s="256">
        <v>3</v>
      </c>
      <c r="AZ213" s="256">
        <v>3</v>
      </c>
      <c r="BA213" s="257">
        <f t="shared" si="92"/>
        <v>1</v>
      </c>
      <c r="BB213" s="256">
        <v>0</v>
      </c>
      <c r="BC213" s="256">
        <v>0</v>
      </c>
      <c r="BD213" s="257" t="str">
        <f t="shared" si="93"/>
        <v/>
      </c>
      <c r="BE213" s="521">
        <v>0</v>
      </c>
      <c r="BF213" s="521">
        <v>0</v>
      </c>
      <c r="BG213" s="257" t="str">
        <f t="shared" si="94"/>
        <v/>
      </c>
      <c r="BH213" s="256">
        <v>0</v>
      </c>
      <c r="BI213" s="256">
        <v>0</v>
      </c>
      <c r="BJ213" s="257" t="str">
        <f t="shared" si="95"/>
        <v/>
      </c>
      <c r="BK213" s="650">
        <v>0</v>
      </c>
      <c r="BL213" s="650">
        <v>0</v>
      </c>
      <c r="BM213" s="257" t="str">
        <f t="shared" si="96"/>
        <v/>
      </c>
      <c r="BN213" s="650">
        <v>1</v>
      </c>
      <c r="BO213" s="650">
        <v>1</v>
      </c>
      <c r="BP213" s="257">
        <f t="shared" si="97"/>
        <v>1</v>
      </c>
      <c r="BQ213" s="650">
        <v>0</v>
      </c>
      <c r="BR213" s="650">
        <v>0</v>
      </c>
      <c r="BS213" s="257" t="str">
        <f t="shared" si="98"/>
        <v/>
      </c>
      <c r="BT213" s="650">
        <v>0</v>
      </c>
      <c r="BU213" s="650">
        <v>0</v>
      </c>
      <c r="BV213" s="257" t="str">
        <f t="shared" si="99"/>
        <v/>
      </c>
      <c r="BW213" s="650">
        <v>0</v>
      </c>
      <c r="BX213" s="650">
        <v>0</v>
      </c>
      <c r="BY213" s="257" t="str">
        <f t="shared" si="100"/>
        <v/>
      </c>
      <c r="BZ213" s="650">
        <v>0</v>
      </c>
      <c r="CA213" s="650">
        <v>0</v>
      </c>
      <c r="CB213" s="257" t="str">
        <f t="shared" si="101"/>
        <v/>
      </c>
      <c r="CC213" s="650">
        <v>0</v>
      </c>
      <c r="CD213" s="650">
        <v>0</v>
      </c>
      <c r="CE213" s="257" t="str">
        <f t="shared" si="102"/>
        <v/>
      </c>
      <c r="CF213" s="650">
        <v>0</v>
      </c>
      <c r="CG213" s="650">
        <v>0</v>
      </c>
      <c r="CH213" s="257" t="str">
        <f t="shared" si="103"/>
        <v/>
      </c>
      <c r="CI213" s="650">
        <v>0</v>
      </c>
      <c r="CJ213" s="650">
        <v>0</v>
      </c>
      <c r="CK213" s="257" t="str">
        <f t="shared" si="104"/>
        <v/>
      </c>
      <c r="CL213" s="650"/>
      <c r="CM213" s="650">
        <v>0</v>
      </c>
      <c r="CN213" s="257" t="str">
        <f t="shared" si="105"/>
        <v/>
      </c>
      <c r="CO213" s="650">
        <v>1</v>
      </c>
      <c r="CP213" s="650">
        <v>1</v>
      </c>
      <c r="CQ213" s="257">
        <f t="shared" si="106"/>
        <v>1</v>
      </c>
      <c r="CR213" s="650">
        <v>0</v>
      </c>
      <c r="CS213" s="650">
        <v>0</v>
      </c>
      <c r="CT213" s="257" t="str">
        <f t="shared" si="107"/>
        <v/>
      </c>
      <c r="CU213" s="256">
        <v>0</v>
      </c>
      <c r="CV213" s="256">
        <v>0</v>
      </c>
      <c r="CW213" s="257" t="str">
        <f t="shared" si="108"/>
        <v/>
      </c>
      <c r="CX213" s="256">
        <v>0</v>
      </c>
      <c r="CY213" s="256">
        <f t="shared" si="78"/>
        <v>0</v>
      </c>
      <c r="CZ213" s="257" t="str">
        <f t="shared" si="109"/>
        <v/>
      </c>
    </row>
    <row r="214" spans="1:104" ht="15" customHeight="1" x14ac:dyDescent="0.25">
      <c r="A214" s="152">
        <v>29</v>
      </c>
      <c r="B214" s="127" t="s">
        <v>366</v>
      </c>
      <c r="C214" s="127" t="s">
        <v>339</v>
      </c>
      <c r="D214" s="480">
        <v>0</v>
      </c>
      <c r="E214" s="480">
        <v>0</v>
      </c>
      <c r="F214" s="257" t="str">
        <f t="shared" si="79"/>
        <v>-</v>
      </c>
      <c r="G214" s="239" t="str">
        <f t="shared" si="73"/>
        <v>Đạt</v>
      </c>
      <c r="H214" s="259">
        <f t="shared" si="74"/>
        <v>7</v>
      </c>
      <c r="I214" s="259">
        <f t="shared" si="74"/>
        <v>7</v>
      </c>
      <c r="J214" s="293">
        <f t="shared" si="80"/>
        <v>1</v>
      </c>
      <c r="K214" s="239" t="str">
        <f t="shared" si="75"/>
        <v>Đạt</v>
      </c>
      <c r="L214" s="650">
        <v>0</v>
      </c>
      <c r="M214" s="650">
        <v>0</v>
      </c>
      <c r="N214" s="257" t="str">
        <f t="shared" si="81"/>
        <v/>
      </c>
      <c r="O214" s="650">
        <v>0</v>
      </c>
      <c r="P214" s="650">
        <v>0</v>
      </c>
      <c r="Q214" s="257" t="str">
        <f t="shared" si="76"/>
        <v/>
      </c>
      <c r="R214" s="650">
        <v>2</v>
      </c>
      <c r="S214" s="650">
        <v>2</v>
      </c>
      <c r="T214" s="257">
        <f t="shared" si="82"/>
        <v>1</v>
      </c>
      <c r="U214" s="650">
        <v>1</v>
      </c>
      <c r="V214" s="650">
        <v>1</v>
      </c>
      <c r="W214" s="257">
        <f t="shared" si="83"/>
        <v>1</v>
      </c>
      <c r="X214" s="650">
        <v>1</v>
      </c>
      <c r="Y214" s="650">
        <v>1</v>
      </c>
      <c r="Z214" s="257">
        <f t="shared" si="84"/>
        <v>1</v>
      </c>
      <c r="AA214" s="650">
        <v>1</v>
      </c>
      <c r="AB214" s="650">
        <v>1</v>
      </c>
      <c r="AC214" s="257">
        <f t="shared" si="77"/>
        <v>1</v>
      </c>
      <c r="AD214" s="650">
        <v>0</v>
      </c>
      <c r="AE214" s="650">
        <v>0</v>
      </c>
      <c r="AF214" s="257" t="str">
        <f t="shared" si="85"/>
        <v/>
      </c>
      <c r="AG214" s="650">
        <v>0</v>
      </c>
      <c r="AH214" s="650">
        <v>0</v>
      </c>
      <c r="AI214" s="257" t="str">
        <f t="shared" si="86"/>
        <v/>
      </c>
      <c r="AJ214" s="650">
        <v>0</v>
      </c>
      <c r="AK214" s="650">
        <v>0</v>
      </c>
      <c r="AL214" s="257" t="str">
        <f t="shared" si="87"/>
        <v/>
      </c>
      <c r="AM214" s="650">
        <v>0</v>
      </c>
      <c r="AN214" s="650">
        <v>0</v>
      </c>
      <c r="AO214" s="257" t="str">
        <f t="shared" si="88"/>
        <v/>
      </c>
      <c r="AP214" s="650">
        <v>0</v>
      </c>
      <c r="AQ214" s="650">
        <v>0</v>
      </c>
      <c r="AR214" s="257" t="str">
        <f t="shared" si="89"/>
        <v/>
      </c>
      <c r="AS214" s="256">
        <v>0</v>
      </c>
      <c r="AT214" s="256">
        <v>0</v>
      </c>
      <c r="AU214" s="257" t="str">
        <f t="shared" si="90"/>
        <v/>
      </c>
      <c r="AV214" s="256">
        <v>0</v>
      </c>
      <c r="AW214" s="256">
        <v>0</v>
      </c>
      <c r="AX214" s="257" t="str">
        <f t="shared" si="91"/>
        <v/>
      </c>
      <c r="AY214" s="256">
        <v>0</v>
      </c>
      <c r="AZ214" s="256">
        <v>0</v>
      </c>
      <c r="BA214" s="257" t="str">
        <f t="shared" si="92"/>
        <v/>
      </c>
      <c r="BB214" s="256">
        <v>0</v>
      </c>
      <c r="BC214" s="256">
        <v>0</v>
      </c>
      <c r="BD214" s="257" t="str">
        <f t="shared" si="93"/>
        <v/>
      </c>
      <c r="BE214" s="521">
        <v>0</v>
      </c>
      <c r="BF214" s="521">
        <v>0</v>
      </c>
      <c r="BG214" s="257" t="str">
        <f t="shared" si="94"/>
        <v/>
      </c>
      <c r="BH214" s="256">
        <v>0</v>
      </c>
      <c r="BI214" s="256">
        <v>0</v>
      </c>
      <c r="BJ214" s="257" t="str">
        <f t="shared" si="95"/>
        <v/>
      </c>
      <c r="BK214" s="650">
        <v>0</v>
      </c>
      <c r="BL214" s="650">
        <v>0</v>
      </c>
      <c r="BM214" s="257" t="str">
        <f t="shared" si="96"/>
        <v/>
      </c>
      <c r="BN214" s="650">
        <v>0</v>
      </c>
      <c r="BO214" s="650">
        <v>0</v>
      </c>
      <c r="BP214" s="257" t="str">
        <f t="shared" si="97"/>
        <v/>
      </c>
      <c r="BQ214" s="650">
        <v>0</v>
      </c>
      <c r="BR214" s="650">
        <v>0</v>
      </c>
      <c r="BS214" s="257" t="str">
        <f t="shared" si="98"/>
        <v/>
      </c>
      <c r="BT214" s="650">
        <v>0</v>
      </c>
      <c r="BU214" s="650">
        <v>0</v>
      </c>
      <c r="BV214" s="257" t="str">
        <f t="shared" si="99"/>
        <v/>
      </c>
      <c r="BW214" s="650">
        <v>0</v>
      </c>
      <c r="BX214" s="650">
        <v>0</v>
      </c>
      <c r="BY214" s="257" t="str">
        <f t="shared" si="100"/>
        <v/>
      </c>
      <c r="BZ214" s="650">
        <v>1</v>
      </c>
      <c r="CA214" s="650">
        <v>1</v>
      </c>
      <c r="CB214" s="257">
        <f t="shared" si="101"/>
        <v>1</v>
      </c>
      <c r="CC214" s="650">
        <v>0</v>
      </c>
      <c r="CD214" s="650">
        <v>0</v>
      </c>
      <c r="CE214" s="257" t="str">
        <f t="shared" si="102"/>
        <v/>
      </c>
      <c r="CF214" s="650">
        <v>1</v>
      </c>
      <c r="CG214" s="650">
        <v>1</v>
      </c>
      <c r="CH214" s="257">
        <f t="shared" si="103"/>
        <v>1</v>
      </c>
      <c r="CI214" s="650">
        <v>0</v>
      </c>
      <c r="CJ214" s="650">
        <v>0</v>
      </c>
      <c r="CK214" s="257" t="str">
        <f t="shared" si="104"/>
        <v/>
      </c>
      <c r="CL214" s="650"/>
      <c r="CM214" s="650">
        <v>0</v>
      </c>
      <c r="CN214" s="257" t="str">
        <f t="shared" si="105"/>
        <v/>
      </c>
      <c r="CO214" s="650">
        <v>0</v>
      </c>
      <c r="CP214" s="650">
        <v>0</v>
      </c>
      <c r="CQ214" s="257" t="str">
        <f t="shared" si="106"/>
        <v/>
      </c>
      <c r="CR214" s="650">
        <v>0</v>
      </c>
      <c r="CS214" s="650">
        <v>0</v>
      </c>
      <c r="CT214" s="257" t="str">
        <f t="shared" si="107"/>
        <v/>
      </c>
      <c r="CU214" s="256">
        <v>0</v>
      </c>
      <c r="CV214" s="256">
        <v>0</v>
      </c>
      <c r="CW214" s="257" t="str">
        <f t="shared" si="108"/>
        <v/>
      </c>
      <c r="CX214" s="256">
        <v>0</v>
      </c>
      <c r="CY214" s="256">
        <f t="shared" si="78"/>
        <v>0</v>
      </c>
      <c r="CZ214" s="257" t="str">
        <f t="shared" si="109"/>
        <v/>
      </c>
    </row>
    <row r="215" spans="1:104" ht="15" customHeight="1" x14ac:dyDescent="0.25">
      <c r="A215" s="152">
        <v>30</v>
      </c>
      <c r="B215" s="127" t="s">
        <v>367</v>
      </c>
      <c r="C215" s="127" t="s">
        <v>339</v>
      </c>
      <c r="D215" s="480">
        <v>0</v>
      </c>
      <c r="E215" s="480">
        <v>0</v>
      </c>
      <c r="F215" s="257" t="str">
        <f t="shared" si="79"/>
        <v>-</v>
      </c>
      <c r="G215" s="239" t="str">
        <f t="shared" si="73"/>
        <v>Đạt</v>
      </c>
      <c r="H215" s="259">
        <f t="shared" si="74"/>
        <v>15</v>
      </c>
      <c r="I215" s="259">
        <f t="shared" si="74"/>
        <v>16</v>
      </c>
      <c r="J215" s="293">
        <f t="shared" si="80"/>
        <v>0.9375</v>
      </c>
      <c r="K215" s="239" t="str">
        <f t="shared" si="75"/>
        <v>Không đạt</v>
      </c>
      <c r="L215" s="650">
        <v>2</v>
      </c>
      <c r="M215" s="650">
        <v>2</v>
      </c>
      <c r="N215" s="257">
        <f t="shared" si="81"/>
        <v>1</v>
      </c>
      <c r="O215" s="650">
        <v>0</v>
      </c>
      <c r="P215" s="650">
        <v>0</v>
      </c>
      <c r="Q215" s="257" t="str">
        <f t="shared" si="76"/>
        <v/>
      </c>
      <c r="R215" s="650">
        <v>0</v>
      </c>
      <c r="S215" s="650">
        <v>0</v>
      </c>
      <c r="T215" s="257" t="str">
        <f t="shared" si="82"/>
        <v/>
      </c>
      <c r="U215" s="650">
        <v>3</v>
      </c>
      <c r="V215" s="650">
        <v>3</v>
      </c>
      <c r="W215" s="257">
        <f t="shared" si="83"/>
        <v>1</v>
      </c>
      <c r="X215" s="650">
        <v>2</v>
      </c>
      <c r="Y215" s="650">
        <v>2</v>
      </c>
      <c r="Z215" s="257">
        <f t="shared" si="84"/>
        <v>1</v>
      </c>
      <c r="AA215" s="650">
        <v>1</v>
      </c>
      <c r="AB215" s="650">
        <v>1</v>
      </c>
      <c r="AC215" s="257">
        <f t="shared" si="77"/>
        <v>1</v>
      </c>
      <c r="AD215" s="650">
        <v>0</v>
      </c>
      <c r="AE215" s="650">
        <v>0</v>
      </c>
      <c r="AF215" s="257" t="str">
        <f t="shared" si="85"/>
        <v/>
      </c>
      <c r="AG215" s="650">
        <v>0</v>
      </c>
      <c r="AH215" s="650">
        <v>0</v>
      </c>
      <c r="AI215" s="257" t="str">
        <f t="shared" si="86"/>
        <v/>
      </c>
      <c r="AJ215" s="650">
        <v>0</v>
      </c>
      <c r="AK215" s="650">
        <v>0</v>
      </c>
      <c r="AL215" s="257" t="str">
        <f t="shared" si="87"/>
        <v/>
      </c>
      <c r="AM215" s="650">
        <v>2</v>
      </c>
      <c r="AN215" s="650">
        <v>2</v>
      </c>
      <c r="AO215" s="257">
        <f t="shared" si="88"/>
        <v>1</v>
      </c>
      <c r="AP215" s="650">
        <v>0</v>
      </c>
      <c r="AQ215" s="650">
        <v>0</v>
      </c>
      <c r="AR215" s="257" t="str">
        <f t="shared" si="89"/>
        <v/>
      </c>
      <c r="AS215" s="256">
        <v>0</v>
      </c>
      <c r="AT215" s="256">
        <v>0</v>
      </c>
      <c r="AU215" s="257" t="str">
        <f t="shared" si="90"/>
        <v/>
      </c>
      <c r="AV215" s="256">
        <v>0</v>
      </c>
      <c r="AW215" s="256">
        <v>0</v>
      </c>
      <c r="AX215" s="257" t="str">
        <f t="shared" si="91"/>
        <v/>
      </c>
      <c r="AY215" s="256">
        <v>0</v>
      </c>
      <c r="AZ215" s="256">
        <v>0</v>
      </c>
      <c r="BA215" s="257" t="str">
        <f t="shared" si="92"/>
        <v/>
      </c>
      <c r="BB215" s="256">
        <v>0</v>
      </c>
      <c r="BC215" s="256">
        <v>0</v>
      </c>
      <c r="BD215" s="257" t="str">
        <f t="shared" si="93"/>
        <v/>
      </c>
      <c r="BE215" s="521">
        <v>0</v>
      </c>
      <c r="BF215" s="521">
        <v>0</v>
      </c>
      <c r="BG215" s="257" t="str">
        <f t="shared" si="94"/>
        <v/>
      </c>
      <c r="BH215" s="256">
        <v>0</v>
      </c>
      <c r="BI215" s="256">
        <v>0</v>
      </c>
      <c r="BJ215" s="257" t="str">
        <f t="shared" si="95"/>
        <v/>
      </c>
      <c r="BK215" s="650">
        <v>0</v>
      </c>
      <c r="BL215" s="650">
        <v>0</v>
      </c>
      <c r="BM215" s="257" t="str">
        <f t="shared" si="96"/>
        <v/>
      </c>
      <c r="BN215" s="650">
        <v>1</v>
      </c>
      <c r="BO215" s="650">
        <v>1</v>
      </c>
      <c r="BP215" s="257">
        <f t="shared" si="97"/>
        <v>1</v>
      </c>
      <c r="BQ215" s="650">
        <v>0</v>
      </c>
      <c r="BR215" s="650">
        <v>0</v>
      </c>
      <c r="BS215" s="257" t="str">
        <f t="shared" si="98"/>
        <v/>
      </c>
      <c r="BT215" s="650">
        <v>0</v>
      </c>
      <c r="BU215" s="650">
        <v>0</v>
      </c>
      <c r="BV215" s="257" t="str">
        <f t="shared" si="99"/>
        <v/>
      </c>
      <c r="BW215" s="650">
        <v>0</v>
      </c>
      <c r="BX215" s="650">
        <v>0</v>
      </c>
      <c r="BY215" s="257" t="str">
        <f t="shared" si="100"/>
        <v/>
      </c>
      <c r="BZ215" s="650">
        <v>0</v>
      </c>
      <c r="CA215" s="650">
        <v>0</v>
      </c>
      <c r="CB215" s="257" t="str">
        <f t="shared" si="101"/>
        <v/>
      </c>
      <c r="CC215" s="650">
        <v>1</v>
      </c>
      <c r="CD215" s="650">
        <v>1</v>
      </c>
      <c r="CE215" s="257">
        <f t="shared" si="102"/>
        <v>1</v>
      </c>
      <c r="CF215" s="650">
        <v>1</v>
      </c>
      <c r="CG215" s="650">
        <v>1</v>
      </c>
      <c r="CH215" s="257">
        <f t="shared" si="103"/>
        <v>1</v>
      </c>
      <c r="CI215" s="650">
        <v>2</v>
      </c>
      <c r="CJ215" s="650">
        <v>2</v>
      </c>
      <c r="CK215" s="257">
        <f t="shared" si="104"/>
        <v>1</v>
      </c>
      <c r="CL215" s="650"/>
      <c r="CM215" s="650">
        <v>1</v>
      </c>
      <c r="CN215" s="257">
        <f t="shared" si="105"/>
        <v>0</v>
      </c>
      <c r="CO215" s="650">
        <v>0</v>
      </c>
      <c r="CP215" s="650">
        <v>0</v>
      </c>
      <c r="CQ215" s="257" t="str">
        <f t="shared" si="106"/>
        <v/>
      </c>
      <c r="CR215" s="650">
        <v>0</v>
      </c>
      <c r="CS215" s="650">
        <v>0</v>
      </c>
      <c r="CT215" s="257" t="str">
        <f t="shared" si="107"/>
        <v/>
      </c>
      <c r="CU215" s="256">
        <v>0</v>
      </c>
      <c r="CV215" s="256">
        <v>0</v>
      </c>
      <c r="CW215" s="257" t="str">
        <f t="shared" si="108"/>
        <v/>
      </c>
      <c r="CX215" s="256">
        <v>0</v>
      </c>
      <c r="CY215" s="256">
        <f t="shared" si="78"/>
        <v>0</v>
      </c>
      <c r="CZ215" s="257" t="str">
        <f t="shared" si="109"/>
        <v/>
      </c>
    </row>
    <row r="216" spans="1:104" ht="15" customHeight="1" x14ac:dyDescent="0.25">
      <c r="A216" s="152">
        <v>31</v>
      </c>
      <c r="B216" s="127" t="s">
        <v>368</v>
      </c>
      <c r="C216" s="127" t="s">
        <v>345</v>
      </c>
      <c r="D216" s="480">
        <v>0</v>
      </c>
      <c r="E216" s="480">
        <v>0</v>
      </c>
      <c r="F216" s="257" t="str">
        <f t="shared" si="79"/>
        <v>-</v>
      </c>
      <c r="G216" s="239" t="str">
        <f t="shared" si="73"/>
        <v>Đạt</v>
      </c>
      <c r="H216" s="259">
        <f t="shared" si="74"/>
        <v>13</v>
      </c>
      <c r="I216" s="259">
        <f t="shared" si="74"/>
        <v>14</v>
      </c>
      <c r="J216" s="293">
        <f t="shared" si="80"/>
        <v>0.9285714285714286</v>
      </c>
      <c r="K216" s="239" t="str">
        <f t="shared" si="75"/>
        <v>Không đạt</v>
      </c>
      <c r="L216" s="650">
        <v>0</v>
      </c>
      <c r="M216" s="650">
        <v>0</v>
      </c>
      <c r="N216" s="257" t="str">
        <f t="shared" si="81"/>
        <v/>
      </c>
      <c r="O216" s="650">
        <v>0</v>
      </c>
      <c r="P216" s="650">
        <v>0</v>
      </c>
      <c r="Q216" s="257" t="str">
        <f t="shared" si="76"/>
        <v/>
      </c>
      <c r="R216" s="650">
        <v>3</v>
      </c>
      <c r="S216" s="650">
        <v>3</v>
      </c>
      <c r="T216" s="257">
        <f t="shared" si="82"/>
        <v>1</v>
      </c>
      <c r="U216" s="650">
        <v>0</v>
      </c>
      <c r="V216" s="650">
        <v>0</v>
      </c>
      <c r="W216" s="257" t="str">
        <f t="shared" si="83"/>
        <v/>
      </c>
      <c r="X216" s="650">
        <v>1</v>
      </c>
      <c r="Y216" s="650">
        <v>1</v>
      </c>
      <c r="Z216" s="257">
        <f t="shared" si="84"/>
        <v>1</v>
      </c>
      <c r="AA216" s="650">
        <v>2</v>
      </c>
      <c r="AB216" s="650">
        <v>2</v>
      </c>
      <c r="AC216" s="257">
        <f t="shared" si="77"/>
        <v>1</v>
      </c>
      <c r="AD216" s="650">
        <v>1</v>
      </c>
      <c r="AE216" s="650">
        <v>1</v>
      </c>
      <c r="AF216" s="257">
        <f t="shared" si="85"/>
        <v>1</v>
      </c>
      <c r="AG216" s="650">
        <v>0</v>
      </c>
      <c r="AH216" s="650">
        <v>0</v>
      </c>
      <c r="AI216" s="257" t="str">
        <f t="shared" si="86"/>
        <v/>
      </c>
      <c r="AJ216" s="650">
        <v>0</v>
      </c>
      <c r="AK216" s="650">
        <v>0</v>
      </c>
      <c r="AL216" s="257" t="str">
        <f t="shared" si="87"/>
        <v/>
      </c>
      <c r="AM216" s="650">
        <v>1</v>
      </c>
      <c r="AN216" s="650">
        <v>1</v>
      </c>
      <c r="AO216" s="257">
        <f t="shared" si="88"/>
        <v>1</v>
      </c>
      <c r="AP216" s="650">
        <v>0</v>
      </c>
      <c r="AQ216" s="650">
        <v>0</v>
      </c>
      <c r="AR216" s="257" t="str">
        <f t="shared" si="89"/>
        <v/>
      </c>
      <c r="AS216" s="256">
        <v>0</v>
      </c>
      <c r="AT216" s="256">
        <v>0</v>
      </c>
      <c r="AU216" s="257" t="str">
        <f t="shared" si="90"/>
        <v/>
      </c>
      <c r="AV216" s="256">
        <v>0</v>
      </c>
      <c r="AW216" s="256">
        <v>0</v>
      </c>
      <c r="AX216" s="257" t="str">
        <f t="shared" si="91"/>
        <v/>
      </c>
      <c r="AY216" s="256">
        <v>1</v>
      </c>
      <c r="AZ216" s="256">
        <v>1</v>
      </c>
      <c r="BA216" s="257">
        <f t="shared" si="92"/>
        <v>1</v>
      </c>
      <c r="BB216" s="256">
        <v>0</v>
      </c>
      <c r="BC216" s="256">
        <v>0</v>
      </c>
      <c r="BD216" s="257" t="str">
        <f t="shared" si="93"/>
        <v/>
      </c>
      <c r="BE216" s="521">
        <v>0</v>
      </c>
      <c r="BF216" s="521">
        <v>0</v>
      </c>
      <c r="BG216" s="257" t="str">
        <f t="shared" si="94"/>
        <v/>
      </c>
      <c r="BH216" s="256">
        <v>0</v>
      </c>
      <c r="BI216" s="256">
        <v>0</v>
      </c>
      <c r="BJ216" s="257" t="str">
        <f t="shared" si="95"/>
        <v/>
      </c>
      <c r="BK216" s="650">
        <v>0</v>
      </c>
      <c r="BL216" s="650">
        <v>0</v>
      </c>
      <c r="BM216" s="257" t="str">
        <f t="shared" si="96"/>
        <v/>
      </c>
      <c r="BN216" s="650">
        <v>0</v>
      </c>
      <c r="BO216" s="650">
        <v>0</v>
      </c>
      <c r="BP216" s="257" t="str">
        <f t="shared" si="97"/>
        <v/>
      </c>
      <c r="BQ216" s="650">
        <v>0</v>
      </c>
      <c r="BR216" s="650">
        <v>0</v>
      </c>
      <c r="BS216" s="257" t="str">
        <f t="shared" si="98"/>
        <v/>
      </c>
      <c r="BT216" s="650">
        <v>0</v>
      </c>
      <c r="BU216" s="650">
        <v>1</v>
      </c>
      <c r="BV216" s="257">
        <f t="shared" si="99"/>
        <v>0</v>
      </c>
      <c r="BW216" s="650">
        <v>0</v>
      </c>
      <c r="BX216" s="650">
        <v>0</v>
      </c>
      <c r="BY216" s="257" t="str">
        <f t="shared" si="100"/>
        <v/>
      </c>
      <c r="BZ216" s="650">
        <v>0</v>
      </c>
      <c r="CA216" s="650">
        <v>0</v>
      </c>
      <c r="CB216" s="257" t="str">
        <f t="shared" si="101"/>
        <v/>
      </c>
      <c r="CC216" s="650">
        <v>1</v>
      </c>
      <c r="CD216" s="650">
        <v>1</v>
      </c>
      <c r="CE216" s="257">
        <f t="shared" si="102"/>
        <v>1</v>
      </c>
      <c r="CF216" s="650">
        <v>0</v>
      </c>
      <c r="CG216" s="650">
        <v>0</v>
      </c>
      <c r="CH216" s="257" t="str">
        <f t="shared" si="103"/>
        <v/>
      </c>
      <c r="CI216" s="650">
        <v>0</v>
      </c>
      <c r="CJ216" s="650">
        <v>0</v>
      </c>
      <c r="CK216" s="257" t="str">
        <f t="shared" si="104"/>
        <v/>
      </c>
      <c r="CL216" s="650"/>
      <c r="CM216" s="650">
        <v>0</v>
      </c>
      <c r="CN216" s="257" t="str">
        <f t="shared" si="105"/>
        <v/>
      </c>
      <c r="CO216" s="650">
        <v>3</v>
      </c>
      <c r="CP216" s="650">
        <v>3</v>
      </c>
      <c r="CQ216" s="257">
        <f t="shared" si="106"/>
        <v>1</v>
      </c>
      <c r="CR216" s="650">
        <v>0</v>
      </c>
      <c r="CS216" s="650">
        <v>0</v>
      </c>
      <c r="CT216" s="257" t="str">
        <f t="shared" si="107"/>
        <v/>
      </c>
      <c r="CU216" s="256">
        <v>0</v>
      </c>
      <c r="CV216" s="256">
        <v>0</v>
      </c>
      <c r="CW216" s="257" t="str">
        <f t="shared" si="108"/>
        <v/>
      </c>
      <c r="CX216" s="256">
        <v>0</v>
      </c>
      <c r="CY216" s="256">
        <f t="shared" si="78"/>
        <v>0</v>
      </c>
      <c r="CZ216" s="257" t="str">
        <f t="shared" si="109"/>
        <v/>
      </c>
    </row>
    <row r="217" spans="1:104" ht="15" customHeight="1" x14ac:dyDescent="0.25">
      <c r="A217" s="152">
        <v>32</v>
      </c>
      <c r="B217" s="127" t="s">
        <v>369</v>
      </c>
      <c r="C217" s="127" t="s">
        <v>336</v>
      </c>
      <c r="D217" s="480">
        <v>4</v>
      </c>
      <c r="E217" s="480">
        <v>4</v>
      </c>
      <c r="F217" s="257">
        <f t="shared" si="79"/>
        <v>1</v>
      </c>
      <c r="G217" s="239" t="str">
        <f t="shared" si="73"/>
        <v>Đạt</v>
      </c>
      <c r="H217" s="259">
        <f t="shared" si="74"/>
        <v>24</v>
      </c>
      <c r="I217" s="259">
        <f t="shared" si="74"/>
        <v>29</v>
      </c>
      <c r="J217" s="293">
        <f t="shared" si="80"/>
        <v>0.82758620689655171</v>
      </c>
      <c r="K217" s="239" t="str">
        <f t="shared" si="75"/>
        <v>Không đạt</v>
      </c>
      <c r="L217" s="650">
        <v>0</v>
      </c>
      <c r="M217" s="650">
        <v>0</v>
      </c>
      <c r="N217" s="257" t="str">
        <f t="shared" si="81"/>
        <v/>
      </c>
      <c r="O217" s="650">
        <v>0</v>
      </c>
      <c r="P217" s="650">
        <v>0</v>
      </c>
      <c r="Q217" s="257" t="str">
        <f t="shared" si="76"/>
        <v/>
      </c>
      <c r="R217" s="650">
        <v>2</v>
      </c>
      <c r="S217" s="650">
        <v>2</v>
      </c>
      <c r="T217" s="257">
        <f t="shared" si="82"/>
        <v>1</v>
      </c>
      <c r="U217" s="650">
        <v>2</v>
      </c>
      <c r="V217" s="650">
        <v>2</v>
      </c>
      <c r="W217" s="257">
        <f t="shared" si="83"/>
        <v>1</v>
      </c>
      <c r="X217" s="650">
        <v>0</v>
      </c>
      <c r="Y217" s="650">
        <v>0</v>
      </c>
      <c r="Z217" s="257" t="str">
        <f t="shared" si="84"/>
        <v/>
      </c>
      <c r="AA217" s="650">
        <v>0</v>
      </c>
      <c r="AB217" s="650">
        <v>0</v>
      </c>
      <c r="AC217" s="257" t="str">
        <f t="shared" si="77"/>
        <v/>
      </c>
      <c r="AD217" s="650">
        <v>0</v>
      </c>
      <c r="AE217" s="650">
        <v>0</v>
      </c>
      <c r="AF217" s="257" t="str">
        <f t="shared" si="85"/>
        <v/>
      </c>
      <c r="AG217" s="650">
        <v>0</v>
      </c>
      <c r="AH217" s="650">
        <v>0</v>
      </c>
      <c r="AI217" s="257" t="str">
        <f t="shared" si="86"/>
        <v/>
      </c>
      <c r="AJ217" s="650">
        <v>0</v>
      </c>
      <c r="AK217" s="650">
        <v>0</v>
      </c>
      <c r="AL217" s="257" t="str">
        <f t="shared" si="87"/>
        <v/>
      </c>
      <c r="AM217" s="650">
        <v>8</v>
      </c>
      <c r="AN217" s="650">
        <v>8</v>
      </c>
      <c r="AO217" s="257">
        <f t="shared" si="88"/>
        <v>1</v>
      </c>
      <c r="AP217" s="650">
        <v>1</v>
      </c>
      <c r="AQ217" s="650">
        <v>1</v>
      </c>
      <c r="AR217" s="257">
        <f t="shared" si="89"/>
        <v>1</v>
      </c>
      <c r="AS217" s="256">
        <v>0</v>
      </c>
      <c r="AT217" s="256">
        <v>6</v>
      </c>
      <c r="AU217" s="257">
        <f t="shared" si="90"/>
        <v>0</v>
      </c>
      <c r="AV217" s="256">
        <v>3</v>
      </c>
      <c r="AW217" s="256">
        <v>3</v>
      </c>
      <c r="AX217" s="257">
        <f t="shared" si="91"/>
        <v>1</v>
      </c>
      <c r="AY217" s="256">
        <v>0</v>
      </c>
      <c r="AZ217" s="256">
        <v>0</v>
      </c>
      <c r="BA217" s="257" t="str">
        <f t="shared" si="92"/>
        <v/>
      </c>
      <c r="BB217" s="256">
        <v>0</v>
      </c>
      <c r="BC217" s="256">
        <v>0</v>
      </c>
      <c r="BD217" s="257" t="str">
        <f t="shared" si="93"/>
        <v/>
      </c>
      <c r="BE217" s="521">
        <v>0</v>
      </c>
      <c r="BF217" s="521">
        <v>0</v>
      </c>
      <c r="BG217" s="257" t="str">
        <f t="shared" si="94"/>
        <v/>
      </c>
      <c r="BH217" s="256">
        <v>0</v>
      </c>
      <c r="BI217" s="256">
        <v>0</v>
      </c>
      <c r="BJ217" s="257" t="str">
        <f t="shared" si="95"/>
        <v/>
      </c>
      <c r="BK217" s="650">
        <v>1</v>
      </c>
      <c r="BL217" s="650">
        <v>1</v>
      </c>
      <c r="BM217" s="257">
        <f t="shared" si="96"/>
        <v>1</v>
      </c>
      <c r="BN217" s="650">
        <v>1</v>
      </c>
      <c r="BO217" s="650">
        <v>1</v>
      </c>
      <c r="BP217" s="257">
        <f t="shared" si="97"/>
        <v>1</v>
      </c>
      <c r="BQ217" s="650">
        <v>0</v>
      </c>
      <c r="BR217" s="650">
        <v>0</v>
      </c>
      <c r="BS217" s="257" t="str">
        <f t="shared" si="98"/>
        <v/>
      </c>
      <c r="BT217" s="650">
        <v>1</v>
      </c>
      <c r="BU217" s="650">
        <v>0</v>
      </c>
      <c r="BV217" s="257" t="str">
        <f t="shared" si="99"/>
        <v/>
      </c>
      <c r="BW217" s="650">
        <v>0</v>
      </c>
      <c r="BX217" s="650">
        <v>0</v>
      </c>
      <c r="BY217" s="257" t="str">
        <f t="shared" si="100"/>
        <v/>
      </c>
      <c r="BZ217" s="650">
        <v>0</v>
      </c>
      <c r="CA217" s="650">
        <v>0</v>
      </c>
      <c r="CB217" s="257" t="str">
        <f t="shared" si="101"/>
        <v/>
      </c>
      <c r="CC217" s="650">
        <v>0</v>
      </c>
      <c r="CD217" s="650">
        <v>0</v>
      </c>
      <c r="CE217" s="257" t="str">
        <f t="shared" si="102"/>
        <v/>
      </c>
      <c r="CF217" s="650">
        <v>0</v>
      </c>
      <c r="CG217" s="650">
        <v>0</v>
      </c>
      <c r="CH217" s="257" t="str">
        <f t="shared" si="103"/>
        <v/>
      </c>
      <c r="CI217" s="650">
        <v>0</v>
      </c>
      <c r="CJ217" s="650">
        <v>0</v>
      </c>
      <c r="CK217" s="257" t="str">
        <f t="shared" si="104"/>
        <v/>
      </c>
      <c r="CL217" s="650"/>
      <c r="CM217" s="650">
        <v>0</v>
      </c>
      <c r="CN217" s="257" t="str">
        <f t="shared" si="105"/>
        <v/>
      </c>
      <c r="CO217" s="650">
        <v>1</v>
      </c>
      <c r="CP217" s="650">
        <v>1</v>
      </c>
      <c r="CQ217" s="257">
        <f t="shared" si="106"/>
        <v>1</v>
      </c>
      <c r="CR217" s="650">
        <v>0</v>
      </c>
      <c r="CS217" s="650">
        <v>0</v>
      </c>
      <c r="CT217" s="257" t="str">
        <f t="shared" si="107"/>
        <v/>
      </c>
      <c r="CU217" s="256">
        <v>0</v>
      </c>
      <c r="CV217" s="256">
        <v>0</v>
      </c>
      <c r="CW217" s="257" t="str">
        <f t="shared" si="108"/>
        <v/>
      </c>
      <c r="CX217" s="256">
        <v>4</v>
      </c>
      <c r="CY217" s="256">
        <f t="shared" si="78"/>
        <v>4</v>
      </c>
      <c r="CZ217" s="257">
        <f t="shared" si="109"/>
        <v>1</v>
      </c>
    </row>
    <row r="218" spans="1:104" ht="15" customHeight="1" x14ac:dyDescent="0.25">
      <c r="A218" s="152">
        <v>33</v>
      </c>
      <c r="B218" s="127" t="s">
        <v>370</v>
      </c>
      <c r="C218" s="127" t="s">
        <v>345</v>
      </c>
      <c r="D218" s="480">
        <v>0</v>
      </c>
      <c r="E218" s="480">
        <v>0</v>
      </c>
      <c r="F218" s="257" t="str">
        <f t="shared" si="79"/>
        <v>-</v>
      </c>
      <c r="G218" s="239" t="str">
        <f t="shared" si="73"/>
        <v>Đạt</v>
      </c>
      <c r="H218" s="259">
        <f t="shared" ref="H218:I248" si="110">+SUM(L218,O218,R218,U218,X218,AA218,AD218,AG218,AJ218,AM218,AP218,AS218,AV218,AY218,BB218,BE218,BH218,BK218,BN218,BQ218,BT218,BW218,BZ218,CC218,CF218,CI218,CL218,CO218,CR218,CU218,CX218)</f>
        <v>6</v>
      </c>
      <c r="I218" s="259">
        <f t="shared" si="110"/>
        <v>5</v>
      </c>
      <c r="J218" s="293">
        <f t="shared" si="80"/>
        <v>1.2</v>
      </c>
      <c r="K218" s="239" t="str">
        <f t="shared" si="75"/>
        <v>Đạt</v>
      </c>
      <c r="L218" s="650">
        <v>0</v>
      </c>
      <c r="M218" s="650">
        <v>0</v>
      </c>
      <c r="N218" s="257" t="str">
        <f t="shared" si="81"/>
        <v/>
      </c>
      <c r="O218" s="650">
        <v>0</v>
      </c>
      <c r="P218" s="650">
        <v>0</v>
      </c>
      <c r="Q218" s="257" t="str">
        <f t="shared" si="76"/>
        <v/>
      </c>
      <c r="R218" s="650">
        <v>0</v>
      </c>
      <c r="S218" s="650">
        <v>0</v>
      </c>
      <c r="T218" s="257" t="str">
        <f t="shared" si="82"/>
        <v/>
      </c>
      <c r="U218" s="650">
        <v>0</v>
      </c>
      <c r="V218" s="650">
        <v>0</v>
      </c>
      <c r="W218" s="257" t="str">
        <f t="shared" si="83"/>
        <v/>
      </c>
      <c r="X218" s="650">
        <v>0</v>
      </c>
      <c r="Y218" s="650">
        <v>0</v>
      </c>
      <c r="Z218" s="257" t="str">
        <f t="shared" si="84"/>
        <v/>
      </c>
      <c r="AA218" s="650">
        <v>0</v>
      </c>
      <c r="AB218" s="650">
        <v>0</v>
      </c>
      <c r="AC218" s="257" t="str">
        <f t="shared" si="77"/>
        <v/>
      </c>
      <c r="AD218" s="650">
        <v>1</v>
      </c>
      <c r="AE218" s="650">
        <v>1</v>
      </c>
      <c r="AF218" s="257">
        <f t="shared" si="85"/>
        <v>1</v>
      </c>
      <c r="AG218" s="650">
        <v>0</v>
      </c>
      <c r="AH218" s="650">
        <v>0</v>
      </c>
      <c r="AI218" s="257" t="str">
        <f t="shared" si="86"/>
        <v/>
      </c>
      <c r="AJ218" s="650">
        <v>0</v>
      </c>
      <c r="AK218" s="650">
        <v>0</v>
      </c>
      <c r="AL218" s="257" t="str">
        <f t="shared" si="87"/>
        <v/>
      </c>
      <c r="AM218" s="650">
        <v>0</v>
      </c>
      <c r="AN218" s="650">
        <v>0</v>
      </c>
      <c r="AO218" s="257" t="str">
        <f t="shared" si="88"/>
        <v/>
      </c>
      <c r="AP218" s="650">
        <v>0</v>
      </c>
      <c r="AQ218" s="650">
        <v>0</v>
      </c>
      <c r="AR218" s="257" t="str">
        <f t="shared" si="89"/>
        <v/>
      </c>
      <c r="AS218" s="256">
        <v>1</v>
      </c>
      <c r="AT218" s="256">
        <v>0</v>
      </c>
      <c r="AU218" s="257" t="str">
        <f t="shared" si="90"/>
        <v/>
      </c>
      <c r="AV218" s="256">
        <v>1</v>
      </c>
      <c r="AW218" s="256">
        <v>1</v>
      </c>
      <c r="AX218" s="257">
        <f t="shared" si="91"/>
        <v>1</v>
      </c>
      <c r="AY218" s="256">
        <v>0</v>
      </c>
      <c r="AZ218" s="256">
        <v>0</v>
      </c>
      <c r="BA218" s="257" t="str">
        <f t="shared" si="92"/>
        <v/>
      </c>
      <c r="BB218" s="256">
        <v>0</v>
      </c>
      <c r="BC218" s="256">
        <v>0</v>
      </c>
      <c r="BD218" s="257" t="str">
        <f t="shared" si="93"/>
        <v/>
      </c>
      <c r="BE218" s="521">
        <v>0</v>
      </c>
      <c r="BF218" s="521">
        <v>0</v>
      </c>
      <c r="BG218" s="257" t="str">
        <f t="shared" si="94"/>
        <v/>
      </c>
      <c r="BH218" s="256">
        <v>0</v>
      </c>
      <c r="BI218" s="256">
        <v>0</v>
      </c>
      <c r="BJ218" s="257" t="str">
        <f t="shared" si="95"/>
        <v/>
      </c>
      <c r="BK218" s="650">
        <v>0</v>
      </c>
      <c r="BL218" s="650">
        <v>0</v>
      </c>
      <c r="BM218" s="257" t="str">
        <f t="shared" si="96"/>
        <v/>
      </c>
      <c r="BN218" s="650">
        <v>0</v>
      </c>
      <c r="BO218" s="650">
        <v>0</v>
      </c>
      <c r="BP218" s="257" t="str">
        <f t="shared" si="97"/>
        <v/>
      </c>
      <c r="BQ218" s="650">
        <v>0</v>
      </c>
      <c r="BR218" s="650">
        <v>0</v>
      </c>
      <c r="BS218" s="257" t="str">
        <f t="shared" si="98"/>
        <v/>
      </c>
      <c r="BT218" s="650">
        <v>1</v>
      </c>
      <c r="BU218" s="650">
        <v>1</v>
      </c>
      <c r="BV218" s="257">
        <f t="shared" si="99"/>
        <v>1</v>
      </c>
      <c r="BW218" s="650">
        <v>0</v>
      </c>
      <c r="BX218" s="650">
        <v>0</v>
      </c>
      <c r="BY218" s="257" t="str">
        <f t="shared" si="100"/>
        <v/>
      </c>
      <c r="BZ218" s="650">
        <v>0</v>
      </c>
      <c r="CA218" s="650">
        <v>0</v>
      </c>
      <c r="CB218" s="257" t="str">
        <f t="shared" si="101"/>
        <v/>
      </c>
      <c r="CC218" s="650">
        <v>0</v>
      </c>
      <c r="CD218" s="650">
        <v>0</v>
      </c>
      <c r="CE218" s="257" t="str">
        <f t="shared" si="102"/>
        <v/>
      </c>
      <c r="CF218" s="650">
        <v>0</v>
      </c>
      <c r="CG218" s="650">
        <v>0</v>
      </c>
      <c r="CH218" s="257" t="str">
        <f t="shared" si="103"/>
        <v/>
      </c>
      <c r="CI218" s="650">
        <v>1</v>
      </c>
      <c r="CJ218" s="650">
        <v>1</v>
      </c>
      <c r="CK218" s="257">
        <f t="shared" si="104"/>
        <v>1</v>
      </c>
      <c r="CL218" s="650"/>
      <c r="CM218" s="650">
        <v>0</v>
      </c>
      <c r="CN218" s="257" t="str">
        <f t="shared" si="105"/>
        <v/>
      </c>
      <c r="CO218" s="650">
        <v>1</v>
      </c>
      <c r="CP218" s="650">
        <v>1</v>
      </c>
      <c r="CQ218" s="257">
        <f t="shared" si="106"/>
        <v>1</v>
      </c>
      <c r="CR218" s="650">
        <v>0</v>
      </c>
      <c r="CS218" s="650">
        <v>0</v>
      </c>
      <c r="CT218" s="257" t="str">
        <f t="shared" si="107"/>
        <v/>
      </c>
      <c r="CU218" s="256">
        <v>0</v>
      </c>
      <c r="CV218" s="256">
        <v>0</v>
      </c>
      <c r="CW218" s="257" t="str">
        <f t="shared" si="108"/>
        <v/>
      </c>
      <c r="CX218" s="256">
        <v>0</v>
      </c>
      <c r="CY218" s="256">
        <f t="shared" si="78"/>
        <v>0</v>
      </c>
      <c r="CZ218" s="257" t="str">
        <f t="shared" si="109"/>
        <v/>
      </c>
    </row>
    <row r="219" spans="1:104" x14ac:dyDescent="0.25">
      <c r="A219" s="152">
        <v>34</v>
      </c>
      <c r="B219" s="127" t="s">
        <v>371</v>
      </c>
      <c r="C219" s="127" t="s">
        <v>339</v>
      </c>
      <c r="D219" s="480">
        <v>0</v>
      </c>
      <c r="E219" s="480">
        <v>0</v>
      </c>
      <c r="F219" s="257" t="str">
        <f t="shared" si="79"/>
        <v>-</v>
      </c>
      <c r="G219" s="239" t="str">
        <f t="shared" si="73"/>
        <v>Đạt</v>
      </c>
      <c r="H219" s="259">
        <f t="shared" si="110"/>
        <v>5</v>
      </c>
      <c r="I219" s="259">
        <f t="shared" si="110"/>
        <v>4</v>
      </c>
      <c r="J219" s="293">
        <f t="shared" si="80"/>
        <v>1.25</v>
      </c>
      <c r="K219" s="239" t="str">
        <f t="shared" si="75"/>
        <v>Đạt</v>
      </c>
      <c r="L219" s="650">
        <v>0</v>
      </c>
      <c r="M219" s="650">
        <v>0</v>
      </c>
      <c r="N219" s="257" t="str">
        <f t="shared" si="81"/>
        <v/>
      </c>
      <c r="O219" s="650">
        <v>0</v>
      </c>
      <c r="P219" s="650">
        <v>0</v>
      </c>
      <c r="Q219" s="257" t="str">
        <f t="shared" si="76"/>
        <v/>
      </c>
      <c r="R219" s="650">
        <v>0</v>
      </c>
      <c r="S219" s="650">
        <v>0</v>
      </c>
      <c r="T219" s="257" t="str">
        <f t="shared" si="82"/>
        <v/>
      </c>
      <c r="U219" s="650">
        <v>0</v>
      </c>
      <c r="V219" s="650">
        <v>0</v>
      </c>
      <c r="W219" s="257" t="str">
        <f t="shared" si="83"/>
        <v/>
      </c>
      <c r="X219" s="650">
        <v>0</v>
      </c>
      <c r="Y219" s="650">
        <v>0</v>
      </c>
      <c r="Z219" s="257" t="str">
        <f t="shared" si="84"/>
        <v/>
      </c>
      <c r="AA219" s="650">
        <v>0</v>
      </c>
      <c r="AB219" s="650">
        <v>0</v>
      </c>
      <c r="AC219" s="257" t="str">
        <f t="shared" si="77"/>
        <v/>
      </c>
      <c r="AD219" s="650">
        <v>0</v>
      </c>
      <c r="AE219" s="650">
        <v>0</v>
      </c>
      <c r="AF219" s="257" t="str">
        <f t="shared" si="85"/>
        <v/>
      </c>
      <c r="AG219" s="650">
        <v>0</v>
      </c>
      <c r="AH219" s="650">
        <v>0</v>
      </c>
      <c r="AI219" s="257" t="str">
        <f t="shared" si="86"/>
        <v/>
      </c>
      <c r="AJ219" s="650">
        <v>2</v>
      </c>
      <c r="AK219" s="650">
        <v>2</v>
      </c>
      <c r="AL219" s="257">
        <f t="shared" si="87"/>
        <v>1</v>
      </c>
      <c r="AM219" s="650">
        <v>0</v>
      </c>
      <c r="AN219" s="650">
        <v>0</v>
      </c>
      <c r="AO219" s="257" t="str">
        <f t="shared" si="88"/>
        <v/>
      </c>
      <c r="AP219" s="650">
        <v>0</v>
      </c>
      <c r="AQ219" s="650">
        <v>0</v>
      </c>
      <c r="AR219" s="257" t="str">
        <f t="shared" si="89"/>
        <v/>
      </c>
      <c r="AS219" s="256">
        <v>1</v>
      </c>
      <c r="AT219" s="256">
        <v>0</v>
      </c>
      <c r="AU219" s="257" t="str">
        <f t="shared" si="90"/>
        <v/>
      </c>
      <c r="AV219" s="256">
        <v>0</v>
      </c>
      <c r="AW219" s="256">
        <v>0</v>
      </c>
      <c r="AX219" s="257" t="str">
        <f t="shared" si="91"/>
        <v/>
      </c>
      <c r="AY219" s="256">
        <v>0</v>
      </c>
      <c r="AZ219" s="256">
        <v>0</v>
      </c>
      <c r="BA219" s="257" t="str">
        <f t="shared" si="92"/>
        <v/>
      </c>
      <c r="BB219" s="256">
        <v>0</v>
      </c>
      <c r="BC219" s="256">
        <v>0</v>
      </c>
      <c r="BD219" s="257" t="str">
        <f t="shared" si="93"/>
        <v/>
      </c>
      <c r="BE219" s="521">
        <v>0</v>
      </c>
      <c r="BF219" s="521">
        <v>0</v>
      </c>
      <c r="BG219" s="257" t="str">
        <f t="shared" si="94"/>
        <v/>
      </c>
      <c r="BH219" s="256">
        <v>0</v>
      </c>
      <c r="BI219" s="256">
        <v>0</v>
      </c>
      <c r="BJ219" s="257" t="str">
        <f t="shared" si="95"/>
        <v/>
      </c>
      <c r="BK219" s="650">
        <v>0</v>
      </c>
      <c r="BL219" s="650">
        <v>0</v>
      </c>
      <c r="BM219" s="257" t="str">
        <f t="shared" si="96"/>
        <v/>
      </c>
      <c r="BN219" s="650">
        <v>0</v>
      </c>
      <c r="BO219" s="650">
        <v>0</v>
      </c>
      <c r="BP219" s="257" t="str">
        <f t="shared" si="97"/>
        <v/>
      </c>
      <c r="BQ219" s="650">
        <v>0</v>
      </c>
      <c r="BR219" s="650">
        <v>0</v>
      </c>
      <c r="BS219" s="257" t="str">
        <f t="shared" si="98"/>
        <v/>
      </c>
      <c r="BT219" s="650">
        <v>0</v>
      </c>
      <c r="BU219" s="650">
        <v>0</v>
      </c>
      <c r="BV219" s="257" t="str">
        <f t="shared" si="99"/>
        <v/>
      </c>
      <c r="BW219" s="650">
        <v>0</v>
      </c>
      <c r="BX219" s="650">
        <v>0</v>
      </c>
      <c r="BY219" s="257" t="str">
        <f t="shared" si="100"/>
        <v/>
      </c>
      <c r="BZ219" s="650">
        <v>0</v>
      </c>
      <c r="CA219" s="650">
        <v>0</v>
      </c>
      <c r="CB219" s="257" t="str">
        <f t="shared" si="101"/>
        <v/>
      </c>
      <c r="CC219" s="650">
        <v>0</v>
      </c>
      <c r="CD219" s="650">
        <v>0</v>
      </c>
      <c r="CE219" s="257" t="str">
        <f t="shared" si="102"/>
        <v/>
      </c>
      <c r="CF219" s="650">
        <v>1</v>
      </c>
      <c r="CG219" s="650">
        <v>1</v>
      </c>
      <c r="CH219" s="257">
        <f t="shared" si="103"/>
        <v>1</v>
      </c>
      <c r="CI219" s="650">
        <v>0</v>
      </c>
      <c r="CJ219" s="650">
        <v>0</v>
      </c>
      <c r="CK219" s="257" t="str">
        <f t="shared" si="104"/>
        <v/>
      </c>
      <c r="CL219" s="650"/>
      <c r="CM219" s="650">
        <v>0</v>
      </c>
      <c r="CN219" s="257" t="str">
        <f t="shared" si="105"/>
        <v/>
      </c>
      <c r="CO219" s="650">
        <v>1</v>
      </c>
      <c r="CP219" s="650">
        <v>1</v>
      </c>
      <c r="CQ219" s="257">
        <f t="shared" si="106"/>
        <v>1</v>
      </c>
      <c r="CR219" s="650">
        <v>0</v>
      </c>
      <c r="CS219" s="650">
        <v>0</v>
      </c>
      <c r="CT219" s="257" t="str">
        <f t="shared" si="107"/>
        <v/>
      </c>
      <c r="CU219" s="256">
        <v>0</v>
      </c>
      <c r="CV219" s="256">
        <v>0</v>
      </c>
      <c r="CW219" s="257" t="str">
        <f t="shared" si="108"/>
        <v/>
      </c>
      <c r="CX219" s="256">
        <v>0</v>
      </c>
      <c r="CY219" s="256">
        <f t="shared" si="78"/>
        <v>0</v>
      </c>
      <c r="CZ219" s="257" t="str">
        <f t="shared" si="109"/>
        <v/>
      </c>
    </row>
    <row r="220" spans="1:104" ht="15" customHeight="1" x14ac:dyDescent="0.25">
      <c r="A220" s="152">
        <v>35</v>
      </c>
      <c r="B220" s="127" t="s">
        <v>372</v>
      </c>
      <c r="C220" s="127" t="s">
        <v>345</v>
      </c>
      <c r="D220" s="480">
        <v>0</v>
      </c>
      <c r="E220" s="480">
        <v>0</v>
      </c>
      <c r="F220" s="257" t="str">
        <f t="shared" si="79"/>
        <v>-</v>
      </c>
      <c r="G220" s="239" t="str">
        <f t="shared" si="73"/>
        <v>Đạt</v>
      </c>
      <c r="H220" s="259">
        <f t="shared" si="110"/>
        <v>11</v>
      </c>
      <c r="I220" s="259">
        <f t="shared" si="110"/>
        <v>6</v>
      </c>
      <c r="J220" s="293">
        <f t="shared" si="80"/>
        <v>1.8333333333333333</v>
      </c>
      <c r="K220" s="239" t="str">
        <f t="shared" si="75"/>
        <v>Đạt</v>
      </c>
      <c r="L220" s="650">
        <v>0</v>
      </c>
      <c r="M220" s="650">
        <v>0</v>
      </c>
      <c r="N220" s="257" t="str">
        <f t="shared" si="81"/>
        <v/>
      </c>
      <c r="O220" s="650">
        <v>0</v>
      </c>
      <c r="P220" s="650">
        <v>0</v>
      </c>
      <c r="Q220" s="257" t="str">
        <f t="shared" si="76"/>
        <v/>
      </c>
      <c r="R220" s="650">
        <v>0</v>
      </c>
      <c r="S220" s="650">
        <v>0</v>
      </c>
      <c r="T220" s="257" t="str">
        <f t="shared" si="82"/>
        <v/>
      </c>
      <c r="U220" s="650">
        <v>1</v>
      </c>
      <c r="V220" s="650">
        <v>1</v>
      </c>
      <c r="W220" s="257">
        <f t="shared" si="83"/>
        <v>1</v>
      </c>
      <c r="X220" s="650">
        <v>0</v>
      </c>
      <c r="Y220" s="650">
        <v>0</v>
      </c>
      <c r="Z220" s="257" t="str">
        <f t="shared" si="84"/>
        <v/>
      </c>
      <c r="AA220" s="650">
        <v>1</v>
      </c>
      <c r="AB220" s="650">
        <v>1</v>
      </c>
      <c r="AC220" s="257">
        <f t="shared" si="77"/>
        <v>1</v>
      </c>
      <c r="AD220" s="650">
        <v>0</v>
      </c>
      <c r="AE220" s="650">
        <v>0</v>
      </c>
      <c r="AF220" s="257" t="str">
        <f t="shared" si="85"/>
        <v/>
      </c>
      <c r="AG220" s="650">
        <v>0</v>
      </c>
      <c r="AH220" s="650">
        <v>0</v>
      </c>
      <c r="AI220" s="257" t="str">
        <f t="shared" si="86"/>
        <v/>
      </c>
      <c r="AJ220" s="650">
        <v>0</v>
      </c>
      <c r="AK220" s="650">
        <v>0</v>
      </c>
      <c r="AL220" s="257" t="str">
        <f t="shared" si="87"/>
        <v/>
      </c>
      <c r="AM220" s="650">
        <v>0</v>
      </c>
      <c r="AN220" s="650">
        <v>0</v>
      </c>
      <c r="AO220" s="257" t="str">
        <f t="shared" si="88"/>
        <v/>
      </c>
      <c r="AP220" s="650">
        <v>0</v>
      </c>
      <c r="AQ220" s="650">
        <v>0</v>
      </c>
      <c r="AR220" s="257" t="str">
        <f t="shared" si="89"/>
        <v/>
      </c>
      <c r="AS220" s="256">
        <v>2</v>
      </c>
      <c r="AT220" s="256">
        <v>0</v>
      </c>
      <c r="AU220" s="257" t="str">
        <f t="shared" si="90"/>
        <v/>
      </c>
      <c r="AV220" s="256">
        <v>0</v>
      </c>
      <c r="AW220" s="256">
        <v>0</v>
      </c>
      <c r="AX220" s="257" t="str">
        <f t="shared" si="91"/>
        <v/>
      </c>
      <c r="AY220" s="256">
        <v>0</v>
      </c>
      <c r="AZ220" s="256">
        <v>0</v>
      </c>
      <c r="BA220" s="257" t="str">
        <f t="shared" si="92"/>
        <v/>
      </c>
      <c r="BB220" s="256">
        <v>0</v>
      </c>
      <c r="BC220" s="256">
        <v>0</v>
      </c>
      <c r="BD220" s="257" t="str">
        <f t="shared" si="93"/>
        <v/>
      </c>
      <c r="BE220" s="521">
        <v>0</v>
      </c>
      <c r="BF220" s="521">
        <v>0</v>
      </c>
      <c r="BG220" s="257" t="str">
        <f t="shared" si="94"/>
        <v/>
      </c>
      <c r="BH220" s="256">
        <v>2</v>
      </c>
      <c r="BI220" s="256">
        <v>2</v>
      </c>
      <c r="BJ220" s="257">
        <f t="shared" si="95"/>
        <v>1</v>
      </c>
      <c r="BK220" s="650">
        <v>0</v>
      </c>
      <c r="BL220" s="650">
        <v>0</v>
      </c>
      <c r="BM220" s="257" t="str">
        <f t="shared" si="96"/>
        <v/>
      </c>
      <c r="BN220" s="650">
        <v>0</v>
      </c>
      <c r="BO220" s="650">
        <v>0</v>
      </c>
      <c r="BP220" s="257" t="str">
        <f t="shared" si="97"/>
        <v/>
      </c>
      <c r="BQ220" s="650">
        <v>0</v>
      </c>
      <c r="BR220" s="650">
        <v>0</v>
      </c>
      <c r="BS220" s="257" t="str">
        <f t="shared" si="98"/>
        <v/>
      </c>
      <c r="BT220" s="650">
        <v>3</v>
      </c>
      <c r="BU220" s="650">
        <v>0</v>
      </c>
      <c r="BV220" s="257" t="str">
        <f t="shared" si="99"/>
        <v/>
      </c>
      <c r="BW220" s="650">
        <v>0</v>
      </c>
      <c r="BX220" s="650">
        <v>0</v>
      </c>
      <c r="BY220" s="257" t="str">
        <f t="shared" si="100"/>
        <v/>
      </c>
      <c r="BZ220" s="650">
        <v>0</v>
      </c>
      <c r="CA220" s="650">
        <v>0</v>
      </c>
      <c r="CB220" s="257" t="str">
        <f t="shared" si="101"/>
        <v/>
      </c>
      <c r="CC220" s="650">
        <v>1</v>
      </c>
      <c r="CD220" s="650">
        <v>1</v>
      </c>
      <c r="CE220" s="257">
        <f t="shared" si="102"/>
        <v>1</v>
      </c>
      <c r="CF220" s="650">
        <v>0</v>
      </c>
      <c r="CG220" s="650">
        <v>0</v>
      </c>
      <c r="CH220" s="257" t="str">
        <f t="shared" si="103"/>
        <v/>
      </c>
      <c r="CI220" s="650">
        <v>0</v>
      </c>
      <c r="CJ220" s="650">
        <v>0</v>
      </c>
      <c r="CK220" s="257" t="str">
        <f t="shared" si="104"/>
        <v/>
      </c>
      <c r="CL220" s="650"/>
      <c r="CM220" s="650">
        <v>0</v>
      </c>
      <c r="CN220" s="257" t="str">
        <f t="shared" si="105"/>
        <v/>
      </c>
      <c r="CO220" s="650">
        <v>1</v>
      </c>
      <c r="CP220" s="650">
        <v>1</v>
      </c>
      <c r="CQ220" s="257">
        <f t="shared" si="106"/>
        <v>1</v>
      </c>
      <c r="CR220" s="650">
        <v>0</v>
      </c>
      <c r="CS220" s="650">
        <v>0</v>
      </c>
      <c r="CT220" s="257" t="str">
        <f t="shared" si="107"/>
        <v/>
      </c>
      <c r="CU220" s="256">
        <v>0</v>
      </c>
      <c r="CV220" s="256">
        <v>0</v>
      </c>
      <c r="CW220" s="257" t="str">
        <f t="shared" si="108"/>
        <v/>
      </c>
      <c r="CX220" s="256">
        <v>0</v>
      </c>
      <c r="CY220" s="256">
        <f t="shared" si="78"/>
        <v>0</v>
      </c>
      <c r="CZ220" s="257" t="str">
        <f t="shared" si="109"/>
        <v/>
      </c>
    </row>
    <row r="221" spans="1:104" ht="15" customHeight="1" x14ac:dyDescent="0.25">
      <c r="A221" s="152">
        <v>36</v>
      </c>
      <c r="B221" s="127" t="s">
        <v>373</v>
      </c>
      <c r="C221" s="127" t="s">
        <v>339</v>
      </c>
      <c r="D221" s="480">
        <v>2</v>
      </c>
      <c r="E221" s="480">
        <v>2</v>
      </c>
      <c r="F221" s="257">
        <f t="shared" si="79"/>
        <v>1</v>
      </c>
      <c r="G221" s="239" t="str">
        <f t="shared" si="73"/>
        <v>Đạt</v>
      </c>
      <c r="H221" s="259">
        <f t="shared" si="110"/>
        <v>19</v>
      </c>
      <c r="I221" s="259">
        <f t="shared" si="110"/>
        <v>17</v>
      </c>
      <c r="J221" s="293">
        <f t="shared" si="80"/>
        <v>1.1176470588235294</v>
      </c>
      <c r="K221" s="239" t="str">
        <f t="shared" si="75"/>
        <v>Đạt</v>
      </c>
      <c r="L221" s="650">
        <v>0</v>
      </c>
      <c r="M221" s="650">
        <v>0</v>
      </c>
      <c r="N221" s="257" t="str">
        <f t="shared" si="81"/>
        <v/>
      </c>
      <c r="O221" s="650">
        <v>0</v>
      </c>
      <c r="P221" s="650">
        <v>0</v>
      </c>
      <c r="Q221" s="257" t="str">
        <f t="shared" si="76"/>
        <v/>
      </c>
      <c r="R221" s="650">
        <v>0</v>
      </c>
      <c r="S221" s="650">
        <v>0</v>
      </c>
      <c r="T221" s="257" t="str">
        <f t="shared" si="82"/>
        <v/>
      </c>
      <c r="U221" s="650">
        <v>1</v>
      </c>
      <c r="V221" s="650">
        <v>1</v>
      </c>
      <c r="W221" s="257">
        <f t="shared" si="83"/>
        <v>1</v>
      </c>
      <c r="X221" s="650">
        <v>1</v>
      </c>
      <c r="Y221" s="650">
        <v>1</v>
      </c>
      <c r="Z221" s="257">
        <f t="shared" si="84"/>
        <v>1</v>
      </c>
      <c r="AA221" s="650">
        <v>2</v>
      </c>
      <c r="AB221" s="650">
        <v>2</v>
      </c>
      <c r="AC221" s="257">
        <f t="shared" si="77"/>
        <v>1</v>
      </c>
      <c r="AD221" s="650">
        <v>1</v>
      </c>
      <c r="AE221" s="650">
        <v>1</v>
      </c>
      <c r="AF221" s="257">
        <f t="shared" si="85"/>
        <v>1</v>
      </c>
      <c r="AG221" s="650">
        <v>0</v>
      </c>
      <c r="AH221" s="650">
        <v>0</v>
      </c>
      <c r="AI221" s="257" t="str">
        <f t="shared" si="86"/>
        <v/>
      </c>
      <c r="AJ221" s="650">
        <v>1</v>
      </c>
      <c r="AK221" s="650">
        <v>1</v>
      </c>
      <c r="AL221" s="257">
        <f t="shared" si="87"/>
        <v>1</v>
      </c>
      <c r="AM221" s="650">
        <v>0</v>
      </c>
      <c r="AN221" s="650">
        <v>0</v>
      </c>
      <c r="AO221" s="257" t="str">
        <f t="shared" si="88"/>
        <v/>
      </c>
      <c r="AP221" s="650">
        <v>0</v>
      </c>
      <c r="AQ221" s="650">
        <v>0</v>
      </c>
      <c r="AR221" s="257" t="str">
        <f t="shared" si="89"/>
        <v/>
      </c>
      <c r="AS221" s="256">
        <v>0</v>
      </c>
      <c r="AT221" s="256">
        <v>0</v>
      </c>
      <c r="AU221" s="257" t="str">
        <f t="shared" si="90"/>
        <v/>
      </c>
      <c r="AV221" s="256">
        <v>0</v>
      </c>
      <c r="AW221" s="256">
        <v>0</v>
      </c>
      <c r="AX221" s="257" t="str">
        <f t="shared" si="91"/>
        <v/>
      </c>
      <c r="AY221" s="256">
        <v>0</v>
      </c>
      <c r="AZ221" s="256">
        <v>0</v>
      </c>
      <c r="BA221" s="257" t="str">
        <f t="shared" si="92"/>
        <v/>
      </c>
      <c r="BB221" s="256">
        <v>0</v>
      </c>
      <c r="BC221" s="256">
        <v>1</v>
      </c>
      <c r="BD221" s="257">
        <f t="shared" si="93"/>
        <v>0</v>
      </c>
      <c r="BE221" s="521">
        <v>0</v>
      </c>
      <c r="BF221" s="521">
        <v>0</v>
      </c>
      <c r="BG221" s="257" t="str">
        <f t="shared" si="94"/>
        <v/>
      </c>
      <c r="BH221" s="256">
        <v>0</v>
      </c>
      <c r="BI221" s="256">
        <v>0</v>
      </c>
      <c r="BJ221" s="257" t="str">
        <f t="shared" si="95"/>
        <v/>
      </c>
      <c r="BK221" s="650">
        <v>0</v>
      </c>
      <c r="BL221" s="650">
        <v>0</v>
      </c>
      <c r="BM221" s="257" t="str">
        <f t="shared" si="96"/>
        <v/>
      </c>
      <c r="BN221" s="650">
        <v>3</v>
      </c>
      <c r="BO221" s="650">
        <v>3</v>
      </c>
      <c r="BP221" s="257">
        <f t="shared" si="97"/>
        <v>1</v>
      </c>
      <c r="BQ221" s="650">
        <v>0</v>
      </c>
      <c r="BR221" s="650">
        <v>0</v>
      </c>
      <c r="BS221" s="257" t="str">
        <f t="shared" si="98"/>
        <v/>
      </c>
      <c r="BT221" s="650">
        <v>0</v>
      </c>
      <c r="BU221" s="650">
        <v>1</v>
      </c>
      <c r="BV221" s="257">
        <f t="shared" si="99"/>
        <v>0</v>
      </c>
      <c r="BW221" s="650">
        <v>3</v>
      </c>
      <c r="BX221" s="650">
        <v>0</v>
      </c>
      <c r="BY221" s="257" t="str">
        <f t="shared" si="100"/>
        <v/>
      </c>
      <c r="BZ221" s="650">
        <v>0</v>
      </c>
      <c r="CA221" s="650">
        <v>0</v>
      </c>
      <c r="CB221" s="257" t="str">
        <f t="shared" si="101"/>
        <v/>
      </c>
      <c r="CC221" s="650">
        <v>0</v>
      </c>
      <c r="CD221" s="650">
        <v>0</v>
      </c>
      <c r="CE221" s="257" t="str">
        <f t="shared" si="102"/>
        <v/>
      </c>
      <c r="CF221" s="650">
        <v>3</v>
      </c>
      <c r="CG221" s="650">
        <v>3</v>
      </c>
      <c r="CH221" s="257">
        <f t="shared" si="103"/>
        <v>1</v>
      </c>
      <c r="CI221" s="650">
        <v>0</v>
      </c>
      <c r="CJ221" s="650">
        <v>0</v>
      </c>
      <c r="CK221" s="257" t="str">
        <f t="shared" si="104"/>
        <v/>
      </c>
      <c r="CL221" s="650"/>
      <c r="CM221" s="650">
        <v>0</v>
      </c>
      <c r="CN221" s="257" t="str">
        <f t="shared" si="105"/>
        <v/>
      </c>
      <c r="CO221" s="650">
        <v>1</v>
      </c>
      <c r="CP221" s="650">
        <v>1</v>
      </c>
      <c r="CQ221" s="257">
        <f t="shared" si="106"/>
        <v>1</v>
      </c>
      <c r="CR221" s="650">
        <v>1</v>
      </c>
      <c r="CS221" s="650">
        <v>0</v>
      </c>
      <c r="CT221" s="257" t="str">
        <f t="shared" si="107"/>
        <v/>
      </c>
      <c r="CU221" s="256">
        <v>0</v>
      </c>
      <c r="CV221" s="256">
        <v>0</v>
      </c>
      <c r="CW221" s="257" t="str">
        <f t="shared" si="108"/>
        <v/>
      </c>
      <c r="CX221" s="256">
        <v>2</v>
      </c>
      <c r="CY221" s="256">
        <f t="shared" si="78"/>
        <v>2</v>
      </c>
      <c r="CZ221" s="257">
        <f t="shared" si="109"/>
        <v>1</v>
      </c>
    </row>
    <row r="222" spans="1:104" ht="15" customHeight="1" x14ac:dyDescent="0.25">
      <c r="A222" s="152">
        <v>37</v>
      </c>
      <c r="B222" s="127" t="s">
        <v>374</v>
      </c>
      <c r="C222" s="127" t="s">
        <v>339</v>
      </c>
      <c r="D222" s="480">
        <v>0</v>
      </c>
      <c r="E222" s="480">
        <v>0</v>
      </c>
      <c r="F222" s="257" t="str">
        <f t="shared" si="79"/>
        <v>-</v>
      </c>
      <c r="G222" s="239" t="str">
        <f t="shared" si="73"/>
        <v>Đạt</v>
      </c>
      <c r="H222" s="259">
        <f t="shared" si="110"/>
        <v>7</v>
      </c>
      <c r="I222" s="259">
        <f t="shared" si="110"/>
        <v>8</v>
      </c>
      <c r="J222" s="293">
        <f t="shared" si="80"/>
        <v>0.875</v>
      </c>
      <c r="K222" s="239" t="str">
        <f t="shared" si="75"/>
        <v>Không đạt</v>
      </c>
      <c r="L222" s="650">
        <v>0</v>
      </c>
      <c r="M222" s="650">
        <v>0</v>
      </c>
      <c r="N222" s="257" t="str">
        <f t="shared" si="81"/>
        <v/>
      </c>
      <c r="O222" s="650">
        <v>0</v>
      </c>
      <c r="P222" s="650">
        <v>0</v>
      </c>
      <c r="Q222" s="257" t="str">
        <f t="shared" si="76"/>
        <v/>
      </c>
      <c r="R222" s="650">
        <v>0</v>
      </c>
      <c r="S222" s="650">
        <v>0</v>
      </c>
      <c r="T222" s="257" t="str">
        <f t="shared" si="82"/>
        <v/>
      </c>
      <c r="U222" s="650">
        <v>0</v>
      </c>
      <c r="V222" s="650">
        <v>0</v>
      </c>
      <c r="W222" s="257" t="str">
        <f t="shared" si="83"/>
        <v/>
      </c>
      <c r="X222" s="650">
        <v>0</v>
      </c>
      <c r="Y222" s="650">
        <v>0</v>
      </c>
      <c r="Z222" s="257" t="str">
        <f t="shared" si="84"/>
        <v/>
      </c>
      <c r="AA222" s="650">
        <v>0</v>
      </c>
      <c r="AB222" s="650">
        <v>0</v>
      </c>
      <c r="AC222" s="257" t="str">
        <f t="shared" si="77"/>
        <v/>
      </c>
      <c r="AD222" s="650">
        <v>0</v>
      </c>
      <c r="AE222" s="650">
        <v>0</v>
      </c>
      <c r="AF222" s="257" t="str">
        <f t="shared" si="85"/>
        <v/>
      </c>
      <c r="AG222" s="650">
        <v>0</v>
      </c>
      <c r="AH222" s="650">
        <v>0</v>
      </c>
      <c r="AI222" s="257" t="str">
        <f t="shared" si="86"/>
        <v/>
      </c>
      <c r="AJ222" s="650">
        <v>0</v>
      </c>
      <c r="AK222" s="650">
        <v>0</v>
      </c>
      <c r="AL222" s="257" t="str">
        <f t="shared" si="87"/>
        <v/>
      </c>
      <c r="AM222" s="650">
        <v>0</v>
      </c>
      <c r="AN222" s="650">
        <v>0</v>
      </c>
      <c r="AO222" s="257" t="str">
        <f t="shared" si="88"/>
        <v/>
      </c>
      <c r="AP222" s="650">
        <v>0</v>
      </c>
      <c r="AQ222" s="650">
        <v>0</v>
      </c>
      <c r="AR222" s="257" t="str">
        <f t="shared" si="89"/>
        <v/>
      </c>
      <c r="AS222" s="256">
        <v>1</v>
      </c>
      <c r="AT222" s="256">
        <v>0</v>
      </c>
      <c r="AU222" s="257" t="str">
        <f t="shared" si="90"/>
        <v/>
      </c>
      <c r="AV222" s="256">
        <v>0</v>
      </c>
      <c r="AW222" s="256">
        <v>0</v>
      </c>
      <c r="AX222" s="257" t="str">
        <f t="shared" si="91"/>
        <v/>
      </c>
      <c r="AY222" s="256">
        <v>0</v>
      </c>
      <c r="AZ222" s="256">
        <v>0</v>
      </c>
      <c r="BA222" s="257" t="str">
        <f t="shared" si="92"/>
        <v/>
      </c>
      <c r="BB222" s="256">
        <v>0</v>
      </c>
      <c r="BC222" s="256">
        <v>0</v>
      </c>
      <c r="BD222" s="257" t="str">
        <f t="shared" si="93"/>
        <v/>
      </c>
      <c r="BE222" s="521">
        <v>0</v>
      </c>
      <c r="BF222" s="521">
        <v>0</v>
      </c>
      <c r="BG222" s="257" t="str">
        <f t="shared" si="94"/>
        <v/>
      </c>
      <c r="BH222" s="256">
        <v>2</v>
      </c>
      <c r="BI222" s="256">
        <v>2</v>
      </c>
      <c r="BJ222" s="257">
        <f t="shared" si="95"/>
        <v>1</v>
      </c>
      <c r="BK222" s="650">
        <v>0</v>
      </c>
      <c r="BL222" s="650">
        <v>0</v>
      </c>
      <c r="BM222" s="257" t="str">
        <f t="shared" si="96"/>
        <v/>
      </c>
      <c r="BN222" s="650">
        <v>0</v>
      </c>
      <c r="BO222" s="650">
        <v>0</v>
      </c>
      <c r="BP222" s="257" t="str">
        <f t="shared" si="97"/>
        <v/>
      </c>
      <c r="BQ222" s="650">
        <v>0</v>
      </c>
      <c r="BR222" s="650">
        <v>0</v>
      </c>
      <c r="BS222" s="257" t="str">
        <f t="shared" si="98"/>
        <v/>
      </c>
      <c r="BT222" s="650">
        <v>0</v>
      </c>
      <c r="BU222" s="650">
        <v>0</v>
      </c>
      <c r="BV222" s="257" t="str">
        <f t="shared" si="99"/>
        <v/>
      </c>
      <c r="BW222" s="650">
        <v>0</v>
      </c>
      <c r="BX222" s="650">
        <v>0</v>
      </c>
      <c r="BY222" s="257" t="str">
        <f t="shared" si="100"/>
        <v/>
      </c>
      <c r="BZ222" s="650">
        <v>0</v>
      </c>
      <c r="CA222" s="650">
        <v>0</v>
      </c>
      <c r="CB222" s="257" t="str">
        <f t="shared" si="101"/>
        <v/>
      </c>
      <c r="CC222" s="650">
        <v>0</v>
      </c>
      <c r="CD222" s="650">
        <v>0</v>
      </c>
      <c r="CE222" s="257" t="str">
        <f t="shared" si="102"/>
        <v/>
      </c>
      <c r="CF222" s="650">
        <v>4</v>
      </c>
      <c r="CG222" s="650">
        <v>4</v>
      </c>
      <c r="CH222" s="257">
        <f t="shared" si="103"/>
        <v>1</v>
      </c>
      <c r="CI222" s="650">
        <v>0</v>
      </c>
      <c r="CJ222" s="650">
        <v>0</v>
      </c>
      <c r="CK222" s="257" t="str">
        <f t="shared" si="104"/>
        <v/>
      </c>
      <c r="CL222" s="650"/>
      <c r="CM222" s="650">
        <v>2</v>
      </c>
      <c r="CN222" s="257">
        <f t="shared" si="105"/>
        <v>0</v>
      </c>
      <c r="CO222" s="650">
        <v>0</v>
      </c>
      <c r="CP222" s="650">
        <v>0</v>
      </c>
      <c r="CQ222" s="257" t="str">
        <f t="shared" si="106"/>
        <v/>
      </c>
      <c r="CR222" s="650">
        <v>0</v>
      </c>
      <c r="CS222" s="650">
        <v>0</v>
      </c>
      <c r="CT222" s="257" t="str">
        <f t="shared" si="107"/>
        <v/>
      </c>
      <c r="CU222" s="256">
        <v>0</v>
      </c>
      <c r="CV222" s="256">
        <v>0</v>
      </c>
      <c r="CW222" s="257" t="str">
        <f t="shared" si="108"/>
        <v/>
      </c>
      <c r="CX222" s="256">
        <v>0</v>
      </c>
      <c r="CY222" s="256">
        <f t="shared" si="78"/>
        <v>0</v>
      </c>
      <c r="CZ222" s="257" t="str">
        <f t="shared" si="109"/>
        <v/>
      </c>
    </row>
    <row r="223" spans="1:104" ht="15" customHeight="1" x14ac:dyDescent="0.25">
      <c r="A223" s="152">
        <v>38</v>
      </c>
      <c r="B223" s="127" t="s">
        <v>375</v>
      </c>
      <c r="C223" s="127" t="s">
        <v>345</v>
      </c>
      <c r="D223" s="480">
        <v>1</v>
      </c>
      <c r="E223" s="480">
        <v>1</v>
      </c>
      <c r="F223" s="257">
        <f t="shared" si="79"/>
        <v>1</v>
      </c>
      <c r="G223" s="239" t="str">
        <f t="shared" si="73"/>
        <v>Đạt</v>
      </c>
      <c r="H223" s="259">
        <f t="shared" si="110"/>
        <v>15</v>
      </c>
      <c r="I223" s="259">
        <f t="shared" si="110"/>
        <v>19</v>
      </c>
      <c r="J223" s="293">
        <f t="shared" si="80"/>
        <v>0.78947368421052633</v>
      </c>
      <c r="K223" s="239" t="str">
        <f t="shared" si="75"/>
        <v>Không đạt</v>
      </c>
      <c r="L223" s="650">
        <v>1</v>
      </c>
      <c r="M223" s="650">
        <v>1</v>
      </c>
      <c r="N223" s="257">
        <f t="shared" si="81"/>
        <v>1</v>
      </c>
      <c r="O223" s="650">
        <v>0</v>
      </c>
      <c r="P223" s="650">
        <v>0</v>
      </c>
      <c r="Q223" s="257" t="str">
        <f t="shared" si="76"/>
        <v/>
      </c>
      <c r="R223" s="650">
        <v>1</v>
      </c>
      <c r="S223" s="650">
        <v>1</v>
      </c>
      <c r="T223" s="257">
        <f t="shared" si="82"/>
        <v>1</v>
      </c>
      <c r="U223" s="650">
        <v>0</v>
      </c>
      <c r="V223" s="650">
        <v>0</v>
      </c>
      <c r="W223" s="257" t="str">
        <f t="shared" si="83"/>
        <v/>
      </c>
      <c r="X223" s="650">
        <v>0</v>
      </c>
      <c r="Y223" s="650">
        <v>0</v>
      </c>
      <c r="Z223" s="257" t="str">
        <f t="shared" si="84"/>
        <v/>
      </c>
      <c r="AA223" s="650">
        <v>0</v>
      </c>
      <c r="AB223" s="650">
        <v>0</v>
      </c>
      <c r="AC223" s="257" t="str">
        <f t="shared" si="77"/>
        <v/>
      </c>
      <c r="AD223" s="650">
        <v>0</v>
      </c>
      <c r="AE223" s="650">
        <v>0</v>
      </c>
      <c r="AF223" s="257" t="str">
        <f t="shared" si="85"/>
        <v/>
      </c>
      <c r="AG223" s="650">
        <v>0</v>
      </c>
      <c r="AH223" s="650">
        <v>0</v>
      </c>
      <c r="AI223" s="257" t="str">
        <f t="shared" si="86"/>
        <v/>
      </c>
      <c r="AJ223" s="650">
        <v>0</v>
      </c>
      <c r="AK223" s="650">
        <v>0</v>
      </c>
      <c r="AL223" s="257" t="str">
        <f t="shared" si="87"/>
        <v/>
      </c>
      <c r="AM223" s="650">
        <v>3</v>
      </c>
      <c r="AN223" s="650">
        <v>3</v>
      </c>
      <c r="AO223" s="257">
        <f t="shared" si="88"/>
        <v>1</v>
      </c>
      <c r="AP223" s="650">
        <v>0</v>
      </c>
      <c r="AQ223" s="650">
        <v>0</v>
      </c>
      <c r="AR223" s="257" t="str">
        <f t="shared" si="89"/>
        <v/>
      </c>
      <c r="AS223" s="256">
        <v>0</v>
      </c>
      <c r="AT223" s="256">
        <v>1</v>
      </c>
      <c r="AU223" s="257">
        <f t="shared" si="90"/>
        <v>0</v>
      </c>
      <c r="AV223" s="256">
        <v>0</v>
      </c>
      <c r="AW223" s="256">
        <v>0</v>
      </c>
      <c r="AX223" s="257" t="str">
        <f t="shared" si="91"/>
        <v/>
      </c>
      <c r="AY223" s="256">
        <v>1</v>
      </c>
      <c r="AZ223" s="256">
        <v>1</v>
      </c>
      <c r="BA223" s="257">
        <f t="shared" si="92"/>
        <v>1</v>
      </c>
      <c r="BB223" s="256">
        <v>0</v>
      </c>
      <c r="BC223" s="256">
        <v>2</v>
      </c>
      <c r="BD223" s="257">
        <f t="shared" si="93"/>
        <v>0</v>
      </c>
      <c r="BE223" s="521">
        <v>1</v>
      </c>
      <c r="BF223" s="521">
        <v>1</v>
      </c>
      <c r="BG223" s="257">
        <f t="shared" si="94"/>
        <v>1</v>
      </c>
      <c r="BH223" s="256">
        <v>1</v>
      </c>
      <c r="BI223" s="256">
        <v>1</v>
      </c>
      <c r="BJ223" s="257">
        <f t="shared" si="95"/>
        <v>1</v>
      </c>
      <c r="BK223" s="650">
        <v>2</v>
      </c>
      <c r="BL223" s="650">
        <v>2</v>
      </c>
      <c r="BM223" s="257">
        <f t="shared" si="96"/>
        <v>1</v>
      </c>
      <c r="BN223" s="650">
        <v>1</v>
      </c>
      <c r="BO223" s="650">
        <v>1</v>
      </c>
      <c r="BP223" s="257">
        <f t="shared" si="97"/>
        <v>1</v>
      </c>
      <c r="BQ223" s="650">
        <v>0</v>
      </c>
      <c r="BR223" s="650">
        <v>0</v>
      </c>
      <c r="BS223" s="257" t="str">
        <f t="shared" si="98"/>
        <v/>
      </c>
      <c r="BT223" s="650">
        <v>0</v>
      </c>
      <c r="BU223" s="650">
        <v>0</v>
      </c>
      <c r="BV223" s="257" t="str">
        <f t="shared" si="99"/>
        <v/>
      </c>
      <c r="BW223" s="650">
        <v>0</v>
      </c>
      <c r="BX223" s="650">
        <v>1</v>
      </c>
      <c r="BY223" s="257">
        <f t="shared" si="100"/>
        <v>0</v>
      </c>
      <c r="BZ223" s="650">
        <v>0</v>
      </c>
      <c r="CA223" s="650">
        <v>0</v>
      </c>
      <c r="CB223" s="257" t="str">
        <f t="shared" si="101"/>
        <v/>
      </c>
      <c r="CC223" s="650">
        <v>1</v>
      </c>
      <c r="CD223" s="650">
        <v>1</v>
      </c>
      <c r="CE223" s="257">
        <f t="shared" si="102"/>
        <v>1</v>
      </c>
      <c r="CF223" s="650">
        <v>1</v>
      </c>
      <c r="CG223" s="650">
        <v>1</v>
      </c>
      <c r="CH223" s="257">
        <f t="shared" si="103"/>
        <v>1</v>
      </c>
      <c r="CI223" s="650">
        <v>1</v>
      </c>
      <c r="CJ223" s="650">
        <v>1</v>
      </c>
      <c r="CK223" s="257">
        <f t="shared" si="104"/>
        <v>1</v>
      </c>
      <c r="CL223" s="650"/>
      <c r="CM223" s="650">
        <v>0</v>
      </c>
      <c r="CN223" s="257" t="str">
        <f t="shared" si="105"/>
        <v/>
      </c>
      <c r="CO223" s="650">
        <v>0</v>
      </c>
      <c r="CP223" s="650">
        <v>0</v>
      </c>
      <c r="CQ223" s="257" t="str">
        <f t="shared" si="106"/>
        <v/>
      </c>
      <c r="CR223" s="650">
        <v>0</v>
      </c>
      <c r="CS223" s="650">
        <v>0</v>
      </c>
      <c r="CT223" s="257" t="str">
        <f t="shared" si="107"/>
        <v/>
      </c>
      <c r="CU223" s="256">
        <v>0</v>
      </c>
      <c r="CV223" s="256">
        <v>0</v>
      </c>
      <c r="CW223" s="257" t="str">
        <f t="shared" si="108"/>
        <v/>
      </c>
      <c r="CX223" s="256">
        <v>1</v>
      </c>
      <c r="CY223" s="256">
        <f t="shared" si="78"/>
        <v>1</v>
      </c>
      <c r="CZ223" s="257">
        <f t="shared" si="109"/>
        <v>1</v>
      </c>
    </row>
    <row r="224" spans="1:104" ht="15" customHeight="1" x14ac:dyDescent="0.25">
      <c r="A224" s="152">
        <v>39</v>
      </c>
      <c r="B224" s="127" t="s">
        <v>376</v>
      </c>
      <c r="C224" s="127" t="s">
        <v>339</v>
      </c>
      <c r="D224" s="480">
        <v>1</v>
      </c>
      <c r="E224" s="480">
        <v>1</v>
      </c>
      <c r="F224" s="257">
        <f t="shared" si="79"/>
        <v>1</v>
      </c>
      <c r="G224" s="239" t="str">
        <f t="shared" si="73"/>
        <v>Đạt</v>
      </c>
      <c r="H224" s="259">
        <f t="shared" si="110"/>
        <v>13</v>
      </c>
      <c r="I224" s="259">
        <f t="shared" si="110"/>
        <v>11</v>
      </c>
      <c r="J224" s="293">
        <f t="shared" si="80"/>
        <v>1.1818181818181819</v>
      </c>
      <c r="K224" s="239" t="str">
        <f t="shared" si="75"/>
        <v>Đạt</v>
      </c>
      <c r="L224" s="650">
        <v>0</v>
      </c>
      <c r="M224" s="650">
        <v>0</v>
      </c>
      <c r="N224" s="257" t="str">
        <f t="shared" si="81"/>
        <v/>
      </c>
      <c r="O224" s="650">
        <v>0</v>
      </c>
      <c r="P224" s="650">
        <v>0</v>
      </c>
      <c r="Q224" s="257" t="str">
        <f t="shared" si="76"/>
        <v/>
      </c>
      <c r="R224" s="650">
        <v>0</v>
      </c>
      <c r="S224" s="650">
        <v>0</v>
      </c>
      <c r="T224" s="257" t="str">
        <f t="shared" si="82"/>
        <v/>
      </c>
      <c r="U224" s="650">
        <v>0</v>
      </c>
      <c r="V224" s="650">
        <v>0</v>
      </c>
      <c r="W224" s="257" t="str">
        <f t="shared" si="83"/>
        <v/>
      </c>
      <c r="X224" s="650">
        <v>1</v>
      </c>
      <c r="Y224" s="650">
        <v>1</v>
      </c>
      <c r="Z224" s="257">
        <f t="shared" si="84"/>
        <v>1</v>
      </c>
      <c r="AA224" s="650">
        <v>4</v>
      </c>
      <c r="AB224" s="650">
        <v>4</v>
      </c>
      <c r="AC224" s="257">
        <f t="shared" si="77"/>
        <v>1</v>
      </c>
      <c r="AD224" s="650">
        <v>1</v>
      </c>
      <c r="AE224" s="650">
        <v>1</v>
      </c>
      <c r="AF224" s="257">
        <f t="shared" si="85"/>
        <v>1</v>
      </c>
      <c r="AG224" s="650">
        <v>0</v>
      </c>
      <c r="AH224" s="650">
        <v>0</v>
      </c>
      <c r="AI224" s="257" t="str">
        <f t="shared" si="86"/>
        <v/>
      </c>
      <c r="AJ224" s="650">
        <v>0</v>
      </c>
      <c r="AK224" s="650">
        <v>0</v>
      </c>
      <c r="AL224" s="257" t="str">
        <f t="shared" si="87"/>
        <v/>
      </c>
      <c r="AM224" s="650">
        <v>0</v>
      </c>
      <c r="AN224" s="650">
        <v>0</v>
      </c>
      <c r="AO224" s="257" t="str">
        <f t="shared" si="88"/>
        <v/>
      </c>
      <c r="AP224" s="650">
        <v>0</v>
      </c>
      <c r="AQ224" s="650">
        <v>0</v>
      </c>
      <c r="AR224" s="257" t="str">
        <f t="shared" si="89"/>
        <v/>
      </c>
      <c r="AS224" s="256">
        <v>1</v>
      </c>
      <c r="AT224" s="256">
        <v>0</v>
      </c>
      <c r="AU224" s="257" t="str">
        <f t="shared" si="90"/>
        <v/>
      </c>
      <c r="AV224" s="256">
        <v>0</v>
      </c>
      <c r="AW224" s="256">
        <v>0</v>
      </c>
      <c r="AX224" s="257" t="str">
        <f t="shared" si="91"/>
        <v/>
      </c>
      <c r="AY224" s="256">
        <v>0</v>
      </c>
      <c r="AZ224" s="256">
        <v>0</v>
      </c>
      <c r="BA224" s="257" t="str">
        <f t="shared" si="92"/>
        <v/>
      </c>
      <c r="BB224" s="256">
        <v>0</v>
      </c>
      <c r="BC224" s="256">
        <v>0</v>
      </c>
      <c r="BD224" s="257" t="str">
        <f t="shared" si="93"/>
        <v/>
      </c>
      <c r="BE224" s="521">
        <v>0</v>
      </c>
      <c r="BF224" s="521">
        <v>0</v>
      </c>
      <c r="BG224" s="257" t="str">
        <f t="shared" si="94"/>
        <v/>
      </c>
      <c r="BH224" s="256">
        <v>0</v>
      </c>
      <c r="BI224" s="256">
        <v>0</v>
      </c>
      <c r="BJ224" s="257" t="str">
        <f t="shared" si="95"/>
        <v/>
      </c>
      <c r="BK224" s="650">
        <v>0</v>
      </c>
      <c r="BL224" s="650">
        <v>0</v>
      </c>
      <c r="BM224" s="257" t="str">
        <f t="shared" si="96"/>
        <v/>
      </c>
      <c r="BN224" s="650">
        <v>0</v>
      </c>
      <c r="BO224" s="650">
        <v>0</v>
      </c>
      <c r="BP224" s="257" t="str">
        <f t="shared" si="97"/>
        <v/>
      </c>
      <c r="BQ224" s="650">
        <v>0</v>
      </c>
      <c r="BR224" s="650">
        <v>0</v>
      </c>
      <c r="BS224" s="257" t="str">
        <f t="shared" si="98"/>
        <v/>
      </c>
      <c r="BT224" s="650">
        <v>0</v>
      </c>
      <c r="BU224" s="650">
        <v>0</v>
      </c>
      <c r="BV224" s="257" t="str">
        <f t="shared" si="99"/>
        <v/>
      </c>
      <c r="BW224" s="650">
        <v>0</v>
      </c>
      <c r="BX224" s="650">
        <v>0</v>
      </c>
      <c r="BY224" s="257" t="str">
        <f t="shared" si="100"/>
        <v/>
      </c>
      <c r="BZ224" s="650">
        <v>0</v>
      </c>
      <c r="CA224" s="650">
        <v>0</v>
      </c>
      <c r="CB224" s="257" t="str">
        <f t="shared" si="101"/>
        <v/>
      </c>
      <c r="CC224" s="650">
        <v>1</v>
      </c>
      <c r="CD224" s="650">
        <v>1</v>
      </c>
      <c r="CE224" s="257">
        <f t="shared" si="102"/>
        <v>1</v>
      </c>
      <c r="CF224" s="650">
        <v>1</v>
      </c>
      <c r="CG224" s="650">
        <v>1</v>
      </c>
      <c r="CH224" s="257">
        <f t="shared" si="103"/>
        <v>1</v>
      </c>
      <c r="CI224" s="650">
        <v>0</v>
      </c>
      <c r="CJ224" s="650">
        <v>0</v>
      </c>
      <c r="CK224" s="257" t="str">
        <f t="shared" si="104"/>
        <v/>
      </c>
      <c r="CL224" s="650"/>
      <c r="CM224" s="650">
        <v>0</v>
      </c>
      <c r="CN224" s="257" t="str">
        <f t="shared" si="105"/>
        <v/>
      </c>
      <c r="CO224" s="650">
        <v>1</v>
      </c>
      <c r="CP224" s="650">
        <v>1</v>
      </c>
      <c r="CQ224" s="257">
        <f t="shared" si="106"/>
        <v>1</v>
      </c>
      <c r="CR224" s="650">
        <v>1</v>
      </c>
      <c r="CS224" s="650">
        <v>0</v>
      </c>
      <c r="CT224" s="257" t="str">
        <f t="shared" si="107"/>
        <v/>
      </c>
      <c r="CU224" s="256">
        <v>1</v>
      </c>
      <c r="CV224" s="256">
        <v>1</v>
      </c>
      <c r="CW224" s="257">
        <f t="shared" si="108"/>
        <v>1</v>
      </c>
      <c r="CX224" s="256">
        <v>1</v>
      </c>
      <c r="CY224" s="256">
        <f t="shared" si="78"/>
        <v>1</v>
      </c>
      <c r="CZ224" s="257">
        <f t="shared" si="109"/>
        <v>1</v>
      </c>
    </row>
    <row r="225" spans="1:104" ht="15" customHeight="1" x14ac:dyDescent="0.25">
      <c r="A225" s="152">
        <v>40</v>
      </c>
      <c r="B225" s="127" t="s">
        <v>377</v>
      </c>
      <c r="C225" s="127" t="s">
        <v>339</v>
      </c>
      <c r="D225" s="480">
        <v>1</v>
      </c>
      <c r="E225" s="480">
        <v>1</v>
      </c>
      <c r="F225" s="257">
        <f t="shared" si="79"/>
        <v>1</v>
      </c>
      <c r="G225" s="239" t="str">
        <f t="shared" si="73"/>
        <v>Đạt</v>
      </c>
      <c r="H225" s="259">
        <f t="shared" si="110"/>
        <v>25</v>
      </c>
      <c r="I225" s="259">
        <f t="shared" si="110"/>
        <v>26</v>
      </c>
      <c r="J225" s="293">
        <f t="shared" si="80"/>
        <v>0.96153846153846156</v>
      </c>
      <c r="K225" s="239" t="str">
        <f t="shared" si="75"/>
        <v>Không đạt</v>
      </c>
      <c r="L225" s="650">
        <v>0</v>
      </c>
      <c r="M225" s="650">
        <v>0</v>
      </c>
      <c r="N225" s="257" t="str">
        <f t="shared" si="81"/>
        <v/>
      </c>
      <c r="O225" s="650">
        <v>0</v>
      </c>
      <c r="P225" s="650">
        <v>0</v>
      </c>
      <c r="Q225" s="257" t="str">
        <f t="shared" si="76"/>
        <v/>
      </c>
      <c r="R225" s="650">
        <v>6</v>
      </c>
      <c r="S225" s="650">
        <v>6</v>
      </c>
      <c r="T225" s="257">
        <f t="shared" si="82"/>
        <v>1</v>
      </c>
      <c r="U225" s="650">
        <v>1</v>
      </c>
      <c r="V225" s="650">
        <v>1</v>
      </c>
      <c r="W225" s="257">
        <f t="shared" si="83"/>
        <v>1</v>
      </c>
      <c r="X225" s="650">
        <v>2</v>
      </c>
      <c r="Y225" s="650">
        <v>2</v>
      </c>
      <c r="Z225" s="257">
        <f t="shared" si="84"/>
        <v>1</v>
      </c>
      <c r="AA225" s="650">
        <v>2</v>
      </c>
      <c r="AB225" s="650">
        <v>2</v>
      </c>
      <c r="AC225" s="257">
        <f t="shared" si="77"/>
        <v>1</v>
      </c>
      <c r="AD225" s="650">
        <v>0</v>
      </c>
      <c r="AE225" s="650">
        <v>0</v>
      </c>
      <c r="AF225" s="257" t="str">
        <f t="shared" si="85"/>
        <v/>
      </c>
      <c r="AG225" s="650">
        <v>0</v>
      </c>
      <c r="AH225" s="650">
        <v>0</v>
      </c>
      <c r="AI225" s="257" t="str">
        <f t="shared" si="86"/>
        <v/>
      </c>
      <c r="AJ225" s="650">
        <v>1</v>
      </c>
      <c r="AK225" s="650">
        <v>1</v>
      </c>
      <c r="AL225" s="257">
        <f t="shared" si="87"/>
        <v>1</v>
      </c>
      <c r="AM225" s="650">
        <v>2</v>
      </c>
      <c r="AN225" s="650">
        <v>2</v>
      </c>
      <c r="AO225" s="257">
        <f t="shared" si="88"/>
        <v>1</v>
      </c>
      <c r="AP225" s="650">
        <v>0</v>
      </c>
      <c r="AQ225" s="650">
        <v>0</v>
      </c>
      <c r="AR225" s="257" t="str">
        <f t="shared" si="89"/>
        <v/>
      </c>
      <c r="AS225" s="256">
        <v>1</v>
      </c>
      <c r="AT225" s="256">
        <v>1</v>
      </c>
      <c r="AU225" s="257">
        <f t="shared" si="90"/>
        <v>1</v>
      </c>
      <c r="AV225" s="256">
        <v>3</v>
      </c>
      <c r="AW225" s="256">
        <v>3</v>
      </c>
      <c r="AX225" s="257">
        <f t="shared" si="91"/>
        <v>1</v>
      </c>
      <c r="AY225" s="256">
        <v>0</v>
      </c>
      <c r="AZ225" s="256">
        <v>0</v>
      </c>
      <c r="BA225" s="257" t="str">
        <f t="shared" si="92"/>
        <v/>
      </c>
      <c r="BB225" s="256">
        <v>1</v>
      </c>
      <c r="BC225" s="256">
        <v>1</v>
      </c>
      <c r="BD225" s="257">
        <f t="shared" si="93"/>
        <v>1</v>
      </c>
      <c r="BE225" s="521">
        <v>0</v>
      </c>
      <c r="BF225" s="521">
        <v>0</v>
      </c>
      <c r="BG225" s="257" t="str">
        <f t="shared" si="94"/>
        <v/>
      </c>
      <c r="BH225" s="256">
        <v>0</v>
      </c>
      <c r="BI225" s="256">
        <v>0</v>
      </c>
      <c r="BJ225" s="257" t="str">
        <f t="shared" si="95"/>
        <v/>
      </c>
      <c r="BK225" s="650">
        <v>0</v>
      </c>
      <c r="BL225" s="650">
        <v>0</v>
      </c>
      <c r="BM225" s="257" t="str">
        <f t="shared" si="96"/>
        <v/>
      </c>
      <c r="BN225" s="650">
        <v>0</v>
      </c>
      <c r="BO225" s="650">
        <v>0</v>
      </c>
      <c r="BP225" s="257" t="str">
        <f t="shared" si="97"/>
        <v/>
      </c>
      <c r="BQ225" s="650">
        <v>2</v>
      </c>
      <c r="BR225" s="650">
        <v>2</v>
      </c>
      <c r="BS225" s="257">
        <f t="shared" si="98"/>
        <v>1</v>
      </c>
      <c r="BT225" s="650">
        <v>0</v>
      </c>
      <c r="BU225" s="650">
        <v>0</v>
      </c>
      <c r="BV225" s="257" t="str">
        <f t="shared" si="99"/>
        <v/>
      </c>
      <c r="BW225" s="650">
        <v>0</v>
      </c>
      <c r="BX225" s="650">
        <v>0</v>
      </c>
      <c r="BY225" s="257" t="str">
        <f t="shared" si="100"/>
        <v/>
      </c>
      <c r="BZ225" s="650">
        <v>0</v>
      </c>
      <c r="CA225" s="650">
        <v>0</v>
      </c>
      <c r="CB225" s="257" t="str">
        <f t="shared" si="101"/>
        <v/>
      </c>
      <c r="CC225" s="650">
        <v>1</v>
      </c>
      <c r="CD225" s="650">
        <v>1</v>
      </c>
      <c r="CE225" s="257">
        <f t="shared" si="102"/>
        <v>1</v>
      </c>
      <c r="CF225" s="650">
        <v>0</v>
      </c>
      <c r="CG225" s="650">
        <v>0</v>
      </c>
      <c r="CH225" s="257" t="str">
        <f t="shared" si="103"/>
        <v/>
      </c>
      <c r="CI225" s="650">
        <v>1</v>
      </c>
      <c r="CJ225" s="650">
        <v>1</v>
      </c>
      <c r="CK225" s="257">
        <f t="shared" si="104"/>
        <v>1</v>
      </c>
      <c r="CL225" s="650"/>
      <c r="CM225" s="650">
        <v>1</v>
      </c>
      <c r="CN225" s="257">
        <f t="shared" si="105"/>
        <v>0</v>
      </c>
      <c r="CO225" s="650">
        <v>1</v>
      </c>
      <c r="CP225" s="650">
        <v>1</v>
      </c>
      <c r="CQ225" s="257">
        <f t="shared" si="106"/>
        <v>1</v>
      </c>
      <c r="CR225" s="650">
        <v>0</v>
      </c>
      <c r="CS225" s="650">
        <v>0</v>
      </c>
      <c r="CT225" s="257" t="str">
        <f t="shared" si="107"/>
        <v/>
      </c>
      <c r="CU225" s="256">
        <v>0</v>
      </c>
      <c r="CV225" s="256">
        <v>0</v>
      </c>
      <c r="CW225" s="257" t="str">
        <f t="shared" si="108"/>
        <v/>
      </c>
      <c r="CX225" s="256">
        <v>1</v>
      </c>
      <c r="CY225" s="256">
        <f t="shared" si="78"/>
        <v>1</v>
      </c>
      <c r="CZ225" s="257">
        <f t="shared" si="109"/>
        <v>1</v>
      </c>
    </row>
    <row r="226" spans="1:104" ht="15" customHeight="1" x14ac:dyDescent="0.25">
      <c r="A226" s="152">
        <v>41</v>
      </c>
      <c r="B226" s="127" t="s">
        <v>378</v>
      </c>
      <c r="C226" s="127" t="s">
        <v>339</v>
      </c>
      <c r="D226" s="480">
        <v>0</v>
      </c>
      <c r="E226" s="480">
        <v>0</v>
      </c>
      <c r="F226" s="257" t="str">
        <f t="shared" si="79"/>
        <v>-</v>
      </c>
      <c r="G226" s="239" t="str">
        <f t="shared" si="73"/>
        <v>Đạt</v>
      </c>
      <c r="H226" s="259">
        <f t="shared" si="110"/>
        <v>4</v>
      </c>
      <c r="I226" s="259">
        <f t="shared" si="110"/>
        <v>5</v>
      </c>
      <c r="J226" s="293">
        <f t="shared" si="80"/>
        <v>0.8</v>
      </c>
      <c r="K226" s="239" t="str">
        <f t="shared" si="75"/>
        <v>Không đạt</v>
      </c>
      <c r="L226" s="650">
        <v>0</v>
      </c>
      <c r="M226" s="650">
        <v>0</v>
      </c>
      <c r="N226" s="257" t="str">
        <f t="shared" si="81"/>
        <v/>
      </c>
      <c r="O226" s="650">
        <v>0</v>
      </c>
      <c r="P226" s="650">
        <v>0</v>
      </c>
      <c r="Q226" s="257" t="str">
        <f t="shared" si="76"/>
        <v/>
      </c>
      <c r="R226" s="650">
        <v>0</v>
      </c>
      <c r="S226" s="650">
        <v>0</v>
      </c>
      <c r="T226" s="257" t="str">
        <f t="shared" si="82"/>
        <v/>
      </c>
      <c r="U226" s="650">
        <v>0</v>
      </c>
      <c r="V226" s="650">
        <v>0</v>
      </c>
      <c r="W226" s="257" t="str">
        <f t="shared" si="83"/>
        <v/>
      </c>
      <c r="X226" s="650">
        <v>0</v>
      </c>
      <c r="Y226" s="650">
        <v>0</v>
      </c>
      <c r="Z226" s="257" t="str">
        <f t="shared" si="84"/>
        <v/>
      </c>
      <c r="AA226" s="650">
        <v>0</v>
      </c>
      <c r="AB226" s="650">
        <v>0</v>
      </c>
      <c r="AC226" s="257" t="str">
        <f t="shared" si="77"/>
        <v/>
      </c>
      <c r="AD226" s="650">
        <v>0</v>
      </c>
      <c r="AE226" s="650">
        <v>0</v>
      </c>
      <c r="AF226" s="257" t="str">
        <f t="shared" si="85"/>
        <v/>
      </c>
      <c r="AG226" s="650">
        <v>0</v>
      </c>
      <c r="AH226" s="650">
        <v>0</v>
      </c>
      <c r="AI226" s="257" t="str">
        <f t="shared" si="86"/>
        <v/>
      </c>
      <c r="AJ226" s="650">
        <v>0</v>
      </c>
      <c r="AK226" s="650">
        <v>0</v>
      </c>
      <c r="AL226" s="257" t="str">
        <f t="shared" si="87"/>
        <v/>
      </c>
      <c r="AM226" s="650">
        <v>0</v>
      </c>
      <c r="AN226" s="650">
        <v>0</v>
      </c>
      <c r="AO226" s="257" t="str">
        <f t="shared" si="88"/>
        <v/>
      </c>
      <c r="AP226" s="650">
        <v>0</v>
      </c>
      <c r="AQ226" s="650">
        <v>0</v>
      </c>
      <c r="AR226" s="257" t="str">
        <f t="shared" si="89"/>
        <v/>
      </c>
      <c r="AS226" s="256">
        <v>0</v>
      </c>
      <c r="AT226" s="256">
        <v>2</v>
      </c>
      <c r="AU226" s="257">
        <f t="shared" si="90"/>
        <v>0</v>
      </c>
      <c r="AV226" s="256">
        <v>0</v>
      </c>
      <c r="AW226" s="256">
        <v>0</v>
      </c>
      <c r="AX226" s="257" t="str">
        <f t="shared" si="91"/>
        <v/>
      </c>
      <c r="AY226" s="256">
        <v>0</v>
      </c>
      <c r="AZ226" s="256">
        <v>0</v>
      </c>
      <c r="BA226" s="257" t="str">
        <f t="shared" si="92"/>
        <v/>
      </c>
      <c r="BB226" s="256">
        <v>0</v>
      </c>
      <c r="BC226" s="256">
        <v>0</v>
      </c>
      <c r="BD226" s="257" t="str">
        <f t="shared" si="93"/>
        <v/>
      </c>
      <c r="BE226" s="521">
        <v>0</v>
      </c>
      <c r="BF226" s="521">
        <v>0</v>
      </c>
      <c r="BG226" s="257" t="str">
        <f t="shared" si="94"/>
        <v/>
      </c>
      <c r="BH226" s="256">
        <v>0</v>
      </c>
      <c r="BI226" s="256">
        <v>0</v>
      </c>
      <c r="BJ226" s="257" t="str">
        <f t="shared" si="95"/>
        <v/>
      </c>
      <c r="BK226" s="650">
        <v>0</v>
      </c>
      <c r="BL226" s="650">
        <v>0</v>
      </c>
      <c r="BM226" s="257" t="str">
        <f t="shared" si="96"/>
        <v/>
      </c>
      <c r="BN226" s="650">
        <v>0</v>
      </c>
      <c r="BO226" s="650">
        <v>0</v>
      </c>
      <c r="BP226" s="257" t="str">
        <f t="shared" si="97"/>
        <v/>
      </c>
      <c r="BQ226" s="650">
        <v>0</v>
      </c>
      <c r="BR226" s="650">
        <v>0</v>
      </c>
      <c r="BS226" s="257" t="str">
        <f t="shared" si="98"/>
        <v/>
      </c>
      <c r="BT226" s="650">
        <v>0</v>
      </c>
      <c r="BU226" s="650">
        <v>1</v>
      </c>
      <c r="BV226" s="257">
        <f t="shared" si="99"/>
        <v>0</v>
      </c>
      <c r="BW226" s="650">
        <v>0</v>
      </c>
      <c r="BX226" s="650">
        <v>0</v>
      </c>
      <c r="BY226" s="257" t="str">
        <f t="shared" si="100"/>
        <v/>
      </c>
      <c r="BZ226" s="650">
        <v>0</v>
      </c>
      <c r="CA226" s="650">
        <v>0</v>
      </c>
      <c r="CB226" s="257" t="str">
        <f t="shared" si="101"/>
        <v/>
      </c>
      <c r="CC226" s="650">
        <v>1</v>
      </c>
      <c r="CD226" s="650">
        <v>1</v>
      </c>
      <c r="CE226" s="257">
        <f t="shared" si="102"/>
        <v>1</v>
      </c>
      <c r="CF226" s="650">
        <v>0</v>
      </c>
      <c r="CG226" s="650">
        <v>0</v>
      </c>
      <c r="CH226" s="257" t="str">
        <f t="shared" si="103"/>
        <v/>
      </c>
      <c r="CI226" s="650">
        <v>1</v>
      </c>
      <c r="CJ226" s="650">
        <v>1</v>
      </c>
      <c r="CK226" s="257">
        <f t="shared" si="104"/>
        <v>1</v>
      </c>
      <c r="CL226" s="650"/>
      <c r="CM226" s="650">
        <v>0</v>
      </c>
      <c r="CN226" s="257" t="str">
        <f t="shared" si="105"/>
        <v/>
      </c>
      <c r="CO226" s="650">
        <v>0</v>
      </c>
      <c r="CP226" s="650">
        <v>0</v>
      </c>
      <c r="CQ226" s="257" t="str">
        <f t="shared" si="106"/>
        <v/>
      </c>
      <c r="CR226" s="650">
        <v>2</v>
      </c>
      <c r="CS226" s="650">
        <v>0</v>
      </c>
      <c r="CT226" s="257" t="str">
        <f t="shared" si="107"/>
        <v/>
      </c>
      <c r="CU226" s="256">
        <v>0</v>
      </c>
      <c r="CV226" s="256">
        <v>0</v>
      </c>
      <c r="CW226" s="257" t="str">
        <f t="shared" si="108"/>
        <v/>
      </c>
      <c r="CX226" s="256">
        <v>0</v>
      </c>
      <c r="CY226" s="256">
        <f t="shared" si="78"/>
        <v>0</v>
      </c>
      <c r="CZ226" s="257" t="str">
        <f t="shared" si="109"/>
        <v/>
      </c>
    </row>
    <row r="227" spans="1:104" ht="15" customHeight="1" x14ac:dyDescent="0.25">
      <c r="A227" s="152">
        <v>42</v>
      </c>
      <c r="B227" s="127" t="s">
        <v>379</v>
      </c>
      <c r="C227" s="127" t="s">
        <v>345</v>
      </c>
      <c r="D227" s="480">
        <v>0</v>
      </c>
      <c r="E227" s="480">
        <v>0</v>
      </c>
      <c r="F227" s="257" t="str">
        <f t="shared" si="79"/>
        <v>-</v>
      </c>
      <c r="G227" s="239" t="str">
        <f t="shared" si="73"/>
        <v>Đạt</v>
      </c>
      <c r="H227" s="259">
        <f t="shared" si="110"/>
        <v>13</v>
      </c>
      <c r="I227" s="259">
        <f t="shared" si="110"/>
        <v>7</v>
      </c>
      <c r="J227" s="293">
        <f t="shared" si="80"/>
        <v>1.8571428571428572</v>
      </c>
      <c r="K227" s="239" t="str">
        <f t="shared" si="75"/>
        <v>Đạt</v>
      </c>
      <c r="L227" s="650">
        <v>0</v>
      </c>
      <c r="M227" s="650">
        <v>0</v>
      </c>
      <c r="N227" s="257" t="str">
        <f t="shared" si="81"/>
        <v/>
      </c>
      <c r="O227" s="650">
        <v>1</v>
      </c>
      <c r="P227" s="650">
        <v>1</v>
      </c>
      <c r="Q227" s="257">
        <f t="shared" si="76"/>
        <v>1</v>
      </c>
      <c r="R227" s="650">
        <v>0</v>
      </c>
      <c r="S227" s="650">
        <v>0</v>
      </c>
      <c r="T227" s="257" t="str">
        <f t="shared" si="82"/>
        <v/>
      </c>
      <c r="U227" s="650">
        <v>0</v>
      </c>
      <c r="V227" s="650">
        <v>0</v>
      </c>
      <c r="W227" s="257" t="str">
        <f t="shared" si="83"/>
        <v/>
      </c>
      <c r="X227" s="650">
        <v>0</v>
      </c>
      <c r="Y227" s="650">
        <v>0</v>
      </c>
      <c r="Z227" s="257" t="str">
        <f t="shared" si="84"/>
        <v/>
      </c>
      <c r="AA227" s="650">
        <v>0</v>
      </c>
      <c r="AB227" s="650">
        <v>0</v>
      </c>
      <c r="AC227" s="257" t="str">
        <f t="shared" si="77"/>
        <v/>
      </c>
      <c r="AD227" s="650">
        <v>0</v>
      </c>
      <c r="AE227" s="650">
        <v>0</v>
      </c>
      <c r="AF227" s="257" t="str">
        <f t="shared" si="85"/>
        <v/>
      </c>
      <c r="AG227" s="650">
        <v>0</v>
      </c>
      <c r="AH227" s="650">
        <v>0</v>
      </c>
      <c r="AI227" s="257" t="str">
        <f t="shared" si="86"/>
        <v/>
      </c>
      <c r="AJ227" s="650">
        <v>0</v>
      </c>
      <c r="AK227" s="650">
        <v>0</v>
      </c>
      <c r="AL227" s="257" t="str">
        <f t="shared" si="87"/>
        <v/>
      </c>
      <c r="AM227" s="650">
        <v>0</v>
      </c>
      <c r="AN227" s="650">
        <v>0</v>
      </c>
      <c r="AO227" s="257" t="str">
        <f t="shared" si="88"/>
        <v/>
      </c>
      <c r="AP227" s="650">
        <v>0</v>
      </c>
      <c r="AQ227" s="650">
        <v>0</v>
      </c>
      <c r="AR227" s="257" t="str">
        <f t="shared" si="89"/>
        <v/>
      </c>
      <c r="AS227" s="256">
        <v>6</v>
      </c>
      <c r="AT227" s="256">
        <v>0</v>
      </c>
      <c r="AU227" s="257" t="str">
        <f t="shared" si="90"/>
        <v/>
      </c>
      <c r="AV227" s="256">
        <v>0</v>
      </c>
      <c r="AW227" s="256">
        <v>0</v>
      </c>
      <c r="AX227" s="257" t="str">
        <f t="shared" si="91"/>
        <v/>
      </c>
      <c r="AY227" s="256">
        <v>3</v>
      </c>
      <c r="AZ227" s="256">
        <v>3</v>
      </c>
      <c r="BA227" s="257">
        <f t="shared" si="92"/>
        <v>1</v>
      </c>
      <c r="BB227" s="256">
        <v>0</v>
      </c>
      <c r="BC227" s="256">
        <v>0</v>
      </c>
      <c r="BD227" s="257" t="str">
        <f t="shared" si="93"/>
        <v/>
      </c>
      <c r="BE227" s="521">
        <v>0</v>
      </c>
      <c r="BF227" s="521">
        <v>0</v>
      </c>
      <c r="BG227" s="257" t="str">
        <f t="shared" si="94"/>
        <v/>
      </c>
      <c r="BH227" s="256">
        <v>0</v>
      </c>
      <c r="BI227" s="256">
        <v>0</v>
      </c>
      <c r="BJ227" s="257" t="str">
        <f t="shared" si="95"/>
        <v/>
      </c>
      <c r="BK227" s="650">
        <v>1</v>
      </c>
      <c r="BL227" s="650">
        <v>1</v>
      </c>
      <c r="BM227" s="257">
        <f t="shared" si="96"/>
        <v>1</v>
      </c>
      <c r="BN227" s="650">
        <v>0</v>
      </c>
      <c r="BO227" s="650">
        <v>0</v>
      </c>
      <c r="BP227" s="257" t="str">
        <f t="shared" si="97"/>
        <v/>
      </c>
      <c r="BQ227" s="650">
        <v>0</v>
      </c>
      <c r="BR227" s="650">
        <v>0</v>
      </c>
      <c r="BS227" s="257" t="str">
        <f t="shared" si="98"/>
        <v/>
      </c>
      <c r="BT227" s="650">
        <v>0</v>
      </c>
      <c r="BU227" s="650">
        <v>0</v>
      </c>
      <c r="BV227" s="257" t="str">
        <f t="shared" si="99"/>
        <v/>
      </c>
      <c r="BW227" s="650">
        <v>0</v>
      </c>
      <c r="BX227" s="650">
        <v>0</v>
      </c>
      <c r="BY227" s="257" t="str">
        <f t="shared" si="100"/>
        <v/>
      </c>
      <c r="BZ227" s="650">
        <v>0</v>
      </c>
      <c r="CA227" s="650">
        <v>0</v>
      </c>
      <c r="CB227" s="257" t="str">
        <f t="shared" si="101"/>
        <v/>
      </c>
      <c r="CC227" s="650">
        <v>0</v>
      </c>
      <c r="CD227" s="650">
        <v>0</v>
      </c>
      <c r="CE227" s="257" t="str">
        <f t="shared" si="102"/>
        <v/>
      </c>
      <c r="CF227" s="650">
        <v>0</v>
      </c>
      <c r="CG227" s="650">
        <v>0</v>
      </c>
      <c r="CH227" s="257" t="str">
        <f t="shared" si="103"/>
        <v/>
      </c>
      <c r="CI227" s="650">
        <v>0</v>
      </c>
      <c r="CJ227" s="650">
        <v>0</v>
      </c>
      <c r="CK227" s="257" t="str">
        <f t="shared" si="104"/>
        <v/>
      </c>
      <c r="CL227" s="650"/>
      <c r="CM227" s="650">
        <v>0</v>
      </c>
      <c r="CN227" s="257" t="str">
        <f t="shared" si="105"/>
        <v/>
      </c>
      <c r="CO227" s="650">
        <v>1</v>
      </c>
      <c r="CP227" s="650">
        <v>1</v>
      </c>
      <c r="CQ227" s="257">
        <f t="shared" si="106"/>
        <v>1</v>
      </c>
      <c r="CR227" s="650">
        <v>0</v>
      </c>
      <c r="CS227" s="650">
        <v>0</v>
      </c>
      <c r="CT227" s="257" t="str">
        <f t="shared" si="107"/>
        <v/>
      </c>
      <c r="CU227" s="256">
        <v>1</v>
      </c>
      <c r="CV227" s="256">
        <v>1</v>
      </c>
      <c r="CW227" s="257">
        <f t="shared" si="108"/>
        <v>1</v>
      </c>
      <c r="CX227" s="256">
        <v>0</v>
      </c>
      <c r="CY227" s="256">
        <f t="shared" si="78"/>
        <v>0</v>
      </c>
      <c r="CZ227" s="257" t="str">
        <f t="shared" si="109"/>
        <v/>
      </c>
    </row>
    <row r="228" spans="1:104" ht="15" customHeight="1" x14ac:dyDescent="0.25">
      <c r="A228" s="152">
        <v>43</v>
      </c>
      <c r="B228" s="127" t="s">
        <v>380</v>
      </c>
      <c r="C228" s="127" t="s">
        <v>339</v>
      </c>
      <c r="D228" s="480">
        <v>1</v>
      </c>
      <c r="E228" s="480">
        <v>1</v>
      </c>
      <c r="F228" s="257">
        <f t="shared" si="79"/>
        <v>1</v>
      </c>
      <c r="G228" s="239" t="str">
        <f t="shared" si="73"/>
        <v>Đạt</v>
      </c>
      <c r="H228" s="259">
        <f t="shared" si="110"/>
        <v>17</v>
      </c>
      <c r="I228" s="259">
        <f t="shared" si="110"/>
        <v>15</v>
      </c>
      <c r="J228" s="293">
        <f t="shared" si="80"/>
        <v>1.1333333333333333</v>
      </c>
      <c r="K228" s="239" t="str">
        <f t="shared" si="75"/>
        <v>Đạt</v>
      </c>
      <c r="L228" s="650">
        <v>0</v>
      </c>
      <c r="M228" s="650">
        <v>0</v>
      </c>
      <c r="N228" s="257" t="str">
        <f t="shared" si="81"/>
        <v/>
      </c>
      <c r="O228" s="650">
        <v>0</v>
      </c>
      <c r="P228" s="650">
        <v>0</v>
      </c>
      <c r="Q228" s="257" t="str">
        <f t="shared" si="76"/>
        <v/>
      </c>
      <c r="R228" s="650">
        <v>1</v>
      </c>
      <c r="S228" s="650">
        <v>1</v>
      </c>
      <c r="T228" s="257">
        <f t="shared" si="82"/>
        <v>1</v>
      </c>
      <c r="U228" s="650">
        <v>0</v>
      </c>
      <c r="V228" s="650">
        <v>0</v>
      </c>
      <c r="W228" s="257" t="str">
        <f t="shared" si="83"/>
        <v/>
      </c>
      <c r="X228" s="650">
        <v>1</v>
      </c>
      <c r="Y228" s="650">
        <v>1</v>
      </c>
      <c r="Z228" s="257">
        <f t="shared" si="84"/>
        <v>1</v>
      </c>
      <c r="AA228" s="650">
        <v>1</v>
      </c>
      <c r="AB228" s="650">
        <v>1</v>
      </c>
      <c r="AC228" s="257">
        <f t="shared" si="77"/>
        <v>1</v>
      </c>
      <c r="AD228" s="650">
        <v>1</v>
      </c>
      <c r="AE228" s="650">
        <v>1</v>
      </c>
      <c r="AF228" s="257">
        <f t="shared" si="85"/>
        <v>1</v>
      </c>
      <c r="AG228" s="650">
        <v>0</v>
      </c>
      <c r="AH228" s="650">
        <v>0</v>
      </c>
      <c r="AI228" s="257" t="str">
        <f t="shared" si="86"/>
        <v/>
      </c>
      <c r="AJ228" s="650">
        <v>0</v>
      </c>
      <c r="AK228" s="650">
        <v>0</v>
      </c>
      <c r="AL228" s="257" t="str">
        <f t="shared" si="87"/>
        <v/>
      </c>
      <c r="AM228" s="650">
        <v>1</v>
      </c>
      <c r="AN228" s="650">
        <v>1</v>
      </c>
      <c r="AO228" s="257">
        <f t="shared" si="88"/>
        <v>1</v>
      </c>
      <c r="AP228" s="650">
        <v>1</v>
      </c>
      <c r="AQ228" s="650">
        <v>1</v>
      </c>
      <c r="AR228" s="257">
        <f t="shared" si="89"/>
        <v>1</v>
      </c>
      <c r="AS228" s="256">
        <v>0</v>
      </c>
      <c r="AT228" s="256">
        <v>1</v>
      </c>
      <c r="AU228" s="257">
        <f t="shared" si="90"/>
        <v>0</v>
      </c>
      <c r="AV228" s="256">
        <v>2</v>
      </c>
      <c r="AW228" s="256">
        <v>2</v>
      </c>
      <c r="AX228" s="257">
        <f t="shared" si="91"/>
        <v>1</v>
      </c>
      <c r="AY228" s="256">
        <v>0</v>
      </c>
      <c r="AZ228" s="256">
        <v>0</v>
      </c>
      <c r="BA228" s="257" t="str">
        <f t="shared" si="92"/>
        <v/>
      </c>
      <c r="BB228" s="256">
        <v>2</v>
      </c>
      <c r="BC228" s="256">
        <v>0</v>
      </c>
      <c r="BD228" s="257" t="str">
        <f t="shared" si="93"/>
        <v/>
      </c>
      <c r="BE228" s="521">
        <v>0</v>
      </c>
      <c r="BF228" s="521">
        <v>0</v>
      </c>
      <c r="BG228" s="257" t="str">
        <f t="shared" si="94"/>
        <v/>
      </c>
      <c r="BH228" s="256">
        <v>0</v>
      </c>
      <c r="BI228" s="256">
        <v>0</v>
      </c>
      <c r="BJ228" s="257" t="str">
        <f t="shared" si="95"/>
        <v/>
      </c>
      <c r="BK228" s="650">
        <v>0</v>
      </c>
      <c r="BL228" s="650">
        <v>0</v>
      </c>
      <c r="BM228" s="257" t="str">
        <f t="shared" si="96"/>
        <v/>
      </c>
      <c r="BN228" s="650">
        <v>0</v>
      </c>
      <c r="BO228" s="650">
        <v>0</v>
      </c>
      <c r="BP228" s="257" t="str">
        <f t="shared" si="97"/>
        <v/>
      </c>
      <c r="BQ228" s="650">
        <v>0</v>
      </c>
      <c r="BR228" s="650">
        <v>0</v>
      </c>
      <c r="BS228" s="257" t="str">
        <f t="shared" si="98"/>
        <v/>
      </c>
      <c r="BT228" s="650">
        <v>2</v>
      </c>
      <c r="BU228" s="650">
        <v>0</v>
      </c>
      <c r="BV228" s="257" t="str">
        <f t="shared" si="99"/>
        <v/>
      </c>
      <c r="BW228" s="650">
        <v>0</v>
      </c>
      <c r="BX228" s="650">
        <v>0</v>
      </c>
      <c r="BY228" s="257" t="str">
        <f t="shared" si="100"/>
        <v/>
      </c>
      <c r="BZ228" s="650">
        <v>0</v>
      </c>
      <c r="CA228" s="650">
        <v>0</v>
      </c>
      <c r="CB228" s="257" t="str">
        <f t="shared" si="101"/>
        <v/>
      </c>
      <c r="CC228" s="650">
        <v>1</v>
      </c>
      <c r="CD228" s="650">
        <v>1</v>
      </c>
      <c r="CE228" s="257">
        <f t="shared" si="102"/>
        <v>1</v>
      </c>
      <c r="CF228" s="650">
        <v>0</v>
      </c>
      <c r="CG228" s="650">
        <v>0</v>
      </c>
      <c r="CH228" s="257" t="str">
        <f t="shared" si="103"/>
        <v/>
      </c>
      <c r="CI228" s="650">
        <v>0</v>
      </c>
      <c r="CJ228" s="650">
        <v>0</v>
      </c>
      <c r="CK228" s="257" t="str">
        <f t="shared" si="104"/>
        <v/>
      </c>
      <c r="CL228" s="650"/>
      <c r="CM228" s="650">
        <v>1</v>
      </c>
      <c r="CN228" s="257">
        <f t="shared" si="105"/>
        <v>0</v>
      </c>
      <c r="CO228" s="650">
        <v>3</v>
      </c>
      <c r="CP228" s="650">
        <v>3</v>
      </c>
      <c r="CQ228" s="257">
        <f t="shared" si="106"/>
        <v>1</v>
      </c>
      <c r="CR228" s="650">
        <v>0</v>
      </c>
      <c r="CS228" s="650">
        <v>0</v>
      </c>
      <c r="CT228" s="257" t="str">
        <f t="shared" si="107"/>
        <v/>
      </c>
      <c r="CU228" s="256">
        <v>0</v>
      </c>
      <c r="CV228" s="256">
        <v>0</v>
      </c>
      <c r="CW228" s="257" t="str">
        <f t="shared" si="108"/>
        <v/>
      </c>
      <c r="CX228" s="256">
        <v>1</v>
      </c>
      <c r="CY228" s="256">
        <f t="shared" si="78"/>
        <v>1</v>
      </c>
      <c r="CZ228" s="257">
        <f t="shared" si="109"/>
        <v>1</v>
      </c>
    </row>
    <row r="229" spans="1:104" ht="15" customHeight="1" x14ac:dyDescent="0.25">
      <c r="A229" s="152">
        <v>44</v>
      </c>
      <c r="B229" s="127" t="s">
        <v>381</v>
      </c>
      <c r="C229" s="127" t="s">
        <v>345</v>
      </c>
      <c r="D229" s="480">
        <v>2</v>
      </c>
      <c r="E229" s="480">
        <v>2</v>
      </c>
      <c r="F229" s="257">
        <f t="shared" si="79"/>
        <v>1</v>
      </c>
      <c r="G229" s="239" t="str">
        <f t="shared" si="73"/>
        <v>Đạt</v>
      </c>
      <c r="H229" s="259">
        <f t="shared" si="110"/>
        <v>11</v>
      </c>
      <c r="I229" s="259">
        <f t="shared" si="110"/>
        <v>11</v>
      </c>
      <c r="J229" s="293">
        <f t="shared" si="80"/>
        <v>1</v>
      </c>
      <c r="K229" s="239" t="str">
        <f t="shared" si="75"/>
        <v>Đạt</v>
      </c>
      <c r="L229" s="650">
        <v>0</v>
      </c>
      <c r="M229" s="650">
        <v>0</v>
      </c>
      <c r="N229" s="257" t="str">
        <f t="shared" si="81"/>
        <v/>
      </c>
      <c r="O229" s="650">
        <v>0</v>
      </c>
      <c r="P229" s="650">
        <v>0</v>
      </c>
      <c r="Q229" s="257" t="str">
        <f t="shared" si="76"/>
        <v/>
      </c>
      <c r="R229" s="650">
        <v>1</v>
      </c>
      <c r="S229" s="650">
        <v>1</v>
      </c>
      <c r="T229" s="257">
        <f t="shared" si="82"/>
        <v>1</v>
      </c>
      <c r="U229" s="650">
        <v>0</v>
      </c>
      <c r="V229" s="650">
        <v>0</v>
      </c>
      <c r="W229" s="257" t="str">
        <f t="shared" si="83"/>
        <v/>
      </c>
      <c r="X229" s="650">
        <v>1</v>
      </c>
      <c r="Y229" s="650">
        <v>1</v>
      </c>
      <c r="Z229" s="257">
        <f t="shared" si="84"/>
        <v>1</v>
      </c>
      <c r="AA229" s="650">
        <v>0</v>
      </c>
      <c r="AB229" s="650">
        <v>0</v>
      </c>
      <c r="AC229" s="257" t="str">
        <f t="shared" si="77"/>
        <v/>
      </c>
      <c r="AD229" s="650">
        <v>0</v>
      </c>
      <c r="AE229" s="650">
        <v>0</v>
      </c>
      <c r="AF229" s="257" t="str">
        <f t="shared" si="85"/>
        <v/>
      </c>
      <c r="AG229" s="650">
        <v>0</v>
      </c>
      <c r="AH229" s="650">
        <v>0</v>
      </c>
      <c r="AI229" s="257" t="str">
        <f t="shared" si="86"/>
        <v/>
      </c>
      <c r="AJ229" s="650">
        <v>1</v>
      </c>
      <c r="AK229" s="650">
        <v>1</v>
      </c>
      <c r="AL229" s="257">
        <f t="shared" si="87"/>
        <v>1</v>
      </c>
      <c r="AM229" s="650">
        <v>1</v>
      </c>
      <c r="AN229" s="650">
        <v>1</v>
      </c>
      <c r="AO229" s="257">
        <f t="shared" si="88"/>
        <v>1</v>
      </c>
      <c r="AP229" s="650">
        <v>0</v>
      </c>
      <c r="AQ229" s="650">
        <v>0</v>
      </c>
      <c r="AR229" s="257" t="str">
        <f t="shared" si="89"/>
        <v/>
      </c>
      <c r="AS229" s="256">
        <v>0</v>
      </c>
      <c r="AT229" s="256">
        <v>0</v>
      </c>
      <c r="AU229" s="257" t="str">
        <f t="shared" si="90"/>
        <v/>
      </c>
      <c r="AV229" s="256">
        <v>0</v>
      </c>
      <c r="AW229" s="256">
        <v>0</v>
      </c>
      <c r="AX229" s="257" t="str">
        <f t="shared" si="91"/>
        <v/>
      </c>
      <c r="AY229" s="256">
        <v>0</v>
      </c>
      <c r="AZ229" s="256">
        <v>0</v>
      </c>
      <c r="BA229" s="257" t="str">
        <f t="shared" si="92"/>
        <v/>
      </c>
      <c r="BB229" s="256">
        <v>0</v>
      </c>
      <c r="BC229" s="256">
        <v>0</v>
      </c>
      <c r="BD229" s="257" t="str">
        <f t="shared" si="93"/>
        <v/>
      </c>
      <c r="BE229" s="521">
        <v>0</v>
      </c>
      <c r="BF229" s="521">
        <v>0</v>
      </c>
      <c r="BG229" s="257" t="str">
        <f t="shared" si="94"/>
        <v/>
      </c>
      <c r="BH229" s="256">
        <v>0</v>
      </c>
      <c r="BI229" s="256">
        <v>0</v>
      </c>
      <c r="BJ229" s="257" t="str">
        <f t="shared" si="95"/>
        <v/>
      </c>
      <c r="BK229" s="650">
        <v>0</v>
      </c>
      <c r="BL229" s="650">
        <v>0</v>
      </c>
      <c r="BM229" s="257" t="str">
        <f t="shared" si="96"/>
        <v/>
      </c>
      <c r="BN229" s="650">
        <v>0</v>
      </c>
      <c r="BO229" s="650">
        <v>0</v>
      </c>
      <c r="BP229" s="257" t="str">
        <f t="shared" si="97"/>
        <v/>
      </c>
      <c r="BQ229" s="650">
        <v>1</v>
      </c>
      <c r="BR229" s="650">
        <v>1</v>
      </c>
      <c r="BS229" s="257">
        <f t="shared" si="98"/>
        <v>1</v>
      </c>
      <c r="BT229" s="650">
        <v>0</v>
      </c>
      <c r="BU229" s="650">
        <v>0</v>
      </c>
      <c r="BV229" s="257" t="str">
        <f t="shared" si="99"/>
        <v/>
      </c>
      <c r="BW229" s="650">
        <v>0</v>
      </c>
      <c r="BX229" s="650">
        <v>0</v>
      </c>
      <c r="BY229" s="257" t="str">
        <f t="shared" si="100"/>
        <v/>
      </c>
      <c r="BZ229" s="650">
        <v>0</v>
      </c>
      <c r="CA229" s="650">
        <v>0</v>
      </c>
      <c r="CB229" s="257" t="str">
        <f t="shared" si="101"/>
        <v/>
      </c>
      <c r="CC229" s="650">
        <v>2</v>
      </c>
      <c r="CD229" s="650">
        <v>2</v>
      </c>
      <c r="CE229" s="257">
        <f t="shared" si="102"/>
        <v>1</v>
      </c>
      <c r="CF229" s="650">
        <v>2</v>
      </c>
      <c r="CG229" s="650">
        <v>2</v>
      </c>
      <c r="CH229" s="257">
        <f t="shared" si="103"/>
        <v>1</v>
      </c>
      <c r="CI229" s="650">
        <v>0</v>
      </c>
      <c r="CJ229" s="650">
        <v>0</v>
      </c>
      <c r="CK229" s="257" t="str">
        <f t="shared" si="104"/>
        <v/>
      </c>
      <c r="CL229" s="650"/>
      <c r="CM229" s="650">
        <v>0</v>
      </c>
      <c r="CN229" s="257" t="str">
        <f t="shared" si="105"/>
        <v/>
      </c>
      <c r="CO229" s="650">
        <v>0</v>
      </c>
      <c r="CP229" s="650">
        <v>0</v>
      </c>
      <c r="CQ229" s="257" t="str">
        <f t="shared" si="106"/>
        <v/>
      </c>
      <c r="CR229" s="650">
        <v>0</v>
      </c>
      <c r="CS229" s="650">
        <v>0</v>
      </c>
      <c r="CT229" s="257" t="str">
        <f t="shared" si="107"/>
        <v/>
      </c>
      <c r="CU229" s="256">
        <v>0</v>
      </c>
      <c r="CV229" s="256">
        <v>0</v>
      </c>
      <c r="CW229" s="257" t="str">
        <f t="shared" si="108"/>
        <v/>
      </c>
      <c r="CX229" s="256">
        <v>2</v>
      </c>
      <c r="CY229" s="256">
        <f t="shared" si="78"/>
        <v>2</v>
      </c>
      <c r="CZ229" s="257">
        <f t="shared" si="109"/>
        <v>1</v>
      </c>
    </row>
    <row r="230" spans="1:104" ht="15" customHeight="1" x14ac:dyDescent="0.25">
      <c r="A230" s="152">
        <v>45</v>
      </c>
      <c r="B230" s="127" t="s">
        <v>382</v>
      </c>
      <c r="C230" s="127" t="s">
        <v>339</v>
      </c>
      <c r="D230" s="480">
        <v>0</v>
      </c>
      <c r="E230" s="480">
        <v>0</v>
      </c>
      <c r="F230" s="257" t="str">
        <f t="shared" si="79"/>
        <v>-</v>
      </c>
      <c r="G230" s="239" t="str">
        <f t="shared" si="73"/>
        <v>Đạt</v>
      </c>
      <c r="H230" s="259">
        <f t="shared" si="110"/>
        <v>11</v>
      </c>
      <c r="I230" s="259">
        <f t="shared" si="110"/>
        <v>12</v>
      </c>
      <c r="J230" s="293">
        <f t="shared" si="80"/>
        <v>0.91666666666666663</v>
      </c>
      <c r="K230" s="239" t="str">
        <f t="shared" si="75"/>
        <v>Không đạt</v>
      </c>
      <c r="L230" s="650">
        <v>0</v>
      </c>
      <c r="M230" s="650">
        <v>0</v>
      </c>
      <c r="N230" s="257" t="str">
        <f t="shared" si="81"/>
        <v/>
      </c>
      <c r="O230" s="650">
        <v>1</v>
      </c>
      <c r="P230" s="650">
        <v>1</v>
      </c>
      <c r="Q230" s="257">
        <f t="shared" si="76"/>
        <v>1</v>
      </c>
      <c r="R230" s="650">
        <v>0</v>
      </c>
      <c r="S230" s="650">
        <v>0</v>
      </c>
      <c r="T230" s="257" t="str">
        <f t="shared" si="82"/>
        <v/>
      </c>
      <c r="U230" s="650">
        <v>0</v>
      </c>
      <c r="V230" s="650">
        <v>0</v>
      </c>
      <c r="W230" s="257" t="str">
        <f t="shared" si="83"/>
        <v/>
      </c>
      <c r="X230" s="650">
        <v>1</v>
      </c>
      <c r="Y230" s="650">
        <v>1</v>
      </c>
      <c r="Z230" s="257">
        <f t="shared" si="84"/>
        <v>1</v>
      </c>
      <c r="AA230" s="650">
        <v>1</v>
      </c>
      <c r="AB230" s="650">
        <v>1</v>
      </c>
      <c r="AC230" s="257">
        <f t="shared" si="77"/>
        <v>1</v>
      </c>
      <c r="AD230" s="650">
        <v>0</v>
      </c>
      <c r="AE230" s="650">
        <v>0</v>
      </c>
      <c r="AF230" s="257" t="str">
        <f t="shared" si="85"/>
        <v/>
      </c>
      <c r="AG230" s="650">
        <v>0</v>
      </c>
      <c r="AH230" s="650">
        <v>0</v>
      </c>
      <c r="AI230" s="257" t="str">
        <f t="shared" si="86"/>
        <v/>
      </c>
      <c r="AJ230" s="650">
        <v>0</v>
      </c>
      <c r="AK230" s="650">
        <v>0</v>
      </c>
      <c r="AL230" s="257" t="str">
        <f t="shared" si="87"/>
        <v/>
      </c>
      <c r="AM230" s="650">
        <v>0</v>
      </c>
      <c r="AN230" s="650">
        <v>0</v>
      </c>
      <c r="AO230" s="257" t="str">
        <f t="shared" si="88"/>
        <v/>
      </c>
      <c r="AP230" s="650">
        <v>0</v>
      </c>
      <c r="AQ230" s="650">
        <v>0</v>
      </c>
      <c r="AR230" s="257" t="str">
        <f t="shared" si="89"/>
        <v/>
      </c>
      <c r="AS230" s="256">
        <v>0</v>
      </c>
      <c r="AT230" s="256">
        <v>1</v>
      </c>
      <c r="AU230" s="257">
        <f t="shared" si="90"/>
        <v>0</v>
      </c>
      <c r="AV230" s="256">
        <v>0</v>
      </c>
      <c r="AW230" s="256">
        <v>0</v>
      </c>
      <c r="AX230" s="257" t="str">
        <f t="shared" si="91"/>
        <v/>
      </c>
      <c r="AY230" s="256">
        <v>0</v>
      </c>
      <c r="AZ230" s="256">
        <v>0</v>
      </c>
      <c r="BA230" s="257" t="str">
        <f t="shared" si="92"/>
        <v/>
      </c>
      <c r="BB230" s="256">
        <v>0</v>
      </c>
      <c r="BC230" s="256">
        <v>1</v>
      </c>
      <c r="BD230" s="257">
        <f t="shared" si="93"/>
        <v>0</v>
      </c>
      <c r="BE230" s="521">
        <v>0</v>
      </c>
      <c r="BF230" s="521">
        <v>0</v>
      </c>
      <c r="BG230" s="257" t="str">
        <f t="shared" si="94"/>
        <v/>
      </c>
      <c r="BH230" s="256">
        <v>1</v>
      </c>
      <c r="BI230" s="256">
        <v>1</v>
      </c>
      <c r="BJ230" s="257">
        <f t="shared" si="95"/>
        <v>1</v>
      </c>
      <c r="BK230" s="650">
        <v>0</v>
      </c>
      <c r="BL230" s="650">
        <v>0</v>
      </c>
      <c r="BM230" s="257" t="str">
        <f t="shared" si="96"/>
        <v/>
      </c>
      <c r="BN230" s="650">
        <v>0</v>
      </c>
      <c r="BO230" s="650">
        <v>0</v>
      </c>
      <c r="BP230" s="257" t="str">
        <f t="shared" si="97"/>
        <v/>
      </c>
      <c r="BQ230" s="650">
        <v>1</v>
      </c>
      <c r="BR230" s="650">
        <v>1</v>
      </c>
      <c r="BS230" s="257">
        <f t="shared" si="98"/>
        <v>1</v>
      </c>
      <c r="BT230" s="650">
        <v>3</v>
      </c>
      <c r="BU230" s="650">
        <v>0</v>
      </c>
      <c r="BV230" s="257" t="str">
        <f t="shared" si="99"/>
        <v/>
      </c>
      <c r="BW230" s="650">
        <v>0</v>
      </c>
      <c r="BX230" s="650">
        <v>0</v>
      </c>
      <c r="BY230" s="257" t="str">
        <f t="shared" si="100"/>
        <v/>
      </c>
      <c r="BZ230" s="650">
        <v>0</v>
      </c>
      <c r="CA230" s="650">
        <v>0</v>
      </c>
      <c r="CB230" s="257" t="str">
        <f t="shared" si="101"/>
        <v/>
      </c>
      <c r="CC230" s="650">
        <v>1</v>
      </c>
      <c r="CD230" s="650">
        <v>1</v>
      </c>
      <c r="CE230" s="257">
        <f t="shared" si="102"/>
        <v>1</v>
      </c>
      <c r="CF230" s="650">
        <v>1</v>
      </c>
      <c r="CG230" s="650">
        <v>1</v>
      </c>
      <c r="CH230" s="257">
        <f t="shared" si="103"/>
        <v>1</v>
      </c>
      <c r="CI230" s="650">
        <v>0</v>
      </c>
      <c r="CJ230" s="650">
        <v>0</v>
      </c>
      <c r="CK230" s="257" t="str">
        <f t="shared" si="104"/>
        <v/>
      </c>
      <c r="CL230" s="650"/>
      <c r="CM230" s="650">
        <v>2</v>
      </c>
      <c r="CN230" s="257">
        <f t="shared" si="105"/>
        <v>0</v>
      </c>
      <c r="CO230" s="650">
        <v>1</v>
      </c>
      <c r="CP230" s="650">
        <v>1</v>
      </c>
      <c r="CQ230" s="257">
        <f t="shared" si="106"/>
        <v>1</v>
      </c>
      <c r="CR230" s="650">
        <v>0</v>
      </c>
      <c r="CS230" s="650">
        <v>0</v>
      </c>
      <c r="CT230" s="257" t="str">
        <f t="shared" si="107"/>
        <v/>
      </c>
      <c r="CU230" s="256">
        <v>0</v>
      </c>
      <c r="CV230" s="256">
        <v>0</v>
      </c>
      <c r="CW230" s="257" t="str">
        <f t="shared" si="108"/>
        <v/>
      </c>
      <c r="CX230" s="256">
        <v>0</v>
      </c>
      <c r="CY230" s="256">
        <f t="shared" si="78"/>
        <v>0</v>
      </c>
      <c r="CZ230" s="257" t="str">
        <f t="shared" si="109"/>
        <v/>
      </c>
    </row>
    <row r="231" spans="1:104" ht="15" customHeight="1" x14ac:dyDescent="0.25">
      <c r="A231" s="152">
        <v>46</v>
      </c>
      <c r="B231" s="127" t="s">
        <v>383</v>
      </c>
      <c r="C231" s="127" t="s">
        <v>345</v>
      </c>
      <c r="D231" s="480">
        <v>2</v>
      </c>
      <c r="E231" s="480">
        <v>2</v>
      </c>
      <c r="F231" s="257">
        <f t="shared" si="79"/>
        <v>1</v>
      </c>
      <c r="G231" s="239" t="str">
        <f t="shared" si="73"/>
        <v>Đạt</v>
      </c>
      <c r="H231" s="259">
        <f t="shared" si="110"/>
        <v>20</v>
      </c>
      <c r="I231" s="259">
        <f t="shared" si="110"/>
        <v>24</v>
      </c>
      <c r="J231" s="293">
        <f t="shared" si="80"/>
        <v>0.83333333333333337</v>
      </c>
      <c r="K231" s="239" t="str">
        <f t="shared" si="75"/>
        <v>Không đạt</v>
      </c>
      <c r="L231" s="650">
        <v>0</v>
      </c>
      <c r="M231" s="650">
        <v>0</v>
      </c>
      <c r="N231" s="257" t="str">
        <f t="shared" si="81"/>
        <v/>
      </c>
      <c r="O231" s="650">
        <v>0</v>
      </c>
      <c r="P231" s="650">
        <v>0</v>
      </c>
      <c r="Q231" s="257" t="str">
        <f t="shared" si="76"/>
        <v/>
      </c>
      <c r="R231" s="650">
        <v>2</v>
      </c>
      <c r="S231" s="650">
        <v>2</v>
      </c>
      <c r="T231" s="257">
        <f t="shared" si="82"/>
        <v>1</v>
      </c>
      <c r="U231" s="650">
        <v>1</v>
      </c>
      <c r="V231" s="650">
        <v>1</v>
      </c>
      <c r="W231" s="257">
        <f t="shared" si="83"/>
        <v>1</v>
      </c>
      <c r="X231" s="650">
        <v>1</v>
      </c>
      <c r="Y231" s="650">
        <v>1</v>
      </c>
      <c r="Z231" s="257">
        <f t="shared" si="84"/>
        <v>1</v>
      </c>
      <c r="AA231" s="650">
        <v>1</v>
      </c>
      <c r="AB231" s="650">
        <v>1</v>
      </c>
      <c r="AC231" s="257">
        <f t="shared" si="77"/>
        <v>1</v>
      </c>
      <c r="AD231" s="650">
        <v>2</v>
      </c>
      <c r="AE231" s="650">
        <v>2</v>
      </c>
      <c r="AF231" s="257">
        <f t="shared" si="85"/>
        <v>1</v>
      </c>
      <c r="AG231" s="650">
        <v>0</v>
      </c>
      <c r="AH231" s="650">
        <v>0</v>
      </c>
      <c r="AI231" s="257" t="str">
        <f t="shared" si="86"/>
        <v/>
      </c>
      <c r="AJ231" s="650">
        <v>0</v>
      </c>
      <c r="AK231" s="650">
        <v>0</v>
      </c>
      <c r="AL231" s="257" t="str">
        <f t="shared" si="87"/>
        <v/>
      </c>
      <c r="AM231" s="650">
        <v>0</v>
      </c>
      <c r="AN231" s="650">
        <v>0</v>
      </c>
      <c r="AO231" s="257" t="str">
        <f t="shared" si="88"/>
        <v/>
      </c>
      <c r="AP231" s="650">
        <v>2</v>
      </c>
      <c r="AQ231" s="650">
        <v>2</v>
      </c>
      <c r="AR231" s="257">
        <f t="shared" si="89"/>
        <v>1</v>
      </c>
      <c r="AS231" s="256">
        <v>0</v>
      </c>
      <c r="AT231" s="256">
        <v>2</v>
      </c>
      <c r="AU231" s="257">
        <f t="shared" si="90"/>
        <v>0</v>
      </c>
      <c r="AV231" s="256">
        <v>1</v>
      </c>
      <c r="AW231" s="256">
        <v>1</v>
      </c>
      <c r="AX231" s="257">
        <f t="shared" si="91"/>
        <v>1</v>
      </c>
      <c r="AY231" s="256">
        <v>1</v>
      </c>
      <c r="AZ231" s="256">
        <v>1</v>
      </c>
      <c r="BA231" s="257">
        <f t="shared" si="92"/>
        <v>1</v>
      </c>
      <c r="BB231" s="256">
        <v>0</v>
      </c>
      <c r="BC231" s="256">
        <v>2</v>
      </c>
      <c r="BD231" s="257">
        <f t="shared" si="93"/>
        <v>0</v>
      </c>
      <c r="BE231" s="521">
        <v>1</v>
      </c>
      <c r="BF231" s="521">
        <v>1</v>
      </c>
      <c r="BG231" s="257">
        <f t="shared" si="94"/>
        <v>1</v>
      </c>
      <c r="BH231" s="256">
        <v>2</v>
      </c>
      <c r="BI231" s="256">
        <v>2</v>
      </c>
      <c r="BJ231" s="257">
        <f t="shared" si="95"/>
        <v>1</v>
      </c>
      <c r="BK231" s="650">
        <v>0</v>
      </c>
      <c r="BL231" s="650">
        <v>0</v>
      </c>
      <c r="BM231" s="257" t="str">
        <f t="shared" si="96"/>
        <v/>
      </c>
      <c r="BN231" s="650">
        <v>0</v>
      </c>
      <c r="BO231" s="650">
        <v>0</v>
      </c>
      <c r="BP231" s="257" t="str">
        <f t="shared" si="97"/>
        <v/>
      </c>
      <c r="BQ231" s="650">
        <v>1</v>
      </c>
      <c r="BR231" s="650">
        <v>1</v>
      </c>
      <c r="BS231" s="257">
        <f t="shared" si="98"/>
        <v>1</v>
      </c>
      <c r="BT231" s="650">
        <v>0</v>
      </c>
      <c r="BU231" s="650">
        <v>0</v>
      </c>
      <c r="BV231" s="257" t="str">
        <f t="shared" si="99"/>
        <v/>
      </c>
      <c r="BW231" s="650">
        <v>0</v>
      </c>
      <c r="BX231" s="650">
        <v>0</v>
      </c>
      <c r="BY231" s="257" t="str">
        <f t="shared" si="100"/>
        <v/>
      </c>
      <c r="BZ231" s="650">
        <v>1</v>
      </c>
      <c r="CA231" s="650">
        <v>1</v>
      </c>
      <c r="CB231" s="257">
        <f t="shared" si="101"/>
        <v>1</v>
      </c>
      <c r="CC231" s="650">
        <v>1</v>
      </c>
      <c r="CD231" s="650">
        <v>1</v>
      </c>
      <c r="CE231" s="257">
        <f t="shared" si="102"/>
        <v>1</v>
      </c>
      <c r="CF231" s="650">
        <v>1</v>
      </c>
      <c r="CG231" s="650">
        <v>1</v>
      </c>
      <c r="CH231" s="257">
        <f t="shared" si="103"/>
        <v>1</v>
      </c>
      <c r="CI231" s="650">
        <v>0</v>
      </c>
      <c r="CJ231" s="650">
        <v>0</v>
      </c>
      <c r="CK231" s="257" t="str">
        <f t="shared" si="104"/>
        <v/>
      </c>
      <c r="CL231" s="650"/>
      <c r="CM231" s="650">
        <v>0</v>
      </c>
      <c r="CN231" s="257" t="str">
        <f t="shared" si="105"/>
        <v/>
      </c>
      <c r="CO231" s="650">
        <v>0</v>
      </c>
      <c r="CP231" s="650">
        <v>0</v>
      </c>
      <c r="CQ231" s="257" t="str">
        <f t="shared" si="106"/>
        <v/>
      </c>
      <c r="CR231" s="650">
        <v>0</v>
      </c>
      <c r="CS231" s="650">
        <v>0</v>
      </c>
      <c r="CT231" s="257" t="str">
        <f t="shared" si="107"/>
        <v/>
      </c>
      <c r="CU231" s="256">
        <v>0</v>
      </c>
      <c r="CV231" s="256">
        <v>0</v>
      </c>
      <c r="CW231" s="257" t="str">
        <f t="shared" si="108"/>
        <v/>
      </c>
      <c r="CX231" s="256">
        <v>2</v>
      </c>
      <c r="CY231" s="256">
        <f t="shared" si="78"/>
        <v>2</v>
      </c>
      <c r="CZ231" s="257">
        <f t="shared" si="109"/>
        <v>1</v>
      </c>
    </row>
    <row r="232" spans="1:104" ht="15" customHeight="1" x14ac:dyDescent="0.25">
      <c r="A232" s="152">
        <v>47</v>
      </c>
      <c r="B232" s="127" t="s">
        <v>384</v>
      </c>
      <c r="C232" s="127" t="s">
        <v>345</v>
      </c>
      <c r="D232" s="480">
        <v>1</v>
      </c>
      <c r="E232" s="480">
        <v>1</v>
      </c>
      <c r="F232" s="257">
        <f t="shared" si="79"/>
        <v>1</v>
      </c>
      <c r="G232" s="239" t="str">
        <f t="shared" si="73"/>
        <v>Đạt</v>
      </c>
      <c r="H232" s="259">
        <f t="shared" si="110"/>
        <v>11</v>
      </c>
      <c r="I232" s="259">
        <f t="shared" si="110"/>
        <v>10</v>
      </c>
      <c r="J232" s="293">
        <f t="shared" si="80"/>
        <v>1.1000000000000001</v>
      </c>
      <c r="K232" s="239" t="str">
        <f t="shared" si="75"/>
        <v>Đạt</v>
      </c>
      <c r="L232" s="650">
        <v>0</v>
      </c>
      <c r="M232" s="650">
        <v>0</v>
      </c>
      <c r="N232" s="257" t="str">
        <f t="shared" si="81"/>
        <v/>
      </c>
      <c r="O232" s="650">
        <v>1</v>
      </c>
      <c r="P232" s="650">
        <v>1</v>
      </c>
      <c r="Q232" s="257">
        <f t="shared" si="76"/>
        <v>1</v>
      </c>
      <c r="R232" s="650">
        <v>1</v>
      </c>
      <c r="S232" s="650">
        <v>1</v>
      </c>
      <c r="T232" s="257">
        <f t="shared" si="82"/>
        <v>1</v>
      </c>
      <c r="U232" s="650">
        <v>0</v>
      </c>
      <c r="V232" s="650">
        <v>0</v>
      </c>
      <c r="W232" s="257" t="str">
        <f t="shared" si="83"/>
        <v/>
      </c>
      <c r="X232" s="650">
        <v>0</v>
      </c>
      <c r="Y232" s="650">
        <v>0</v>
      </c>
      <c r="Z232" s="257" t="str">
        <f t="shared" si="84"/>
        <v/>
      </c>
      <c r="AA232" s="650">
        <v>0</v>
      </c>
      <c r="AB232" s="650">
        <v>0</v>
      </c>
      <c r="AC232" s="257" t="str">
        <f t="shared" si="77"/>
        <v/>
      </c>
      <c r="AD232" s="650">
        <v>2</v>
      </c>
      <c r="AE232" s="650">
        <v>2</v>
      </c>
      <c r="AF232" s="257">
        <f t="shared" si="85"/>
        <v>1</v>
      </c>
      <c r="AG232" s="650">
        <v>0</v>
      </c>
      <c r="AH232" s="650">
        <v>0</v>
      </c>
      <c r="AI232" s="257" t="str">
        <f t="shared" si="86"/>
        <v/>
      </c>
      <c r="AJ232" s="650">
        <v>0</v>
      </c>
      <c r="AK232" s="650">
        <v>0</v>
      </c>
      <c r="AL232" s="257" t="str">
        <f t="shared" si="87"/>
        <v/>
      </c>
      <c r="AM232" s="650">
        <v>1</v>
      </c>
      <c r="AN232" s="650">
        <v>1</v>
      </c>
      <c r="AO232" s="257">
        <f t="shared" si="88"/>
        <v>1</v>
      </c>
      <c r="AP232" s="650">
        <v>0</v>
      </c>
      <c r="AQ232" s="650">
        <v>0</v>
      </c>
      <c r="AR232" s="257" t="str">
        <f t="shared" si="89"/>
        <v/>
      </c>
      <c r="AS232" s="256">
        <v>1</v>
      </c>
      <c r="AT232" s="256">
        <v>1</v>
      </c>
      <c r="AU232" s="257">
        <f t="shared" si="90"/>
        <v>1</v>
      </c>
      <c r="AV232" s="256">
        <v>0</v>
      </c>
      <c r="AW232" s="256">
        <v>0</v>
      </c>
      <c r="AX232" s="257" t="str">
        <f t="shared" si="91"/>
        <v/>
      </c>
      <c r="AY232" s="256">
        <v>0</v>
      </c>
      <c r="AZ232" s="256">
        <v>0</v>
      </c>
      <c r="BA232" s="257" t="str">
        <f t="shared" si="92"/>
        <v/>
      </c>
      <c r="BB232" s="256">
        <v>1</v>
      </c>
      <c r="BC232" s="256">
        <v>0</v>
      </c>
      <c r="BD232" s="257" t="str">
        <f t="shared" si="93"/>
        <v/>
      </c>
      <c r="BE232" s="521">
        <v>1</v>
      </c>
      <c r="BF232" s="521">
        <v>1</v>
      </c>
      <c r="BG232" s="257">
        <f t="shared" si="94"/>
        <v>1</v>
      </c>
      <c r="BH232" s="256">
        <v>0</v>
      </c>
      <c r="BI232" s="256">
        <v>0</v>
      </c>
      <c r="BJ232" s="257" t="str">
        <f t="shared" si="95"/>
        <v/>
      </c>
      <c r="BK232" s="650">
        <v>0</v>
      </c>
      <c r="BL232" s="650">
        <v>0</v>
      </c>
      <c r="BM232" s="257" t="str">
        <f t="shared" si="96"/>
        <v/>
      </c>
      <c r="BN232" s="650">
        <v>0</v>
      </c>
      <c r="BO232" s="650">
        <v>0</v>
      </c>
      <c r="BP232" s="257" t="str">
        <f t="shared" si="97"/>
        <v/>
      </c>
      <c r="BQ232" s="650">
        <v>0</v>
      </c>
      <c r="BR232" s="650">
        <v>0</v>
      </c>
      <c r="BS232" s="257" t="str">
        <f t="shared" si="98"/>
        <v/>
      </c>
      <c r="BT232" s="650">
        <v>0</v>
      </c>
      <c r="BU232" s="650">
        <v>0</v>
      </c>
      <c r="BV232" s="257" t="str">
        <f t="shared" si="99"/>
        <v/>
      </c>
      <c r="BW232" s="650">
        <v>0</v>
      </c>
      <c r="BX232" s="650">
        <v>0</v>
      </c>
      <c r="BY232" s="257" t="str">
        <f t="shared" si="100"/>
        <v/>
      </c>
      <c r="BZ232" s="650">
        <v>0</v>
      </c>
      <c r="CA232" s="650">
        <v>0</v>
      </c>
      <c r="CB232" s="257" t="str">
        <f t="shared" si="101"/>
        <v/>
      </c>
      <c r="CC232" s="650">
        <v>0</v>
      </c>
      <c r="CD232" s="650">
        <v>0</v>
      </c>
      <c r="CE232" s="257" t="str">
        <f t="shared" si="102"/>
        <v/>
      </c>
      <c r="CF232" s="650">
        <v>1</v>
      </c>
      <c r="CG232" s="650">
        <v>1</v>
      </c>
      <c r="CH232" s="257">
        <f t="shared" si="103"/>
        <v>1</v>
      </c>
      <c r="CI232" s="650">
        <v>0</v>
      </c>
      <c r="CJ232" s="650">
        <v>0</v>
      </c>
      <c r="CK232" s="257" t="str">
        <f t="shared" si="104"/>
        <v/>
      </c>
      <c r="CL232" s="650"/>
      <c r="CM232" s="650">
        <v>0</v>
      </c>
      <c r="CN232" s="257" t="str">
        <f t="shared" si="105"/>
        <v/>
      </c>
      <c r="CO232" s="650">
        <v>1</v>
      </c>
      <c r="CP232" s="650">
        <v>1</v>
      </c>
      <c r="CQ232" s="257">
        <f t="shared" si="106"/>
        <v>1</v>
      </c>
      <c r="CR232" s="650">
        <v>0</v>
      </c>
      <c r="CS232" s="650">
        <v>0</v>
      </c>
      <c r="CT232" s="257" t="str">
        <f t="shared" si="107"/>
        <v/>
      </c>
      <c r="CU232" s="256">
        <v>0</v>
      </c>
      <c r="CV232" s="256">
        <v>0</v>
      </c>
      <c r="CW232" s="257" t="str">
        <f t="shared" si="108"/>
        <v/>
      </c>
      <c r="CX232" s="256">
        <v>1</v>
      </c>
      <c r="CY232" s="256">
        <f t="shared" si="78"/>
        <v>1</v>
      </c>
      <c r="CZ232" s="257">
        <f t="shared" si="109"/>
        <v>1</v>
      </c>
    </row>
    <row r="233" spans="1:104" ht="15" customHeight="1" x14ac:dyDescent="0.25">
      <c r="A233" s="152">
        <v>48</v>
      </c>
      <c r="B233" s="127" t="s">
        <v>385</v>
      </c>
      <c r="C233" s="127" t="s">
        <v>339</v>
      </c>
      <c r="D233" s="480">
        <v>1</v>
      </c>
      <c r="E233" s="480">
        <v>1</v>
      </c>
      <c r="F233" s="257">
        <f t="shared" si="79"/>
        <v>1</v>
      </c>
      <c r="G233" s="239" t="str">
        <f t="shared" si="73"/>
        <v>Đạt</v>
      </c>
      <c r="H233" s="259">
        <f t="shared" si="110"/>
        <v>30</v>
      </c>
      <c r="I233" s="259">
        <f t="shared" si="110"/>
        <v>33</v>
      </c>
      <c r="J233" s="293">
        <f t="shared" si="80"/>
        <v>0.90909090909090906</v>
      </c>
      <c r="K233" s="239" t="str">
        <f t="shared" si="75"/>
        <v>Không đạt</v>
      </c>
      <c r="L233" s="650">
        <v>1</v>
      </c>
      <c r="M233" s="650">
        <v>1</v>
      </c>
      <c r="N233" s="257">
        <f t="shared" si="81"/>
        <v>1</v>
      </c>
      <c r="O233" s="650">
        <v>1</v>
      </c>
      <c r="P233" s="650">
        <v>1</v>
      </c>
      <c r="Q233" s="257">
        <f t="shared" si="76"/>
        <v>1</v>
      </c>
      <c r="R233" s="650">
        <v>1</v>
      </c>
      <c r="S233" s="650">
        <v>1</v>
      </c>
      <c r="T233" s="257">
        <f t="shared" si="82"/>
        <v>1</v>
      </c>
      <c r="U233" s="650">
        <v>1</v>
      </c>
      <c r="V233" s="650">
        <v>1</v>
      </c>
      <c r="W233" s="257">
        <f t="shared" si="83"/>
        <v>1</v>
      </c>
      <c r="X233" s="650">
        <v>3</v>
      </c>
      <c r="Y233" s="650">
        <v>3</v>
      </c>
      <c r="Z233" s="257">
        <f t="shared" si="84"/>
        <v>1</v>
      </c>
      <c r="AA233" s="650">
        <v>3</v>
      </c>
      <c r="AB233" s="650">
        <v>3</v>
      </c>
      <c r="AC233" s="257">
        <f t="shared" si="77"/>
        <v>1</v>
      </c>
      <c r="AD233" s="650">
        <v>0</v>
      </c>
      <c r="AE233" s="650">
        <v>0</v>
      </c>
      <c r="AF233" s="257" t="str">
        <f t="shared" si="85"/>
        <v/>
      </c>
      <c r="AG233" s="650">
        <v>0</v>
      </c>
      <c r="AH233" s="650">
        <v>0</v>
      </c>
      <c r="AI233" s="257" t="str">
        <f t="shared" si="86"/>
        <v/>
      </c>
      <c r="AJ233" s="650">
        <v>1</v>
      </c>
      <c r="AK233" s="650">
        <v>1</v>
      </c>
      <c r="AL233" s="257">
        <f t="shared" si="87"/>
        <v>1</v>
      </c>
      <c r="AM233" s="650">
        <v>1</v>
      </c>
      <c r="AN233" s="650">
        <v>1</v>
      </c>
      <c r="AO233" s="257">
        <f t="shared" si="88"/>
        <v>1</v>
      </c>
      <c r="AP233" s="650">
        <v>2</v>
      </c>
      <c r="AQ233" s="650">
        <v>2</v>
      </c>
      <c r="AR233" s="257">
        <f t="shared" si="89"/>
        <v>1</v>
      </c>
      <c r="AS233" s="256">
        <v>0</v>
      </c>
      <c r="AT233" s="256">
        <v>0</v>
      </c>
      <c r="AU233" s="257" t="str">
        <f t="shared" si="90"/>
        <v/>
      </c>
      <c r="AV233" s="256">
        <v>1</v>
      </c>
      <c r="AW233" s="256">
        <v>1</v>
      </c>
      <c r="AX233" s="257">
        <f t="shared" si="91"/>
        <v>1</v>
      </c>
      <c r="AY233" s="256">
        <v>1</v>
      </c>
      <c r="AZ233" s="256">
        <v>1</v>
      </c>
      <c r="BA233" s="257">
        <f t="shared" si="92"/>
        <v>1</v>
      </c>
      <c r="BB233" s="256">
        <v>1</v>
      </c>
      <c r="BC233" s="256">
        <v>2</v>
      </c>
      <c r="BD233" s="257">
        <f t="shared" si="93"/>
        <v>0.5</v>
      </c>
      <c r="BE233" s="521">
        <v>0</v>
      </c>
      <c r="BF233" s="521">
        <v>0</v>
      </c>
      <c r="BG233" s="257" t="str">
        <f t="shared" si="94"/>
        <v/>
      </c>
      <c r="BH233" s="256">
        <v>0</v>
      </c>
      <c r="BI233" s="256">
        <v>0</v>
      </c>
      <c r="BJ233" s="257" t="str">
        <f t="shared" si="95"/>
        <v/>
      </c>
      <c r="BK233" s="650">
        <v>0</v>
      </c>
      <c r="BL233" s="650">
        <v>0</v>
      </c>
      <c r="BM233" s="257" t="str">
        <f t="shared" si="96"/>
        <v/>
      </c>
      <c r="BN233" s="650">
        <v>1</v>
      </c>
      <c r="BO233" s="650">
        <v>1</v>
      </c>
      <c r="BP233" s="257">
        <f t="shared" si="97"/>
        <v>1</v>
      </c>
      <c r="BQ233" s="650">
        <v>0</v>
      </c>
      <c r="BR233" s="650">
        <v>0</v>
      </c>
      <c r="BS233" s="257" t="str">
        <f t="shared" si="98"/>
        <v/>
      </c>
      <c r="BT233" s="650">
        <v>0</v>
      </c>
      <c r="BU233" s="650">
        <v>2</v>
      </c>
      <c r="BV233" s="257">
        <f t="shared" si="99"/>
        <v>0</v>
      </c>
      <c r="BW233" s="650">
        <v>0</v>
      </c>
      <c r="BX233" s="650">
        <v>0</v>
      </c>
      <c r="BY233" s="257" t="str">
        <f t="shared" si="100"/>
        <v/>
      </c>
      <c r="BZ233" s="650">
        <v>0</v>
      </c>
      <c r="CA233" s="650">
        <v>0</v>
      </c>
      <c r="CB233" s="257" t="str">
        <f t="shared" si="101"/>
        <v/>
      </c>
      <c r="CC233" s="650">
        <v>6</v>
      </c>
      <c r="CD233" s="650">
        <v>6</v>
      </c>
      <c r="CE233" s="257">
        <f t="shared" si="102"/>
        <v>1</v>
      </c>
      <c r="CF233" s="650">
        <v>1</v>
      </c>
      <c r="CG233" s="650">
        <v>1</v>
      </c>
      <c r="CH233" s="257">
        <f t="shared" si="103"/>
        <v>1</v>
      </c>
      <c r="CI233" s="650">
        <v>3</v>
      </c>
      <c r="CJ233" s="650">
        <v>3</v>
      </c>
      <c r="CK233" s="257">
        <f t="shared" si="104"/>
        <v>1</v>
      </c>
      <c r="CL233" s="650"/>
      <c r="CM233" s="650">
        <v>1</v>
      </c>
      <c r="CN233" s="257">
        <f t="shared" si="105"/>
        <v>0</v>
      </c>
      <c r="CO233" s="650">
        <v>0</v>
      </c>
      <c r="CP233" s="650">
        <v>0</v>
      </c>
      <c r="CQ233" s="257" t="str">
        <f t="shared" si="106"/>
        <v/>
      </c>
      <c r="CR233" s="650">
        <v>1</v>
      </c>
      <c r="CS233" s="650">
        <v>0</v>
      </c>
      <c r="CT233" s="257" t="str">
        <f t="shared" si="107"/>
        <v/>
      </c>
      <c r="CU233" s="256">
        <v>0</v>
      </c>
      <c r="CV233" s="256">
        <v>0</v>
      </c>
      <c r="CW233" s="257" t="str">
        <f t="shared" si="108"/>
        <v/>
      </c>
      <c r="CX233" s="256">
        <v>1</v>
      </c>
      <c r="CY233" s="256">
        <f t="shared" si="78"/>
        <v>1</v>
      </c>
      <c r="CZ233" s="257">
        <f t="shared" si="109"/>
        <v>1</v>
      </c>
    </row>
    <row r="234" spans="1:104" ht="15" customHeight="1" x14ac:dyDescent="0.25">
      <c r="A234" s="152">
        <v>49</v>
      </c>
      <c r="B234" s="127" t="s">
        <v>386</v>
      </c>
      <c r="C234" s="127" t="s">
        <v>345</v>
      </c>
      <c r="D234" s="480">
        <v>0</v>
      </c>
      <c r="E234" s="480">
        <v>0</v>
      </c>
      <c r="F234" s="257" t="str">
        <f t="shared" si="79"/>
        <v>-</v>
      </c>
      <c r="G234" s="239" t="str">
        <f t="shared" si="73"/>
        <v>Đạt</v>
      </c>
      <c r="H234" s="259">
        <f t="shared" si="110"/>
        <v>14</v>
      </c>
      <c r="I234" s="259">
        <f t="shared" si="110"/>
        <v>13</v>
      </c>
      <c r="J234" s="293">
        <f t="shared" si="80"/>
        <v>1.0769230769230769</v>
      </c>
      <c r="K234" s="239" t="str">
        <f t="shared" si="75"/>
        <v>Đạt</v>
      </c>
      <c r="L234" s="650">
        <v>0</v>
      </c>
      <c r="M234" s="650">
        <v>0</v>
      </c>
      <c r="N234" s="257" t="str">
        <f t="shared" si="81"/>
        <v/>
      </c>
      <c r="O234" s="650">
        <v>1</v>
      </c>
      <c r="P234" s="650">
        <v>1</v>
      </c>
      <c r="Q234" s="257">
        <f t="shared" si="76"/>
        <v>1</v>
      </c>
      <c r="R234" s="650">
        <v>0</v>
      </c>
      <c r="S234" s="650">
        <v>0</v>
      </c>
      <c r="T234" s="257" t="str">
        <f t="shared" si="82"/>
        <v/>
      </c>
      <c r="U234" s="650">
        <v>2</v>
      </c>
      <c r="V234" s="650">
        <v>2</v>
      </c>
      <c r="W234" s="257">
        <f t="shared" si="83"/>
        <v>1</v>
      </c>
      <c r="X234" s="650">
        <v>0</v>
      </c>
      <c r="Y234" s="650">
        <v>0</v>
      </c>
      <c r="Z234" s="257" t="str">
        <f t="shared" si="84"/>
        <v/>
      </c>
      <c r="AA234" s="650">
        <v>0</v>
      </c>
      <c r="AB234" s="650">
        <v>0</v>
      </c>
      <c r="AC234" s="257" t="str">
        <f t="shared" si="77"/>
        <v/>
      </c>
      <c r="AD234" s="650">
        <v>0</v>
      </c>
      <c r="AE234" s="650">
        <v>0</v>
      </c>
      <c r="AF234" s="257" t="str">
        <f t="shared" si="85"/>
        <v/>
      </c>
      <c r="AG234" s="650">
        <v>1</v>
      </c>
      <c r="AH234" s="650">
        <v>1</v>
      </c>
      <c r="AI234" s="257">
        <f t="shared" si="86"/>
        <v>1</v>
      </c>
      <c r="AJ234" s="650">
        <v>0</v>
      </c>
      <c r="AK234" s="650">
        <v>0</v>
      </c>
      <c r="AL234" s="257" t="str">
        <f t="shared" si="87"/>
        <v/>
      </c>
      <c r="AM234" s="650">
        <v>1</v>
      </c>
      <c r="AN234" s="650">
        <v>1</v>
      </c>
      <c r="AO234" s="257">
        <f t="shared" si="88"/>
        <v>1</v>
      </c>
      <c r="AP234" s="650">
        <v>3</v>
      </c>
      <c r="AQ234" s="650">
        <v>3</v>
      </c>
      <c r="AR234" s="257">
        <f t="shared" si="89"/>
        <v>1</v>
      </c>
      <c r="AS234" s="256">
        <v>0</v>
      </c>
      <c r="AT234" s="256">
        <v>1</v>
      </c>
      <c r="AU234" s="257">
        <f t="shared" si="90"/>
        <v>0</v>
      </c>
      <c r="AV234" s="256">
        <v>0</v>
      </c>
      <c r="AW234" s="256">
        <v>0</v>
      </c>
      <c r="AX234" s="257" t="str">
        <f t="shared" si="91"/>
        <v/>
      </c>
      <c r="AY234" s="256">
        <v>0</v>
      </c>
      <c r="AZ234" s="256">
        <v>0</v>
      </c>
      <c r="BA234" s="257" t="str">
        <f t="shared" si="92"/>
        <v/>
      </c>
      <c r="BB234" s="256">
        <v>0</v>
      </c>
      <c r="BC234" s="256">
        <v>0</v>
      </c>
      <c r="BD234" s="257" t="str">
        <f t="shared" si="93"/>
        <v/>
      </c>
      <c r="BE234" s="521">
        <v>0</v>
      </c>
      <c r="BF234" s="521">
        <v>0</v>
      </c>
      <c r="BG234" s="257" t="str">
        <f t="shared" si="94"/>
        <v/>
      </c>
      <c r="BH234" s="256">
        <v>0</v>
      </c>
      <c r="BI234" s="256">
        <v>0</v>
      </c>
      <c r="BJ234" s="257" t="str">
        <f t="shared" si="95"/>
        <v/>
      </c>
      <c r="BK234" s="650">
        <v>0</v>
      </c>
      <c r="BL234" s="650">
        <v>0</v>
      </c>
      <c r="BM234" s="257" t="str">
        <f t="shared" si="96"/>
        <v/>
      </c>
      <c r="BN234" s="650">
        <v>0</v>
      </c>
      <c r="BO234" s="650">
        <v>0</v>
      </c>
      <c r="BP234" s="257" t="str">
        <f t="shared" si="97"/>
        <v/>
      </c>
      <c r="BQ234" s="650">
        <v>0</v>
      </c>
      <c r="BR234" s="650">
        <v>0</v>
      </c>
      <c r="BS234" s="257" t="str">
        <f t="shared" si="98"/>
        <v/>
      </c>
      <c r="BT234" s="650">
        <v>4</v>
      </c>
      <c r="BU234" s="650">
        <v>0</v>
      </c>
      <c r="BV234" s="257" t="str">
        <f t="shared" si="99"/>
        <v/>
      </c>
      <c r="BW234" s="650">
        <v>0</v>
      </c>
      <c r="BX234" s="650">
        <v>0</v>
      </c>
      <c r="BY234" s="257" t="str">
        <f t="shared" si="100"/>
        <v/>
      </c>
      <c r="BZ234" s="650">
        <v>0</v>
      </c>
      <c r="CA234" s="650">
        <v>0</v>
      </c>
      <c r="CB234" s="257" t="str">
        <f t="shared" si="101"/>
        <v/>
      </c>
      <c r="CC234" s="650">
        <v>0</v>
      </c>
      <c r="CD234" s="650">
        <v>0</v>
      </c>
      <c r="CE234" s="257" t="str">
        <f t="shared" si="102"/>
        <v/>
      </c>
      <c r="CF234" s="650">
        <v>0</v>
      </c>
      <c r="CG234" s="650">
        <v>0</v>
      </c>
      <c r="CH234" s="257" t="str">
        <f t="shared" si="103"/>
        <v/>
      </c>
      <c r="CI234" s="650">
        <v>0</v>
      </c>
      <c r="CJ234" s="650">
        <v>0</v>
      </c>
      <c r="CK234" s="257" t="str">
        <f t="shared" si="104"/>
        <v/>
      </c>
      <c r="CL234" s="650"/>
      <c r="CM234" s="650">
        <v>2</v>
      </c>
      <c r="CN234" s="257">
        <f t="shared" si="105"/>
        <v>0</v>
      </c>
      <c r="CO234" s="650">
        <v>0</v>
      </c>
      <c r="CP234" s="650">
        <v>0</v>
      </c>
      <c r="CQ234" s="257" t="str">
        <f t="shared" si="106"/>
        <v/>
      </c>
      <c r="CR234" s="650">
        <v>1</v>
      </c>
      <c r="CS234" s="650">
        <v>1</v>
      </c>
      <c r="CT234" s="257">
        <f t="shared" si="107"/>
        <v>1</v>
      </c>
      <c r="CU234" s="256">
        <v>1</v>
      </c>
      <c r="CV234" s="256">
        <v>1</v>
      </c>
      <c r="CW234" s="257">
        <f t="shared" si="108"/>
        <v>1</v>
      </c>
      <c r="CX234" s="256">
        <v>0</v>
      </c>
      <c r="CY234" s="256">
        <f t="shared" si="78"/>
        <v>0</v>
      </c>
      <c r="CZ234" s="257" t="str">
        <f t="shared" si="109"/>
        <v/>
      </c>
    </row>
    <row r="235" spans="1:104" ht="15" customHeight="1" x14ac:dyDescent="0.25">
      <c r="A235" s="152">
        <v>50</v>
      </c>
      <c r="B235" s="127" t="s">
        <v>387</v>
      </c>
      <c r="C235" s="127" t="s">
        <v>336</v>
      </c>
      <c r="D235" s="480">
        <v>1</v>
      </c>
      <c r="E235" s="480">
        <v>1</v>
      </c>
      <c r="F235" s="257">
        <f t="shared" si="79"/>
        <v>1</v>
      </c>
      <c r="G235" s="239" t="str">
        <f t="shared" si="73"/>
        <v>Đạt</v>
      </c>
      <c r="H235" s="259">
        <f t="shared" si="110"/>
        <v>39</v>
      </c>
      <c r="I235" s="259">
        <f t="shared" si="110"/>
        <v>26</v>
      </c>
      <c r="J235" s="293">
        <f t="shared" si="80"/>
        <v>1.5</v>
      </c>
      <c r="K235" s="239" t="str">
        <f t="shared" si="75"/>
        <v>Đạt</v>
      </c>
      <c r="L235" s="650">
        <v>1</v>
      </c>
      <c r="M235" s="650">
        <v>1</v>
      </c>
      <c r="N235" s="257">
        <f t="shared" si="81"/>
        <v>1</v>
      </c>
      <c r="O235" s="650">
        <v>0</v>
      </c>
      <c r="P235" s="650">
        <v>0</v>
      </c>
      <c r="Q235" s="257" t="str">
        <f t="shared" si="76"/>
        <v/>
      </c>
      <c r="R235" s="650">
        <v>2</v>
      </c>
      <c r="S235" s="650">
        <v>2</v>
      </c>
      <c r="T235" s="257">
        <f t="shared" si="82"/>
        <v>1</v>
      </c>
      <c r="U235" s="650">
        <v>0</v>
      </c>
      <c r="V235" s="650">
        <v>0</v>
      </c>
      <c r="W235" s="257" t="str">
        <f t="shared" si="83"/>
        <v/>
      </c>
      <c r="X235" s="650">
        <v>0</v>
      </c>
      <c r="Y235" s="650">
        <v>0</v>
      </c>
      <c r="Z235" s="257" t="str">
        <f t="shared" si="84"/>
        <v/>
      </c>
      <c r="AA235" s="650">
        <v>0</v>
      </c>
      <c r="AB235" s="650">
        <v>0</v>
      </c>
      <c r="AC235" s="257" t="str">
        <f t="shared" si="77"/>
        <v/>
      </c>
      <c r="AD235" s="650">
        <v>0</v>
      </c>
      <c r="AE235" s="650">
        <v>0</v>
      </c>
      <c r="AF235" s="257" t="str">
        <f t="shared" si="85"/>
        <v/>
      </c>
      <c r="AG235" s="650">
        <v>2</v>
      </c>
      <c r="AH235" s="650">
        <v>2</v>
      </c>
      <c r="AI235" s="257">
        <f t="shared" si="86"/>
        <v>1</v>
      </c>
      <c r="AJ235" s="650">
        <v>0</v>
      </c>
      <c r="AK235" s="650">
        <v>0</v>
      </c>
      <c r="AL235" s="257" t="str">
        <f t="shared" si="87"/>
        <v/>
      </c>
      <c r="AM235" s="650">
        <v>0</v>
      </c>
      <c r="AN235" s="650">
        <v>0</v>
      </c>
      <c r="AO235" s="257" t="str">
        <f t="shared" si="88"/>
        <v/>
      </c>
      <c r="AP235" s="650">
        <v>0</v>
      </c>
      <c r="AQ235" s="650">
        <v>0</v>
      </c>
      <c r="AR235" s="257" t="str">
        <f t="shared" si="89"/>
        <v/>
      </c>
      <c r="AS235" s="256">
        <v>3</v>
      </c>
      <c r="AT235" s="256">
        <v>0</v>
      </c>
      <c r="AU235" s="257" t="str">
        <f t="shared" si="90"/>
        <v/>
      </c>
      <c r="AV235" s="256">
        <v>0</v>
      </c>
      <c r="AW235" s="256">
        <v>0</v>
      </c>
      <c r="AX235" s="257" t="str">
        <f t="shared" si="91"/>
        <v/>
      </c>
      <c r="AY235" s="256">
        <v>6</v>
      </c>
      <c r="AZ235" s="256">
        <v>6</v>
      </c>
      <c r="BA235" s="257">
        <f t="shared" si="92"/>
        <v>1</v>
      </c>
      <c r="BB235" s="256">
        <v>5</v>
      </c>
      <c r="BC235" s="256">
        <v>0</v>
      </c>
      <c r="BD235" s="257" t="str">
        <f t="shared" si="93"/>
        <v/>
      </c>
      <c r="BE235" s="521">
        <v>0</v>
      </c>
      <c r="BF235" s="521">
        <v>0</v>
      </c>
      <c r="BG235" s="257" t="str">
        <f t="shared" si="94"/>
        <v/>
      </c>
      <c r="BH235" s="256">
        <v>0</v>
      </c>
      <c r="BI235" s="256">
        <v>0</v>
      </c>
      <c r="BJ235" s="257" t="str">
        <f t="shared" si="95"/>
        <v/>
      </c>
      <c r="BK235" s="650">
        <v>1</v>
      </c>
      <c r="BL235" s="650">
        <v>1</v>
      </c>
      <c r="BM235" s="257">
        <f t="shared" si="96"/>
        <v>1</v>
      </c>
      <c r="BN235" s="650">
        <v>0</v>
      </c>
      <c r="BO235" s="650">
        <v>0</v>
      </c>
      <c r="BP235" s="257" t="str">
        <f t="shared" si="97"/>
        <v/>
      </c>
      <c r="BQ235" s="650">
        <v>0</v>
      </c>
      <c r="BR235" s="650">
        <v>0</v>
      </c>
      <c r="BS235" s="257" t="str">
        <f t="shared" si="98"/>
        <v/>
      </c>
      <c r="BT235" s="650">
        <v>4</v>
      </c>
      <c r="BU235" s="650">
        <v>0</v>
      </c>
      <c r="BV235" s="257" t="str">
        <f t="shared" si="99"/>
        <v/>
      </c>
      <c r="BW235" s="650">
        <v>1</v>
      </c>
      <c r="BX235" s="650">
        <v>0</v>
      </c>
      <c r="BY235" s="257" t="str">
        <f t="shared" si="100"/>
        <v/>
      </c>
      <c r="BZ235" s="650">
        <v>4</v>
      </c>
      <c r="CA235" s="650">
        <v>4</v>
      </c>
      <c r="CB235" s="257">
        <f t="shared" si="101"/>
        <v>1</v>
      </c>
      <c r="CC235" s="650">
        <v>0</v>
      </c>
      <c r="CD235" s="650">
        <v>0</v>
      </c>
      <c r="CE235" s="257" t="str">
        <f t="shared" si="102"/>
        <v/>
      </c>
      <c r="CF235" s="650">
        <v>0</v>
      </c>
      <c r="CG235" s="650">
        <v>0</v>
      </c>
      <c r="CH235" s="257" t="str">
        <f t="shared" si="103"/>
        <v/>
      </c>
      <c r="CI235" s="650">
        <v>0</v>
      </c>
      <c r="CJ235" s="650">
        <v>0</v>
      </c>
      <c r="CK235" s="257" t="str">
        <f t="shared" si="104"/>
        <v/>
      </c>
      <c r="CL235" s="650"/>
      <c r="CM235" s="650">
        <v>0</v>
      </c>
      <c r="CN235" s="257" t="str">
        <f t="shared" si="105"/>
        <v/>
      </c>
      <c r="CO235" s="650">
        <v>9</v>
      </c>
      <c r="CP235" s="650">
        <v>9</v>
      </c>
      <c r="CQ235" s="257">
        <f t="shared" si="106"/>
        <v>1</v>
      </c>
      <c r="CR235" s="650">
        <v>0</v>
      </c>
      <c r="CS235" s="650">
        <v>0</v>
      </c>
      <c r="CT235" s="257" t="str">
        <f t="shared" si="107"/>
        <v/>
      </c>
      <c r="CU235" s="256">
        <v>0</v>
      </c>
      <c r="CV235" s="256">
        <v>0</v>
      </c>
      <c r="CW235" s="257" t="str">
        <f t="shared" si="108"/>
        <v/>
      </c>
      <c r="CX235" s="256">
        <v>1</v>
      </c>
      <c r="CY235" s="256">
        <f t="shared" si="78"/>
        <v>1</v>
      </c>
      <c r="CZ235" s="257">
        <f t="shared" si="109"/>
        <v>1</v>
      </c>
    </row>
    <row r="236" spans="1:104" ht="15" customHeight="1" x14ac:dyDescent="0.25">
      <c r="A236" s="152">
        <v>51</v>
      </c>
      <c r="B236" s="127" t="s">
        <v>388</v>
      </c>
      <c r="C236" s="127" t="s">
        <v>339</v>
      </c>
      <c r="D236" s="480">
        <v>0</v>
      </c>
      <c r="E236" s="480">
        <v>0</v>
      </c>
      <c r="F236" s="257" t="str">
        <f t="shared" si="79"/>
        <v>-</v>
      </c>
      <c r="G236" s="239" t="str">
        <f t="shared" si="73"/>
        <v>Đạt</v>
      </c>
      <c r="H236" s="259">
        <f t="shared" si="110"/>
        <v>14</v>
      </c>
      <c r="I236" s="259">
        <f t="shared" si="110"/>
        <v>14</v>
      </c>
      <c r="J236" s="293">
        <f t="shared" si="80"/>
        <v>1</v>
      </c>
      <c r="K236" s="239" t="str">
        <f t="shared" si="75"/>
        <v>Đạt</v>
      </c>
      <c r="L236" s="650">
        <v>0</v>
      </c>
      <c r="M236" s="650">
        <v>0</v>
      </c>
      <c r="N236" s="257" t="str">
        <f t="shared" si="81"/>
        <v/>
      </c>
      <c r="O236" s="650">
        <v>0</v>
      </c>
      <c r="P236" s="650">
        <v>0</v>
      </c>
      <c r="Q236" s="257" t="str">
        <f t="shared" si="76"/>
        <v/>
      </c>
      <c r="R236" s="650">
        <v>0</v>
      </c>
      <c r="S236" s="650">
        <v>0</v>
      </c>
      <c r="T236" s="257" t="str">
        <f t="shared" si="82"/>
        <v/>
      </c>
      <c r="U236" s="650">
        <v>1</v>
      </c>
      <c r="V236" s="650">
        <v>1</v>
      </c>
      <c r="W236" s="257">
        <f t="shared" si="83"/>
        <v>1</v>
      </c>
      <c r="X236" s="650">
        <v>0</v>
      </c>
      <c r="Y236" s="650">
        <v>0</v>
      </c>
      <c r="Z236" s="257" t="str">
        <f t="shared" si="84"/>
        <v/>
      </c>
      <c r="AA236" s="650">
        <v>0</v>
      </c>
      <c r="AB236" s="650">
        <v>0</v>
      </c>
      <c r="AC236" s="257" t="str">
        <f t="shared" si="77"/>
        <v/>
      </c>
      <c r="AD236" s="650">
        <v>0</v>
      </c>
      <c r="AE236" s="650">
        <v>0</v>
      </c>
      <c r="AF236" s="257" t="str">
        <f t="shared" si="85"/>
        <v/>
      </c>
      <c r="AG236" s="650">
        <v>0</v>
      </c>
      <c r="AH236" s="650">
        <v>0</v>
      </c>
      <c r="AI236" s="257" t="str">
        <f t="shared" si="86"/>
        <v/>
      </c>
      <c r="AJ236" s="650">
        <v>0</v>
      </c>
      <c r="AK236" s="650">
        <v>0</v>
      </c>
      <c r="AL236" s="257" t="str">
        <f t="shared" si="87"/>
        <v/>
      </c>
      <c r="AM236" s="650">
        <v>2</v>
      </c>
      <c r="AN236" s="650">
        <v>2</v>
      </c>
      <c r="AO236" s="257">
        <f t="shared" si="88"/>
        <v>1</v>
      </c>
      <c r="AP236" s="650">
        <v>4</v>
      </c>
      <c r="AQ236" s="650">
        <v>4</v>
      </c>
      <c r="AR236" s="257">
        <f t="shared" si="89"/>
        <v>1</v>
      </c>
      <c r="AS236" s="256">
        <v>0</v>
      </c>
      <c r="AT236" s="256">
        <v>0</v>
      </c>
      <c r="AU236" s="257" t="str">
        <f t="shared" si="90"/>
        <v/>
      </c>
      <c r="AV236" s="256">
        <v>2</v>
      </c>
      <c r="AW236" s="256">
        <v>2</v>
      </c>
      <c r="AX236" s="257">
        <f t="shared" si="91"/>
        <v>1</v>
      </c>
      <c r="AY236" s="256">
        <v>1</v>
      </c>
      <c r="AZ236" s="256">
        <v>1</v>
      </c>
      <c r="BA236" s="257">
        <f t="shared" si="92"/>
        <v>1</v>
      </c>
      <c r="BB236" s="256">
        <v>0</v>
      </c>
      <c r="BC236" s="256">
        <v>0</v>
      </c>
      <c r="BD236" s="257" t="str">
        <f t="shared" si="93"/>
        <v/>
      </c>
      <c r="BE236" s="521">
        <v>0</v>
      </c>
      <c r="BF236" s="521">
        <v>0</v>
      </c>
      <c r="BG236" s="257" t="str">
        <f t="shared" si="94"/>
        <v/>
      </c>
      <c r="BH236" s="256">
        <v>0</v>
      </c>
      <c r="BI236" s="256">
        <v>0</v>
      </c>
      <c r="BJ236" s="257" t="str">
        <f t="shared" si="95"/>
        <v/>
      </c>
      <c r="BK236" s="650">
        <v>0</v>
      </c>
      <c r="BL236" s="650">
        <v>0</v>
      </c>
      <c r="BM236" s="257" t="str">
        <f t="shared" si="96"/>
        <v/>
      </c>
      <c r="BN236" s="650">
        <v>0</v>
      </c>
      <c r="BO236" s="650">
        <v>0</v>
      </c>
      <c r="BP236" s="257" t="str">
        <f t="shared" si="97"/>
        <v/>
      </c>
      <c r="BQ236" s="650">
        <v>0</v>
      </c>
      <c r="BR236" s="650">
        <v>0</v>
      </c>
      <c r="BS236" s="257" t="str">
        <f t="shared" si="98"/>
        <v/>
      </c>
      <c r="BT236" s="650">
        <v>0</v>
      </c>
      <c r="BU236" s="650">
        <v>0</v>
      </c>
      <c r="BV236" s="257" t="str">
        <f t="shared" si="99"/>
        <v/>
      </c>
      <c r="BW236" s="650">
        <v>0</v>
      </c>
      <c r="BX236" s="650">
        <v>0</v>
      </c>
      <c r="BY236" s="257" t="str">
        <f t="shared" si="100"/>
        <v/>
      </c>
      <c r="BZ236" s="650">
        <v>0</v>
      </c>
      <c r="CA236" s="650">
        <v>0</v>
      </c>
      <c r="CB236" s="257" t="str">
        <f t="shared" si="101"/>
        <v/>
      </c>
      <c r="CC236" s="650">
        <v>1</v>
      </c>
      <c r="CD236" s="650">
        <v>1</v>
      </c>
      <c r="CE236" s="257">
        <f t="shared" si="102"/>
        <v>1</v>
      </c>
      <c r="CF236" s="650">
        <v>1</v>
      </c>
      <c r="CG236" s="650">
        <v>1</v>
      </c>
      <c r="CH236" s="257">
        <f t="shared" si="103"/>
        <v>1</v>
      </c>
      <c r="CI236" s="650">
        <v>2</v>
      </c>
      <c r="CJ236" s="650">
        <v>2</v>
      </c>
      <c r="CK236" s="257">
        <f t="shared" si="104"/>
        <v>1</v>
      </c>
      <c r="CL236" s="650"/>
      <c r="CM236" s="650">
        <v>0</v>
      </c>
      <c r="CN236" s="257" t="str">
        <f t="shared" si="105"/>
        <v/>
      </c>
      <c r="CO236" s="650">
        <v>0</v>
      </c>
      <c r="CP236" s="650">
        <v>0</v>
      </c>
      <c r="CQ236" s="257" t="str">
        <f t="shared" si="106"/>
        <v/>
      </c>
      <c r="CR236" s="650">
        <v>0</v>
      </c>
      <c r="CS236" s="650">
        <v>0</v>
      </c>
      <c r="CT236" s="257" t="str">
        <f t="shared" si="107"/>
        <v/>
      </c>
      <c r="CU236" s="256">
        <v>0</v>
      </c>
      <c r="CV236" s="256">
        <v>0</v>
      </c>
      <c r="CW236" s="257" t="str">
        <f t="shared" si="108"/>
        <v/>
      </c>
      <c r="CX236" s="256">
        <v>0</v>
      </c>
      <c r="CY236" s="256">
        <f t="shared" si="78"/>
        <v>0</v>
      </c>
      <c r="CZ236" s="257" t="str">
        <f t="shared" si="109"/>
        <v/>
      </c>
    </row>
    <row r="237" spans="1:104" ht="15" customHeight="1" x14ac:dyDescent="0.25">
      <c r="A237" s="152">
        <v>52</v>
      </c>
      <c r="B237" s="127" t="s">
        <v>389</v>
      </c>
      <c r="C237" s="127" t="s">
        <v>336</v>
      </c>
      <c r="D237" s="480">
        <v>1</v>
      </c>
      <c r="E237" s="480">
        <v>1</v>
      </c>
      <c r="F237" s="257">
        <f t="shared" si="79"/>
        <v>1</v>
      </c>
      <c r="G237" s="239" t="str">
        <f t="shared" si="73"/>
        <v>Đạt</v>
      </c>
      <c r="H237" s="259">
        <f t="shared" si="110"/>
        <v>14</v>
      </c>
      <c r="I237" s="259">
        <f t="shared" si="110"/>
        <v>18</v>
      </c>
      <c r="J237" s="293">
        <f t="shared" si="80"/>
        <v>0.77777777777777779</v>
      </c>
      <c r="K237" s="239" t="str">
        <f t="shared" si="75"/>
        <v>Không đạt</v>
      </c>
      <c r="L237" s="650">
        <v>0</v>
      </c>
      <c r="M237" s="650">
        <v>0</v>
      </c>
      <c r="N237" s="257" t="str">
        <f t="shared" si="81"/>
        <v/>
      </c>
      <c r="O237" s="650">
        <v>0</v>
      </c>
      <c r="P237" s="650">
        <v>0</v>
      </c>
      <c r="Q237" s="257" t="str">
        <f t="shared" si="76"/>
        <v/>
      </c>
      <c r="R237" s="650">
        <v>1</v>
      </c>
      <c r="S237" s="650">
        <v>1</v>
      </c>
      <c r="T237" s="257">
        <f t="shared" si="82"/>
        <v>1</v>
      </c>
      <c r="U237" s="650">
        <v>0</v>
      </c>
      <c r="V237" s="650">
        <v>0</v>
      </c>
      <c r="W237" s="257" t="str">
        <f t="shared" si="83"/>
        <v/>
      </c>
      <c r="X237" s="650">
        <v>0</v>
      </c>
      <c r="Y237" s="650">
        <v>0</v>
      </c>
      <c r="Z237" s="257" t="str">
        <f t="shared" si="84"/>
        <v/>
      </c>
      <c r="AA237" s="650">
        <v>0</v>
      </c>
      <c r="AB237" s="650">
        <v>0</v>
      </c>
      <c r="AC237" s="257" t="str">
        <f t="shared" si="77"/>
        <v/>
      </c>
      <c r="AD237" s="650">
        <v>0</v>
      </c>
      <c r="AE237" s="650">
        <v>0</v>
      </c>
      <c r="AF237" s="257" t="str">
        <f t="shared" si="85"/>
        <v/>
      </c>
      <c r="AG237" s="650">
        <v>0</v>
      </c>
      <c r="AH237" s="650">
        <v>0</v>
      </c>
      <c r="AI237" s="257" t="str">
        <f t="shared" si="86"/>
        <v/>
      </c>
      <c r="AJ237" s="650">
        <v>0</v>
      </c>
      <c r="AK237" s="650">
        <v>0</v>
      </c>
      <c r="AL237" s="257" t="str">
        <f t="shared" si="87"/>
        <v/>
      </c>
      <c r="AM237" s="650">
        <v>1</v>
      </c>
      <c r="AN237" s="650">
        <v>1</v>
      </c>
      <c r="AO237" s="257">
        <f t="shared" si="88"/>
        <v>1</v>
      </c>
      <c r="AP237" s="650">
        <v>0</v>
      </c>
      <c r="AQ237" s="650">
        <v>0</v>
      </c>
      <c r="AR237" s="257" t="str">
        <f t="shared" si="89"/>
        <v/>
      </c>
      <c r="AS237" s="256">
        <v>1</v>
      </c>
      <c r="AT237" s="256">
        <v>2</v>
      </c>
      <c r="AU237" s="257">
        <f t="shared" si="90"/>
        <v>0.5</v>
      </c>
      <c r="AV237" s="256">
        <v>0</v>
      </c>
      <c r="AW237" s="256">
        <v>0</v>
      </c>
      <c r="AX237" s="257" t="str">
        <f t="shared" si="91"/>
        <v/>
      </c>
      <c r="AY237" s="256">
        <v>1</v>
      </c>
      <c r="AZ237" s="256">
        <v>1</v>
      </c>
      <c r="BA237" s="257">
        <f t="shared" si="92"/>
        <v>1</v>
      </c>
      <c r="BB237" s="256">
        <v>0</v>
      </c>
      <c r="BC237" s="256">
        <v>0</v>
      </c>
      <c r="BD237" s="257" t="str">
        <f t="shared" si="93"/>
        <v/>
      </c>
      <c r="BE237" s="521">
        <v>0</v>
      </c>
      <c r="BF237" s="521">
        <v>0</v>
      </c>
      <c r="BG237" s="257" t="str">
        <f t="shared" si="94"/>
        <v/>
      </c>
      <c r="BH237" s="256">
        <v>0</v>
      </c>
      <c r="BI237" s="256">
        <v>0</v>
      </c>
      <c r="BJ237" s="257" t="str">
        <f t="shared" si="95"/>
        <v/>
      </c>
      <c r="BK237" s="650">
        <v>1</v>
      </c>
      <c r="BL237" s="650">
        <v>1</v>
      </c>
      <c r="BM237" s="257">
        <f t="shared" si="96"/>
        <v>1</v>
      </c>
      <c r="BN237" s="650">
        <v>0</v>
      </c>
      <c r="BO237" s="650">
        <v>0</v>
      </c>
      <c r="BP237" s="257" t="str">
        <f t="shared" si="97"/>
        <v/>
      </c>
      <c r="BQ237" s="650">
        <v>1</v>
      </c>
      <c r="BR237" s="650">
        <v>1</v>
      </c>
      <c r="BS237" s="257">
        <f t="shared" si="98"/>
        <v>1</v>
      </c>
      <c r="BT237" s="650">
        <v>0</v>
      </c>
      <c r="BU237" s="650">
        <v>3</v>
      </c>
      <c r="BV237" s="257">
        <f t="shared" si="99"/>
        <v>0</v>
      </c>
      <c r="BW237" s="650">
        <v>0</v>
      </c>
      <c r="BX237" s="650">
        <v>0</v>
      </c>
      <c r="BY237" s="257" t="str">
        <f t="shared" si="100"/>
        <v/>
      </c>
      <c r="BZ237" s="650">
        <v>0</v>
      </c>
      <c r="CA237" s="650">
        <v>0</v>
      </c>
      <c r="CB237" s="257" t="str">
        <f t="shared" si="101"/>
        <v/>
      </c>
      <c r="CC237" s="650">
        <v>2</v>
      </c>
      <c r="CD237" s="650">
        <v>2</v>
      </c>
      <c r="CE237" s="257">
        <f t="shared" si="102"/>
        <v>1</v>
      </c>
      <c r="CF237" s="650">
        <v>0</v>
      </c>
      <c r="CG237" s="650">
        <v>0</v>
      </c>
      <c r="CH237" s="257" t="str">
        <f t="shared" si="103"/>
        <v/>
      </c>
      <c r="CI237" s="650">
        <v>4</v>
      </c>
      <c r="CJ237" s="650">
        <v>4</v>
      </c>
      <c r="CK237" s="257">
        <f t="shared" si="104"/>
        <v>1</v>
      </c>
      <c r="CL237" s="650"/>
      <c r="CM237" s="650">
        <v>0</v>
      </c>
      <c r="CN237" s="257" t="str">
        <f t="shared" si="105"/>
        <v/>
      </c>
      <c r="CO237" s="650">
        <v>0</v>
      </c>
      <c r="CP237" s="650">
        <v>0</v>
      </c>
      <c r="CQ237" s="257" t="str">
        <f t="shared" si="106"/>
        <v/>
      </c>
      <c r="CR237" s="650">
        <v>0</v>
      </c>
      <c r="CS237" s="650">
        <v>0</v>
      </c>
      <c r="CT237" s="257" t="str">
        <f t="shared" si="107"/>
        <v/>
      </c>
      <c r="CU237" s="256">
        <v>1</v>
      </c>
      <c r="CV237" s="256">
        <v>1</v>
      </c>
      <c r="CW237" s="257">
        <f t="shared" si="108"/>
        <v>1</v>
      </c>
      <c r="CX237" s="256">
        <v>1</v>
      </c>
      <c r="CY237" s="256">
        <f t="shared" si="78"/>
        <v>1</v>
      </c>
      <c r="CZ237" s="257">
        <f t="shared" si="109"/>
        <v>1</v>
      </c>
    </row>
    <row r="238" spans="1:104" ht="15" customHeight="1" x14ac:dyDescent="0.25">
      <c r="A238" s="152">
        <v>53</v>
      </c>
      <c r="B238" s="127" t="s">
        <v>390</v>
      </c>
      <c r="C238" s="127" t="s">
        <v>339</v>
      </c>
      <c r="D238" s="480">
        <v>0</v>
      </c>
      <c r="E238" s="480">
        <v>0</v>
      </c>
      <c r="F238" s="257" t="str">
        <f t="shared" si="79"/>
        <v>-</v>
      </c>
      <c r="G238" s="239" t="str">
        <f t="shared" si="73"/>
        <v>Đạt</v>
      </c>
      <c r="H238" s="259">
        <f t="shared" si="110"/>
        <v>15</v>
      </c>
      <c r="I238" s="259">
        <f t="shared" si="110"/>
        <v>12</v>
      </c>
      <c r="J238" s="293">
        <f t="shared" si="80"/>
        <v>1.25</v>
      </c>
      <c r="K238" s="239" t="str">
        <f t="shared" si="75"/>
        <v>Đạt</v>
      </c>
      <c r="L238" s="650">
        <v>0</v>
      </c>
      <c r="M238" s="650">
        <v>0</v>
      </c>
      <c r="N238" s="257" t="str">
        <f t="shared" si="81"/>
        <v/>
      </c>
      <c r="O238" s="650">
        <v>0</v>
      </c>
      <c r="P238" s="650">
        <v>0</v>
      </c>
      <c r="Q238" s="257" t="str">
        <f t="shared" si="76"/>
        <v/>
      </c>
      <c r="R238" s="650">
        <v>1</v>
      </c>
      <c r="S238" s="650">
        <v>1</v>
      </c>
      <c r="T238" s="257">
        <f t="shared" si="82"/>
        <v>1</v>
      </c>
      <c r="U238" s="650">
        <v>1</v>
      </c>
      <c r="V238" s="650">
        <v>1</v>
      </c>
      <c r="W238" s="257">
        <f t="shared" si="83"/>
        <v>1</v>
      </c>
      <c r="X238" s="650">
        <v>0</v>
      </c>
      <c r="Y238" s="650">
        <v>0</v>
      </c>
      <c r="Z238" s="257" t="str">
        <f t="shared" si="84"/>
        <v/>
      </c>
      <c r="AA238" s="650">
        <v>0</v>
      </c>
      <c r="AB238" s="650">
        <v>0</v>
      </c>
      <c r="AC238" s="257" t="str">
        <f t="shared" si="77"/>
        <v/>
      </c>
      <c r="AD238" s="650">
        <v>0</v>
      </c>
      <c r="AE238" s="650">
        <v>0</v>
      </c>
      <c r="AF238" s="257" t="str">
        <f t="shared" si="85"/>
        <v/>
      </c>
      <c r="AG238" s="650">
        <v>2</v>
      </c>
      <c r="AH238" s="650">
        <v>2</v>
      </c>
      <c r="AI238" s="257">
        <f t="shared" si="86"/>
        <v>1</v>
      </c>
      <c r="AJ238" s="650">
        <v>0</v>
      </c>
      <c r="AK238" s="650">
        <v>0</v>
      </c>
      <c r="AL238" s="257" t="str">
        <f t="shared" si="87"/>
        <v/>
      </c>
      <c r="AM238" s="650">
        <v>1</v>
      </c>
      <c r="AN238" s="650">
        <v>1</v>
      </c>
      <c r="AO238" s="257">
        <f t="shared" si="88"/>
        <v>1</v>
      </c>
      <c r="AP238" s="650">
        <v>1</v>
      </c>
      <c r="AQ238" s="650">
        <v>1</v>
      </c>
      <c r="AR238" s="257">
        <f t="shared" si="89"/>
        <v>1</v>
      </c>
      <c r="AS238" s="256">
        <v>1</v>
      </c>
      <c r="AT238" s="256">
        <v>0</v>
      </c>
      <c r="AU238" s="257" t="str">
        <f t="shared" si="90"/>
        <v/>
      </c>
      <c r="AV238" s="256">
        <v>0</v>
      </c>
      <c r="AW238" s="256">
        <v>0</v>
      </c>
      <c r="AX238" s="257" t="str">
        <f t="shared" si="91"/>
        <v/>
      </c>
      <c r="AY238" s="256">
        <v>0</v>
      </c>
      <c r="AZ238" s="256">
        <v>0</v>
      </c>
      <c r="BA238" s="257" t="str">
        <f t="shared" si="92"/>
        <v/>
      </c>
      <c r="BB238" s="256">
        <v>2</v>
      </c>
      <c r="BC238" s="256">
        <v>0</v>
      </c>
      <c r="BD238" s="257" t="str">
        <f t="shared" si="93"/>
        <v/>
      </c>
      <c r="BE238" s="521">
        <v>1</v>
      </c>
      <c r="BF238" s="521">
        <v>1</v>
      </c>
      <c r="BG238" s="257">
        <f t="shared" si="94"/>
        <v>1</v>
      </c>
      <c r="BH238" s="256">
        <v>1</v>
      </c>
      <c r="BI238" s="256">
        <v>1</v>
      </c>
      <c r="BJ238" s="257">
        <f t="shared" si="95"/>
        <v>1</v>
      </c>
      <c r="BK238" s="650">
        <v>0</v>
      </c>
      <c r="BL238" s="650">
        <v>0</v>
      </c>
      <c r="BM238" s="257" t="str">
        <f t="shared" si="96"/>
        <v/>
      </c>
      <c r="BN238" s="650">
        <v>0</v>
      </c>
      <c r="BO238" s="650">
        <v>0</v>
      </c>
      <c r="BP238" s="257" t="str">
        <f t="shared" si="97"/>
        <v/>
      </c>
      <c r="BQ238" s="650">
        <v>0</v>
      </c>
      <c r="BR238" s="650">
        <v>0</v>
      </c>
      <c r="BS238" s="257" t="str">
        <f t="shared" si="98"/>
        <v/>
      </c>
      <c r="BT238" s="650">
        <v>0</v>
      </c>
      <c r="BU238" s="650">
        <v>0</v>
      </c>
      <c r="BV238" s="257" t="str">
        <f t="shared" si="99"/>
        <v/>
      </c>
      <c r="BW238" s="650">
        <v>1</v>
      </c>
      <c r="BX238" s="650">
        <v>0</v>
      </c>
      <c r="BY238" s="257" t="str">
        <f t="shared" si="100"/>
        <v/>
      </c>
      <c r="BZ238" s="650">
        <v>1</v>
      </c>
      <c r="CA238" s="650">
        <v>1</v>
      </c>
      <c r="CB238" s="257">
        <f t="shared" si="101"/>
        <v>1</v>
      </c>
      <c r="CC238" s="650">
        <v>0</v>
      </c>
      <c r="CD238" s="650">
        <v>0</v>
      </c>
      <c r="CE238" s="257" t="str">
        <f t="shared" si="102"/>
        <v/>
      </c>
      <c r="CF238" s="650">
        <v>1</v>
      </c>
      <c r="CG238" s="650">
        <v>1</v>
      </c>
      <c r="CH238" s="257">
        <f t="shared" si="103"/>
        <v>1</v>
      </c>
      <c r="CI238" s="650">
        <v>0</v>
      </c>
      <c r="CJ238" s="650">
        <v>0</v>
      </c>
      <c r="CK238" s="257" t="str">
        <f t="shared" si="104"/>
        <v/>
      </c>
      <c r="CL238" s="650"/>
      <c r="CM238" s="650">
        <v>1</v>
      </c>
      <c r="CN238" s="257">
        <f t="shared" si="105"/>
        <v>0</v>
      </c>
      <c r="CO238" s="650">
        <v>1</v>
      </c>
      <c r="CP238" s="650">
        <v>1</v>
      </c>
      <c r="CQ238" s="257">
        <f t="shared" si="106"/>
        <v>1</v>
      </c>
      <c r="CR238" s="650">
        <v>0</v>
      </c>
      <c r="CS238" s="650">
        <v>0</v>
      </c>
      <c r="CT238" s="257" t="str">
        <f t="shared" si="107"/>
        <v/>
      </c>
      <c r="CU238" s="256">
        <v>0</v>
      </c>
      <c r="CV238" s="256">
        <v>0</v>
      </c>
      <c r="CW238" s="257" t="str">
        <f t="shared" si="108"/>
        <v/>
      </c>
      <c r="CX238" s="256">
        <v>0</v>
      </c>
      <c r="CY238" s="256">
        <f t="shared" si="78"/>
        <v>0</v>
      </c>
      <c r="CZ238" s="257" t="str">
        <f t="shared" si="109"/>
        <v/>
      </c>
    </row>
    <row r="239" spans="1:104" ht="15" customHeight="1" x14ac:dyDescent="0.25">
      <c r="A239" s="152">
        <v>54</v>
      </c>
      <c r="B239" s="127" t="s">
        <v>391</v>
      </c>
      <c r="C239" s="127" t="s">
        <v>339</v>
      </c>
      <c r="D239" s="480">
        <v>1</v>
      </c>
      <c r="E239" s="480">
        <v>1</v>
      </c>
      <c r="F239" s="257">
        <f t="shared" si="79"/>
        <v>1</v>
      </c>
      <c r="G239" s="239" t="str">
        <f t="shared" si="73"/>
        <v>Đạt</v>
      </c>
      <c r="H239" s="259">
        <f t="shared" si="110"/>
        <v>20</v>
      </c>
      <c r="I239" s="259">
        <f t="shared" si="110"/>
        <v>20</v>
      </c>
      <c r="J239" s="293">
        <f t="shared" si="80"/>
        <v>1</v>
      </c>
      <c r="K239" s="239" t="str">
        <f t="shared" si="75"/>
        <v>Đạt</v>
      </c>
      <c r="L239" s="650">
        <v>0</v>
      </c>
      <c r="M239" s="650">
        <v>0</v>
      </c>
      <c r="N239" s="257" t="str">
        <f t="shared" si="81"/>
        <v/>
      </c>
      <c r="O239" s="650">
        <v>0</v>
      </c>
      <c r="P239" s="650">
        <v>0</v>
      </c>
      <c r="Q239" s="257" t="str">
        <f t="shared" si="76"/>
        <v/>
      </c>
      <c r="R239" s="650">
        <v>0</v>
      </c>
      <c r="S239" s="650">
        <v>0</v>
      </c>
      <c r="T239" s="257" t="str">
        <f t="shared" si="82"/>
        <v/>
      </c>
      <c r="U239" s="650">
        <v>1</v>
      </c>
      <c r="V239" s="650">
        <v>1</v>
      </c>
      <c r="W239" s="257">
        <f t="shared" si="83"/>
        <v>1</v>
      </c>
      <c r="X239" s="650">
        <v>4</v>
      </c>
      <c r="Y239" s="650">
        <v>4</v>
      </c>
      <c r="Z239" s="257">
        <f t="shared" si="84"/>
        <v>1</v>
      </c>
      <c r="AA239" s="650">
        <v>0</v>
      </c>
      <c r="AB239" s="650">
        <v>0</v>
      </c>
      <c r="AC239" s="257" t="str">
        <f t="shared" si="77"/>
        <v/>
      </c>
      <c r="AD239" s="650">
        <v>0</v>
      </c>
      <c r="AE239" s="650">
        <v>0</v>
      </c>
      <c r="AF239" s="257" t="str">
        <f t="shared" si="85"/>
        <v/>
      </c>
      <c r="AG239" s="650">
        <v>0</v>
      </c>
      <c r="AH239" s="650">
        <v>0</v>
      </c>
      <c r="AI239" s="257" t="str">
        <f t="shared" si="86"/>
        <v/>
      </c>
      <c r="AJ239" s="650">
        <v>0</v>
      </c>
      <c r="AK239" s="650">
        <v>0</v>
      </c>
      <c r="AL239" s="257" t="str">
        <f t="shared" si="87"/>
        <v/>
      </c>
      <c r="AM239" s="650">
        <v>1</v>
      </c>
      <c r="AN239" s="650">
        <v>1</v>
      </c>
      <c r="AO239" s="257">
        <f t="shared" si="88"/>
        <v>1</v>
      </c>
      <c r="AP239" s="650">
        <v>1</v>
      </c>
      <c r="AQ239" s="650">
        <v>1</v>
      </c>
      <c r="AR239" s="257">
        <f t="shared" si="89"/>
        <v>1</v>
      </c>
      <c r="AS239" s="256">
        <v>2</v>
      </c>
      <c r="AT239" s="256">
        <v>4</v>
      </c>
      <c r="AU239" s="257">
        <f t="shared" si="90"/>
        <v>0.5</v>
      </c>
      <c r="AV239" s="256">
        <v>0</v>
      </c>
      <c r="AW239" s="256">
        <v>0</v>
      </c>
      <c r="AX239" s="257" t="str">
        <f t="shared" si="91"/>
        <v/>
      </c>
      <c r="AY239" s="256">
        <v>1</v>
      </c>
      <c r="AZ239" s="256">
        <v>1</v>
      </c>
      <c r="BA239" s="257">
        <f t="shared" si="92"/>
        <v>1</v>
      </c>
      <c r="BB239" s="256">
        <v>2</v>
      </c>
      <c r="BC239" s="256">
        <v>0</v>
      </c>
      <c r="BD239" s="257" t="str">
        <f t="shared" si="93"/>
        <v/>
      </c>
      <c r="BE239" s="521">
        <v>0</v>
      </c>
      <c r="BF239" s="521">
        <v>0</v>
      </c>
      <c r="BG239" s="257" t="str">
        <f t="shared" si="94"/>
        <v/>
      </c>
      <c r="BH239" s="256">
        <v>0</v>
      </c>
      <c r="BI239" s="256">
        <v>0</v>
      </c>
      <c r="BJ239" s="257" t="str">
        <f t="shared" si="95"/>
        <v/>
      </c>
      <c r="BK239" s="650">
        <v>1</v>
      </c>
      <c r="BL239" s="650">
        <v>1</v>
      </c>
      <c r="BM239" s="257">
        <f t="shared" si="96"/>
        <v>1</v>
      </c>
      <c r="BN239" s="650">
        <v>0</v>
      </c>
      <c r="BO239" s="650">
        <v>0</v>
      </c>
      <c r="BP239" s="257" t="str">
        <f t="shared" si="97"/>
        <v/>
      </c>
      <c r="BQ239" s="650">
        <v>0</v>
      </c>
      <c r="BR239" s="650">
        <v>0</v>
      </c>
      <c r="BS239" s="257" t="str">
        <f t="shared" si="98"/>
        <v/>
      </c>
      <c r="BT239" s="650">
        <v>0</v>
      </c>
      <c r="BU239" s="650">
        <v>0</v>
      </c>
      <c r="BV239" s="257" t="str">
        <f t="shared" si="99"/>
        <v/>
      </c>
      <c r="BW239" s="650">
        <v>0</v>
      </c>
      <c r="BX239" s="650">
        <v>0</v>
      </c>
      <c r="BY239" s="257" t="str">
        <f t="shared" si="100"/>
        <v/>
      </c>
      <c r="BZ239" s="650">
        <v>1</v>
      </c>
      <c r="CA239" s="650">
        <v>1</v>
      </c>
      <c r="CB239" s="257">
        <f t="shared" si="101"/>
        <v>1</v>
      </c>
      <c r="CC239" s="650">
        <v>1</v>
      </c>
      <c r="CD239" s="650">
        <v>1</v>
      </c>
      <c r="CE239" s="257">
        <f t="shared" si="102"/>
        <v>1</v>
      </c>
      <c r="CF239" s="650">
        <v>2</v>
      </c>
      <c r="CG239" s="650">
        <v>2</v>
      </c>
      <c r="CH239" s="257">
        <f t="shared" si="103"/>
        <v>1</v>
      </c>
      <c r="CI239" s="650">
        <v>1</v>
      </c>
      <c r="CJ239" s="650">
        <v>1</v>
      </c>
      <c r="CK239" s="257">
        <f t="shared" si="104"/>
        <v>1</v>
      </c>
      <c r="CL239" s="650"/>
      <c r="CM239" s="650">
        <v>0</v>
      </c>
      <c r="CN239" s="257" t="str">
        <f t="shared" si="105"/>
        <v/>
      </c>
      <c r="CO239" s="650">
        <v>1</v>
      </c>
      <c r="CP239" s="650">
        <v>1</v>
      </c>
      <c r="CQ239" s="257">
        <f t="shared" si="106"/>
        <v>1</v>
      </c>
      <c r="CR239" s="650">
        <v>0</v>
      </c>
      <c r="CS239" s="650">
        <v>0</v>
      </c>
      <c r="CT239" s="257" t="str">
        <f t="shared" si="107"/>
        <v/>
      </c>
      <c r="CU239" s="256">
        <v>0</v>
      </c>
      <c r="CV239" s="256">
        <v>0</v>
      </c>
      <c r="CW239" s="257" t="str">
        <f t="shared" si="108"/>
        <v/>
      </c>
      <c r="CX239" s="256">
        <v>1</v>
      </c>
      <c r="CY239" s="256">
        <f t="shared" si="78"/>
        <v>1</v>
      </c>
      <c r="CZ239" s="257">
        <f t="shared" si="109"/>
        <v>1</v>
      </c>
    </row>
    <row r="240" spans="1:104" ht="15" customHeight="1" x14ac:dyDescent="0.25">
      <c r="A240" s="152">
        <v>55</v>
      </c>
      <c r="B240" s="127" t="s">
        <v>392</v>
      </c>
      <c r="C240" s="127" t="s">
        <v>339</v>
      </c>
      <c r="D240" s="480">
        <v>0</v>
      </c>
      <c r="E240" s="480">
        <v>0</v>
      </c>
      <c r="F240" s="257" t="str">
        <f t="shared" si="79"/>
        <v>-</v>
      </c>
      <c r="G240" s="239" t="str">
        <f t="shared" si="73"/>
        <v>Đạt</v>
      </c>
      <c r="H240" s="259">
        <f t="shared" si="110"/>
        <v>27</v>
      </c>
      <c r="I240" s="259">
        <f t="shared" si="110"/>
        <v>28</v>
      </c>
      <c r="J240" s="293">
        <f t="shared" si="80"/>
        <v>0.9642857142857143</v>
      </c>
      <c r="K240" s="239" t="str">
        <f t="shared" si="75"/>
        <v>Không đạt</v>
      </c>
      <c r="L240" s="650">
        <v>1</v>
      </c>
      <c r="M240" s="650">
        <v>1</v>
      </c>
      <c r="N240" s="257">
        <f t="shared" si="81"/>
        <v>1</v>
      </c>
      <c r="O240" s="650">
        <v>0</v>
      </c>
      <c r="P240" s="650">
        <v>0</v>
      </c>
      <c r="Q240" s="257" t="str">
        <f t="shared" si="76"/>
        <v/>
      </c>
      <c r="R240" s="650">
        <v>4</v>
      </c>
      <c r="S240" s="650">
        <v>4</v>
      </c>
      <c r="T240" s="257">
        <f t="shared" si="82"/>
        <v>1</v>
      </c>
      <c r="U240" s="650">
        <v>3</v>
      </c>
      <c r="V240" s="650">
        <v>3</v>
      </c>
      <c r="W240" s="257">
        <f t="shared" si="83"/>
        <v>1</v>
      </c>
      <c r="X240" s="650">
        <v>1</v>
      </c>
      <c r="Y240" s="650">
        <v>1</v>
      </c>
      <c r="Z240" s="257">
        <f t="shared" si="84"/>
        <v>1</v>
      </c>
      <c r="AA240" s="650">
        <v>3</v>
      </c>
      <c r="AB240" s="650">
        <v>3</v>
      </c>
      <c r="AC240" s="257">
        <f t="shared" si="77"/>
        <v>1</v>
      </c>
      <c r="AD240" s="650">
        <v>1</v>
      </c>
      <c r="AE240" s="650">
        <v>1</v>
      </c>
      <c r="AF240" s="257">
        <f t="shared" si="85"/>
        <v>1</v>
      </c>
      <c r="AG240" s="650">
        <v>0</v>
      </c>
      <c r="AH240" s="650">
        <v>0</v>
      </c>
      <c r="AI240" s="257" t="str">
        <f t="shared" si="86"/>
        <v/>
      </c>
      <c r="AJ240" s="650">
        <v>0</v>
      </c>
      <c r="AK240" s="650">
        <v>0</v>
      </c>
      <c r="AL240" s="257" t="str">
        <f t="shared" si="87"/>
        <v/>
      </c>
      <c r="AM240" s="650">
        <v>0</v>
      </c>
      <c r="AN240" s="650">
        <v>0</v>
      </c>
      <c r="AO240" s="257" t="str">
        <f t="shared" si="88"/>
        <v/>
      </c>
      <c r="AP240" s="650">
        <v>1</v>
      </c>
      <c r="AQ240" s="650">
        <v>1</v>
      </c>
      <c r="AR240" s="257">
        <f t="shared" si="89"/>
        <v>1</v>
      </c>
      <c r="AS240" s="256">
        <v>0</v>
      </c>
      <c r="AT240" s="256">
        <v>1</v>
      </c>
      <c r="AU240" s="257">
        <f t="shared" si="90"/>
        <v>0</v>
      </c>
      <c r="AV240" s="256">
        <v>1</v>
      </c>
      <c r="AW240" s="256">
        <v>1</v>
      </c>
      <c r="AX240" s="257">
        <f t="shared" si="91"/>
        <v>1</v>
      </c>
      <c r="AY240" s="256">
        <v>1</v>
      </c>
      <c r="AZ240" s="256">
        <v>1</v>
      </c>
      <c r="BA240" s="257">
        <f t="shared" si="92"/>
        <v>1</v>
      </c>
      <c r="BB240" s="256">
        <v>1</v>
      </c>
      <c r="BC240" s="256">
        <v>0</v>
      </c>
      <c r="BD240" s="257" t="str">
        <f t="shared" si="93"/>
        <v/>
      </c>
      <c r="BE240" s="521">
        <v>0</v>
      </c>
      <c r="BF240" s="521">
        <v>0</v>
      </c>
      <c r="BG240" s="257" t="str">
        <f t="shared" si="94"/>
        <v/>
      </c>
      <c r="BH240" s="256">
        <v>0</v>
      </c>
      <c r="BI240" s="256">
        <v>0</v>
      </c>
      <c r="BJ240" s="257" t="str">
        <f t="shared" si="95"/>
        <v/>
      </c>
      <c r="BK240" s="650">
        <v>0</v>
      </c>
      <c r="BL240" s="650">
        <v>0</v>
      </c>
      <c r="BM240" s="257" t="str">
        <f t="shared" si="96"/>
        <v/>
      </c>
      <c r="BN240" s="650">
        <v>2</v>
      </c>
      <c r="BO240" s="650">
        <v>2</v>
      </c>
      <c r="BP240" s="257">
        <f t="shared" si="97"/>
        <v>1</v>
      </c>
      <c r="BQ240" s="650">
        <v>2</v>
      </c>
      <c r="BR240" s="650">
        <v>2</v>
      </c>
      <c r="BS240" s="257">
        <f t="shared" si="98"/>
        <v>1</v>
      </c>
      <c r="BT240" s="650">
        <v>0</v>
      </c>
      <c r="BU240" s="650">
        <v>1</v>
      </c>
      <c r="BV240" s="257">
        <f t="shared" si="99"/>
        <v>0</v>
      </c>
      <c r="BW240" s="650">
        <v>0</v>
      </c>
      <c r="BX240" s="650">
        <v>0</v>
      </c>
      <c r="BY240" s="257" t="str">
        <f t="shared" si="100"/>
        <v/>
      </c>
      <c r="BZ240" s="650">
        <v>0</v>
      </c>
      <c r="CA240" s="650">
        <v>0</v>
      </c>
      <c r="CB240" s="257" t="str">
        <f t="shared" si="101"/>
        <v/>
      </c>
      <c r="CC240" s="650">
        <v>2</v>
      </c>
      <c r="CD240" s="650">
        <v>2</v>
      </c>
      <c r="CE240" s="257">
        <f t="shared" si="102"/>
        <v>1</v>
      </c>
      <c r="CF240" s="650">
        <v>2</v>
      </c>
      <c r="CG240" s="650">
        <v>2</v>
      </c>
      <c r="CH240" s="257">
        <f t="shared" si="103"/>
        <v>1</v>
      </c>
      <c r="CI240" s="650">
        <v>0</v>
      </c>
      <c r="CJ240" s="650">
        <v>0</v>
      </c>
      <c r="CK240" s="257" t="str">
        <f t="shared" si="104"/>
        <v/>
      </c>
      <c r="CL240" s="650"/>
      <c r="CM240" s="650">
        <v>0</v>
      </c>
      <c r="CN240" s="257" t="str">
        <f t="shared" si="105"/>
        <v/>
      </c>
      <c r="CO240" s="650">
        <v>2</v>
      </c>
      <c r="CP240" s="650">
        <v>2</v>
      </c>
      <c r="CQ240" s="257">
        <f t="shared" si="106"/>
        <v>1</v>
      </c>
      <c r="CR240" s="650">
        <v>0</v>
      </c>
      <c r="CS240" s="650">
        <v>0</v>
      </c>
      <c r="CT240" s="257" t="str">
        <f t="shared" si="107"/>
        <v/>
      </c>
      <c r="CU240" s="256">
        <v>0</v>
      </c>
      <c r="CV240" s="256">
        <v>0</v>
      </c>
      <c r="CW240" s="257" t="str">
        <f t="shared" si="108"/>
        <v/>
      </c>
      <c r="CX240" s="256">
        <v>0</v>
      </c>
      <c r="CY240" s="256">
        <f t="shared" si="78"/>
        <v>0</v>
      </c>
      <c r="CZ240" s="257" t="str">
        <f t="shared" si="109"/>
        <v/>
      </c>
    </row>
    <row r="241" spans="1:104" ht="15" customHeight="1" x14ac:dyDescent="0.25">
      <c r="A241" s="152">
        <v>56</v>
      </c>
      <c r="B241" s="127" t="s">
        <v>393</v>
      </c>
      <c r="C241" s="127" t="s">
        <v>345</v>
      </c>
      <c r="D241" s="480">
        <v>1</v>
      </c>
      <c r="E241" s="480">
        <v>1</v>
      </c>
      <c r="F241" s="257">
        <f t="shared" si="79"/>
        <v>1</v>
      </c>
      <c r="G241" s="239" t="str">
        <f t="shared" si="73"/>
        <v>Đạt</v>
      </c>
      <c r="H241" s="259">
        <f t="shared" si="110"/>
        <v>24</v>
      </c>
      <c r="I241" s="259">
        <f t="shared" si="110"/>
        <v>19</v>
      </c>
      <c r="J241" s="293">
        <f t="shared" si="80"/>
        <v>1.263157894736842</v>
      </c>
      <c r="K241" s="239" t="str">
        <f t="shared" si="75"/>
        <v>Đạt</v>
      </c>
      <c r="L241" s="650">
        <v>1</v>
      </c>
      <c r="M241" s="650">
        <v>1</v>
      </c>
      <c r="N241" s="257">
        <f t="shared" si="81"/>
        <v>1</v>
      </c>
      <c r="O241" s="650">
        <v>0</v>
      </c>
      <c r="P241" s="650">
        <v>0</v>
      </c>
      <c r="Q241" s="257" t="str">
        <f t="shared" si="76"/>
        <v/>
      </c>
      <c r="R241" s="650">
        <v>1</v>
      </c>
      <c r="S241" s="650">
        <v>1</v>
      </c>
      <c r="T241" s="257">
        <f t="shared" si="82"/>
        <v>1</v>
      </c>
      <c r="U241" s="650">
        <v>2</v>
      </c>
      <c r="V241" s="650">
        <v>2</v>
      </c>
      <c r="W241" s="257">
        <f t="shared" si="83"/>
        <v>1</v>
      </c>
      <c r="X241" s="650">
        <v>0</v>
      </c>
      <c r="Y241" s="650">
        <v>0</v>
      </c>
      <c r="Z241" s="257" t="str">
        <f t="shared" si="84"/>
        <v/>
      </c>
      <c r="AA241" s="650">
        <v>0</v>
      </c>
      <c r="AB241" s="650">
        <v>0</v>
      </c>
      <c r="AC241" s="257" t="str">
        <f t="shared" si="77"/>
        <v/>
      </c>
      <c r="AD241" s="650">
        <v>1</v>
      </c>
      <c r="AE241" s="650">
        <v>1</v>
      </c>
      <c r="AF241" s="257">
        <f t="shared" si="85"/>
        <v>1</v>
      </c>
      <c r="AG241" s="650">
        <v>0</v>
      </c>
      <c r="AH241" s="650">
        <v>0</v>
      </c>
      <c r="AI241" s="257" t="str">
        <f t="shared" si="86"/>
        <v/>
      </c>
      <c r="AJ241" s="650">
        <v>0</v>
      </c>
      <c r="AK241" s="650">
        <v>0</v>
      </c>
      <c r="AL241" s="257" t="str">
        <f t="shared" si="87"/>
        <v/>
      </c>
      <c r="AM241" s="650">
        <v>0</v>
      </c>
      <c r="AN241" s="650">
        <v>0</v>
      </c>
      <c r="AO241" s="257" t="str">
        <f t="shared" si="88"/>
        <v/>
      </c>
      <c r="AP241" s="650">
        <v>1</v>
      </c>
      <c r="AQ241" s="650">
        <v>1</v>
      </c>
      <c r="AR241" s="257">
        <f t="shared" si="89"/>
        <v>1</v>
      </c>
      <c r="AS241" s="256">
        <v>4</v>
      </c>
      <c r="AT241" s="256">
        <v>0</v>
      </c>
      <c r="AU241" s="257" t="str">
        <f t="shared" si="90"/>
        <v/>
      </c>
      <c r="AV241" s="256">
        <v>1</v>
      </c>
      <c r="AW241" s="256">
        <v>1</v>
      </c>
      <c r="AX241" s="257">
        <f t="shared" si="91"/>
        <v>1</v>
      </c>
      <c r="AY241" s="256">
        <v>0</v>
      </c>
      <c r="AZ241" s="256">
        <v>0</v>
      </c>
      <c r="BA241" s="257" t="str">
        <f t="shared" si="92"/>
        <v/>
      </c>
      <c r="BB241" s="256">
        <v>1</v>
      </c>
      <c r="BC241" s="256">
        <v>0</v>
      </c>
      <c r="BD241" s="257" t="str">
        <f t="shared" si="93"/>
        <v/>
      </c>
      <c r="BE241" s="521">
        <v>1</v>
      </c>
      <c r="BF241" s="521">
        <v>1</v>
      </c>
      <c r="BG241" s="257">
        <f t="shared" si="94"/>
        <v>1</v>
      </c>
      <c r="BH241" s="256">
        <v>3</v>
      </c>
      <c r="BI241" s="256">
        <v>3</v>
      </c>
      <c r="BJ241" s="257">
        <f t="shared" si="95"/>
        <v>1</v>
      </c>
      <c r="BK241" s="650">
        <v>0</v>
      </c>
      <c r="BL241" s="650">
        <v>0</v>
      </c>
      <c r="BM241" s="257" t="str">
        <f t="shared" si="96"/>
        <v/>
      </c>
      <c r="BN241" s="650">
        <v>0</v>
      </c>
      <c r="BO241" s="650">
        <v>0</v>
      </c>
      <c r="BP241" s="257" t="str">
        <f t="shared" si="97"/>
        <v/>
      </c>
      <c r="BQ241" s="650">
        <v>1</v>
      </c>
      <c r="BR241" s="650">
        <v>1</v>
      </c>
      <c r="BS241" s="257">
        <f t="shared" si="98"/>
        <v>1</v>
      </c>
      <c r="BT241" s="650">
        <v>1</v>
      </c>
      <c r="BU241" s="650">
        <v>0</v>
      </c>
      <c r="BV241" s="257" t="str">
        <f t="shared" si="99"/>
        <v/>
      </c>
      <c r="BW241" s="650">
        <v>0</v>
      </c>
      <c r="BX241" s="650">
        <v>0</v>
      </c>
      <c r="BY241" s="257" t="str">
        <f t="shared" si="100"/>
        <v/>
      </c>
      <c r="BZ241" s="650">
        <v>0</v>
      </c>
      <c r="CA241" s="650">
        <v>0</v>
      </c>
      <c r="CB241" s="257" t="str">
        <f t="shared" si="101"/>
        <v/>
      </c>
      <c r="CC241" s="650">
        <v>2</v>
      </c>
      <c r="CD241" s="650">
        <v>2</v>
      </c>
      <c r="CE241" s="257">
        <f t="shared" si="102"/>
        <v>1</v>
      </c>
      <c r="CF241" s="650">
        <v>1</v>
      </c>
      <c r="CG241" s="650">
        <v>1</v>
      </c>
      <c r="CH241" s="257">
        <f t="shared" si="103"/>
        <v>1</v>
      </c>
      <c r="CI241" s="650">
        <v>0</v>
      </c>
      <c r="CJ241" s="650">
        <v>0</v>
      </c>
      <c r="CK241" s="257" t="str">
        <f t="shared" si="104"/>
        <v/>
      </c>
      <c r="CL241" s="650"/>
      <c r="CM241" s="650">
        <v>1</v>
      </c>
      <c r="CN241" s="257">
        <f t="shared" si="105"/>
        <v>0</v>
      </c>
      <c r="CO241" s="650">
        <v>2</v>
      </c>
      <c r="CP241" s="650">
        <v>2</v>
      </c>
      <c r="CQ241" s="257">
        <f t="shared" si="106"/>
        <v>1</v>
      </c>
      <c r="CR241" s="650">
        <v>0</v>
      </c>
      <c r="CS241" s="650">
        <v>0</v>
      </c>
      <c r="CT241" s="257" t="str">
        <f t="shared" si="107"/>
        <v/>
      </c>
      <c r="CU241" s="256">
        <v>0</v>
      </c>
      <c r="CV241" s="256">
        <v>0</v>
      </c>
      <c r="CW241" s="257" t="str">
        <f t="shared" si="108"/>
        <v/>
      </c>
      <c r="CX241" s="256">
        <v>1</v>
      </c>
      <c r="CY241" s="256">
        <f t="shared" si="78"/>
        <v>1</v>
      </c>
      <c r="CZ241" s="257">
        <f t="shared" si="109"/>
        <v>1</v>
      </c>
    </row>
    <row r="242" spans="1:104" ht="15" customHeight="1" x14ac:dyDescent="0.25">
      <c r="A242" s="152">
        <v>57</v>
      </c>
      <c r="B242" s="127" t="s">
        <v>394</v>
      </c>
      <c r="C242" s="127" t="s">
        <v>336</v>
      </c>
      <c r="D242" s="480">
        <v>0</v>
      </c>
      <c r="E242" s="480">
        <v>0</v>
      </c>
      <c r="F242" s="257" t="str">
        <f t="shared" si="79"/>
        <v>-</v>
      </c>
      <c r="G242" s="239" t="str">
        <f t="shared" si="73"/>
        <v>Đạt</v>
      </c>
      <c r="H242" s="259">
        <f t="shared" si="110"/>
        <v>29</v>
      </c>
      <c r="I242" s="259">
        <f t="shared" si="110"/>
        <v>29</v>
      </c>
      <c r="J242" s="293">
        <f t="shared" si="80"/>
        <v>1</v>
      </c>
      <c r="K242" s="239" t="str">
        <f t="shared" si="75"/>
        <v>Đạt</v>
      </c>
      <c r="L242" s="650">
        <v>0</v>
      </c>
      <c r="M242" s="650">
        <v>0</v>
      </c>
      <c r="N242" s="257" t="str">
        <f t="shared" si="81"/>
        <v/>
      </c>
      <c r="O242" s="650">
        <v>0</v>
      </c>
      <c r="P242" s="650">
        <v>0</v>
      </c>
      <c r="Q242" s="257" t="str">
        <f t="shared" si="76"/>
        <v/>
      </c>
      <c r="R242" s="650">
        <v>0</v>
      </c>
      <c r="S242" s="650">
        <v>0</v>
      </c>
      <c r="T242" s="257" t="str">
        <f t="shared" si="82"/>
        <v/>
      </c>
      <c r="U242" s="650">
        <v>0</v>
      </c>
      <c r="V242" s="650">
        <v>0</v>
      </c>
      <c r="W242" s="257" t="str">
        <f t="shared" si="83"/>
        <v/>
      </c>
      <c r="X242" s="650">
        <v>0</v>
      </c>
      <c r="Y242" s="650">
        <v>0</v>
      </c>
      <c r="Z242" s="257" t="str">
        <f t="shared" si="84"/>
        <v/>
      </c>
      <c r="AA242" s="650">
        <v>2</v>
      </c>
      <c r="AB242" s="650">
        <v>2</v>
      </c>
      <c r="AC242" s="257">
        <f t="shared" si="77"/>
        <v>1</v>
      </c>
      <c r="AD242" s="650">
        <v>0</v>
      </c>
      <c r="AE242" s="650">
        <v>0</v>
      </c>
      <c r="AF242" s="257" t="str">
        <f t="shared" si="85"/>
        <v/>
      </c>
      <c r="AG242" s="650">
        <v>1</v>
      </c>
      <c r="AH242" s="650">
        <v>1</v>
      </c>
      <c r="AI242" s="257">
        <f t="shared" si="86"/>
        <v>1</v>
      </c>
      <c r="AJ242" s="650">
        <v>0</v>
      </c>
      <c r="AK242" s="650">
        <v>0</v>
      </c>
      <c r="AL242" s="257" t="str">
        <f t="shared" si="87"/>
        <v/>
      </c>
      <c r="AM242" s="650">
        <v>0</v>
      </c>
      <c r="AN242" s="650">
        <v>0</v>
      </c>
      <c r="AO242" s="257" t="str">
        <f t="shared" si="88"/>
        <v/>
      </c>
      <c r="AP242" s="650">
        <v>2</v>
      </c>
      <c r="AQ242" s="650">
        <v>2</v>
      </c>
      <c r="AR242" s="257">
        <f t="shared" si="89"/>
        <v>1</v>
      </c>
      <c r="AS242" s="256">
        <v>1</v>
      </c>
      <c r="AT242" s="256">
        <v>1</v>
      </c>
      <c r="AU242" s="257">
        <f t="shared" si="90"/>
        <v>1</v>
      </c>
      <c r="AV242" s="256">
        <v>3</v>
      </c>
      <c r="AW242" s="256">
        <v>3</v>
      </c>
      <c r="AX242" s="257">
        <f t="shared" si="91"/>
        <v>1</v>
      </c>
      <c r="AY242" s="256">
        <v>0</v>
      </c>
      <c r="AZ242" s="256">
        <v>0</v>
      </c>
      <c r="BA242" s="257" t="str">
        <f t="shared" si="92"/>
        <v/>
      </c>
      <c r="BB242" s="256">
        <v>7</v>
      </c>
      <c r="BC242" s="256">
        <v>7</v>
      </c>
      <c r="BD242" s="257">
        <f t="shared" si="93"/>
        <v>1</v>
      </c>
      <c r="BE242" s="521">
        <v>11</v>
      </c>
      <c r="BF242" s="521">
        <v>11</v>
      </c>
      <c r="BG242" s="257">
        <f t="shared" si="94"/>
        <v>1</v>
      </c>
      <c r="BH242" s="256">
        <v>0</v>
      </c>
      <c r="BI242" s="256">
        <v>0</v>
      </c>
      <c r="BJ242" s="257" t="str">
        <f t="shared" si="95"/>
        <v/>
      </c>
      <c r="BK242" s="650">
        <v>1</v>
      </c>
      <c r="BL242" s="650">
        <v>1</v>
      </c>
      <c r="BM242" s="257">
        <f t="shared" si="96"/>
        <v>1</v>
      </c>
      <c r="BN242" s="650">
        <v>0</v>
      </c>
      <c r="BO242" s="650">
        <v>0</v>
      </c>
      <c r="BP242" s="257" t="str">
        <f t="shared" si="97"/>
        <v/>
      </c>
      <c r="BQ242" s="650">
        <v>0</v>
      </c>
      <c r="BR242" s="650">
        <v>0</v>
      </c>
      <c r="BS242" s="257" t="str">
        <f t="shared" si="98"/>
        <v/>
      </c>
      <c r="BT242" s="650">
        <v>0</v>
      </c>
      <c r="BU242" s="650">
        <v>0</v>
      </c>
      <c r="BV242" s="257" t="str">
        <f t="shared" si="99"/>
        <v/>
      </c>
      <c r="BW242" s="650">
        <v>0</v>
      </c>
      <c r="BX242" s="650">
        <v>0</v>
      </c>
      <c r="BY242" s="257" t="str">
        <f t="shared" si="100"/>
        <v/>
      </c>
      <c r="BZ242" s="650">
        <v>0</v>
      </c>
      <c r="CA242" s="650">
        <v>0</v>
      </c>
      <c r="CB242" s="257" t="str">
        <f t="shared" si="101"/>
        <v/>
      </c>
      <c r="CC242" s="650">
        <v>1</v>
      </c>
      <c r="CD242" s="650">
        <v>1</v>
      </c>
      <c r="CE242" s="257">
        <f t="shared" si="102"/>
        <v>1</v>
      </c>
      <c r="CF242" s="650">
        <v>0</v>
      </c>
      <c r="CG242" s="650">
        <v>0</v>
      </c>
      <c r="CH242" s="257" t="str">
        <f t="shared" si="103"/>
        <v/>
      </c>
      <c r="CI242" s="650">
        <v>0</v>
      </c>
      <c r="CJ242" s="650">
        <v>0</v>
      </c>
      <c r="CK242" s="257" t="str">
        <f t="shared" si="104"/>
        <v/>
      </c>
      <c r="CL242" s="650"/>
      <c r="CM242" s="650">
        <v>0</v>
      </c>
      <c r="CN242" s="257" t="str">
        <f t="shared" si="105"/>
        <v/>
      </c>
      <c r="CO242" s="650">
        <v>0</v>
      </c>
      <c r="CP242" s="650">
        <v>0</v>
      </c>
      <c r="CQ242" s="257" t="str">
        <f t="shared" si="106"/>
        <v/>
      </c>
      <c r="CR242" s="650">
        <v>0</v>
      </c>
      <c r="CS242" s="650">
        <v>0</v>
      </c>
      <c r="CT242" s="257" t="str">
        <f t="shared" si="107"/>
        <v/>
      </c>
      <c r="CU242" s="256">
        <v>0</v>
      </c>
      <c r="CV242" s="256">
        <v>0</v>
      </c>
      <c r="CW242" s="257" t="str">
        <f t="shared" si="108"/>
        <v/>
      </c>
      <c r="CX242" s="256">
        <v>0</v>
      </c>
      <c r="CY242" s="256">
        <f t="shared" si="78"/>
        <v>0</v>
      </c>
      <c r="CZ242" s="257" t="str">
        <f t="shared" si="109"/>
        <v/>
      </c>
    </row>
    <row r="243" spans="1:104" ht="15" customHeight="1" x14ac:dyDescent="0.25">
      <c r="A243" s="152">
        <v>58</v>
      </c>
      <c r="B243" s="127" t="s">
        <v>395</v>
      </c>
      <c r="C243" s="127" t="s">
        <v>336</v>
      </c>
      <c r="D243" s="480">
        <v>2</v>
      </c>
      <c r="E243" s="480">
        <v>2</v>
      </c>
      <c r="F243" s="257">
        <f t="shared" si="79"/>
        <v>1</v>
      </c>
      <c r="G243" s="239" t="str">
        <f t="shared" si="73"/>
        <v>Đạt</v>
      </c>
      <c r="H243" s="259">
        <f t="shared" si="110"/>
        <v>120</v>
      </c>
      <c r="I243" s="259">
        <f t="shared" si="110"/>
        <v>143</v>
      </c>
      <c r="J243" s="293">
        <f t="shared" si="80"/>
        <v>0.83916083916083917</v>
      </c>
      <c r="K243" s="239" t="str">
        <f t="shared" si="75"/>
        <v>Không đạt</v>
      </c>
      <c r="L243" s="650">
        <v>3</v>
      </c>
      <c r="M243" s="650">
        <v>3</v>
      </c>
      <c r="N243" s="257">
        <f t="shared" si="81"/>
        <v>1</v>
      </c>
      <c r="O243" s="650">
        <v>1</v>
      </c>
      <c r="P243" s="650">
        <v>1</v>
      </c>
      <c r="Q243" s="257">
        <f t="shared" si="76"/>
        <v>1</v>
      </c>
      <c r="R243" s="650">
        <v>7</v>
      </c>
      <c r="S243" s="650">
        <v>7</v>
      </c>
      <c r="T243" s="257">
        <f t="shared" si="82"/>
        <v>1</v>
      </c>
      <c r="U243" s="650">
        <v>6</v>
      </c>
      <c r="V243" s="650">
        <v>6</v>
      </c>
      <c r="W243" s="257">
        <f t="shared" si="83"/>
        <v>1</v>
      </c>
      <c r="X243" s="650">
        <v>5</v>
      </c>
      <c r="Y243" s="650">
        <v>5</v>
      </c>
      <c r="Z243" s="257">
        <f t="shared" si="84"/>
        <v>1</v>
      </c>
      <c r="AA243" s="650">
        <v>4</v>
      </c>
      <c r="AB243" s="650">
        <v>4</v>
      </c>
      <c r="AC243" s="257">
        <f t="shared" si="77"/>
        <v>1</v>
      </c>
      <c r="AD243" s="650">
        <v>5</v>
      </c>
      <c r="AE243" s="650">
        <v>5</v>
      </c>
      <c r="AF243" s="257">
        <f t="shared" si="85"/>
        <v>1</v>
      </c>
      <c r="AG243" s="650">
        <v>0</v>
      </c>
      <c r="AH243" s="650">
        <v>0</v>
      </c>
      <c r="AI243" s="257" t="str">
        <f t="shared" si="86"/>
        <v/>
      </c>
      <c r="AJ243" s="650">
        <v>0</v>
      </c>
      <c r="AK243" s="650">
        <v>0</v>
      </c>
      <c r="AL243" s="257" t="str">
        <f t="shared" si="87"/>
        <v/>
      </c>
      <c r="AM243" s="650">
        <v>4</v>
      </c>
      <c r="AN243" s="650">
        <v>4</v>
      </c>
      <c r="AO243" s="257">
        <f t="shared" si="88"/>
        <v>1</v>
      </c>
      <c r="AP243" s="650">
        <v>5</v>
      </c>
      <c r="AQ243" s="650">
        <v>5</v>
      </c>
      <c r="AR243" s="257">
        <f t="shared" si="89"/>
        <v>1</v>
      </c>
      <c r="AS243" s="256">
        <v>0</v>
      </c>
      <c r="AT243" s="256">
        <v>3</v>
      </c>
      <c r="AU243" s="257">
        <f t="shared" si="90"/>
        <v>0</v>
      </c>
      <c r="AV243" s="256">
        <v>19</v>
      </c>
      <c r="AW243" s="256">
        <v>19</v>
      </c>
      <c r="AX243" s="257">
        <f t="shared" si="91"/>
        <v>1</v>
      </c>
      <c r="AY243" s="256">
        <v>1</v>
      </c>
      <c r="AZ243" s="256">
        <v>1</v>
      </c>
      <c r="BA243" s="257">
        <f t="shared" si="92"/>
        <v>1</v>
      </c>
      <c r="BB243" s="256">
        <v>0</v>
      </c>
      <c r="BC243" s="256">
        <v>5</v>
      </c>
      <c r="BD243" s="257">
        <f t="shared" si="93"/>
        <v>0</v>
      </c>
      <c r="BE243" s="521">
        <v>6</v>
      </c>
      <c r="BF243" s="521">
        <v>6</v>
      </c>
      <c r="BG243" s="257">
        <f t="shared" si="94"/>
        <v>1</v>
      </c>
      <c r="BH243" s="256">
        <v>9</v>
      </c>
      <c r="BI243" s="256">
        <v>9</v>
      </c>
      <c r="BJ243" s="257">
        <f t="shared" si="95"/>
        <v>1</v>
      </c>
      <c r="BK243" s="650">
        <v>2</v>
      </c>
      <c r="BL243" s="650">
        <v>2</v>
      </c>
      <c r="BM243" s="257">
        <f t="shared" si="96"/>
        <v>1</v>
      </c>
      <c r="BN243" s="650">
        <v>2</v>
      </c>
      <c r="BO243" s="650">
        <v>2</v>
      </c>
      <c r="BP243" s="257">
        <f t="shared" si="97"/>
        <v>1</v>
      </c>
      <c r="BQ243" s="650">
        <v>4</v>
      </c>
      <c r="BR243" s="650">
        <v>4</v>
      </c>
      <c r="BS243" s="257">
        <f t="shared" si="98"/>
        <v>1</v>
      </c>
      <c r="BT243" s="650">
        <v>2</v>
      </c>
      <c r="BU243" s="650">
        <v>4</v>
      </c>
      <c r="BV243" s="257">
        <f t="shared" si="99"/>
        <v>0.5</v>
      </c>
      <c r="BW243" s="650">
        <v>0</v>
      </c>
      <c r="BX243" s="650">
        <v>1</v>
      </c>
      <c r="BY243" s="257">
        <f t="shared" si="100"/>
        <v>0</v>
      </c>
      <c r="BZ243" s="650">
        <v>13</v>
      </c>
      <c r="CA243" s="650">
        <v>13</v>
      </c>
      <c r="CB243" s="257">
        <f t="shared" si="101"/>
        <v>1</v>
      </c>
      <c r="CC243" s="650">
        <v>7</v>
      </c>
      <c r="CD243" s="650">
        <v>7</v>
      </c>
      <c r="CE243" s="257">
        <f t="shared" si="102"/>
        <v>1</v>
      </c>
      <c r="CF243" s="650">
        <v>2</v>
      </c>
      <c r="CG243" s="650">
        <v>2</v>
      </c>
      <c r="CH243" s="257">
        <f t="shared" si="103"/>
        <v>1</v>
      </c>
      <c r="CI243" s="650">
        <v>5</v>
      </c>
      <c r="CJ243" s="650">
        <v>5</v>
      </c>
      <c r="CK243" s="257">
        <f t="shared" si="104"/>
        <v>1</v>
      </c>
      <c r="CL243" s="650"/>
      <c r="CM243" s="650">
        <v>12</v>
      </c>
      <c r="CN243" s="257">
        <f t="shared" si="105"/>
        <v>0</v>
      </c>
      <c r="CO243" s="650">
        <v>3</v>
      </c>
      <c r="CP243" s="650">
        <v>3</v>
      </c>
      <c r="CQ243" s="257">
        <f t="shared" si="106"/>
        <v>1</v>
      </c>
      <c r="CR243" s="650">
        <v>0</v>
      </c>
      <c r="CS243" s="650">
        <v>0</v>
      </c>
      <c r="CT243" s="257" t="str">
        <f t="shared" si="107"/>
        <v/>
      </c>
      <c r="CU243" s="256">
        <v>3</v>
      </c>
      <c r="CV243" s="256">
        <v>3</v>
      </c>
      <c r="CW243" s="257">
        <f t="shared" si="108"/>
        <v>1</v>
      </c>
      <c r="CX243" s="256">
        <v>2</v>
      </c>
      <c r="CY243" s="256">
        <f t="shared" si="78"/>
        <v>2</v>
      </c>
      <c r="CZ243" s="257">
        <f t="shared" si="109"/>
        <v>1</v>
      </c>
    </row>
    <row r="244" spans="1:104" ht="15" customHeight="1" x14ac:dyDescent="0.25">
      <c r="A244" s="152">
        <v>59</v>
      </c>
      <c r="B244" s="127" t="s">
        <v>396</v>
      </c>
      <c r="C244" s="127" t="s">
        <v>336</v>
      </c>
      <c r="D244" s="480">
        <v>0</v>
      </c>
      <c r="E244" s="480">
        <v>0</v>
      </c>
      <c r="F244" s="257" t="str">
        <f t="shared" si="79"/>
        <v>-</v>
      </c>
      <c r="G244" s="239" t="str">
        <f t="shared" si="73"/>
        <v>Đạt</v>
      </c>
      <c r="H244" s="259">
        <f t="shared" si="110"/>
        <v>10</v>
      </c>
      <c r="I244" s="259">
        <f t="shared" si="110"/>
        <v>11</v>
      </c>
      <c r="J244" s="293">
        <f t="shared" si="80"/>
        <v>0.90909090909090906</v>
      </c>
      <c r="K244" s="239" t="str">
        <f t="shared" si="75"/>
        <v>Không đạt</v>
      </c>
      <c r="L244" s="650">
        <v>0</v>
      </c>
      <c r="M244" s="650">
        <v>0</v>
      </c>
      <c r="N244" s="257" t="str">
        <f t="shared" si="81"/>
        <v/>
      </c>
      <c r="O244" s="650">
        <v>0</v>
      </c>
      <c r="P244" s="650">
        <v>0</v>
      </c>
      <c r="Q244" s="257" t="str">
        <f t="shared" si="76"/>
        <v/>
      </c>
      <c r="R244" s="650">
        <v>0</v>
      </c>
      <c r="S244" s="650">
        <v>0</v>
      </c>
      <c r="T244" s="257" t="str">
        <f t="shared" si="82"/>
        <v/>
      </c>
      <c r="U244" s="650">
        <v>0</v>
      </c>
      <c r="V244" s="650">
        <v>0</v>
      </c>
      <c r="W244" s="257" t="str">
        <f t="shared" si="83"/>
        <v/>
      </c>
      <c r="X244" s="650">
        <v>0</v>
      </c>
      <c r="Y244" s="650">
        <v>0</v>
      </c>
      <c r="Z244" s="257" t="str">
        <f t="shared" si="84"/>
        <v/>
      </c>
      <c r="AA244" s="650">
        <v>1</v>
      </c>
      <c r="AB244" s="650">
        <v>1</v>
      </c>
      <c r="AC244" s="257">
        <f t="shared" si="77"/>
        <v>1</v>
      </c>
      <c r="AD244" s="650">
        <v>0</v>
      </c>
      <c r="AE244" s="650">
        <v>0</v>
      </c>
      <c r="AF244" s="257" t="str">
        <f t="shared" si="85"/>
        <v/>
      </c>
      <c r="AG244" s="650">
        <v>0</v>
      </c>
      <c r="AH244" s="650">
        <v>0</v>
      </c>
      <c r="AI244" s="257" t="str">
        <f t="shared" si="86"/>
        <v/>
      </c>
      <c r="AJ244" s="650">
        <v>0</v>
      </c>
      <c r="AK244" s="650">
        <v>0</v>
      </c>
      <c r="AL244" s="257" t="str">
        <f t="shared" si="87"/>
        <v/>
      </c>
      <c r="AM244" s="650">
        <v>0</v>
      </c>
      <c r="AN244" s="650">
        <v>0</v>
      </c>
      <c r="AO244" s="257" t="str">
        <f t="shared" si="88"/>
        <v/>
      </c>
      <c r="AP244" s="650">
        <v>0</v>
      </c>
      <c r="AQ244" s="650">
        <v>0</v>
      </c>
      <c r="AR244" s="257" t="str">
        <f t="shared" si="89"/>
        <v/>
      </c>
      <c r="AS244" s="256">
        <v>0</v>
      </c>
      <c r="AT244" s="256">
        <v>0</v>
      </c>
      <c r="AU244" s="257" t="str">
        <f t="shared" si="90"/>
        <v/>
      </c>
      <c r="AV244" s="256">
        <v>0</v>
      </c>
      <c r="AW244" s="256">
        <v>0</v>
      </c>
      <c r="AX244" s="257" t="str">
        <f t="shared" si="91"/>
        <v/>
      </c>
      <c r="AY244" s="256">
        <v>0</v>
      </c>
      <c r="AZ244" s="256">
        <v>0</v>
      </c>
      <c r="BA244" s="257" t="str">
        <f t="shared" si="92"/>
        <v/>
      </c>
      <c r="BB244" s="256">
        <v>0</v>
      </c>
      <c r="BC244" s="256">
        <v>1</v>
      </c>
      <c r="BD244" s="257">
        <f t="shared" si="93"/>
        <v>0</v>
      </c>
      <c r="BE244" s="521">
        <v>3</v>
      </c>
      <c r="BF244" s="521">
        <v>3</v>
      </c>
      <c r="BG244" s="257">
        <f t="shared" si="94"/>
        <v>1</v>
      </c>
      <c r="BH244" s="256">
        <v>3</v>
      </c>
      <c r="BI244" s="256">
        <v>3</v>
      </c>
      <c r="BJ244" s="257">
        <f t="shared" si="95"/>
        <v>1</v>
      </c>
      <c r="BK244" s="650">
        <v>0</v>
      </c>
      <c r="BL244" s="650">
        <v>0</v>
      </c>
      <c r="BM244" s="257" t="str">
        <f t="shared" si="96"/>
        <v/>
      </c>
      <c r="BN244" s="650">
        <v>1</v>
      </c>
      <c r="BO244" s="650">
        <v>1</v>
      </c>
      <c r="BP244" s="257">
        <f t="shared" si="97"/>
        <v>1</v>
      </c>
      <c r="BQ244" s="650">
        <v>0</v>
      </c>
      <c r="BR244" s="650">
        <v>0</v>
      </c>
      <c r="BS244" s="257" t="str">
        <f t="shared" si="98"/>
        <v/>
      </c>
      <c r="BT244" s="650">
        <v>0</v>
      </c>
      <c r="BU244" s="650">
        <v>0</v>
      </c>
      <c r="BV244" s="257" t="str">
        <f t="shared" si="99"/>
        <v/>
      </c>
      <c r="BW244" s="650">
        <v>0</v>
      </c>
      <c r="BX244" s="650">
        <v>0</v>
      </c>
      <c r="BY244" s="257" t="str">
        <f t="shared" si="100"/>
        <v/>
      </c>
      <c r="BZ244" s="650">
        <v>0</v>
      </c>
      <c r="CA244" s="650">
        <v>0</v>
      </c>
      <c r="CB244" s="257" t="str">
        <f t="shared" si="101"/>
        <v/>
      </c>
      <c r="CC244" s="650">
        <v>0</v>
      </c>
      <c r="CD244" s="650">
        <v>0</v>
      </c>
      <c r="CE244" s="257" t="str">
        <f t="shared" si="102"/>
        <v/>
      </c>
      <c r="CF244" s="650">
        <v>0</v>
      </c>
      <c r="CG244" s="650">
        <v>0</v>
      </c>
      <c r="CH244" s="257" t="str">
        <f t="shared" si="103"/>
        <v/>
      </c>
      <c r="CI244" s="650">
        <v>1</v>
      </c>
      <c r="CJ244" s="650">
        <v>1</v>
      </c>
      <c r="CK244" s="257">
        <f t="shared" si="104"/>
        <v>1</v>
      </c>
      <c r="CL244" s="650"/>
      <c r="CM244" s="650">
        <v>0</v>
      </c>
      <c r="CN244" s="257" t="str">
        <f t="shared" si="105"/>
        <v/>
      </c>
      <c r="CO244" s="650">
        <v>1</v>
      </c>
      <c r="CP244" s="650">
        <v>1</v>
      </c>
      <c r="CQ244" s="257">
        <f t="shared" si="106"/>
        <v>1</v>
      </c>
      <c r="CR244" s="650">
        <v>0</v>
      </c>
      <c r="CS244" s="650">
        <v>0</v>
      </c>
      <c r="CT244" s="257" t="str">
        <f t="shared" si="107"/>
        <v/>
      </c>
      <c r="CU244" s="256">
        <v>0</v>
      </c>
      <c r="CV244" s="256">
        <v>0</v>
      </c>
      <c r="CW244" s="257" t="str">
        <f t="shared" si="108"/>
        <v/>
      </c>
      <c r="CX244" s="256">
        <v>0</v>
      </c>
      <c r="CY244" s="256">
        <f t="shared" si="78"/>
        <v>0</v>
      </c>
      <c r="CZ244" s="257" t="str">
        <f t="shared" si="109"/>
        <v/>
      </c>
    </row>
    <row r="245" spans="1:104" ht="15" customHeight="1" x14ac:dyDescent="0.25">
      <c r="A245" s="152">
        <v>60</v>
      </c>
      <c r="B245" s="127" t="s">
        <v>397</v>
      </c>
      <c r="C245" s="127" t="s">
        <v>339</v>
      </c>
      <c r="D245" s="480">
        <v>0</v>
      </c>
      <c r="E245" s="480">
        <v>0</v>
      </c>
      <c r="F245" s="257" t="str">
        <f t="shared" si="79"/>
        <v>-</v>
      </c>
      <c r="G245" s="239" t="str">
        <f t="shared" si="73"/>
        <v>Đạt</v>
      </c>
      <c r="H245" s="259">
        <f t="shared" si="110"/>
        <v>6</v>
      </c>
      <c r="I245" s="259">
        <f t="shared" si="110"/>
        <v>7</v>
      </c>
      <c r="J245" s="293">
        <f t="shared" si="80"/>
        <v>0.8571428571428571</v>
      </c>
      <c r="K245" s="239" t="str">
        <f t="shared" si="75"/>
        <v>Không đạt</v>
      </c>
      <c r="L245" s="650">
        <v>0</v>
      </c>
      <c r="M245" s="650">
        <v>0</v>
      </c>
      <c r="N245" s="257" t="str">
        <f t="shared" si="81"/>
        <v/>
      </c>
      <c r="O245" s="650">
        <v>0</v>
      </c>
      <c r="P245" s="650">
        <v>0</v>
      </c>
      <c r="Q245" s="257" t="str">
        <f t="shared" si="76"/>
        <v/>
      </c>
      <c r="R245" s="650">
        <v>0</v>
      </c>
      <c r="S245" s="650">
        <v>0</v>
      </c>
      <c r="T245" s="257" t="str">
        <f t="shared" si="82"/>
        <v/>
      </c>
      <c r="U245" s="650">
        <v>1</v>
      </c>
      <c r="V245" s="650">
        <v>1</v>
      </c>
      <c r="W245" s="257">
        <f t="shared" si="83"/>
        <v>1</v>
      </c>
      <c r="X245" s="650">
        <v>0</v>
      </c>
      <c r="Y245" s="650">
        <v>0</v>
      </c>
      <c r="Z245" s="257" t="str">
        <f t="shared" si="84"/>
        <v/>
      </c>
      <c r="AA245" s="650">
        <v>1</v>
      </c>
      <c r="AB245" s="650">
        <v>1</v>
      </c>
      <c r="AC245" s="257">
        <f t="shared" si="77"/>
        <v>1</v>
      </c>
      <c r="AD245" s="650">
        <v>0</v>
      </c>
      <c r="AE245" s="650">
        <v>0</v>
      </c>
      <c r="AF245" s="257" t="str">
        <f t="shared" si="85"/>
        <v/>
      </c>
      <c r="AG245" s="650">
        <v>1</v>
      </c>
      <c r="AH245" s="650">
        <v>1</v>
      </c>
      <c r="AI245" s="257">
        <f t="shared" si="86"/>
        <v>1</v>
      </c>
      <c r="AJ245" s="650">
        <v>0</v>
      </c>
      <c r="AK245" s="650">
        <v>0</v>
      </c>
      <c r="AL245" s="257" t="str">
        <f t="shared" si="87"/>
        <v/>
      </c>
      <c r="AM245" s="650">
        <v>0</v>
      </c>
      <c r="AN245" s="650">
        <v>0</v>
      </c>
      <c r="AO245" s="257" t="str">
        <f t="shared" si="88"/>
        <v/>
      </c>
      <c r="AP245" s="650">
        <v>0</v>
      </c>
      <c r="AQ245" s="650">
        <v>0</v>
      </c>
      <c r="AR245" s="257" t="str">
        <f t="shared" si="89"/>
        <v/>
      </c>
      <c r="AS245" s="256">
        <v>0</v>
      </c>
      <c r="AT245" s="256">
        <v>0</v>
      </c>
      <c r="AU245" s="257" t="str">
        <f t="shared" si="90"/>
        <v/>
      </c>
      <c r="AV245" s="256">
        <v>0</v>
      </c>
      <c r="AW245" s="256">
        <v>0</v>
      </c>
      <c r="AX245" s="257" t="str">
        <f t="shared" si="91"/>
        <v/>
      </c>
      <c r="AY245" s="256">
        <v>0</v>
      </c>
      <c r="AZ245" s="256">
        <v>0</v>
      </c>
      <c r="BA245" s="257" t="str">
        <f t="shared" si="92"/>
        <v/>
      </c>
      <c r="BB245" s="256">
        <v>0</v>
      </c>
      <c r="BC245" s="256">
        <v>0</v>
      </c>
      <c r="BD245" s="257" t="str">
        <f t="shared" si="93"/>
        <v/>
      </c>
      <c r="BE245" s="521">
        <v>0</v>
      </c>
      <c r="BF245" s="521">
        <v>0</v>
      </c>
      <c r="BG245" s="257" t="str">
        <f t="shared" si="94"/>
        <v/>
      </c>
      <c r="BH245" s="256">
        <v>1</v>
      </c>
      <c r="BI245" s="256">
        <v>1</v>
      </c>
      <c r="BJ245" s="257">
        <f t="shared" si="95"/>
        <v>1</v>
      </c>
      <c r="BK245" s="650">
        <v>0</v>
      </c>
      <c r="BL245" s="650">
        <v>0</v>
      </c>
      <c r="BM245" s="257" t="str">
        <f t="shared" si="96"/>
        <v/>
      </c>
      <c r="BN245" s="650">
        <v>1</v>
      </c>
      <c r="BO245" s="650">
        <v>1</v>
      </c>
      <c r="BP245" s="257">
        <f t="shared" si="97"/>
        <v>1</v>
      </c>
      <c r="BQ245" s="650">
        <v>0</v>
      </c>
      <c r="BR245" s="650">
        <v>0</v>
      </c>
      <c r="BS245" s="257" t="str">
        <f t="shared" si="98"/>
        <v/>
      </c>
      <c r="BT245" s="650">
        <v>0</v>
      </c>
      <c r="BU245" s="650">
        <v>0</v>
      </c>
      <c r="BV245" s="257" t="str">
        <f t="shared" si="99"/>
        <v/>
      </c>
      <c r="BW245" s="650">
        <v>0</v>
      </c>
      <c r="BX245" s="650">
        <v>0</v>
      </c>
      <c r="BY245" s="257" t="str">
        <f t="shared" si="100"/>
        <v/>
      </c>
      <c r="BZ245" s="650">
        <v>0</v>
      </c>
      <c r="CA245" s="650">
        <v>0</v>
      </c>
      <c r="CB245" s="257" t="str">
        <f t="shared" si="101"/>
        <v/>
      </c>
      <c r="CC245" s="650">
        <v>1</v>
      </c>
      <c r="CD245" s="650">
        <v>1</v>
      </c>
      <c r="CE245" s="257">
        <f t="shared" si="102"/>
        <v>1</v>
      </c>
      <c r="CF245" s="650">
        <v>0</v>
      </c>
      <c r="CG245" s="650">
        <v>0</v>
      </c>
      <c r="CH245" s="257" t="str">
        <f t="shared" si="103"/>
        <v/>
      </c>
      <c r="CI245" s="650">
        <v>0</v>
      </c>
      <c r="CJ245" s="650">
        <v>0</v>
      </c>
      <c r="CK245" s="257" t="str">
        <f t="shared" si="104"/>
        <v/>
      </c>
      <c r="CL245" s="650"/>
      <c r="CM245" s="650">
        <v>1</v>
      </c>
      <c r="CN245" s="257">
        <f t="shared" si="105"/>
        <v>0</v>
      </c>
      <c r="CO245" s="650">
        <v>0</v>
      </c>
      <c r="CP245" s="650">
        <v>0</v>
      </c>
      <c r="CQ245" s="257" t="str">
        <f t="shared" si="106"/>
        <v/>
      </c>
      <c r="CR245" s="650">
        <v>0</v>
      </c>
      <c r="CS245" s="650">
        <v>0</v>
      </c>
      <c r="CT245" s="257" t="str">
        <f t="shared" si="107"/>
        <v/>
      </c>
      <c r="CU245" s="256">
        <v>0</v>
      </c>
      <c r="CV245" s="256">
        <v>0</v>
      </c>
      <c r="CW245" s="257" t="str">
        <f t="shared" si="108"/>
        <v/>
      </c>
      <c r="CX245" s="256">
        <v>0</v>
      </c>
      <c r="CY245" s="256">
        <f t="shared" si="78"/>
        <v>0</v>
      </c>
      <c r="CZ245" s="257" t="str">
        <f t="shared" si="109"/>
        <v/>
      </c>
    </row>
    <row r="246" spans="1:104" ht="15" customHeight="1" x14ac:dyDescent="0.25">
      <c r="A246" s="152">
        <v>61</v>
      </c>
      <c r="B246" s="127" t="s">
        <v>398</v>
      </c>
      <c r="C246" s="127" t="s">
        <v>336</v>
      </c>
      <c r="D246" s="480">
        <v>0</v>
      </c>
      <c r="E246" s="480">
        <v>0</v>
      </c>
      <c r="F246" s="257" t="str">
        <f t="shared" si="79"/>
        <v>-</v>
      </c>
      <c r="G246" s="239" t="str">
        <f t="shared" si="73"/>
        <v>Đạt</v>
      </c>
      <c r="H246" s="259">
        <f t="shared" si="110"/>
        <v>4</v>
      </c>
      <c r="I246" s="259">
        <f t="shared" si="110"/>
        <v>6</v>
      </c>
      <c r="J246" s="293">
        <f t="shared" si="80"/>
        <v>0.66666666666666663</v>
      </c>
      <c r="K246" s="239" t="str">
        <f t="shared" si="75"/>
        <v>Không đạt</v>
      </c>
      <c r="L246" s="650">
        <v>0</v>
      </c>
      <c r="M246" s="650">
        <v>0</v>
      </c>
      <c r="N246" s="257" t="str">
        <f t="shared" si="81"/>
        <v/>
      </c>
      <c r="O246" s="650">
        <v>0</v>
      </c>
      <c r="P246" s="650">
        <v>0</v>
      </c>
      <c r="Q246" s="257" t="str">
        <f t="shared" si="76"/>
        <v/>
      </c>
      <c r="R246" s="650">
        <v>1</v>
      </c>
      <c r="S246" s="650">
        <v>1</v>
      </c>
      <c r="T246" s="257">
        <f t="shared" si="82"/>
        <v>1</v>
      </c>
      <c r="U246" s="650">
        <v>0</v>
      </c>
      <c r="V246" s="650">
        <v>0</v>
      </c>
      <c r="W246" s="257" t="str">
        <f t="shared" si="83"/>
        <v/>
      </c>
      <c r="X246" s="650">
        <v>0</v>
      </c>
      <c r="Y246" s="650">
        <v>0</v>
      </c>
      <c r="Z246" s="257" t="str">
        <f t="shared" si="84"/>
        <v/>
      </c>
      <c r="AA246" s="650">
        <v>0</v>
      </c>
      <c r="AB246" s="650">
        <v>0</v>
      </c>
      <c r="AC246" s="257" t="str">
        <f t="shared" si="77"/>
        <v/>
      </c>
      <c r="AD246" s="650">
        <v>0</v>
      </c>
      <c r="AE246" s="650">
        <v>0</v>
      </c>
      <c r="AF246" s="257" t="str">
        <f t="shared" si="85"/>
        <v/>
      </c>
      <c r="AG246" s="650">
        <v>0</v>
      </c>
      <c r="AH246" s="650">
        <v>0</v>
      </c>
      <c r="AI246" s="257" t="str">
        <f t="shared" si="86"/>
        <v/>
      </c>
      <c r="AJ246" s="650">
        <v>0</v>
      </c>
      <c r="AK246" s="650">
        <v>0</v>
      </c>
      <c r="AL246" s="257" t="str">
        <f t="shared" si="87"/>
        <v/>
      </c>
      <c r="AM246" s="650">
        <v>1</v>
      </c>
      <c r="AN246" s="650">
        <v>1</v>
      </c>
      <c r="AO246" s="257">
        <f t="shared" si="88"/>
        <v>1</v>
      </c>
      <c r="AP246" s="650">
        <v>0</v>
      </c>
      <c r="AQ246" s="650">
        <v>0</v>
      </c>
      <c r="AR246" s="257" t="str">
        <f t="shared" si="89"/>
        <v/>
      </c>
      <c r="AS246" s="256">
        <v>0</v>
      </c>
      <c r="AT246" s="256">
        <v>0</v>
      </c>
      <c r="AU246" s="257" t="str">
        <f t="shared" si="90"/>
        <v/>
      </c>
      <c r="AV246" s="256">
        <v>0</v>
      </c>
      <c r="AW246" s="256">
        <v>0</v>
      </c>
      <c r="AX246" s="257" t="str">
        <f t="shared" si="91"/>
        <v/>
      </c>
      <c r="AY246" s="256">
        <v>0</v>
      </c>
      <c r="AZ246" s="256">
        <v>0</v>
      </c>
      <c r="BA246" s="257" t="str">
        <f t="shared" si="92"/>
        <v/>
      </c>
      <c r="BB246" s="256">
        <v>0</v>
      </c>
      <c r="BC246" s="256">
        <v>0</v>
      </c>
      <c r="BD246" s="257" t="str">
        <f t="shared" si="93"/>
        <v/>
      </c>
      <c r="BE246" s="521">
        <v>0</v>
      </c>
      <c r="BF246" s="521">
        <v>0</v>
      </c>
      <c r="BG246" s="257" t="str">
        <f t="shared" si="94"/>
        <v/>
      </c>
      <c r="BH246" s="256">
        <v>2</v>
      </c>
      <c r="BI246" s="256">
        <v>2</v>
      </c>
      <c r="BJ246" s="257">
        <f t="shared" si="95"/>
        <v>1</v>
      </c>
      <c r="BK246" s="650">
        <v>0</v>
      </c>
      <c r="BL246" s="650">
        <v>0</v>
      </c>
      <c r="BM246" s="257" t="str">
        <f t="shared" si="96"/>
        <v/>
      </c>
      <c r="BN246" s="650">
        <v>0</v>
      </c>
      <c r="BO246" s="650">
        <v>0</v>
      </c>
      <c r="BP246" s="257" t="str">
        <f t="shared" si="97"/>
        <v/>
      </c>
      <c r="BQ246" s="650">
        <v>0</v>
      </c>
      <c r="BR246" s="650">
        <v>0</v>
      </c>
      <c r="BS246" s="257" t="str">
        <f t="shared" si="98"/>
        <v/>
      </c>
      <c r="BT246" s="650">
        <v>0</v>
      </c>
      <c r="BU246" s="650">
        <v>1</v>
      </c>
      <c r="BV246" s="257">
        <f t="shared" si="99"/>
        <v>0</v>
      </c>
      <c r="BW246" s="650">
        <v>0</v>
      </c>
      <c r="BX246" s="650">
        <v>0</v>
      </c>
      <c r="BY246" s="257" t="str">
        <f t="shared" si="100"/>
        <v/>
      </c>
      <c r="BZ246" s="650">
        <v>0</v>
      </c>
      <c r="CA246" s="650">
        <v>0</v>
      </c>
      <c r="CB246" s="257" t="str">
        <f t="shared" si="101"/>
        <v/>
      </c>
      <c r="CC246" s="650">
        <v>0</v>
      </c>
      <c r="CD246" s="650">
        <v>0</v>
      </c>
      <c r="CE246" s="257" t="str">
        <f t="shared" si="102"/>
        <v/>
      </c>
      <c r="CF246" s="650">
        <v>0</v>
      </c>
      <c r="CG246" s="650">
        <v>0</v>
      </c>
      <c r="CH246" s="257" t="str">
        <f t="shared" si="103"/>
        <v/>
      </c>
      <c r="CI246" s="650">
        <v>0</v>
      </c>
      <c r="CJ246" s="650">
        <v>0</v>
      </c>
      <c r="CK246" s="257" t="str">
        <f t="shared" si="104"/>
        <v/>
      </c>
      <c r="CL246" s="650"/>
      <c r="CM246" s="650">
        <v>1</v>
      </c>
      <c r="CN246" s="257">
        <f t="shared" si="105"/>
        <v>0</v>
      </c>
      <c r="CO246" s="650">
        <v>0</v>
      </c>
      <c r="CP246" s="650">
        <v>0</v>
      </c>
      <c r="CQ246" s="257" t="str">
        <f t="shared" si="106"/>
        <v/>
      </c>
      <c r="CR246" s="650">
        <v>0</v>
      </c>
      <c r="CS246" s="650">
        <v>0</v>
      </c>
      <c r="CT246" s="257" t="str">
        <f t="shared" si="107"/>
        <v/>
      </c>
      <c r="CU246" s="256">
        <v>0</v>
      </c>
      <c r="CV246" s="256">
        <v>0</v>
      </c>
      <c r="CW246" s="257" t="str">
        <f t="shared" si="108"/>
        <v/>
      </c>
      <c r="CX246" s="256">
        <v>0</v>
      </c>
      <c r="CY246" s="256">
        <f t="shared" si="78"/>
        <v>0</v>
      </c>
      <c r="CZ246" s="257" t="str">
        <f t="shared" si="109"/>
        <v/>
      </c>
    </row>
    <row r="247" spans="1:104" x14ac:dyDescent="0.25">
      <c r="A247" s="152">
        <v>62</v>
      </c>
      <c r="B247" s="127" t="s">
        <v>399</v>
      </c>
      <c r="C247" s="127" t="s">
        <v>339</v>
      </c>
      <c r="D247" s="480">
        <v>2</v>
      </c>
      <c r="E247" s="480">
        <v>2</v>
      </c>
      <c r="F247" s="257">
        <f t="shared" si="79"/>
        <v>1</v>
      </c>
      <c r="G247" s="239" t="str">
        <f t="shared" si="73"/>
        <v>Đạt</v>
      </c>
      <c r="H247" s="259">
        <f t="shared" si="110"/>
        <v>19</v>
      </c>
      <c r="I247" s="259">
        <f t="shared" si="110"/>
        <v>20</v>
      </c>
      <c r="J247" s="293">
        <f t="shared" si="80"/>
        <v>0.95</v>
      </c>
      <c r="K247" s="239" t="str">
        <f t="shared" si="75"/>
        <v>Không đạt</v>
      </c>
      <c r="L247" s="650">
        <v>1</v>
      </c>
      <c r="M247" s="650">
        <v>1</v>
      </c>
      <c r="N247" s="257">
        <f t="shared" si="81"/>
        <v>1</v>
      </c>
      <c r="O247" s="650">
        <v>0</v>
      </c>
      <c r="P247" s="650">
        <v>0</v>
      </c>
      <c r="Q247" s="257" t="str">
        <f t="shared" si="76"/>
        <v/>
      </c>
      <c r="R247" s="650">
        <v>2</v>
      </c>
      <c r="S247" s="650">
        <v>2</v>
      </c>
      <c r="T247" s="257">
        <f t="shared" si="82"/>
        <v>1</v>
      </c>
      <c r="U247" s="650">
        <v>0</v>
      </c>
      <c r="V247" s="650">
        <v>0</v>
      </c>
      <c r="W247" s="257" t="str">
        <f t="shared" si="83"/>
        <v/>
      </c>
      <c r="X247" s="650">
        <v>3</v>
      </c>
      <c r="Y247" s="650">
        <v>3</v>
      </c>
      <c r="Z247" s="257">
        <f t="shared" si="84"/>
        <v>1</v>
      </c>
      <c r="AA247" s="650">
        <v>1</v>
      </c>
      <c r="AB247" s="650">
        <v>1</v>
      </c>
      <c r="AC247" s="257">
        <f t="shared" si="77"/>
        <v>1</v>
      </c>
      <c r="AD247" s="650">
        <v>3</v>
      </c>
      <c r="AE247" s="650">
        <v>3</v>
      </c>
      <c r="AF247" s="257">
        <f t="shared" si="85"/>
        <v>1</v>
      </c>
      <c r="AG247" s="650">
        <v>0</v>
      </c>
      <c r="AH247" s="650">
        <v>0</v>
      </c>
      <c r="AI247" s="257" t="str">
        <f t="shared" si="86"/>
        <v/>
      </c>
      <c r="AJ247" s="650">
        <v>0</v>
      </c>
      <c r="AK247" s="650">
        <v>0</v>
      </c>
      <c r="AL247" s="257" t="str">
        <f t="shared" si="87"/>
        <v/>
      </c>
      <c r="AM247" s="650">
        <v>0</v>
      </c>
      <c r="AN247" s="650">
        <v>0</v>
      </c>
      <c r="AO247" s="257" t="str">
        <f t="shared" si="88"/>
        <v/>
      </c>
      <c r="AP247" s="650">
        <v>0</v>
      </c>
      <c r="AQ247" s="650">
        <v>0</v>
      </c>
      <c r="AR247" s="257" t="str">
        <f t="shared" si="89"/>
        <v/>
      </c>
      <c r="AS247" s="256">
        <v>0</v>
      </c>
      <c r="AT247" s="256">
        <v>0</v>
      </c>
      <c r="AU247" s="257" t="str">
        <f t="shared" si="90"/>
        <v/>
      </c>
      <c r="AV247" s="256">
        <v>1</v>
      </c>
      <c r="AW247" s="256">
        <v>1</v>
      </c>
      <c r="AX247" s="257">
        <f t="shared" si="91"/>
        <v>1</v>
      </c>
      <c r="AY247" s="256">
        <v>1</v>
      </c>
      <c r="AZ247" s="256">
        <v>1</v>
      </c>
      <c r="BA247" s="257">
        <f t="shared" si="92"/>
        <v>1</v>
      </c>
      <c r="BB247" s="256">
        <v>0</v>
      </c>
      <c r="BC247" s="256">
        <v>0</v>
      </c>
      <c r="BD247" s="257" t="str">
        <f t="shared" si="93"/>
        <v/>
      </c>
      <c r="BE247" s="521">
        <v>0</v>
      </c>
      <c r="BF247" s="521">
        <v>0</v>
      </c>
      <c r="BG247" s="257" t="str">
        <f t="shared" si="94"/>
        <v/>
      </c>
      <c r="BH247" s="256">
        <v>1</v>
      </c>
      <c r="BI247" s="256">
        <v>1</v>
      </c>
      <c r="BJ247" s="257">
        <f t="shared" si="95"/>
        <v>1</v>
      </c>
      <c r="BK247" s="650">
        <v>0</v>
      </c>
      <c r="BL247" s="650">
        <v>0</v>
      </c>
      <c r="BM247" s="257" t="str">
        <f t="shared" si="96"/>
        <v/>
      </c>
      <c r="BN247" s="650">
        <v>0</v>
      </c>
      <c r="BO247" s="650">
        <v>0</v>
      </c>
      <c r="BP247" s="257" t="str">
        <f t="shared" si="97"/>
        <v/>
      </c>
      <c r="BQ247" s="650">
        <v>0</v>
      </c>
      <c r="BR247" s="650">
        <v>0</v>
      </c>
      <c r="BS247" s="257" t="str">
        <f t="shared" si="98"/>
        <v/>
      </c>
      <c r="BT247" s="650">
        <v>1</v>
      </c>
      <c r="BU247" s="650">
        <v>0</v>
      </c>
      <c r="BV247" s="257" t="str">
        <f t="shared" si="99"/>
        <v/>
      </c>
      <c r="BW247" s="650">
        <v>0</v>
      </c>
      <c r="BX247" s="650">
        <v>0</v>
      </c>
      <c r="BY247" s="257" t="str">
        <f t="shared" si="100"/>
        <v/>
      </c>
      <c r="BZ247" s="650">
        <v>1</v>
      </c>
      <c r="CA247" s="650">
        <v>1</v>
      </c>
      <c r="CB247" s="257">
        <f t="shared" si="101"/>
        <v>1</v>
      </c>
      <c r="CC247" s="650">
        <v>0</v>
      </c>
      <c r="CD247" s="650">
        <v>0</v>
      </c>
      <c r="CE247" s="257" t="str">
        <f t="shared" si="102"/>
        <v/>
      </c>
      <c r="CF247" s="650">
        <v>0</v>
      </c>
      <c r="CG247" s="650">
        <v>0</v>
      </c>
      <c r="CH247" s="257" t="str">
        <f t="shared" si="103"/>
        <v/>
      </c>
      <c r="CI247" s="650">
        <v>2</v>
      </c>
      <c r="CJ247" s="650">
        <v>2</v>
      </c>
      <c r="CK247" s="257">
        <f t="shared" si="104"/>
        <v>1</v>
      </c>
      <c r="CL247" s="650"/>
      <c r="CM247" s="650">
        <v>2</v>
      </c>
      <c r="CN247" s="257">
        <f t="shared" si="105"/>
        <v>0</v>
      </c>
      <c r="CO247" s="650">
        <v>0</v>
      </c>
      <c r="CP247" s="650">
        <v>0</v>
      </c>
      <c r="CQ247" s="257" t="str">
        <f t="shared" si="106"/>
        <v/>
      </c>
      <c r="CR247" s="650">
        <v>0</v>
      </c>
      <c r="CS247" s="650">
        <v>0</v>
      </c>
      <c r="CT247" s="257" t="str">
        <f t="shared" si="107"/>
        <v/>
      </c>
      <c r="CU247" s="256">
        <v>0</v>
      </c>
      <c r="CV247" s="256">
        <v>0</v>
      </c>
      <c r="CW247" s="257" t="str">
        <f t="shared" si="108"/>
        <v/>
      </c>
      <c r="CX247" s="256">
        <v>2</v>
      </c>
      <c r="CY247" s="256">
        <f t="shared" si="78"/>
        <v>2</v>
      </c>
      <c r="CZ247" s="257">
        <f t="shared" si="109"/>
        <v>1</v>
      </c>
    </row>
    <row r="248" spans="1:104" ht="15" customHeight="1" x14ac:dyDescent="0.25">
      <c r="A248" s="152">
        <v>63</v>
      </c>
      <c r="B248" s="127" t="s">
        <v>400</v>
      </c>
      <c r="C248" s="127" t="s">
        <v>339</v>
      </c>
      <c r="D248" s="480">
        <v>1</v>
      </c>
      <c r="E248" s="480">
        <v>1</v>
      </c>
      <c r="F248" s="257">
        <f t="shared" si="79"/>
        <v>1</v>
      </c>
      <c r="G248" s="239" t="str">
        <f t="shared" si="73"/>
        <v>Đạt</v>
      </c>
      <c r="H248" s="259">
        <f t="shared" si="110"/>
        <v>9</v>
      </c>
      <c r="I248" s="259">
        <f t="shared" si="110"/>
        <v>11</v>
      </c>
      <c r="J248" s="293">
        <f t="shared" si="80"/>
        <v>0.81818181818181823</v>
      </c>
      <c r="K248" s="239" t="str">
        <f t="shared" si="75"/>
        <v>Không đạt</v>
      </c>
      <c r="L248" s="650">
        <v>0</v>
      </c>
      <c r="M248" s="650">
        <v>0</v>
      </c>
      <c r="N248" s="257" t="str">
        <f t="shared" si="81"/>
        <v/>
      </c>
      <c r="O248" s="650">
        <v>0</v>
      </c>
      <c r="P248" s="650">
        <v>0</v>
      </c>
      <c r="Q248" s="257" t="str">
        <f t="shared" si="76"/>
        <v/>
      </c>
      <c r="R248" s="650">
        <v>0</v>
      </c>
      <c r="S248" s="650">
        <v>0</v>
      </c>
      <c r="T248" s="257" t="str">
        <f t="shared" si="82"/>
        <v/>
      </c>
      <c r="U248" s="650">
        <v>1</v>
      </c>
      <c r="V248" s="650">
        <v>1</v>
      </c>
      <c r="W248" s="257">
        <f t="shared" si="83"/>
        <v>1</v>
      </c>
      <c r="X248" s="650">
        <v>0</v>
      </c>
      <c r="Y248" s="650">
        <v>0</v>
      </c>
      <c r="Z248" s="257" t="str">
        <f t="shared" si="84"/>
        <v/>
      </c>
      <c r="AA248" s="650">
        <v>1</v>
      </c>
      <c r="AB248" s="650">
        <v>1</v>
      </c>
      <c r="AC248" s="257">
        <f t="shared" si="77"/>
        <v>1</v>
      </c>
      <c r="AD248" s="650">
        <v>0</v>
      </c>
      <c r="AE248" s="650">
        <v>0</v>
      </c>
      <c r="AF248" s="257" t="str">
        <f t="shared" si="85"/>
        <v/>
      </c>
      <c r="AG248" s="650">
        <v>0</v>
      </c>
      <c r="AH248" s="650">
        <v>0</v>
      </c>
      <c r="AI248" s="257" t="str">
        <f t="shared" si="86"/>
        <v/>
      </c>
      <c r="AJ248" s="650">
        <v>0</v>
      </c>
      <c r="AK248" s="650">
        <v>0</v>
      </c>
      <c r="AL248" s="257" t="str">
        <f t="shared" si="87"/>
        <v/>
      </c>
      <c r="AM248" s="650">
        <v>0</v>
      </c>
      <c r="AN248" s="650">
        <v>0</v>
      </c>
      <c r="AO248" s="257" t="str">
        <f t="shared" si="88"/>
        <v/>
      </c>
      <c r="AP248" s="650">
        <v>0</v>
      </c>
      <c r="AQ248" s="650">
        <v>0</v>
      </c>
      <c r="AR248" s="257" t="str">
        <f t="shared" si="89"/>
        <v/>
      </c>
      <c r="AS248" s="256">
        <v>1</v>
      </c>
      <c r="AT248" s="256">
        <v>0</v>
      </c>
      <c r="AU248" s="257" t="str">
        <f t="shared" si="90"/>
        <v/>
      </c>
      <c r="AV248" s="256">
        <v>0</v>
      </c>
      <c r="AW248" s="256">
        <v>0</v>
      </c>
      <c r="AX248" s="257" t="str">
        <f t="shared" si="91"/>
        <v/>
      </c>
      <c r="AY248" s="256">
        <v>0</v>
      </c>
      <c r="AZ248" s="256">
        <v>0</v>
      </c>
      <c r="BA248" s="257" t="str">
        <f t="shared" si="92"/>
        <v/>
      </c>
      <c r="BB248" s="256">
        <v>0</v>
      </c>
      <c r="BC248" s="256">
        <v>0</v>
      </c>
      <c r="BD248" s="257" t="str">
        <f t="shared" si="93"/>
        <v/>
      </c>
      <c r="BE248" s="521">
        <v>0</v>
      </c>
      <c r="BF248" s="521">
        <v>0</v>
      </c>
      <c r="BG248" s="257" t="str">
        <f t="shared" si="94"/>
        <v/>
      </c>
      <c r="BH248" s="256">
        <v>0</v>
      </c>
      <c r="BI248" s="256">
        <v>0</v>
      </c>
      <c r="BJ248" s="257" t="str">
        <f t="shared" si="95"/>
        <v/>
      </c>
      <c r="BK248" s="650">
        <v>2</v>
      </c>
      <c r="BL248" s="650">
        <v>2</v>
      </c>
      <c r="BM248" s="257">
        <f t="shared" si="96"/>
        <v>1</v>
      </c>
      <c r="BN248" s="650">
        <v>0</v>
      </c>
      <c r="BO248" s="650">
        <v>0</v>
      </c>
      <c r="BP248" s="257" t="str">
        <f t="shared" si="97"/>
        <v/>
      </c>
      <c r="BQ248" s="650">
        <v>1</v>
      </c>
      <c r="BR248" s="650">
        <v>1</v>
      </c>
      <c r="BS248" s="257">
        <f t="shared" si="98"/>
        <v>1</v>
      </c>
      <c r="BT248" s="650">
        <v>0</v>
      </c>
      <c r="BU248" s="650">
        <v>2</v>
      </c>
      <c r="BV248" s="257">
        <f t="shared" si="99"/>
        <v>0</v>
      </c>
      <c r="BW248" s="650">
        <v>0</v>
      </c>
      <c r="BX248" s="650">
        <v>0</v>
      </c>
      <c r="BY248" s="257" t="str">
        <f t="shared" si="100"/>
        <v/>
      </c>
      <c r="BZ248" s="650">
        <v>0</v>
      </c>
      <c r="CA248" s="650">
        <v>0</v>
      </c>
      <c r="CB248" s="257" t="str">
        <f t="shared" si="101"/>
        <v/>
      </c>
      <c r="CC248" s="650">
        <v>1</v>
      </c>
      <c r="CD248" s="650">
        <v>1</v>
      </c>
      <c r="CE248" s="257">
        <f t="shared" si="102"/>
        <v>1</v>
      </c>
      <c r="CF248" s="650">
        <v>0</v>
      </c>
      <c r="CG248" s="650">
        <v>0</v>
      </c>
      <c r="CH248" s="257" t="str">
        <f t="shared" si="103"/>
        <v/>
      </c>
      <c r="CI248" s="650">
        <v>0</v>
      </c>
      <c r="CJ248" s="650">
        <v>0</v>
      </c>
      <c r="CK248" s="257" t="str">
        <f t="shared" si="104"/>
        <v/>
      </c>
      <c r="CL248" s="650"/>
      <c r="CM248" s="650">
        <v>2</v>
      </c>
      <c r="CN248" s="257">
        <f t="shared" si="105"/>
        <v>0</v>
      </c>
      <c r="CO248" s="650">
        <v>0</v>
      </c>
      <c r="CP248" s="650">
        <v>0</v>
      </c>
      <c r="CQ248" s="257" t="str">
        <f t="shared" si="106"/>
        <v/>
      </c>
      <c r="CR248" s="650">
        <v>1</v>
      </c>
      <c r="CS248" s="650">
        <v>0</v>
      </c>
      <c r="CT248" s="257" t="str">
        <f t="shared" si="107"/>
        <v/>
      </c>
      <c r="CU248" s="256">
        <v>0</v>
      </c>
      <c r="CV248" s="256">
        <v>0</v>
      </c>
      <c r="CW248" s="257" t="str">
        <f t="shared" si="108"/>
        <v/>
      </c>
      <c r="CX248" s="256">
        <v>1</v>
      </c>
      <c r="CY248" s="256">
        <f t="shared" si="78"/>
        <v>1</v>
      </c>
      <c r="CZ248" s="257">
        <f t="shared" si="109"/>
        <v>1</v>
      </c>
    </row>
    <row r="249" spans="1:104" ht="15" customHeight="1" x14ac:dyDescent="0.25">
      <c r="A249" s="469"/>
      <c r="B249" s="470"/>
      <c r="C249" s="470"/>
      <c r="F249" s="499"/>
      <c r="G249" s="500"/>
      <c r="H249" s="501"/>
      <c r="I249" s="501"/>
      <c r="J249" s="502"/>
      <c r="K249" s="500"/>
      <c r="L249" s="246"/>
      <c r="M249" s="246"/>
      <c r="N249" s="499"/>
      <c r="O249" s="246"/>
      <c r="P249" s="246"/>
      <c r="Q249" s="499"/>
      <c r="R249" s="246"/>
      <c r="S249" s="246"/>
      <c r="T249" s="499"/>
      <c r="U249" s="246"/>
      <c r="V249" s="246"/>
      <c r="W249" s="499"/>
      <c r="X249" s="246"/>
      <c r="Y249" s="246"/>
      <c r="Z249" s="499"/>
      <c r="AA249" s="246"/>
      <c r="AB249" s="246"/>
      <c r="AC249" s="499"/>
      <c r="AD249" s="246"/>
      <c r="AE249" s="246"/>
      <c r="AF249" s="499"/>
      <c r="AG249" s="246"/>
      <c r="AH249" s="246"/>
      <c r="AI249" s="499"/>
      <c r="AJ249" s="498"/>
      <c r="AK249" s="246"/>
      <c r="AL249" s="499"/>
      <c r="AM249" s="246"/>
      <c r="AN249" s="246"/>
      <c r="AO249" s="499"/>
      <c r="AP249" s="246"/>
      <c r="AQ249" s="246"/>
      <c r="AR249" s="499"/>
      <c r="AS249" s="246"/>
      <c r="AT249" s="246"/>
      <c r="AU249" s="499"/>
      <c r="AV249" s="246"/>
      <c r="AW249" s="246"/>
      <c r="AX249" s="499"/>
      <c r="AY249" s="246"/>
      <c r="AZ249" s="246"/>
      <c r="BA249" s="499"/>
      <c r="BB249" s="246"/>
      <c r="BC249" s="246"/>
      <c r="BD249" s="499"/>
      <c r="BE249" s="246"/>
      <c r="BF249" s="246"/>
      <c r="BG249" s="499"/>
      <c r="BH249" s="246"/>
      <c r="BI249" s="246"/>
      <c r="BJ249" s="499"/>
      <c r="BK249" s="246"/>
      <c r="BL249" s="246"/>
      <c r="BM249" s="499"/>
      <c r="BN249" s="246"/>
      <c r="BO249" s="246"/>
      <c r="BP249" s="499"/>
      <c r="BS249" s="499"/>
      <c r="BT249" s="246"/>
      <c r="BU249" s="246"/>
      <c r="BV249" s="499"/>
      <c r="BW249" s="246"/>
      <c r="BX249" s="246"/>
      <c r="BY249" s="499"/>
      <c r="BZ249" s="246"/>
      <c r="CA249" s="246"/>
      <c r="CB249" s="499"/>
      <c r="CC249" s="246"/>
      <c r="CD249" s="246"/>
      <c r="CE249" s="499"/>
      <c r="CF249" s="246"/>
      <c r="CG249" s="246"/>
      <c r="CH249" s="499"/>
      <c r="CI249" s="246"/>
      <c r="CJ249" s="246"/>
      <c r="CK249" s="499"/>
      <c r="CL249" s="246"/>
      <c r="CM249" s="246"/>
      <c r="CN249" s="499"/>
      <c r="CO249" s="246"/>
      <c r="CP249" s="246"/>
      <c r="CQ249" s="499"/>
      <c r="CR249" s="246"/>
      <c r="CS249" s="246"/>
      <c r="CT249" s="499"/>
      <c r="CU249" s="246"/>
      <c r="CV249" s="246"/>
      <c r="CW249" s="499"/>
      <c r="CX249" s="246"/>
      <c r="CY249" s="246"/>
      <c r="CZ249" s="499"/>
    </row>
    <row r="250" spans="1:104" x14ac:dyDescent="0.25">
      <c r="D250" s="478" t="s">
        <v>401</v>
      </c>
      <c r="E250" s="298"/>
    </row>
    <row r="251" spans="1:104" x14ac:dyDescent="0.25">
      <c r="A251" s="292" t="s">
        <v>138</v>
      </c>
      <c r="E251" s="298"/>
    </row>
    <row r="252" spans="1:104" s="120" customFormat="1" ht="15" customHeight="1" x14ac:dyDescent="0.25">
      <c r="A252" s="1030" t="s">
        <v>60</v>
      </c>
      <c r="B252" s="1030" t="s">
        <v>88</v>
      </c>
      <c r="C252" s="1030" t="s">
        <v>89</v>
      </c>
      <c r="D252" s="1032">
        <v>45748</v>
      </c>
      <c r="E252" s="1033"/>
      <c r="F252" s="1034"/>
      <c r="G252" s="1028" t="s">
        <v>405</v>
      </c>
      <c r="H252" s="1035" t="str">
        <f>+$H$114</f>
        <v>Luỹ kế T3.2025</v>
      </c>
      <c r="I252" s="1036"/>
      <c r="J252" s="1037"/>
      <c r="K252" s="1028" t="s">
        <v>405</v>
      </c>
      <c r="L252" s="1024">
        <v>45717</v>
      </c>
      <c r="M252" s="1024"/>
      <c r="N252" s="1024"/>
      <c r="O252" s="1025">
        <f>+L252+1</f>
        <v>45718</v>
      </c>
      <c r="P252" s="1026"/>
      <c r="Q252" s="1027"/>
      <c r="R252" s="1024">
        <f>+O252+1</f>
        <v>45719</v>
      </c>
      <c r="S252" s="1024"/>
      <c r="T252" s="1024"/>
      <c r="U252" s="1024">
        <f>+R252+1</f>
        <v>45720</v>
      </c>
      <c r="V252" s="1024"/>
      <c r="W252" s="1024"/>
      <c r="X252" s="1024">
        <f>+U252+1</f>
        <v>45721</v>
      </c>
      <c r="Y252" s="1024"/>
      <c r="Z252" s="1024"/>
      <c r="AA252" s="1025">
        <f>+X252+1</f>
        <v>45722</v>
      </c>
      <c r="AB252" s="1026"/>
      <c r="AC252" s="1027"/>
      <c r="AD252" s="1024">
        <f>+AA252+1</f>
        <v>45723</v>
      </c>
      <c r="AE252" s="1024"/>
      <c r="AF252" s="1024"/>
      <c r="AG252" s="1024">
        <f>+AD252+1</f>
        <v>45724</v>
      </c>
      <c r="AH252" s="1024"/>
      <c r="AI252" s="1024"/>
      <c r="AJ252" s="1024">
        <f>+AG252+1</f>
        <v>45725</v>
      </c>
      <c r="AK252" s="1024"/>
      <c r="AL252" s="1024"/>
      <c r="AM252" s="1024">
        <f>+AJ252+1</f>
        <v>45726</v>
      </c>
      <c r="AN252" s="1024"/>
      <c r="AO252" s="1024"/>
      <c r="AP252" s="1024">
        <f>+AM252+1</f>
        <v>45727</v>
      </c>
      <c r="AQ252" s="1024"/>
      <c r="AR252" s="1024"/>
      <c r="AS252" s="1024">
        <f>+AP252+1</f>
        <v>45728</v>
      </c>
      <c r="AT252" s="1024"/>
      <c r="AU252" s="1024"/>
      <c r="AV252" s="1024">
        <f>+AS252+1</f>
        <v>45729</v>
      </c>
      <c r="AW252" s="1024"/>
      <c r="AX252" s="1024"/>
      <c r="AY252" s="1024">
        <f>+AV252+1</f>
        <v>45730</v>
      </c>
      <c r="AZ252" s="1024"/>
      <c r="BA252" s="1024"/>
      <c r="BB252" s="1024">
        <f>+AY252+1</f>
        <v>45731</v>
      </c>
      <c r="BC252" s="1024"/>
      <c r="BD252" s="1024"/>
      <c r="BE252" s="1024">
        <f>+BB252+1</f>
        <v>45732</v>
      </c>
      <c r="BF252" s="1024"/>
      <c r="BG252" s="1024"/>
      <c r="BH252" s="1024">
        <f>+BE252+1</f>
        <v>45733</v>
      </c>
      <c r="BI252" s="1024"/>
      <c r="BJ252" s="1024"/>
      <c r="BK252" s="1024">
        <f>+BH252+1</f>
        <v>45734</v>
      </c>
      <c r="BL252" s="1024"/>
      <c r="BM252" s="1024"/>
      <c r="BN252" s="1024">
        <f>+BK252+1</f>
        <v>45735</v>
      </c>
      <c r="BO252" s="1024"/>
      <c r="BP252" s="1024"/>
      <c r="BQ252" s="1024">
        <f>+BN252+1</f>
        <v>45736</v>
      </c>
      <c r="BR252" s="1024"/>
      <c r="BS252" s="1024"/>
      <c r="BT252" s="1024">
        <f>+BQ252+1</f>
        <v>45737</v>
      </c>
      <c r="BU252" s="1024"/>
      <c r="BV252" s="1024"/>
      <c r="BW252" s="1024">
        <f>+BT252+1</f>
        <v>45738</v>
      </c>
      <c r="BX252" s="1024"/>
      <c r="BY252" s="1024"/>
      <c r="BZ252" s="1024">
        <f>+BW252+1</f>
        <v>45739</v>
      </c>
      <c r="CA252" s="1024"/>
      <c r="CB252" s="1024"/>
      <c r="CC252" s="1024">
        <f>+BZ252+1</f>
        <v>45740</v>
      </c>
      <c r="CD252" s="1024"/>
      <c r="CE252" s="1024"/>
      <c r="CF252" s="1024">
        <f>+CC252+1</f>
        <v>45741</v>
      </c>
      <c r="CG252" s="1024"/>
      <c r="CH252" s="1024"/>
      <c r="CI252" s="1024">
        <f>+CF252+1</f>
        <v>45742</v>
      </c>
      <c r="CJ252" s="1024"/>
      <c r="CK252" s="1024"/>
      <c r="CL252" s="1024">
        <f>+CI252+1</f>
        <v>45743</v>
      </c>
      <c r="CM252" s="1024"/>
      <c r="CN252" s="1024"/>
      <c r="CO252" s="1024">
        <f>+CL252+1</f>
        <v>45744</v>
      </c>
      <c r="CP252" s="1024"/>
      <c r="CQ252" s="1024"/>
      <c r="CR252" s="1024">
        <f>+CO252+1</f>
        <v>45745</v>
      </c>
      <c r="CS252" s="1024"/>
      <c r="CT252" s="1024"/>
      <c r="CU252" s="1024">
        <f>+CR252+1</f>
        <v>45746</v>
      </c>
      <c r="CV252" s="1024"/>
      <c r="CW252" s="1024"/>
      <c r="CX252" s="1024">
        <f>+CU252+1</f>
        <v>45747</v>
      </c>
      <c r="CY252" s="1024"/>
      <c r="CZ252" s="1024"/>
    </row>
    <row r="253" spans="1:104" s="124" customFormat="1" ht="42.6" customHeight="1" x14ac:dyDescent="0.3">
      <c r="A253" s="1031"/>
      <c r="B253" s="1031"/>
      <c r="C253" s="1031"/>
      <c r="D253" s="121" t="s">
        <v>140</v>
      </c>
      <c r="E253" s="121" t="s">
        <v>133</v>
      </c>
      <c r="F253" s="123" t="s">
        <v>132</v>
      </c>
      <c r="G253" s="1029"/>
      <c r="H253" s="121" t="s">
        <v>137</v>
      </c>
      <c r="I253" s="121" t="s">
        <v>131</v>
      </c>
      <c r="J253" s="121" t="s">
        <v>132</v>
      </c>
      <c r="K253" s="1029"/>
      <c r="L253" s="121" t="s">
        <v>137</v>
      </c>
      <c r="M253" s="121" t="s">
        <v>131</v>
      </c>
      <c r="N253" s="123" t="s">
        <v>132</v>
      </c>
      <c r="O253" s="121" t="s">
        <v>140</v>
      </c>
      <c r="P253" s="121" t="s">
        <v>131</v>
      </c>
      <c r="Q253" s="123" t="s">
        <v>132</v>
      </c>
      <c r="R253" s="121" t="s">
        <v>140</v>
      </c>
      <c r="S253" s="121" t="s">
        <v>131</v>
      </c>
      <c r="T253" s="123" t="s">
        <v>132</v>
      </c>
      <c r="U253" s="121" t="s">
        <v>140</v>
      </c>
      <c r="V253" s="121" t="s">
        <v>131</v>
      </c>
      <c r="W253" s="123" t="s">
        <v>132</v>
      </c>
      <c r="X253" s="121" t="s">
        <v>140</v>
      </c>
      <c r="Y253" s="121" t="s">
        <v>131</v>
      </c>
      <c r="Z253" s="123" t="s">
        <v>132</v>
      </c>
      <c r="AA253" s="121" t="s">
        <v>140</v>
      </c>
      <c r="AB253" s="121" t="s">
        <v>131</v>
      </c>
      <c r="AC253" s="123" t="s">
        <v>132</v>
      </c>
      <c r="AD253" s="121" t="s">
        <v>140</v>
      </c>
      <c r="AE253" s="121" t="s">
        <v>131</v>
      </c>
      <c r="AF253" s="123" t="s">
        <v>132</v>
      </c>
      <c r="AG253" s="121" t="s">
        <v>140</v>
      </c>
      <c r="AH253" s="121" t="s">
        <v>131</v>
      </c>
      <c r="AI253" s="123" t="s">
        <v>132</v>
      </c>
      <c r="AJ253" s="121" t="s">
        <v>140</v>
      </c>
      <c r="AK253" s="121" t="s">
        <v>131</v>
      </c>
      <c r="AL253" s="123" t="s">
        <v>132</v>
      </c>
      <c r="AM253" s="121" t="s">
        <v>140</v>
      </c>
      <c r="AN253" s="121" t="s">
        <v>131</v>
      </c>
      <c r="AO253" s="123" t="s">
        <v>132</v>
      </c>
      <c r="AP253" s="121" t="s">
        <v>140</v>
      </c>
      <c r="AQ253" s="121" t="s">
        <v>131</v>
      </c>
      <c r="AR253" s="123" t="s">
        <v>132</v>
      </c>
      <c r="AS253" s="121" t="s">
        <v>140</v>
      </c>
      <c r="AT253" s="121" t="s">
        <v>131</v>
      </c>
      <c r="AU253" s="123" t="s">
        <v>132</v>
      </c>
      <c r="AV253" s="121" t="s">
        <v>140</v>
      </c>
      <c r="AW253" s="121" t="s">
        <v>131</v>
      </c>
      <c r="AX253" s="123" t="s">
        <v>132</v>
      </c>
      <c r="AY253" s="121" t="s">
        <v>140</v>
      </c>
      <c r="AZ253" s="121" t="s">
        <v>131</v>
      </c>
      <c r="BA253" s="123" t="s">
        <v>132</v>
      </c>
      <c r="BB253" s="121" t="s">
        <v>140</v>
      </c>
      <c r="BC253" s="121" t="s">
        <v>131</v>
      </c>
      <c r="BD253" s="123" t="s">
        <v>132</v>
      </c>
      <c r="BE253" s="121" t="s">
        <v>140</v>
      </c>
      <c r="BF253" s="121" t="s">
        <v>131</v>
      </c>
      <c r="BG253" s="123" t="s">
        <v>132</v>
      </c>
      <c r="BH253" s="121" t="s">
        <v>140</v>
      </c>
      <c r="BI253" s="121" t="s">
        <v>131</v>
      </c>
      <c r="BJ253" s="123" t="s">
        <v>132</v>
      </c>
      <c r="BK253" s="121" t="s">
        <v>140</v>
      </c>
      <c r="BL253" s="121" t="s">
        <v>131</v>
      </c>
      <c r="BM253" s="123" t="s">
        <v>132</v>
      </c>
      <c r="BN253" s="121" t="s">
        <v>140</v>
      </c>
      <c r="BO253" s="121" t="s">
        <v>131</v>
      </c>
      <c r="BP253" s="123" t="s">
        <v>132</v>
      </c>
      <c r="BQ253" s="121" t="s">
        <v>140</v>
      </c>
      <c r="BR253" s="121" t="s">
        <v>131</v>
      </c>
      <c r="BS253" s="123" t="s">
        <v>132</v>
      </c>
      <c r="BT253" s="121" t="s">
        <v>140</v>
      </c>
      <c r="BU253" s="121" t="s">
        <v>131</v>
      </c>
      <c r="BV253" s="123" t="s">
        <v>132</v>
      </c>
      <c r="BW253" s="121" t="s">
        <v>140</v>
      </c>
      <c r="BX253" s="121" t="s">
        <v>131</v>
      </c>
      <c r="BY253" s="123" t="s">
        <v>132</v>
      </c>
      <c r="BZ253" s="121" t="s">
        <v>140</v>
      </c>
      <c r="CA253" s="121" t="s">
        <v>131</v>
      </c>
      <c r="CB253" s="123" t="s">
        <v>132</v>
      </c>
      <c r="CC253" s="121" t="s">
        <v>140</v>
      </c>
      <c r="CD253" s="121" t="s">
        <v>131</v>
      </c>
      <c r="CE253" s="123" t="s">
        <v>132</v>
      </c>
      <c r="CF253" s="121" t="s">
        <v>140</v>
      </c>
      <c r="CG253" s="121" t="s">
        <v>131</v>
      </c>
      <c r="CH253" s="123" t="s">
        <v>132</v>
      </c>
      <c r="CI253" s="121" t="s">
        <v>140</v>
      </c>
      <c r="CJ253" s="121" t="s">
        <v>131</v>
      </c>
      <c r="CK253" s="123" t="s">
        <v>132</v>
      </c>
      <c r="CL253" s="121" t="s">
        <v>140</v>
      </c>
      <c r="CM253" s="121" t="s">
        <v>131</v>
      </c>
      <c r="CN253" s="123" t="s">
        <v>132</v>
      </c>
      <c r="CO253" s="121" t="s">
        <v>140</v>
      </c>
      <c r="CP253" s="121" t="s">
        <v>131</v>
      </c>
      <c r="CQ253" s="123" t="s">
        <v>132</v>
      </c>
      <c r="CR253" s="121" t="s">
        <v>140</v>
      </c>
      <c r="CS253" s="121" t="s">
        <v>131</v>
      </c>
      <c r="CT253" s="123" t="s">
        <v>132</v>
      </c>
      <c r="CU253" s="121" t="s">
        <v>140</v>
      </c>
      <c r="CV253" s="121" t="s">
        <v>131</v>
      </c>
      <c r="CW253" s="123" t="s">
        <v>132</v>
      </c>
      <c r="CX253" s="121" t="s">
        <v>140</v>
      </c>
      <c r="CY253" s="121" t="s">
        <v>131</v>
      </c>
      <c r="CZ253" s="123" t="s">
        <v>132</v>
      </c>
    </row>
    <row r="254" spans="1:104" x14ac:dyDescent="0.25">
      <c r="A254" s="281"/>
      <c r="B254" s="145" t="s">
        <v>93</v>
      </c>
      <c r="C254" s="146"/>
      <c r="D254" s="235">
        <f>SUM(D255:D317)</f>
        <v>58</v>
      </c>
      <c r="E254" s="235">
        <f>SUM(E255:E317)</f>
        <v>58</v>
      </c>
      <c r="F254" s="236">
        <f>D254/$E$254</f>
        <v>1</v>
      </c>
      <c r="G254" s="239" t="str">
        <f>IF(F254&lt;99.9%,"Không đạt","Đạt")</f>
        <v>Đạt</v>
      </c>
      <c r="H254" s="237">
        <f>+SUM(H255:H317)</f>
        <v>1207</v>
      </c>
      <c r="I254" s="237">
        <f>+SUM(I255:I317)</f>
        <v>1207</v>
      </c>
      <c r="J254" s="238">
        <f>+H254/I254</f>
        <v>1</v>
      </c>
      <c r="K254" s="239" t="str">
        <f>IF(J254&lt;99.9%,"Không đạt","Đạt")</f>
        <v>Đạt</v>
      </c>
      <c r="L254" s="235">
        <f>+SUM(L255:L317)</f>
        <v>19</v>
      </c>
      <c r="M254" s="235">
        <f>+SUM(M255:M317)</f>
        <v>19</v>
      </c>
      <c r="N254" s="236">
        <f>+L254/M254</f>
        <v>1</v>
      </c>
      <c r="O254" s="235">
        <f>+SUM(O255:O317)</f>
        <v>13</v>
      </c>
      <c r="P254" s="235">
        <f>+SUM(P255:P317)</f>
        <v>13</v>
      </c>
      <c r="Q254" s="236">
        <f>+O254/P254</f>
        <v>1</v>
      </c>
      <c r="R254" s="235">
        <f>+SUM(R255:R317)</f>
        <v>66</v>
      </c>
      <c r="S254" s="235">
        <f>+SUM(S255:S317)</f>
        <v>66</v>
      </c>
      <c r="T254" s="236">
        <f>+R254/S254</f>
        <v>1</v>
      </c>
      <c r="U254" s="235">
        <f>+SUM(U255:U317)</f>
        <v>43</v>
      </c>
      <c r="V254" s="235">
        <f>+SUM(V255:V317)</f>
        <v>43</v>
      </c>
      <c r="W254" s="236">
        <f>+U254/V254</f>
        <v>1</v>
      </c>
      <c r="X254" s="235">
        <f>+SUM(X255:X317)</f>
        <v>65</v>
      </c>
      <c r="Y254" s="235">
        <f>+SUM(Y255:Y317)</f>
        <v>65</v>
      </c>
      <c r="Z254" s="236">
        <f>+X254/Y254</f>
        <v>1</v>
      </c>
      <c r="AA254" s="235">
        <f>+SUM(AA255:AA317)</f>
        <v>44</v>
      </c>
      <c r="AB254" s="235">
        <f>+SUM(AB255:AB317)</f>
        <v>44</v>
      </c>
      <c r="AC254" s="236">
        <f>+AA254/AB254</f>
        <v>1</v>
      </c>
      <c r="AD254" s="235">
        <f>+SUM(AD255:AD317)</f>
        <v>27</v>
      </c>
      <c r="AE254" s="235">
        <f>+SUM(AE255:AE317)</f>
        <v>27</v>
      </c>
      <c r="AF254" s="236">
        <f>+AD254/AE254</f>
        <v>1</v>
      </c>
      <c r="AG254" s="235">
        <f>+SUM(AG255:AG317)</f>
        <v>17</v>
      </c>
      <c r="AH254" s="235">
        <f>+SUM(AH255:AH317)</f>
        <v>17</v>
      </c>
      <c r="AI254" s="236">
        <f>+AG254/AH254</f>
        <v>1</v>
      </c>
      <c r="AJ254" s="235">
        <f>+SUM(AJ255:AJ317)</f>
        <v>10</v>
      </c>
      <c r="AK254" s="235">
        <f>+SUM(AK255:AK317)</f>
        <v>10</v>
      </c>
      <c r="AL254" s="236">
        <f>+AJ254/AK254</f>
        <v>1</v>
      </c>
      <c r="AM254" s="235">
        <f>+SUM(AM255:AM317)</f>
        <v>68</v>
      </c>
      <c r="AN254" s="235">
        <f>+SUM(AN255:AN317)</f>
        <v>68</v>
      </c>
      <c r="AO254" s="236">
        <f>+AM254/AN254</f>
        <v>1</v>
      </c>
      <c r="AP254" s="235">
        <f>+SUM(AP255:AP317)</f>
        <v>35</v>
      </c>
      <c r="AQ254" s="235">
        <f>+SUM(AQ255:AQ317)</f>
        <v>35</v>
      </c>
      <c r="AR254" s="236">
        <f>+AP254/AQ254</f>
        <v>1</v>
      </c>
      <c r="AS254" s="235">
        <f>+SUM(AS255:AS317)</f>
        <v>46</v>
      </c>
      <c r="AT254" s="235">
        <f>+SUM(AT255:AT317)</f>
        <v>46</v>
      </c>
      <c r="AU254" s="236">
        <f>+AS254/AT254</f>
        <v>1</v>
      </c>
      <c r="AV254" s="235">
        <f>+SUM(AV255:AV317)</f>
        <v>59</v>
      </c>
      <c r="AW254" s="235">
        <f>+SUM(AW255:AW317)</f>
        <v>59</v>
      </c>
      <c r="AX254" s="236">
        <f>+AV254/AW254</f>
        <v>1</v>
      </c>
      <c r="AY254" s="235">
        <f>+SUM(AY255:AY317)</f>
        <v>41</v>
      </c>
      <c r="AZ254" s="235">
        <f>+SUM(AZ255:AZ317)</f>
        <v>41</v>
      </c>
      <c r="BA254" s="236">
        <f>+AY254/AZ254</f>
        <v>1</v>
      </c>
      <c r="BB254" s="235">
        <f>+SUM(BB255:BB317)</f>
        <v>33</v>
      </c>
      <c r="BC254" s="235">
        <f>+SUM(BC255:BC317)</f>
        <v>33</v>
      </c>
      <c r="BD254" s="236">
        <f>+BB254/BC254</f>
        <v>1</v>
      </c>
      <c r="BE254" s="235">
        <f>+SUM(BE255:BE317)</f>
        <v>31</v>
      </c>
      <c r="BF254" s="235">
        <f>+SUM(BF255:BF317)</f>
        <v>31</v>
      </c>
      <c r="BG254" s="236">
        <f>+BE254/BF254</f>
        <v>1</v>
      </c>
      <c r="BH254" s="235">
        <f>+SUM(BH255:BH317)</f>
        <v>57</v>
      </c>
      <c r="BI254" s="235">
        <f>+SUM(BI255:BI317)</f>
        <v>57</v>
      </c>
      <c r="BJ254" s="236">
        <f>+BH254/BI254</f>
        <v>1</v>
      </c>
      <c r="BK254" s="235">
        <f>+SUM(BK255:BK317)</f>
        <v>28</v>
      </c>
      <c r="BL254" s="235">
        <f>+SUM(BL255:BL317)</f>
        <v>28</v>
      </c>
      <c r="BM254" s="236">
        <f>+BK254/BL254</f>
        <v>1</v>
      </c>
      <c r="BN254" s="235">
        <f>+SUM(BN255:BN317)</f>
        <v>41</v>
      </c>
      <c r="BO254" s="235">
        <f>+SUM(BO255:BO317)</f>
        <v>41</v>
      </c>
      <c r="BP254" s="236">
        <f>+BN254/BO254</f>
        <v>1</v>
      </c>
      <c r="BQ254" s="235">
        <f>+SUM(BQ255:BQ317)</f>
        <v>31</v>
      </c>
      <c r="BR254" s="235">
        <f>+SUM(BR255:BR317)</f>
        <v>31</v>
      </c>
      <c r="BS254" s="236">
        <f>+BQ254/BR254</f>
        <v>1</v>
      </c>
      <c r="BT254" s="235">
        <f>+SUM(BT255:BT317)</f>
        <v>43</v>
      </c>
      <c r="BU254" s="235">
        <f>+SUM(BU255:BU317)</f>
        <v>43</v>
      </c>
      <c r="BV254" s="236">
        <f>+BT254/BU254</f>
        <v>1</v>
      </c>
      <c r="BW254" s="235">
        <f>+SUM(BW255:BW317)</f>
        <v>7</v>
      </c>
      <c r="BX254" s="235">
        <f>+SUM(BX255:BX317)</f>
        <v>7</v>
      </c>
      <c r="BY254" s="236">
        <f>+BW254/BX254</f>
        <v>1</v>
      </c>
      <c r="BZ254" s="235">
        <f>+SUM(BZ255:BZ317)</f>
        <v>32</v>
      </c>
      <c r="CA254" s="235">
        <f>+SUM(CA255:CA317)</f>
        <v>32</v>
      </c>
      <c r="CB254" s="236">
        <f>+BZ254/CA254</f>
        <v>1</v>
      </c>
      <c r="CC254" s="235">
        <f>+SUM(CC255:CC317)</f>
        <v>61</v>
      </c>
      <c r="CD254" s="235">
        <f>+SUM(CD255:CD317)</f>
        <v>61</v>
      </c>
      <c r="CE254" s="236">
        <f>+CC254/CD254</f>
        <v>1</v>
      </c>
      <c r="CF254" s="235">
        <f>+SUM(CF255:CF317)</f>
        <v>47</v>
      </c>
      <c r="CG254" s="235">
        <f>+SUM(CG255:CG317)</f>
        <v>47</v>
      </c>
      <c r="CH254" s="236">
        <f>+CF254/CG254</f>
        <v>1</v>
      </c>
      <c r="CI254" s="235">
        <f>+SUM(CI255:CI317)</f>
        <v>46</v>
      </c>
      <c r="CJ254" s="235">
        <f>+SUM(CJ255:CJ317)</f>
        <v>46</v>
      </c>
      <c r="CK254" s="236">
        <f>+CI254/CJ254</f>
        <v>1</v>
      </c>
      <c r="CL254" s="235">
        <f>+SUM(CL255:CL317)</f>
        <v>57</v>
      </c>
      <c r="CM254" s="235">
        <f>+SUM(CM255:CM317)</f>
        <v>57</v>
      </c>
      <c r="CN254" s="236">
        <f>+CL254/CM254</f>
        <v>1</v>
      </c>
      <c r="CO254" s="235">
        <f>+SUM(CO255:CO317)</f>
        <v>55</v>
      </c>
      <c r="CP254" s="235">
        <f>+SUM(CP255:CP317)</f>
        <v>55</v>
      </c>
      <c r="CQ254" s="236">
        <f>+CO254/CP254</f>
        <v>1</v>
      </c>
      <c r="CR254" s="235">
        <f>+SUM(CR255:CR317)</f>
        <v>11</v>
      </c>
      <c r="CS254" s="235">
        <f>+SUM(CS255:CS317)</f>
        <v>11</v>
      </c>
      <c r="CT254" s="236">
        <f>+CR254/CS254</f>
        <v>1</v>
      </c>
      <c r="CU254" s="235">
        <f>+SUM(CU255:CU317)</f>
        <v>16</v>
      </c>
      <c r="CV254" s="235">
        <f>+SUM(CV255:CV317)</f>
        <v>16</v>
      </c>
      <c r="CW254" s="236">
        <f>+CU254/CV254</f>
        <v>1</v>
      </c>
      <c r="CX254" s="235">
        <f>+SUM(CX255:CX317)</f>
        <v>58</v>
      </c>
      <c r="CY254" s="235">
        <f>+SUM(CY255:CY317)</f>
        <v>58</v>
      </c>
      <c r="CZ254" s="236">
        <f>+CX254/CY254</f>
        <v>1</v>
      </c>
    </row>
    <row r="255" spans="1:104" ht="15" customHeight="1" x14ac:dyDescent="0.25">
      <c r="A255" s="152">
        <v>1</v>
      </c>
      <c r="B255" s="127" t="s">
        <v>335</v>
      </c>
      <c r="C255" s="127" t="s">
        <v>336</v>
      </c>
      <c r="D255" s="480">
        <v>0</v>
      </c>
      <c r="E255" s="480">
        <v>0</v>
      </c>
      <c r="F255" s="257" t="str">
        <f>IFERROR(D255/E255,"-")</f>
        <v>-</v>
      </c>
      <c r="G255" s="239" t="str">
        <f t="shared" ref="G255:G317" si="111">IF(F255&lt;99.9%,"Không đạt","Đạt")</f>
        <v>Đạt</v>
      </c>
      <c r="H255" s="259">
        <f t="shared" ref="H255:I286" si="112">+SUM(L255,O255,R255,U255,X255,AA255,AD255,AG255,AJ255,AM255,AP255,AS255,AV255,AY255,BB255,BE255,BH255,BK255,BN255,BQ255,BT255,BW255,BZ255,CC255,CF255,CI255,CL255,CO255,CR255,CU255,CX255)</f>
        <v>11</v>
      </c>
      <c r="I255" s="259">
        <f t="shared" si="112"/>
        <v>10</v>
      </c>
      <c r="J255" s="293">
        <f>+IF(I255=0,"",H255/I255)</f>
        <v>1.1000000000000001</v>
      </c>
      <c r="K255" s="239" t="str">
        <f t="shared" ref="K255:K317" si="113">IF(J255&lt;99.9%,"Không đạt","Đạt")</f>
        <v>Đạt</v>
      </c>
      <c r="L255" s="651">
        <v>0</v>
      </c>
      <c r="M255" s="651">
        <f t="shared" ref="M255:M317" si="114">+M186</f>
        <v>0</v>
      </c>
      <c r="N255" s="257" t="str">
        <f>+IF(M255=0,"",L255/M255)</f>
        <v/>
      </c>
      <c r="O255" s="256">
        <v>0</v>
      </c>
      <c r="P255" s="480">
        <f>+P186</f>
        <v>0</v>
      </c>
      <c r="Q255" s="257" t="str">
        <f t="shared" ref="Q255:Q317" si="115">+IF(P255=0,"",O255/P255)</f>
        <v/>
      </c>
      <c r="R255" s="650">
        <v>2</v>
      </c>
      <c r="S255" s="480">
        <f>+S186</f>
        <v>2</v>
      </c>
      <c r="T255" s="257">
        <f>+IF(S255=0,"",R255/S255)</f>
        <v>1</v>
      </c>
      <c r="U255" s="256">
        <v>0</v>
      </c>
      <c r="V255" s="480">
        <f>+V186</f>
        <v>0</v>
      </c>
      <c r="W255" s="257" t="str">
        <f>+IF(V255=0,"",U255/V255)</f>
        <v/>
      </c>
      <c r="X255" s="650">
        <v>2</v>
      </c>
      <c r="Y255" s="480">
        <f>+Y186</f>
        <v>2</v>
      </c>
      <c r="Z255" s="257">
        <f>+IF(Y255=0,"",X255/Y255)</f>
        <v>1</v>
      </c>
      <c r="AA255" s="650">
        <v>0</v>
      </c>
      <c r="AB255" s="480">
        <f>+AB186</f>
        <v>0</v>
      </c>
      <c r="AC255" s="257" t="str">
        <f t="shared" ref="AC255:AC317" si="116">+IF(AB255=0,"",AA255/AB255)</f>
        <v/>
      </c>
      <c r="AD255" s="650">
        <v>1</v>
      </c>
      <c r="AE255" s="480">
        <f>+AE186</f>
        <v>1</v>
      </c>
      <c r="AF255" s="257">
        <f>+IF(AE255=0,"",AD255/AE255)</f>
        <v>1</v>
      </c>
      <c r="AG255" s="650">
        <v>0</v>
      </c>
      <c r="AH255" s="480">
        <f>+AH186</f>
        <v>0</v>
      </c>
      <c r="AI255" s="257" t="str">
        <f>+IF(AH255=0,"",AG255/AH255)</f>
        <v/>
      </c>
      <c r="AJ255" s="480">
        <v>0</v>
      </c>
      <c r="AK255" s="480">
        <f>+AK186</f>
        <v>0</v>
      </c>
      <c r="AL255" s="257" t="str">
        <f>+IF(AK255=0,"",AJ255/AK255)</f>
        <v/>
      </c>
      <c r="AM255" s="650">
        <v>2</v>
      </c>
      <c r="AN255" s="480">
        <f>+AN186</f>
        <v>2</v>
      </c>
      <c r="AO255" s="257">
        <f>+IF(AN255=0,"",AM255/AN255)</f>
        <v>1</v>
      </c>
      <c r="AP255" s="650">
        <v>0</v>
      </c>
      <c r="AQ255" s="480">
        <f>+AQ186</f>
        <v>0</v>
      </c>
      <c r="AR255" s="257" t="str">
        <f>+IF(AQ255=0,"",AP255/AQ255)</f>
        <v/>
      </c>
      <c r="AS255" s="650">
        <v>0</v>
      </c>
      <c r="AT255" s="480">
        <f>+AT186</f>
        <v>0</v>
      </c>
      <c r="AU255" s="257" t="str">
        <f>+IF(AT255=0,"",AS255/AT255)</f>
        <v/>
      </c>
      <c r="AV255" s="650">
        <v>0</v>
      </c>
      <c r="AW255" s="480">
        <f>+AW186</f>
        <v>0</v>
      </c>
      <c r="AX255" s="257" t="str">
        <f>+IF(AW255=0,"",AV255/AW255)</f>
        <v/>
      </c>
      <c r="AY255" s="654">
        <v>1</v>
      </c>
      <c r="AZ255" s="480">
        <f>+AZ186</f>
        <v>1</v>
      </c>
      <c r="BA255" s="257">
        <f>+IF(AZ255=0,"",AY255/AZ255)</f>
        <v>1</v>
      </c>
      <c r="BB255" s="650">
        <v>1</v>
      </c>
      <c r="BC255" s="480">
        <f>+BC186</f>
        <v>0</v>
      </c>
      <c r="BD255" s="257" t="str">
        <f>+IF(BC255=0,"",BB255/BC255)</f>
        <v/>
      </c>
      <c r="BE255" s="650">
        <v>0</v>
      </c>
      <c r="BF255" s="480">
        <f>+BF186</f>
        <v>0</v>
      </c>
      <c r="BG255" s="257" t="str">
        <f>+IF(BF255=0,"",BE255/BF255)</f>
        <v/>
      </c>
      <c r="BH255" s="650">
        <v>0</v>
      </c>
      <c r="BI255" s="480">
        <f>+BI186</f>
        <v>0</v>
      </c>
      <c r="BJ255" s="257" t="str">
        <f>+IF(BI255=0,"",BH255/BI255)</f>
        <v/>
      </c>
      <c r="BK255" s="650">
        <v>0</v>
      </c>
      <c r="BL255" s="480">
        <f>+BL186</f>
        <v>0</v>
      </c>
      <c r="BM255" s="257" t="str">
        <f>+IF(BL255=0,"",BK255/BL255)</f>
        <v/>
      </c>
      <c r="BN255" s="650">
        <v>1</v>
      </c>
      <c r="BO255" s="480">
        <f>+BO186</f>
        <v>1</v>
      </c>
      <c r="BP255" s="257">
        <f>+IF(BO255=0,"",BN255/BO255)</f>
        <v>1</v>
      </c>
      <c r="BQ255" s="650">
        <v>0</v>
      </c>
      <c r="BR255" s="480">
        <f>+BR186</f>
        <v>0</v>
      </c>
      <c r="BS255" s="257" t="str">
        <f>+IF(BR255=0,"",BQ255/BR255)</f>
        <v/>
      </c>
      <c r="BT255" s="650">
        <v>0</v>
      </c>
      <c r="BU255" s="480">
        <v>0</v>
      </c>
      <c r="BV255" s="257" t="str">
        <f>+IF(BU255=0,"",BT255/BU255)</f>
        <v/>
      </c>
      <c r="BW255" s="650">
        <v>0</v>
      </c>
      <c r="BX255" s="480">
        <f>+BX186</f>
        <v>0</v>
      </c>
      <c r="BY255" s="257" t="str">
        <f>+IF(BX255=0,"",BW255/BX255)</f>
        <v/>
      </c>
      <c r="BZ255" s="650">
        <v>0</v>
      </c>
      <c r="CA255" s="480">
        <f>+CA186</f>
        <v>0</v>
      </c>
      <c r="CB255" s="257" t="str">
        <f>+IF(CA255=0,"",BZ255/CA255)</f>
        <v/>
      </c>
      <c r="CC255" s="650">
        <v>0</v>
      </c>
      <c r="CD255" s="480">
        <f>+CD186</f>
        <v>0</v>
      </c>
      <c r="CE255" s="257" t="str">
        <f>+IF(CD255=0,"",CC255/CD255)</f>
        <v/>
      </c>
      <c r="CF255" s="256">
        <v>0</v>
      </c>
      <c r="CG255" s="480">
        <f>+CG186</f>
        <v>0</v>
      </c>
      <c r="CH255" s="257" t="str">
        <f>+IF(CG255=0,"",CF255/CG255)</f>
        <v/>
      </c>
      <c r="CI255" s="256">
        <v>0</v>
      </c>
      <c r="CJ255" s="480">
        <f>+CJ186</f>
        <v>0</v>
      </c>
      <c r="CK255" s="257" t="str">
        <f>+IF(CJ255=0,"",CI255/CJ255)</f>
        <v/>
      </c>
      <c r="CL255" s="256">
        <v>0</v>
      </c>
      <c r="CM255" s="256">
        <f>+CM186</f>
        <v>0</v>
      </c>
      <c r="CN255" s="257" t="str">
        <f>+IF(CM255=0,"",CL255/CM255)</f>
        <v/>
      </c>
      <c r="CO255" s="650">
        <v>1</v>
      </c>
      <c r="CP255" s="256">
        <f>+CP186</f>
        <v>1</v>
      </c>
      <c r="CQ255" s="257">
        <f>+IF(CP255=0,"",CO255/CP255)</f>
        <v>1</v>
      </c>
      <c r="CR255" s="256">
        <v>0</v>
      </c>
      <c r="CS255" s="256">
        <f>+CS186</f>
        <v>0</v>
      </c>
      <c r="CT255" s="257" t="str">
        <f>+IF(CS255=0,"",CR255/CS255)</f>
        <v/>
      </c>
      <c r="CU255" s="256">
        <v>0</v>
      </c>
      <c r="CV255" s="256">
        <v>0</v>
      </c>
      <c r="CW255" s="257" t="str">
        <f>+IF(CV255=0,"",CU255/CV255)</f>
        <v/>
      </c>
      <c r="CX255" s="256">
        <v>0</v>
      </c>
      <c r="CY255" s="256">
        <f>+CY186</f>
        <v>0</v>
      </c>
      <c r="CZ255" s="257" t="str">
        <f>+IF(CY255=0,"",CX255/CY255)</f>
        <v/>
      </c>
    </row>
    <row r="256" spans="1:104" ht="15" customHeight="1" x14ac:dyDescent="0.25">
      <c r="A256" s="152">
        <v>2</v>
      </c>
      <c r="B256" s="127" t="s">
        <v>337</v>
      </c>
      <c r="C256" s="127" t="s">
        <v>336</v>
      </c>
      <c r="D256" s="480">
        <v>1</v>
      </c>
      <c r="E256" s="480">
        <v>1</v>
      </c>
      <c r="F256" s="257">
        <f t="shared" ref="F256:F317" si="117">IFERROR(D256/E256,"-")</f>
        <v>1</v>
      </c>
      <c r="G256" s="239" t="str">
        <f t="shared" si="111"/>
        <v>Đạt</v>
      </c>
      <c r="H256" s="259">
        <f t="shared" si="112"/>
        <v>14</v>
      </c>
      <c r="I256" s="259">
        <f t="shared" si="112"/>
        <v>17</v>
      </c>
      <c r="J256" s="293">
        <f t="shared" ref="J256:J317" si="118">+IF(I256=0,"",H256/I256)</f>
        <v>0.82352941176470584</v>
      </c>
      <c r="K256" s="239" t="str">
        <f t="shared" si="113"/>
        <v>Không đạt</v>
      </c>
      <c r="L256" s="651">
        <v>0</v>
      </c>
      <c r="M256" s="651">
        <f t="shared" si="114"/>
        <v>0</v>
      </c>
      <c r="N256" s="257" t="str">
        <f t="shared" ref="N256:N317" si="119">+IF(M256=0,"",L256/M256)</f>
        <v/>
      </c>
      <c r="O256" s="256">
        <v>0</v>
      </c>
      <c r="P256" s="480">
        <f t="shared" ref="P256:P317" si="120">+P187</f>
        <v>0</v>
      </c>
      <c r="Q256" s="257" t="str">
        <f t="shared" si="115"/>
        <v/>
      </c>
      <c r="R256" s="650">
        <v>0</v>
      </c>
      <c r="S256" s="480">
        <f t="shared" ref="S256:S317" si="121">+S187</f>
        <v>0</v>
      </c>
      <c r="T256" s="257" t="str">
        <f t="shared" ref="T256:T317" si="122">+IF(S256=0,"",R256/S256)</f>
        <v/>
      </c>
      <c r="U256" s="256">
        <v>0</v>
      </c>
      <c r="V256" s="480">
        <f t="shared" ref="V256:V317" si="123">+V187</f>
        <v>0</v>
      </c>
      <c r="W256" s="257" t="str">
        <f t="shared" ref="W256:W317" si="124">+IF(V256=0,"",U256/V256)</f>
        <v/>
      </c>
      <c r="X256" s="650">
        <v>0</v>
      </c>
      <c r="Y256" s="480">
        <f t="shared" ref="Y256:Y317" si="125">+Y187</f>
        <v>0</v>
      </c>
      <c r="Z256" s="257" t="str">
        <f t="shared" ref="Z256:Z317" si="126">+IF(Y256=0,"",X256/Y256)</f>
        <v/>
      </c>
      <c r="AA256" s="650">
        <v>0</v>
      </c>
      <c r="AB256" s="480">
        <f t="shared" ref="AB256:AB317" si="127">+AB187</f>
        <v>0</v>
      </c>
      <c r="AC256" s="257" t="str">
        <f t="shared" si="116"/>
        <v/>
      </c>
      <c r="AD256" s="650">
        <v>1</v>
      </c>
      <c r="AE256" s="480">
        <f t="shared" ref="AE256:AE317" si="128">+AE187</f>
        <v>1</v>
      </c>
      <c r="AF256" s="257">
        <f t="shared" ref="AF256:AF317" si="129">+IF(AE256=0,"",AD256/AE256)</f>
        <v>1</v>
      </c>
      <c r="AG256" s="650">
        <v>0</v>
      </c>
      <c r="AH256" s="480">
        <f t="shared" ref="AH256:AH317" si="130">+AH187</f>
        <v>0</v>
      </c>
      <c r="AI256" s="257" t="str">
        <f t="shared" ref="AI256:AI317" si="131">+IF(AH256=0,"",AG256/AH256)</f>
        <v/>
      </c>
      <c r="AJ256" s="480">
        <v>0</v>
      </c>
      <c r="AK256" s="480">
        <f t="shared" ref="AK256:AK317" si="132">+AK187</f>
        <v>0</v>
      </c>
      <c r="AL256" s="257" t="str">
        <f t="shared" ref="AL256:AL317" si="133">+IF(AK256=0,"",AJ256/AK256)</f>
        <v/>
      </c>
      <c r="AM256" s="650">
        <v>1</v>
      </c>
      <c r="AN256" s="480">
        <f t="shared" ref="AN256:AN317" si="134">+AN187</f>
        <v>1</v>
      </c>
      <c r="AO256" s="257">
        <f t="shared" ref="AO256:AO317" si="135">+IF(AN256=0,"",AM256/AN256)</f>
        <v>1</v>
      </c>
      <c r="AP256" s="650">
        <v>0</v>
      </c>
      <c r="AQ256" s="480">
        <f t="shared" ref="AQ256:AQ317" si="136">+AQ187</f>
        <v>0</v>
      </c>
      <c r="AR256" s="257" t="str">
        <f t="shared" ref="AR256:AR317" si="137">+IF(AQ256=0,"",AP256/AQ256)</f>
        <v/>
      </c>
      <c r="AS256" s="650">
        <v>0</v>
      </c>
      <c r="AT256" s="480">
        <f t="shared" ref="AT256:AT317" si="138">+AT187</f>
        <v>2</v>
      </c>
      <c r="AU256" s="257">
        <f t="shared" ref="AU256:AU317" si="139">+IF(AT256=0,"",AS256/AT256)</f>
        <v>0</v>
      </c>
      <c r="AV256" s="650">
        <v>1</v>
      </c>
      <c r="AW256" s="480">
        <f t="shared" ref="AW256:AW317" si="140">+AW187</f>
        <v>1</v>
      </c>
      <c r="AX256" s="257">
        <f t="shared" ref="AX256:AX317" si="141">+IF(AW256=0,"",AV256/AW256)</f>
        <v>1</v>
      </c>
      <c r="AY256" s="654">
        <v>0</v>
      </c>
      <c r="AZ256" s="480">
        <f t="shared" ref="AZ256:AZ317" si="142">+AZ187</f>
        <v>0</v>
      </c>
      <c r="BA256" s="257" t="str">
        <f t="shared" ref="BA256:BA317" si="143">+IF(AZ256=0,"",AY256/AZ256)</f>
        <v/>
      </c>
      <c r="BB256" s="650">
        <v>0</v>
      </c>
      <c r="BC256" s="480">
        <f t="shared" ref="BC256:BC317" si="144">+BC187</f>
        <v>0</v>
      </c>
      <c r="BD256" s="257" t="str">
        <f t="shared" ref="BD256:BD317" si="145">+IF(BC256=0,"",BB256/BC256)</f>
        <v/>
      </c>
      <c r="BE256" s="650">
        <v>1</v>
      </c>
      <c r="BF256" s="480">
        <f t="shared" ref="BF256:BF317" si="146">+BF187</f>
        <v>1</v>
      </c>
      <c r="BG256" s="257">
        <f t="shared" ref="BG256:BG317" si="147">+IF(BF256=0,"",BE256/BF256)</f>
        <v>1</v>
      </c>
      <c r="BH256" s="650">
        <v>0</v>
      </c>
      <c r="BI256" s="480">
        <f t="shared" ref="BI256:BI317" si="148">+BI187</f>
        <v>0</v>
      </c>
      <c r="BJ256" s="257" t="str">
        <f t="shared" ref="BJ256:BJ317" si="149">+IF(BI256=0,"",BH256/BI256)</f>
        <v/>
      </c>
      <c r="BK256" s="650">
        <v>2</v>
      </c>
      <c r="BL256" s="480">
        <f t="shared" ref="BL256:BL317" si="150">+BL187</f>
        <v>2</v>
      </c>
      <c r="BM256" s="257">
        <f t="shared" ref="BM256:BM317" si="151">+IF(BL256=0,"",BK256/BL256)</f>
        <v>1</v>
      </c>
      <c r="BN256" s="650">
        <v>3</v>
      </c>
      <c r="BO256" s="480">
        <f t="shared" ref="BO256:BO317" si="152">+BO187</f>
        <v>3</v>
      </c>
      <c r="BP256" s="257">
        <f t="shared" ref="BP256:BP317" si="153">+IF(BO256=0,"",BN256/BO256)</f>
        <v>1</v>
      </c>
      <c r="BQ256" s="650">
        <v>1</v>
      </c>
      <c r="BR256" s="480">
        <f t="shared" ref="BR256:BR317" si="154">+BR187</f>
        <v>1</v>
      </c>
      <c r="BS256" s="257">
        <f t="shared" ref="BS256:BS317" si="155">+IF(BR256=0,"",BQ256/BR256)</f>
        <v>1</v>
      </c>
      <c r="BT256" s="650">
        <v>1</v>
      </c>
      <c r="BU256" s="480">
        <v>1</v>
      </c>
      <c r="BV256" s="257">
        <f t="shared" ref="BV256:BV317" si="156">+IF(BU256=0,"",BT256/BU256)</f>
        <v>1</v>
      </c>
      <c r="BW256" s="650">
        <v>0</v>
      </c>
      <c r="BX256" s="480">
        <f t="shared" ref="BX256:BX317" si="157">+BX187</f>
        <v>1</v>
      </c>
      <c r="BY256" s="257">
        <f t="shared" ref="BY256:BY317" si="158">+IF(BX256=0,"",BW256/BX256)</f>
        <v>0</v>
      </c>
      <c r="BZ256" s="650">
        <v>0</v>
      </c>
      <c r="CA256" s="480">
        <f t="shared" ref="CA256:CA317" si="159">+CA187</f>
        <v>0</v>
      </c>
      <c r="CB256" s="257" t="str">
        <f t="shared" ref="CB256:CB317" si="160">+IF(CA256=0,"",BZ256/CA256)</f>
        <v/>
      </c>
      <c r="CC256" s="650">
        <v>0</v>
      </c>
      <c r="CD256" s="480">
        <f t="shared" ref="CD256:CD317" si="161">+CD187</f>
        <v>0</v>
      </c>
      <c r="CE256" s="257" t="str">
        <f t="shared" ref="CE256:CE317" si="162">+IF(CD256=0,"",CC256/CD256)</f>
        <v/>
      </c>
      <c r="CF256" s="256">
        <v>0</v>
      </c>
      <c r="CG256" s="480">
        <f t="shared" ref="CG256:CG317" si="163">+CG187</f>
        <v>0</v>
      </c>
      <c r="CH256" s="257" t="str">
        <f t="shared" ref="CH256:CH317" si="164">+IF(CG256=0,"",CF256/CG256)</f>
        <v/>
      </c>
      <c r="CI256" s="256">
        <v>2</v>
      </c>
      <c r="CJ256" s="256">
        <f t="shared" ref="CJ256:CJ317" si="165">+CJ187</f>
        <v>2</v>
      </c>
      <c r="CK256" s="257">
        <f t="shared" ref="CK256:CK317" si="166">+IF(CJ256=0,"",CI256/CJ256)</f>
        <v>1</v>
      </c>
      <c r="CL256" s="256">
        <v>0</v>
      </c>
      <c r="CM256" s="256">
        <f t="shared" ref="CM256:CM317" si="167">+CM187</f>
        <v>0</v>
      </c>
      <c r="CN256" s="257" t="str">
        <f t="shared" ref="CN256:CN317" si="168">+IF(CM256=0,"",CL256/CM256)</f>
        <v/>
      </c>
      <c r="CO256" s="650">
        <v>0</v>
      </c>
      <c r="CP256" s="256">
        <f t="shared" ref="CP256:CP317" si="169">+CP187</f>
        <v>0</v>
      </c>
      <c r="CQ256" s="257" t="str">
        <f t="shared" ref="CQ256:CQ317" si="170">+IF(CP256=0,"",CO256/CP256)</f>
        <v/>
      </c>
      <c r="CR256" s="256">
        <v>0</v>
      </c>
      <c r="CS256" s="256">
        <f t="shared" ref="CS256:CS317" si="171">+CS187</f>
        <v>0</v>
      </c>
      <c r="CT256" s="257" t="str">
        <f t="shared" ref="CT256:CT317" si="172">+IF(CS256=0,"",CR256/CS256)</f>
        <v/>
      </c>
      <c r="CU256" s="256">
        <v>0</v>
      </c>
      <c r="CV256" s="256">
        <v>0</v>
      </c>
      <c r="CW256" s="257" t="str">
        <f t="shared" ref="CW256:CW317" si="173">+IF(CV256=0,"",CU256/CV256)</f>
        <v/>
      </c>
      <c r="CX256" s="256">
        <v>1</v>
      </c>
      <c r="CY256" s="256">
        <f t="shared" ref="CY256:CY317" si="174">+CY187</f>
        <v>1</v>
      </c>
      <c r="CZ256" s="257">
        <f t="shared" ref="CZ256:CZ317" si="175">+IF(CY256=0,"",CX256/CY256)</f>
        <v>1</v>
      </c>
    </row>
    <row r="257" spans="1:104" ht="15" customHeight="1" x14ac:dyDescent="0.25">
      <c r="A257" s="152">
        <v>3</v>
      </c>
      <c r="B257" s="127" t="s">
        <v>338</v>
      </c>
      <c r="C257" s="127" t="s">
        <v>339</v>
      </c>
      <c r="D257" s="480">
        <v>1</v>
      </c>
      <c r="E257" s="480">
        <v>1</v>
      </c>
      <c r="F257" s="257">
        <f t="shared" si="117"/>
        <v>1</v>
      </c>
      <c r="G257" s="239" t="str">
        <f t="shared" si="111"/>
        <v>Đạt</v>
      </c>
      <c r="H257" s="259">
        <f t="shared" si="112"/>
        <v>18</v>
      </c>
      <c r="I257" s="259">
        <f t="shared" si="112"/>
        <v>19</v>
      </c>
      <c r="J257" s="293">
        <f t="shared" si="118"/>
        <v>0.94736842105263153</v>
      </c>
      <c r="K257" s="239" t="str">
        <f t="shared" si="113"/>
        <v>Không đạt</v>
      </c>
      <c r="L257" s="651">
        <v>2</v>
      </c>
      <c r="M257" s="651">
        <f t="shared" si="114"/>
        <v>2</v>
      </c>
      <c r="N257" s="257">
        <f t="shared" si="119"/>
        <v>1</v>
      </c>
      <c r="O257" s="256">
        <v>0</v>
      </c>
      <c r="P257" s="480">
        <f t="shared" si="120"/>
        <v>0</v>
      </c>
      <c r="Q257" s="257" t="str">
        <f t="shared" si="115"/>
        <v/>
      </c>
      <c r="R257" s="650">
        <v>0</v>
      </c>
      <c r="S257" s="480">
        <f t="shared" si="121"/>
        <v>0</v>
      </c>
      <c r="T257" s="257" t="str">
        <f t="shared" si="122"/>
        <v/>
      </c>
      <c r="U257" s="256">
        <v>0</v>
      </c>
      <c r="V257" s="480">
        <f t="shared" si="123"/>
        <v>0</v>
      </c>
      <c r="W257" s="257" t="str">
        <f t="shared" si="124"/>
        <v/>
      </c>
      <c r="X257" s="650">
        <v>1</v>
      </c>
      <c r="Y257" s="480">
        <f t="shared" si="125"/>
        <v>1</v>
      </c>
      <c r="Z257" s="257">
        <f t="shared" si="126"/>
        <v>1</v>
      </c>
      <c r="AA257" s="650">
        <v>3</v>
      </c>
      <c r="AB257" s="480">
        <f t="shared" si="127"/>
        <v>3</v>
      </c>
      <c r="AC257" s="257">
        <f t="shared" si="116"/>
        <v>1</v>
      </c>
      <c r="AD257" s="650">
        <v>0</v>
      </c>
      <c r="AE257" s="480">
        <f t="shared" si="128"/>
        <v>0</v>
      </c>
      <c r="AF257" s="257" t="str">
        <f t="shared" si="129"/>
        <v/>
      </c>
      <c r="AG257" s="650">
        <v>0</v>
      </c>
      <c r="AH257" s="480">
        <f t="shared" si="130"/>
        <v>0</v>
      </c>
      <c r="AI257" s="257" t="str">
        <f t="shared" si="131"/>
        <v/>
      </c>
      <c r="AJ257" s="480">
        <v>0</v>
      </c>
      <c r="AK257" s="480">
        <f t="shared" si="132"/>
        <v>0</v>
      </c>
      <c r="AL257" s="257" t="str">
        <f t="shared" si="133"/>
        <v/>
      </c>
      <c r="AM257" s="650">
        <v>2</v>
      </c>
      <c r="AN257" s="480">
        <f t="shared" si="134"/>
        <v>2</v>
      </c>
      <c r="AO257" s="257">
        <f t="shared" si="135"/>
        <v>1</v>
      </c>
      <c r="AP257" s="650">
        <v>0</v>
      </c>
      <c r="AQ257" s="480">
        <f t="shared" si="136"/>
        <v>0</v>
      </c>
      <c r="AR257" s="257" t="str">
        <f t="shared" si="137"/>
        <v/>
      </c>
      <c r="AS257" s="650">
        <v>0</v>
      </c>
      <c r="AT257" s="480">
        <f t="shared" si="138"/>
        <v>1</v>
      </c>
      <c r="AU257" s="257">
        <f t="shared" si="139"/>
        <v>0</v>
      </c>
      <c r="AV257" s="650">
        <v>0</v>
      </c>
      <c r="AW257" s="480">
        <f t="shared" si="140"/>
        <v>0</v>
      </c>
      <c r="AX257" s="257" t="str">
        <f t="shared" si="141"/>
        <v/>
      </c>
      <c r="AY257" s="654">
        <v>0</v>
      </c>
      <c r="AZ257" s="480">
        <f t="shared" si="142"/>
        <v>0</v>
      </c>
      <c r="BA257" s="257" t="str">
        <f t="shared" si="143"/>
        <v/>
      </c>
      <c r="BB257" s="650">
        <v>0</v>
      </c>
      <c r="BC257" s="480">
        <f t="shared" si="144"/>
        <v>0</v>
      </c>
      <c r="BD257" s="257" t="str">
        <f t="shared" si="145"/>
        <v/>
      </c>
      <c r="BE257" s="650">
        <v>0</v>
      </c>
      <c r="BF257" s="480">
        <f t="shared" si="146"/>
        <v>0</v>
      </c>
      <c r="BG257" s="257" t="str">
        <f t="shared" si="147"/>
        <v/>
      </c>
      <c r="BH257" s="650">
        <v>3</v>
      </c>
      <c r="BI257" s="480">
        <f t="shared" si="148"/>
        <v>3</v>
      </c>
      <c r="BJ257" s="257">
        <f t="shared" si="149"/>
        <v>1</v>
      </c>
      <c r="BK257" s="650">
        <v>1</v>
      </c>
      <c r="BL257" s="480">
        <f t="shared" si="150"/>
        <v>1</v>
      </c>
      <c r="BM257" s="257">
        <f t="shared" si="151"/>
        <v>1</v>
      </c>
      <c r="BN257" s="650">
        <v>1</v>
      </c>
      <c r="BO257" s="480">
        <f t="shared" si="152"/>
        <v>1</v>
      </c>
      <c r="BP257" s="257">
        <f t="shared" si="153"/>
        <v>1</v>
      </c>
      <c r="BQ257" s="650">
        <v>0</v>
      </c>
      <c r="BR257" s="480">
        <f t="shared" si="154"/>
        <v>0</v>
      </c>
      <c r="BS257" s="257" t="str">
        <f t="shared" si="155"/>
        <v/>
      </c>
      <c r="BT257" s="650">
        <v>0</v>
      </c>
      <c r="BU257" s="480">
        <v>0</v>
      </c>
      <c r="BV257" s="257" t="str">
        <f t="shared" si="156"/>
        <v/>
      </c>
      <c r="BW257" s="650">
        <v>0</v>
      </c>
      <c r="BX257" s="480">
        <f t="shared" si="157"/>
        <v>0</v>
      </c>
      <c r="BY257" s="257" t="str">
        <f t="shared" si="158"/>
        <v/>
      </c>
      <c r="BZ257" s="650">
        <v>0</v>
      </c>
      <c r="CA257" s="480">
        <f t="shared" si="159"/>
        <v>0</v>
      </c>
      <c r="CB257" s="257" t="str">
        <f t="shared" si="160"/>
        <v/>
      </c>
      <c r="CC257" s="650">
        <v>0</v>
      </c>
      <c r="CD257" s="480">
        <f t="shared" si="161"/>
        <v>0</v>
      </c>
      <c r="CE257" s="257" t="str">
        <f t="shared" si="162"/>
        <v/>
      </c>
      <c r="CF257" s="256">
        <v>0</v>
      </c>
      <c r="CG257" s="480">
        <f t="shared" si="163"/>
        <v>0</v>
      </c>
      <c r="CH257" s="257" t="str">
        <f t="shared" si="164"/>
        <v/>
      </c>
      <c r="CI257" s="256">
        <v>0</v>
      </c>
      <c r="CJ257" s="256">
        <f t="shared" si="165"/>
        <v>0</v>
      </c>
      <c r="CK257" s="257" t="str">
        <f t="shared" si="166"/>
        <v/>
      </c>
      <c r="CL257" s="256">
        <v>2</v>
      </c>
      <c r="CM257" s="256">
        <f t="shared" si="167"/>
        <v>2</v>
      </c>
      <c r="CN257" s="257">
        <f t="shared" si="168"/>
        <v>1</v>
      </c>
      <c r="CO257" s="650">
        <v>0</v>
      </c>
      <c r="CP257" s="256">
        <f t="shared" si="169"/>
        <v>0</v>
      </c>
      <c r="CQ257" s="257" t="str">
        <f t="shared" si="170"/>
        <v/>
      </c>
      <c r="CR257" s="256">
        <v>1</v>
      </c>
      <c r="CS257" s="256">
        <f t="shared" si="171"/>
        <v>1</v>
      </c>
      <c r="CT257" s="257">
        <f t="shared" si="172"/>
        <v>1</v>
      </c>
      <c r="CU257" s="256">
        <v>1</v>
      </c>
      <c r="CV257" s="256">
        <v>1</v>
      </c>
      <c r="CW257" s="257">
        <f t="shared" si="173"/>
        <v>1</v>
      </c>
      <c r="CX257" s="256">
        <v>1</v>
      </c>
      <c r="CY257" s="256">
        <f t="shared" si="174"/>
        <v>1</v>
      </c>
      <c r="CZ257" s="257">
        <f t="shared" si="175"/>
        <v>1</v>
      </c>
    </row>
    <row r="258" spans="1:104" x14ac:dyDescent="0.25">
      <c r="A258" s="152">
        <v>4</v>
      </c>
      <c r="B258" s="127" t="s">
        <v>340</v>
      </c>
      <c r="C258" s="127" t="s">
        <v>339</v>
      </c>
      <c r="D258" s="480">
        <v>1</v>
      </c>
      <c r="E258" s="480">
        <v>1</v>
      </c>
      <c r="F258" s="257">
        <f t="shared" si="117"/>
        <v>1</v>
      </c>
      <c r="G258" s="239" t="str">
        <f t="shared" si="111"/>
        <v>Đạt</v>
      </c>
      <c r="H258" s="259">
        <f t="shared" si="112"/>
        <v>7</v>
      </c>
      <c r="I258" s="259">
        <f t="shared" si="112"/>
        <v>8</v>
      </c>
      <c r="J258" s="293">
        <f t="shared" si="118"/>
        <v>0.875</v>
      </c>
      <c r="K258" s="239" t="str">
        <f t="shared" si="113"/>
        <v>Không đạt</v>
      </c>
      <c r="L258" s="651">
        <v>0</v>
      </c>
      <c r="M258" s="651">
        <f t="shared" si="114"/>
        <v>0</v>
      </c>
      <c r="N258" s="257" t="str">
        <f t="shared" si="119"/>
        <v/>
      </c>
      <c r="O258" s="256">
        <v>0</v>
      </c>
      <c r="P258" s="480">
        <f t="shared" si="120"/>
        <v>0</v>
      </c>
      <c r="Q258" s="257" t="str">
        <f t="shared" si="115"/>
        <v/>
      </c>
      <c r="R258" s="650">
        <v>0</v>
      </c>
      <c r="S258" s="480">
        <f t="shared" si="121"/>
        <v>0</v>
      </c>
      <c r="T258" s="257" t="str">
        <f t="shared" si="122"/>
        <v/>
      </c>
      <c r="U258" s="256">
        <v>0</v>
      </c>
      <c r="V258" s="480">
        <f t="shared" si="123"/>
        <v>0</v>
      </c>
      <c r="W258" s="257" t="str">
        <f t="shared" si="124"/>
        <v/>
      </c>
      <c r="X258" s="650">
        <v>0</v>
      </c>
      <c r="Y258" s="480">
        <f t="shared" si="125"/>
        <v>0</v>
      </c>
      <c r="Z258" s="257" t="str">
        <f t="shared" si="126"/>
        <v/>
      </c>
      <c r="AA258" s="650">
        <v>0</v>
      </c>
      <c r="AB258" s="480">
        <f t="shared" si="127"/>
        <v>0</v>
      </c>
      <c r="AC258" s="257" t="str">
        <f t="shared" si="116"/>
        <v/>
      </c>
      <c r="AD258" s="650">
        <v>0</v>
      </c>
      <c r="AE258" s="480">
        <f t="shared" si="128"/>
        <v>0</v>
      </c>
      <c r="AF258" s="257" t="str">
        <f t="shared" si="129"/>
        <v/>
      </c>
      <c r="AG258" s="650">
        <v>1</v>
      </c>
      <c r="AH258" s="480">
        <f t="shared" si="130"/>
        <v>1</v>
      </c>
      <c r="AI258" s="257">
        <f t="shared" si="131"/>
        <v>1</v>
      </c>
      <c r="AJ258" s="480">
        <v>0</v>
      </c>
      <c r="AK258" s="480">
        <f t="shared" si="132"/>
        <v>0</v>
      </c>
      <c r="AL258" s="257" t="str">
        <f t="shared" si="133"/>
        <v/>
      </c>
      <c r="AM258" s="650">
        <v>0</v>
      </c>
      <c r="AN258" s="480">
        <f t="shared" si="134"/>
        <v>0</v>
      </c>
      <c r="AO258" s="257" t="str">
        <f t="shared" si="135"/>
        <v/>
      </c>
      <c r="AP258" s="650">
        <v>0</v>
      </c>
      <c r="AQ258" s="480">
        <f t="shared" si="136"/>
        <v>0</v>
      </c>
      <c r="AR258" s="257" t="str">
        <f t="shared" si="137"/>
        <v/>
      </c>
      <c r="AS258" s="650">
        <v>0</v>
      </c>
      <c r="AT258" s="480">
        <f t="shared" si="138"/>
        <v>1</v>
      </c>
      <c r="AU258" s="257">
        <f t="shared" si="139"/>
        <v>0</v>
      </c>
      <c r="AV258" s="650">
        <v>0</v>
      </c>
      <c r="AW258" s="480">
        <f t="shared" si="140"/>
        <v>0</v>
      </c>
      <c r="AX258" s="257" t="str">
        <f t="shared" si="141"/>
        <v/>
      </c>
      <c r="AY258" s="654">
        <v>0</v>
      </c>
      <c r="AZ258" s="480">
        <f t="shared" si="142"/>
        <v>0</v>
      </c>
      <c r="BA258" s="257" t="str">
        <f t="shared" si="143"/>
        <v/>
      </c>
      <c r="BB258" s="650">
        <v>0</v>
      </c>
      <c r="BC258" s="480">
        <f t="shared" si="144"/>
        <v>0</v>
      </c>
      <c r="BD258" s="257" t="str">
        <f t="shared" si="145"/>
        <v/>
      </c>
      <c r="BE258" s="650">
        <v>0</v>
      </c>
      <c r="BF258" s="480">
        <f t="shared" si="146"/>
        <v>0</v>
      </c>
      <c r="BG258" s="257" t="str">
        <f t="shared" si="147"/>
        <v/>
      </c>
      <c r="BH258" s="650">
        <v>0</v>
      </c>
      <c r="BI258" s="480">
        <f t="shared" si="148"/>
        <v>0</v>
      </c>
      <c r="BJ258" s="257" t="str">
        <f t="shared" si="149"/>
        <v/>
      </c>
      <c r="BK258" s="650">
        <v>1</v>
      </c>
      <c r="BL258" s="480">
        <f t="shared" si="150"/>
        <v>1</v>
      </c>
      <c r="BM258" s="257">
        <f t="shared" si="151"/>
        <v>1</v>
      </c>
      <c r="BN258" s="650">
        <v>0</v>
      </c>
      <c r="BO258" s="480">
        <f t="shared" si="152"/>
        <v>0</v>
      </c>
      <c r="BP258" s="257" t="str">
        <f t="shared" si="153"/>
        <v/>
      </c>
      <c r="BQ258" s="650">
        <v>0</v>
      </c>
      <c r="BR258" s="480">
        <f t="shared" si="154"/>
        <v>0</v>
      </c>
      <c r="BS258" s="257" t="str">
        <f t="shared" si="155"/>
        <v/>
      </c>
      <c r="BT258" s="650">
        <v>0</v>
      </c>
      <c r="BU258" s="480">
        <v>0</v>
      </c>
      <c r="BV258" s="257" t="str">
        <f t="shared" si="156"/>
        <v/>
      </c>
      <c r="BW258" s="650">
        <v>0</v>
      </c>
      <c r="BX258" s="480">
        <f t="shared" si="157"/>
        <v>0</v>
      </c>
      <c r="BY258" s="257" t="str">
        <f t="shared" si="158"/>
        <v/>
      </c>
      <c r="BZ258" s="650">
        <v>0</v>
      </c>
      <c r="CA258" s="480">
        <f t="shared" si="159"/>
        <v>0</v>
      </c>
      <c r="CB258" s="257" t="str">
        <f t="shared" si="160"/>
        <v/>
      </c>
      <c r="CC258" s="650">
        <v>1</v>
      </c>
      <c r="CD258" s="480">
        <f t="shared" si="161"/>
        <v>1</v>
      </c>
      <c r="CE258" s="257">
        <f t="shared" si="162"/>
        <v>1</v>
      </c>
      <c r="CF258" s="256">
        <v>0</v>
      </c>
      <c r="CG258" s="480">
        <f t="shared" si="163"/>
        <v>0</v>
      </c>
      <c r="CH258" s="257" t="str">
        <f t="shared" si="164"/>
        <v/>
      </c>
      <c r="CI258" s="256">
        <v>1</v>
      </c>
      <c r="CJ258" s="256">
        <f t="shared" si="165"/>
        <v>1</v>
      </c>
      <c r="CK258" s="257">
        <f t="shared" si="166"/>
        <v>1</v>
      </c>
      <c r="CL258" s="256">
        <v>1</v>
      </c>
      <c r="CM258" s="256">
        <f t="shared" si="167"/>
        <v>1</v>
      </c>
      <c r="CN258" s="257">
        <f t="shared" si="168"/>
        <v>1</v>
      </c>
      <c r="CO258" s="650">
        <v>1</v>
      </c>
      <c r="CP258" s="256">
        <f t="shared" si="169"/>
        <v>1</v>
      </c>
      <c r="CQ258" s="257">
        <f t="shared" si="170"/>
        <v>1</v>
      </c>
      <c r="CR258" s="256">
        <v>0</v>
      </c>
      <c r="CS258" s="256">
        <f t="shared" si="171"/>
        <v>0</v>
      </c>
      <c r="CT258" s="257" t="str">
        <f t="shared" si="172"/>
        <v/>
      </c>
      <c r="CU258" s="256">
        <v>0</v>
      </c>
      <c r="CV258" s="256">
        <v>0</v>
      </c>
      <c r="CW258" s="257" t="str">
        <f t="shared" si="173"/>
        <v/>
      </c>
      <c r="CX258" s="256">
        <v>1</v>
      </c>
      <c r="CY258" s="256">
        <f t="shared" si="174"/>
        <v>1</v>
      </c>
      <c r="CZ258" s="257">
        <f t="shared" si="175"/>
        <v>1</v>
      </c>
    </row>
    <row r="259" spans="1:104" ht="15" customHeight="1" x14ac:dyDescent="0.25">
      <c r="A259" s="152">
        <v>5</v>
      </c>
      <c r="B259" s="127" t="s">
        <v>341</v>
      </c>
      <c r="C259" s="127" t="s">
        <v>336</v>
      </c>
      <c r="D259" s="480">
        <v>1</v>
      </c>
      <c r="E259" s="480">
        <v>1</v>
      </c>
      <c r="F259" s="257">
        <f t="shared" si="117"/>
        <v>1</v>
      </c>
      <c r="G259" s="239" t="str">
        <f t="shared" si="111"/>
        <v>Đạt</v>
      </c>
      <c r="H259" s="259">
        <f t="shared" si="112"/>
        <v>37</v>
      </c>
      <c r="I259" s="259">
        <f t="shared" si="112"/>
        <v>15</v>
      </c>
      <c r="J259" s="293">
        <f t="shared" si="118"/>
        <v>2.4666666666666668</v>
      </c>
      <c r="K259" s="239" t="str">
        <f t="shared" si="113"/>
        <v>Đạt</v>
      </c>
      <c r="L259" s="651">
        <v>0</v>
      </c>
      <c r="M259" s="651">
        <f t="shared" si="114"/>
        <v>0</v>
      </c>
      <c r="N259" s="257" t="str">
        <f t="shared" si="119"/>
        <v/>
      </c>
      <c r="O259" s="256">
        <v>0</v>
      </c>
      <c r="P259" s="480">
        <f t="shared" si="120"/>
        <v>0</v>
      </c>
      <c r="Q259" s="257" t="str">
        <f t="shared" si="115"/>
        <v/>
      </c>
      <c r="R259" s="650">
        <v>0</v>
      </c>
      <c r="S259" s="480">
        <f t="shared" si="121"/>
        <v>0</v>
      </c>
      <c r="T259" s="257" t="str">
        <f t="shared" si="122"/>
        <v/>
      </c>
      <c r="U259" s="256">
        <v>0</v>
      </c>
      <c r="V259" s="480">
        <f t="shared" si="123"/>
        <v>0</v>
      </c>
      <c r="W259" s="257" t="str">
        <f t="shared" si="124"/>
        <v/>
      </c>
      <c r="X259" s="650">
        <v>0</v>
      </c>
      <c r="Y259" s="480">
        <f t="shared" si="125"/>
        <v>0</v>
      </c>
      <c r="Z259" s="257" t="str">
        <f t="shared" si="126"/>
        <v/>
      </c>
      <c r="AA259" s="650">
        <v>0</v>
      </c>
      <c r="AB259" s="480">
        <f t="shared" si="127"/>
        <v>0</v>
      </c>
      <c r="AC259" s="257" t="str">
        <f t="shared" si="116"/>
        <v/>
      </c>
      <c r="AD259" s="650">
        <v>0</v>
      </c>
      <c r="AE259" s="480">
        <f t="shared" si="128"/>
        <v>0</v>
      </c>
      <c r="AF259" s="257" t="str">
        <f t="shared" si="129"/>
        <v/>
      </c>
      <c r="AG259" s="650">
        <v>4</v>
      </c>
      <c r="AH259" s="480">
        <f t="shared" si="130"/>
        <v>4</v>
      </c>
      <c r="AI259" s="257">
        <f t="shared" si="131"/>
        <v>1</v>
      </c>
      <c r="AJ259" s="480">
        <v>0</v>
      </c>
      <c r="AK259" s="480">
        <f t="shared" si="132"/>
        <v>0</v>
      </c>
      <c r="AL259" s="257" t="str">
        <f t="shared" si="133"/>
        <v/>
      </c>
      <c r="AM259" s="650">
        <v>0</v>
      </c>
      <c r="AN259" s="480">
        <f t="shared" si="134"/>
        <v>0</v>
      </c>
      <c r="AO259" s="257" t="str">
        <f t="shared" si="135"/>
        <v/>
      </c>
      <c r="AP259" s="650">
        <v>0</v>
      </c>
      <c r="AQ259" s="480">
        <f t="shared" si="136"/>
        <v>0</v>
      </c>
      <c r="AR259" s="257" t="str">
        <f t="shared" si="137"/>
        <v/>
      </c>
      <c r="AS259" s="650">
        <v>4</v>
      </c>
      <c r="AT259" s="480">
        <f t="shared" si="138"/>
        <v>0</v>
      </c>
      <c r="AU259" s="257" t="str">
        <f t="shared" si="139"/>
        <v/>
      </c>
      <c r="AV259" s="650">
        <v>0</v>
      </c>
      <c r="AW259" s="480">
        <f t="shared" si="140"/>
        <v>0</v>
      </c>
      <c r="AX259" s="257" t="str">
        <f t="shared" si="141"/>
        <v/>
      </c>
      <c r="AY259" s="654">
        <v>7</v>
      </c>
      <c r="AZ259" s="480">
        <f t="shared" si="142"/>
        <v>7</v>
      </c>
      <c r="BA259" s="257">
        <f t="shared" si="143"/>
        <v>1</v>
      </c>
      <c r="BB259" s="650">
        <v>7</v>
      </c>
      <c r="BC259" s="480">
        <f t="shared" si="144"/>
        <v>0</v>
      </c>
      <c r="BD259" s="257" t="str">
        <f t="shared" si="145"/>
        <v/>
      </c>
      <c r="BE259" s="650">
        <v>0</v>
      </c>
      <c r="BF259" s="480">
        <f t="shared" si="146"/>
        <v>0</v>
      </c>
      <c r="BG259" s="257" t="str">
        <f t="shared" si="147"/>
        <v/>
      </c>
      <c r="BH259" s="650">
        <v>0</v>
      </c>
      <c r="BI259" s="480">
        <f t="shared" si="148"/>
        <v>0</v>
      </c>
      <c r="BJ259" s="257" t="str">
        <f t="shared" si="149"/>
        <v/>
      </c>
      <c r="BK259" s="650">
        <v>0</v>
      </c>
      <c r="BL259" s="480">
        <f t="shared" si="150"/>
        <v>0</v>
      </c>
      <c r="BM259" s="257" t="str">
        <f t="shared" si="151"/>
        <v/>
      </c>
      <c r="BN259" s="650">
        <v>0</v>
      </c>
      <c r="BO259" s="480">
        <f t="shared" si="152"/>
        <v>0</v>
      </c>
      <c r="BP259" s="257" t="str">
        <f t="shared" si="153"/>
        <v/>
      </c>
      <c r="BQ259" s="650">
        <v>0</v>
      </c>
      <c r="BR259" s="480">
        <f t="shared" si="154"/>
        <v>0</v>
      </c>
      <c r="BS259" s="257" t="str">
        <f t="shared" si="155"/>
        <v/>
      </c>
      <c r="BT259" s="650">
        <v>11</v>
      </c>
      <c r="BU259" s="480">
        <v>0</v>
      </c>
      <c r="BV259" s="257" t="str">
        <f t="shared" si="156"/>
        <v/>
      </c>
      <c r="BW259" s="650">
        <v>0</v>
      </c>
      <c r="BX259" s="480">
        <f t="shared" si="157"/>
        <v>0</v>
      </c>
      <c r="BY259" s="257" t="str">
        <f t="shared" si="158"/>
        <v/>
      </c>
      <c r="BZ259" s="650">
        <v>0</v>
      </c>
      <c r="CA259" s="480">
        <f t="shared" si="159"/>
        <v>0</v>
      </c>
      <c r="CB259" s="257" t="str">
        <f t="shared" si="160"/>
        <v/>
      </c>
      <c r="CC259" s="650">
        <v>0</v>
      </c>
      <c r="CD259" s="480">
        <f t="shared" si="161"/>
        <v>0</v>
      </c>
      <c r="CE259" s="257" t="str">
        <f t="shared" si="162"/>
        <v/>
      </c>
      <c r="CF259" s="256">
        <v>0</v>
      </c>
      <c r="CG259" s="480">
        <f t="shared" si="163"/>
        <v>0</v>
      </c>
      <c r="CH259" s="257" t="str">
        <f t="shared" si="164"/>
        <v/>
      </c>
      <c r="CI259" s="256">
        <v>0</v>
      </c>
      <c r="CJ259" s="256">
        <f t="shared" si="165"/>
        <v>0</v>
      </c>
      <c r="CK259" s="257" t="str">
        <f t="shared" si="166"/>
        <v/>
      </c>
      <c r="CL259" s="256">
        <v>0</v>
      </c>
      <c r="CM259" s="256">
        <f t="shared" si="167"/>
        <v>0</v>
      </c>
      <c r="CN259" s="257" t="str">
        <f t="shared" si="168"/>
        <v/>
      </c>
      <c r="CO259" s="650">
        <v>3</v>
      </c>
      <c r="CP259" s="256">
        <f t="shared" si="169"/>
        <v>3</v>
      </c>
      <c r="CQ259" s="257">
        <f t="shared" si="170"/>
        <v>1</v>
      </c>
      <c r="CR259" s="256">
        <v>0</v>
      </c>
      <c r="CS259" s="256">
        <f t="shared" si="171"/>
        <v>0</v>
      </c>
      <c r="CT259" s="257" t="str">
        <f t="shared" si="172"/>
        <v/>
      </c>
      <c r="CU259" s="256">
        <v>0</v>
      </c>
      <c r="CV259" s="256">
        <v>0</v>
      </c>
      <c r="CW259" s="257" t="str">
        <f t="shared" si="173"/>
        <v/>
      </c>
      <c r="CX259" s="256">
        <v>1</v>
      </c>
      <c r="CY259" s="256">
        <f t="shared" si="174"/>
        <v>1</v>
      </c>
      <c r="CZ259" s="257">
        <f t="shared" si="175"/>
        <v>1</v>
      </c>
    </row>
    <row r="260" spans="1:104" ht="15" customHeight="1" x14ac:dyDescent="0.25">
      <c r="A260" s="152">
        <v>6</v>
      </c>
      <c r="B260" s="127" t="s">
        <v>342</v>
      </c>
      <c r="C260" s="127" t="s">
        <v>339</v>
      </c>
      <c r="D260" s="480">
        <v>5</v>
      </c>
      <c r="E260" s="480">
        <v>5</v>
      </c>
      <c r="F260" s="257">
        <f t="shared" si="117"/>
        <v>1</v>
      </c>
      <c r="G260" s="239" t="str">
        <f t="shared" si="111"/>
        <v>Đạt</v>
      </c>
      <c r="H260" s="259">
        <f t="shared" si="112"/>
        <v>29</v>
      </c>
      <c r="I260" s="259">
        <f t="shared" si="112"/>
        <v>35</v>
      </c>
      <c r="J260" s="293">
        <f t="shared" si="118"/>
        <v>0.82857142857142863</v>
      </c>
      <c r="K260" s="239" t="str">
        <f t="shared" si="113"/>
        <v>Không đạt</v>
      </c>
      <c r="L260" s="651">
        <v>1</v>
      </c>
      <c r="M260" s="651">
        <f t="shared" si="114"/>
        <v>1</v>
      </c>
      <c r="N260" s="257">
        <f t="shared" si="119"/>
        <v>1</v>
      </c>
      <c r="O260" s="256">
        <v>0</v>
      </c>
      <c r="P260" s="480">
        <f t="shared" si="120"/>
        <v>0</v>
      </c>
      <c r="Q260" s="257" t="str">
        <f t="shared" si="115"/>
        <v/>
      </c>
      <c r="R260" s="650">
        <v>1</v>
      </c>
      <c r="S260" s="480">
        <f t="shared" si="121"/>
        <v>1</v>
      </c>
      <c r="T260" s="257">
        <f t="shared" si="122"/>
        <v>1</v>
      </c>
      <c r="U260" s="256">
        <v>1</v>
      </c>
      <c r="V260" s="480">
        <f t="shared" si="123"/>
        <v>1</v>
      </c>
      <c r="W260" s="257">
        <f t="shared" si="124"/>
        <v>1</v>
      </c>
      <c r="X260" s="650">
        <v>1</v>
      </c>
      <c r="Y260" s="480">
        <f t="shared" si="125"/>
        <v>1</v>
      </c>
      <c r="Z260" s="257">
        <f t="shared" si="126"/>
        <v>1</v>
      </c>
      <c r="AA260" s="650">
        <v>0</v>
      </c>
      <c r="AB260" s="480">
        <f t="shared" si="127"/>
        <v>0</v>
      </c>
      <c r="AC260" s="257" t="str">
        <f t="shared" si="116"/>
        <v/>
      </c>
      <c r="AD260" s="650">
        <v>1</v>
      </c>
      <c r="AE260" s="480">
        <f t="shared" si="128"/>
        <v>1</v>
      </c>
      <c r="AF260" s="257">
        <f t="shared" si="129"/>
        <v>1</v>
      </c>
      <c r="AG260" s="650">
        <v>0</v>
      </c>
      <c r="AH260" s="480">
        <f t="shared" si="130"/>
        <v>0</v>
      </c>
      <c r="AI260" s="257" t="str">
        <f t="shared" si="131"/>
        <v/>
      </c>
      <c r="AJ260" s="480">
        <v>0</v>
      </c>
      <c r="AK260" s="480">
        <f t="shared" si="132"/>
        <v>0</v>
      </c>
      <c r="AL260" s="257" t="str">
        <f t="shared" si="133"/>
        <v/>
      </c>
      <c r="AM260" s="650">
        <v>3</v>
      </c>
      <c r="AN260" s="480">
        <f t="shared" si="134"/>
        <v>3</v>
      </c>
      <c r="AO260" s="257">
        <f t="shared" si="135"/>
        <v>1</v>
      </c>
      <c r="AP260" s="650">
        <v>1</v>
      </c>
      <c r="AQ260" s="480">
        <f t="shared" si="136"/>
        <v>1</v>
      </c>
      <c r="AR260" s="257">
        <f t="shared" si="137"/>
        <v>1</v>
      </c>
      <c r="AS260" s="650">
        <v>0</v>
      </c>
      <c r="AT260" s="480">
        <f t="shared" si="138"/>
        <v>3</v>
      </c>
      <c r="AU260" s="257">
        <f t="shared" si="139"/>
        <v>0</v>
      </c>
      <c r="AV260" s="650">
        <v>1</v>
      </c>
      <c r="AW260" s="480">
        <f t="shared" si="140"/>
        <v>1</v>
      </c>
      <c r="AX260" s="257">
        <f t="shared" si="141"/>
        <v>1</v>
      </c>
      <c r="AY260" s="654">
        <v>0</v>
      </c>
      <c r="AZ260" s="480">
        <f t="shared" si="142"/>
        <v>0</v>
      </c>
      <c r="BA260" s="257" t="str">
        <f t="shared" si="143"/>
        <v/>
      </c>
      <c r="BB260" s="650">
        <v>0</v>
      </c>
      <c r="BC260" s="480">
        <f t="shared" si="144"/>
        <v>1</v>
      </c>
      <c r="BD260" s="257">
        <f t="shared" si="145"/>
        <v>0</v>
      </c>
      <c r="BE260" s="650">
        <v>1</v>
      </c>
      <c r="BF260" s="480">
        <f t="shared" si="146"/>
        <v>1</v>
      </c>
      <c r="BG260" s="257">
        <f t="shared" si="147"/>
        <v>1</v>
      </c>
      <c r="BH260" s="650">
        <v>3</v>
      </c>
      <c r="BI260" s="480">
        <f t="shared" si="148"/>
        <v>3</v>
      </c>
      <c r="BJ260" s="257">
        <f t="shared" si="149"/>
        <v>1</v>
      </c>
      <c r="BK260" s="650">
        <v>1</v>
      </c>
      <c r="BL260" s="480">
        <f t="shared" si="150"/>
        <v>1</v>
      </c>
      <c r="BM260" s="257">
        <f t="shared" si="151"/>
        <v>1</v>
      </c>
      <c r="BN260" s="650">
        <v>2</v>
      </c>
      <c r="BO260" s="480">
        <f t="shared" si="152"/>
        <v>2</v>
      </c>
      <c r="BP260" s="257">
        <f t="shared" si="153"/>
        <v>1</v>
      </c>
      <c r="BQ260" s="650">
        <v>2</v>
      </c>
      <c r="BR260" s="480">
        <f t="shared" si="154"/>
        <v>2</v>
      </c>
      <c r="BS260" s="257">
        <f t="shared" si="155"/>
        <v>1</v>
      </c>
      <c r="BT260" s="650">
        <v>0</v>
      </c>
      <c r="BU260" s="480">
        <v>2</v>
      </c>
      <c r="BV260" s="257">
        <f t="shared" si="156"/>
        <v>0</v>
      </c>
      <c r="BW260" s="650">
        <v>0</v>
      </c>
      <c r="BX260" s="480">
        <f t="shared" si="157"/>
        <v>0</v>
      </c>
      <c r="BY260" s="257" t="str">
        <f t="shared" si="158"/>
        <v/>
      </c>
      <c r="BZ260" s="650">
        <v>1</v>
      </c>
      <c r="CA260" s="480">
        <f t="shared" si="159"/>
        <v>1</v>
      </c>
      <c r="CB260" s="257">
        <f t="shared" si="160"/>
        <v>1</v>
      </c>
      <c r="CC260" s="650">
        <v>1</v>
      </c>
      <c r="CD260" s="480">
        <f t="shared" si="161"/>
        <v>1</v>
      </c>
      <c r="CE260" s="257">
        <f t="shared" si="162"/>
        <v>1</v>
      </c>
      <c r="CF260" s="256">
        <v>0</v>
      </c>
      <c r="CG260" s="480">
        <f t="shared" si="163"/>
        <v>0</v>
      </c>
      <c r="CH260" s="257" t="str">
        <f t="shared" si="164"/>
        <v/>
      </c>
      <c r="CI260" s="256">
        <v>1</v>
      </c>
      <c r="CJ260" s="256">
        <f t="shared" si="165"/>
        <v>1</v>
      </c>
      <c r="CK260" s="257">
        <f t="shared" si="166"/>
        <v>1</v>
      </c>
      <c r="CL260" s="256">
        <v>1</v>
      </c>
      <c r="CM260" s="256">
        <f t="shared" si="167"/>
        <v>1</v>
      </c>
      <c r="CN260" s="257">
        <f t="shared" si="168"/>
        <v>1</v>
      </c>
      <c r="CO260" s="650">
        <v>1</v>
      </c>
      <c r="CP260" s="256">
        <f t="shared" si="169"/>
        <v>1</v>
      </c>
      <c r="CQ260" s="257">
        <f t="shared" si="170"/>
        <v>1</v>
      </c>
      <c r="CR260" s="256">
        <v>0</v>
      </c>
      <c r="CS260" s="256">
        <f t="shared" si="171"/>
        <v>0</v>
      </c>
      <c r="CT260" s="257" t="str">
        <f t="shared" si="172"/>
        <v/>
      </c>
      <c r="CU260" s="256">
        <v>0</v>
      </c>
      <c r="CV260" s="256">
        <v>0</v>
      </c>
      <c r="CW260" s="257" t="str">
        <f t="shared" si="173"/>
        <v/>
      </c>
      <c r="CX260" s="256">
        <v>5</v>
      </c>
      <c r="CY260" s="256">
        <f t="shared" si="174"/>
        <v>5</v>
      </c>
      <c r="CZ260" s="257">
        <f t="shared" si="175"/>
        <v>1</v>
      </c>
    </row>
    <row r="261" spans="1:104" ht="15" customHeight="1" x14ac:dyDescent="0.25">
      <c r="A261" s="152">
        <v>7</v>
      </c>
      <c r="B261" s="127" t="s">
        <v>343</v>
      </c>
      <c r="C261" s="127" t="s">
        <v>336</v>
      </c>
      <c r="D261" s="480">
        <v>0</v>
      </c>
      <c r="E261" s="480">
        <v>0</v>
      </c>
      <c r="F261" s="257" t="str">
        <f t="shared" si="117"/>
        <v>-</v>
      </c>
      <c r="G261" s="239" t="str">
        <f t="shared" si="111"/>
        <v>Đạt</v>
      </c>
      <c r="H261" s="259">
        <f t="shared" si="112"/>
        <v>8</v>
      </c>
      <c r="I261" s="259">
        <f t="shared" si="112"/>
        <v>7</v>
      </c>
      <c r="J261" s="293">
        <f t="shared" si="118"/>
        <v>1.1428571428571428</v>
      </c>
      <c r="K261" s="239" t="str">
        <f t="shared" si="113"/>
        <v>Đạt</v>
      </c>
      <c r="L261" s="651">
        <v>0</v>
      </c>
      <c r="M261" s="651">
        <f t="shared" si="114"/>
        <v>0</v>
      </c>
      <c r="N261" s="257" t="str">
        <f t="shared" si="119"/>
        <v/>
      </c>
      <c r="O261" s="256">
        <v>1</v>
      </c>
      <c r="P261" s="480">
        <f t="shared" si="120"/>
        <v>1</v>
      </c>
      <c r="Q261" s="257">
        <f t="shared" si="115"/>
        <v>1</v>
      </c>
      <c r="R261" s="650">
        <v>2</v>
      </c>
      <c r="S261" s="480">
        <f t="shared" si="121"/>
        <v>2</v>
      </c>
      <c r="T261" s="257">
        <f t="shared" si="122"/>
        <v>1</v>
      </c>
      <c r="U261" s="256">
        <v>0</v>
      </c>
      <c r="V261" s="480">
        <f t="shared" si="123"/>
        <v>0</v>
      </c>
      <c r="W261" s="257" t="str">
        <f t="shared" si="124"/>
        <v/>
      </c>
      <c r="X261" s="650">
        <v>0</v>
      </c>
      <c r="Y261" s="480">
        <f t="shared" si="125"/>
        <v>0</v>
      </c>
      <c r="Z261" s="257" t="str">
        <f t="shared" si="126"/>
        <v/>
      </c>
      <c r="AA261" s="650">
        <v>0</v>
      </c>
      <c r="AB261" s="480">
        <f t="shared" si="127"/>
        <v>0</v>
      </c>
      <c r="AC261" s="257" t="str">
        <f t="shared" si="116"/>
        <v/>
      </c>
      <c r="AD261" s="650">
        <v>0</v>
      </c>
      <c r="AE261" s="480">
        <f t="shared" si="128"/>
        <v>0</v>
      </c>
      <c r="AF261" s="257" t="str">
        <f t="shared" si="129"/>
        <v/>
      </c>
      <c r="AG261" s="650">
        <v>0</v>
      </c>
      <c r="AH261" s="480">
        <f t="shared" si="130"/>
        <v>0</v>
      </c>
      <c r="AI261" s="257" t="str">
        <f t="shared" si="131"/>
        <v/>
      </c>
      <c r="AJ261" s="480">
        <v>0</v>
      </c>
      <c r="AK261" s="480">
        <f t="shared" si="132"/>
        <v>0</v>
      </c>
      <c r="AL261" s="257" t="str">
        <f t="shared" si="133"/>
        <v/>
      </c>
      <c r="AM261" s="650">
        <v>0</v>
      </c>
      <c r="AN261" s="480">
        <f t="shared" si="134"/>
        <v>0</v>
      </c>
      <c r="AO261" s="257" t="str">
        <f t="shared" si="135"/>
        <v/>
      </c>
      <c r="AP261" s="650">
        <v>0</v>
      </c>
      <c r="AQ261" s="480">
        <f t="shared" si="136"/>
        <v>0</v>
      </c>
      <c r="AR261" s="257" t="str">
        <f t="shared" si="137"/>
        <v/>
      </c>
      <c r="AS261" s="650">
        <v>0</v>
      </c>
      <c r="AT261" s="480">
        <f t="shared" si="138"/>
        <v>0</v>
      </c>
      <c r="AU261" s="257" t="str">
        <f t="shared" si="139"/>
        <v/>
      </c>
      <c r="AV261" s="650">
        <v>0</v>
      </c>
      <c r="AW261" s="480">
        <f t="shared" si="140"/>
        <v>0</v>
      </c>
      <c r="AX261" s="257" t="str">
        <f t="shared" si="141"/>
        <v/>
      </c>
      <c r="AY261" s="654">
        <v>1</v>
      </c>
      <c r="AZ261" s="480">
        <f t="shared" si="142"/>
        <v>1</v>
      </c>
      <c r="BA261" s="257">
        <f t="shared" si="143"/>
        <v>1</v>
      </c>
      <c r="BB261" s="650">
        <v>0</v>
      </c>
      <c r="BC261" s="480">
        <f t="shared" si="144"/>
        <v>0</v>
      </c>
      <c r="BD261" s="257" t="str">
        <f t="shared" si="145"/>
        <v/>
      </c>
      <c r="BE261" s="650">
        <v>0</v>
      </c>
      <c r="BF261" s="480">
        <f t="shared" si="146"/>
        <v>0</v>
      </c>
      <c r="BG261" s="257" t="str">
        <f t="shared" si="147"/>
        <v/>
      </c>
      <c r="BH261" s="650">
        <v>0</v>
      </c>
      <c r="BI261" s="480">
        <f t="shared" si="148"/>
        <v>0</v>
      </c>
      <c r="BJ261" s="257" t="str">
        <f t="shared" si="149"/>
        <v/>
      </c>
      <c r="BK261" s="650">
        <v>2</v>
      </c>
      <c r="BL261" s="480">
        <f t="shared" si="150"/>
        <v>2</v>
      </c>
      <c r="BM261" s="257">
        <f t="shared" si="151"/>
        <v>1</v>
      </c>
      <c r="BN261" s="650">
        <v>0</v>
      </c>
      <c r="BO261" s="480">
        <f t="shared" si="152"/>
        <v>0</v>
      </c>
      <c r="BP261" s="257" t="str">
        <f t="shared" si="153"/>
        <v/>
      </c>
      <c r="BQ261" s="650">
        <v>0</v>
      </c>
      <c r="BR261" s="480">
        <f t="shared" si="154"/>
        <v>0</v>
      </c>
      <c r="BS261" s="257" t="str">
        <f t="shared" si="155"/>
        <v/>
      </c>
      <c r="BT261" s="650">
        <v>1</v>
      </c>
      <c r="BU261" s="480">
        <v>0</v>
      </c>
      <c r="BV261" s="257" t="str">
        <f t="shared" si="156"/>
        <v/>
      </c>
      <c r="BW261" s="650">
        <v>0</v>
      </c>
      <c r="BX261" s="480">
        <f t="shared" si="157"/>
        <v>0</v>
      </c>
      <c r="BY261" s="257" t="str">
        <f t="shared" si="158"/>
        <v/>
      </c>
      <c r="BZ261" s="650">
        <v>0</v>
      </c>
      <c r="CA261" s="480">
        <f t="shared" si="159"/>
        <v>0</v>
      </c>
      <c r="CB261" s="257" t="str">
        <f t="shared" si="160"/>
        <v/>
      </c>
      <c r="CC261" s="650">
        <v>0</v>
      </c>
      <c r="CD261" s="480">
        <f t="shared" si="161"/>
        <v>0</v>
      </c>
      <c r="CE261" s="257" t="str">
        <f t="shared" si="162"/>
        <v/>
      </c>
      <c r="CF261" s="256">
        <v>0</v>
      </c>
      <c r="CG261" s="480">
        <f t="shared" si="163"/>
        <v>0</v>
      </c>
      <c r="CH261" s="257" t="str">
        <f t="shared" si="164"/>
        <v/>
      </c>
      <c r="CI261" s="256">
        <v>0</v>
      </c>
      <c r="CJ261" s="256">
        <f t="shared" si="165"/>
        <v>0</v>
      </c>
      <c r="CK261" s="257" t="str">
        <f t="shared" si="166"/>
        <v/>
      </c>
      <c r="CL261" s="256">
        <v>1</v>
      </c>
      <c r="CM261" s="256">
        <f t="shared" si="167"/>
        <v>1</v>
      </c>
      <c r="CN261" s="257">
        <f t="shared" si="168"/>
        <v>1</v>
      </c>
      <c r="CO261" s="650">
        <v>0</v>
      </c>
      <c r="CP261" s="256">
        <f t="shared" si="169"/>
        <v>0</v>
      </c>
      <c r="CQ261" s="257" t="str">
        <f t="shared" si="170"/>
        <v/>
      </c>
      <c r="CR261" s="256">
        <v>0</v>
      </c>
      <c r="CS261" s="256">
        <f t="shared" si="171"/>
        <v>0</v>
      </c>
      <c r="CT261" s="257" t="str">
        <f t="shared" si="172"/>
        <v/>
      </c>
      <c r="CU261" s="256">
        <v>0</v>
      </c>
      <c r="CV261" s="256">
        <v>0</v>
      </c>
      <c r="CW261" s="257" t="str">
        <f t="shared" si="173"/>
        <v/>
      </c>
      <c r="CX261" s="256">
        <v>0</v>
      </c>
      <c r="CY261" s="256">
        <f t="shared" si="174"/>
        <v>0</v>
      </c>
      <c r="CZ261" s="257" t="str">
        <f t="shared" si="175"/>
        <v/>
      </c>
    </row>
    <row r="262" spans="1:104" ht="15" customHeight="1" x14ac:dyDescent="0.25">
      <c r="A262" s="152">
        <v>8</v>
      </c>
      <c r="B262" s="127" t="s">
        <v>344</v>
      </c>
      <c r="C262" s="127" t="s">
        <v>345</v>
      </c>
      <c r="D262" s="480">
        <v>0</v>
      </c>
      <c r="E262" s="480">
        <v>0</v>
      </c>
      <c r="F262" s="257" t="str">
        <f t="shared" si="117"/>
        <v>-</v>
      </c>
      <c r="G262" s="239" t="str">
        <f t="shared" si="111"/>
        <v>Đạt</v>
      </c>
      <c r="H262" s="259">
        <f t="shared" si="112"/>
        <v>13</v>
      </c>
      <c r="I262" s="259">
        <f t="shared" si="112"/>
        <v>14</v>
      </c>
      <c r="J262" s="293">
        <f t="shared" si="118"/>
        <v>0.9285714285714286</v>
      </c>
      <c r="K262" s="239" t="str">
        <f t="shared" si="113"/>
        <v>Không đạt</v>
      </c>
      <c r="L262" s="651">
        <v>0</v>
      </c>
      <c r="M262" s="651">
        <f t="shared" si="114"/>
        <v>0</v>
      </c>
      <c r="N262" s="257" t="str">
        <f t="shared" si="119"/>
        <v/>
      </c>
      <c r="O262" s="256">
        <v>2</v>
      </c>
      <c r="P262" s="480">
        <f t="shared" si="120"/>
        <v>2</v>
      </c>
      <c r="Q262" s="257">
        <f t="shared" si="115"/>
        <v>1</v>
      </c>
      <c r="R262" s="650">
        <v>0</v>
      </c>
      <c r="S262" s="480">
        <f t="shared" si="121"/>
        <v>0</v>
      </c>
      <c r="T262" s="257" t="str">
        <f t="shared" si="122"/>
        <v/>
      </c>
      <c r="U262" s="256">
        <v>0</v>
      </c>
      <c r="V262" s="480">
        <f t="shared" si="123"/>
        <v>0</v>
      </c>
      <c r="W262" s="257" t="str">
        <f t="shared" si="124"/>
        <v/>
      </c>
      <c r="X262" s="650">
        <v>1</v>
      </c>
      <c r="Y262" s="480">
        <f t="shared" si="125"/>
        <v>1</v>
      </c>
      <c r="Z262" s="257">
        <f t="shared" si="126"/>
        <v>1</v>
      </c>
      <c r="AA262" s="650">
        <v>0</v>
      </c>
      <c r="AB262" s="480">
        <f t="shared" si="127"/>
        <v>0</v>
      </c>
      <c r="AC262" s="257" t="str">
        <f t="shared" si="116"/>
        <v/>
      </c>
      <c r="AD262" s="650">
        <v>1</v>
      </c>
      <c r="AE262" s="480">
        <f t="shared" si="128"/>
        <v>1</v>
      </c>
      <c r="AF262" s="257">
        <f t="shared" si="129"/>
        <v>1</v>
      </c>
      <c r="AG262" s="650">
        <v>0</v>
      </c>
      <c r="AH262" s="480">
        <f t="shared" si="130"/>
        <v>0</v>
      </c>
      <c r="AI262" s="257" t="str">
        <f t="shared" si="131"/>
        <v/>
      </c>
      <c r="AJ262" s="480">
        <v>0</v>
      </c>
      <c r="AK262" s="480">
        <f t="shared" si="132"/>
        <v>0</v>
      </c>
      <c r="AL262" s="257" t="str">
        <f t="shared" si="133"/>
        <v/>
      </c>
      <c r="AM262" s="650">
        <v>3</v>
      </c>
      <c r="AN262" s="480">
        <f t="shared" si="134"/>
        <v>3</v>
      </c>
      <c r="AO262" s="257">
        <f t="shared" si="135"/>
        <v>1</v>
      </c>
      <c r="AP262" s="650">
        <v>0</v>
      </c>
      <c r="AQ262" s="480">
        <f t="shared" si="136"/>
        <v>0</v>
      </c>
      <c r="AR262" s="257" t="str">
        <f t="shared" si="137"/>
        <v/>
      </c>
      <c r="AS262" s="650">
        <v>0</v>
      </c>
      <c r="AT262" s="480">
        <f t="shared" si="138"/>
        <v>0</v>
      </c>
      <c r="AU262" s="257" t="str">
        <f t="shared" si="139"/>
        <v/>
      </c>
      <c r="AV262" s="650">
        <v>0</v>
      </c>
      <c r="AW262" s="480">
        <f t="shared" si="140"/>
        <v>0</v>
      </c>
      <c r="AX262" s="257" t="str">
        <f t="shared" si="141"/>
        <v/>
      </c>
      <c r="AY262" s="654">
        <v>0</v>
      </c>
      <c r="AZ262" s="480">
        <f t="shared" si="142"/>
        <v>0</v>
      </c>
      <c r="BA262" s="257" t="str">
        <f t="shared" si="143"/>
        <v/>
      </c>
      <c r="BB262" s="650">
        <v>0</v>
      </c>
      <c r="BC262" s="480">
        <f t="shared" si="144"/>
        <v>1</v>
      </c>
      <c r="BD262" s="257">
        <f t="shared" si="145"/>
        <v>0</v>
      </c>
      <c r="BE262" s="650">
        <v>0</v>
      </c>
      <c r="BF262" s="480">
        <f t="shared" si="146"/>
        <v>0</v>
      </c>
      <c r="BG262" s="257" t="str">
        <f t="shared" si="147"/>
        <v/>
      </c>
      <c r="BH262" s="650">
        <v>0</v>
      </c>
      <c r="BI262" s="480">
        <f t="shared" si="148"/>
        <v>0</v>
      </c>
      <c r="BJ262" s="257" t="str">
        <f t="shared" si="149"/>
        <v/>
      </c>
      <c r="BK262" s="650">
        <v>0</v>
      </c>
      <c r="BL262" s="480">
        <f t="shared" si="150"/>
        <v>0</v>
      </c>
      <c r="BM262" s="257" t="str">
        <f t="shared" si="151"/>
        <v/>
      </c>
      <c r="BN262" s="650">
        <v>1</v>
      </c>
      <c r="BO262" s="480">
        <f t="shared" si="152"/>
        <v>1</v>
      </c>
      <c r="BP262" s="257">
        <f t="shared" si="153"/>
        <v>1</v>
      </c>
      <c r="BQ262" s="650">
        <v>0</v>
      </c>
      <c r="BR262" s="480">
        <f t="shared" si="154"/>
        <v>0</v>
      </c>
      <c r="BS262" s="257" t="str">
        <f t="shared" si="155"/>
        <v/>
      </c>
      <c r="BT262" s="650">
        <v>0</v>
      </c>
      <c r="BU262" s="480">
        <v>0</v>
      </c>
      <c r="BV262" s="257" t="str">
        <f t="shared" si="156"/>
        <v/>
      </c>
      <c r="BW262" s="650">
        <v>0</v>
      </c>
      <c r="BX262" s="480">
        <f t="shared" si="157"/>
        <v>0</v>
      </c>
      <c r="BY262" s="257" t="str">
        <f t="shared" si="158"/>
        <v/>
      </c>
      <c r="BZ262" s="650">
        <v>0</v>
      </c>
      <c r="CA262" s="480">
        <f t="shared" si="159"/>
        <v>0</v>
      </c>
      <c r="CB262" s="257" t="str">
        <f t="shared" si="160"/>
        <v/>
      </c>
      <c r="CC262" s="650">
        <v>3</v>
      </c>
      <c r="CD262" s="480">
        <f t="shared" si="161"/>
        <v>3</v>
      </c>
      <c r="CE262" s="257">
        <f t="shared" si="162"/>
        <v>1</v>
      </c>
      <c r="CF262" s="256">
        <v>1</v>
      </c>
      <c r="CG262" s="480">
        <f t="shared" si="163"/>
        <v>1</v>
      </c>
      <c r="CH262" s="257">
        <f t="shared" si="164"/>
        <v>1</v>
      </c>
      <c r="CI262" s="256">
        <v>0</v>
      </c>
      <c r="CJ262" s="256">
        <f t="shared" si="165"/>
        <v>0</v>
      </c>
      <c r="CK262" s="257" t="str">
        <f t="shared" si="166"/>
        <v/>
      </c>
      <c r="CL262" s="256">
        <v>1</v>
      </c>
      <c r="CM262" s="256">
        <f t="shared" si="167"/>
        <v>1</v>
      </c>
      <c r="CN262" s="257">
        <f t="shared" si="168"/>
        <v>1</v>
      </c>
      <c r="CO262" s="650">
        <v>0</v>
      </c>
      <c r="CP262" s="256">
        <f t="shared" si="169"/>
        <v>0</v>
      </c>
      <c r="CQ262" s="257" t="str">
        <f t="shared" si="170"/>
        <v/>
      </c>
      <c r="CR262" s="256">
        <v>0</v>
      </c>
      <c r="CS262" s="256">
        <f t="shared" si="171"/>
        <v>0</v>
      </c>
      <c r="CT262" s="257" t="str">
        <f t="shared" si="172"/>
        <v/>
      </c>
      <c r="CU262" s="256">
        <v>0</v>
      </c>
      <c r="CV262" s="256">
        <v>0</v>
      </c>
      <c r="CW262" s="257" t="str">
        <f t="shared" si="173"/>
        <v/>
      </c>
      <c r="CX262" s="256">
        <v>0</v>
      </c>
      <c r="CY262" s="256">
        <f t="shared" si="174"/>
        <v>0</v>
      </c>
      <c r="CZ262" s="257" t="str">
        <f t="shared" si="175"/>
        <v/>
      </c>
    </row>
    <row r="263" spans="1:104" ht="15" customHeight="1" x14ac:dyDescent="0.25">
      <c r="A263" s="152">
        <v>9</v>
      </c>
      <c r="B263" s="127" t="s">
        <v>346</v>
      </c>
      <c r="C263" s="127" t="s">
        <v>336</v>
      </c>
      <c r="D263" s="480">
        <v>2</v>
      </c>
      <c r="E263" s="480">
        <v>2</v>
      </c>
      <c r="F263" s="257">
        <f t="shared" si="117"/>
        <v>1</v>
      </c>
      <c r="G263" s="239" t="str">
        <f t="shared" si="111"/>
        <v>Đạt</v>
      </c>
      <c r="H263" s="259">
        <f t="shared" si="112"/>
        <v>21</v>
      </c>
      <c r="I263" s="259">
        <f t="shared" si="112"/>
        <v>22</v>
      </c>
      <c r="J263" s="293">
        <f t="shared" si="118"/>
        <v>0.95454545454545459</v>
      </c>
      <c r="K263" s="239" t="str">
        <f t="shared" si="113"/>
        <v>Không đạt</v>
      </c>
      <c r="L263" s="651">
        <v>0</v>
      </c>
      <c r="M263" s="651">
        <f t="shared" si="114"/>
        <v>0</v>
      </c>
      <c r="N263" s="257" t="str">
        <f t="shared" si="119"/>
        <v/>
      </c>
      <c r="O263" s="256">
        <v>1</v>
      </c>
      <c r="P263" s="480">
        <f t="shared" si="120"/>
        <v>1</v>
      </c>
      <c r="Q263" s="257">
        <f t="shared" si="115"/>
        <v>1</v>
      </c>
      <c r="R263" s="650">
        <v>1</v>
      </c>
      <c r="S263" s="480">
        <f t="shared" si="121"/>
        <v>1</v>
      </c>
      <c r="T263" s="257">
        <f t="shared" si="122"/>
        <v>1</v>
      </c>
      <c r="U263" s="256">
        <v>1</v>
      </c>
      <c r="V263" s="480">
        <f t="shared" si="123"/>
        <v>1</v>
      </c>
      <c r="W263" s="257">
        <f t="shared" si="124"/>
        <v>1</v>
      </c>
      <c r="X263" s="650">
        <v>0</v>
      </c>
      <c r="Y263" s="480">
        <f t="shared" si="125"/>
        <v>0</v>
      </c>
      <c r="Z263" s="257" t="str">
        <f t="shared" si="126"/>
        <v/>
      </c>
      <c r="AA263" s="650">
        <v>1</v>
      </c>
      <c r="AB263" s="480">
        <f t="shared" si="127"/>
        <v>1</v>
      </c>
      <c r="AC263" s="257">
        <f t="shared" si="116"/>
        <v>1</v>
      </c>
      <c r="AD263" s="650">
        <v>0</v>
      </c>
      <c r="AE263" s="480">
        <f t="shared" si="128"/>
        <v>0</v>
      </c>
      <c r="AF263" s="257" t="str">
        <f t="shared" si="129"/>
        <v/>
      </c>
      <c r="AG263" s="650">
        <v>0</v>
      </c>
      <c r="AH263" s="480">
        <f t="shared" si="130"/>
        <v>0</v>
      </c>
      <c r="AI263" s="257" t="str">
        <f t="shared" si="131"/>
        <v/>
      </c>
      <c r="AJ263" s="480">
        <v>0</v>
      </c>
      <c r="AK263" s="480">
        <f t="shared" si="132"/>
        <v>0</v>
      </c>
      <c r="AL263" s="257" t="str">
        <f t="shared" si="133"/>
        <v/>
      </c>
      <c r="AM263" s="650">
        <v>2</v>
      </c>
      <c r="AN263" s="480">
        <f t="shared" si="134"/>
        <v>2</v>
      </c>
      <c r="AO263" s="257">
        <f t="shared" si="135"/>
        <v>1</v>
      </c>
      <c r="AP263" s="650">
        <v>1</v>
      </c>
      <c r="AQ263" s="480">
        <f t="shared" si="136"/>
        <v>1</v>
      </c>
      <c r="AR263" s="257">
        <f t="shared" si="137"/>
        <v>1</v>
      </c>
      <c r="AS263" s="650">
        <v>0</v>
      </c>
      <c r="AT263" s="480">
        <f t="shared" si="138"/>
        <v>1</v>
      </c>
      <c r="AU263" s="257">
        <f t="shared" si="139"/>
        <v>0</v>
      </c>
      <c r="AV263" s="650">
        <v>1</v>
      </c>
      <c r="AW263" s="480">
        <f t="shared" si="140"/>
        <v>1</v>
      </c>
      <c r="AX263" s="257">
        <f t="shared" si="141"/>
        <v>1</v>
      </c>
      <c r="AY263" s="654">
        <v>0</v>
      </c>
      <c r="AZ263" s="480">
        <f t="shared" si="142"/>
        <v>0</v>
      </c>
      <c r="BA263" s="257" t="str">
        <f t="shared" si="143"/>
        <v/>
      </c>
      <c r="BB263" s="650">
        <v>0</v>
      </c>
      <c r="BC263" s="480">
        <f t="shared" si="144"/>
        <v>0</v>
      </c>
      <c r="BD263" s="257" t="str">
        <f t="shared" si="145"/>
        <v/>
      </c>
      <c r="BE263" s="650">
        <v>1</v>
      </c>
      <c r="BF263" s="480">
        <f t="shared" si="146"/>
        <v>1</v>
      </c>
      <c r="BG263" s="257">
        <f t="shared" si="147"/>
        <v>1</v>
      </c>
      <c r="BH263" s="650">
        <v>2</v>
      </c>
      <c r="BI263" s="480">
        <f t="shared" si="148"/>
        <v>2</v>
      </c>
      <c r="BJ263" s="257">
        <f t="shared" si="149"/>
        <v>1</v>
      </c>
      <c r="BK263" s="650">
        <v>0</v>
      </c>
      <c r="BL263" s="480">
        <f t="shared" si="150"/>
        <v>0</v>
      </c>
      <c r="BM263" s="257" t="str">
        <f t="shared" si="151"/>
        <v/>
      </c>
      <c r="BN263" s="650">
        <v>1</v>
      </c>
      <c r="BO263" s="480">
        <f t="shared" si="152"/>
        <v>1</v>
      </c>
      <c r="BP263" s="257">
        <f t="shared" si="153"/>
        <v>1</v>
      </c>
      <c r="BQ263" s="650">
        <v>1</v>
      </c>
      <c r="BR263" s="480">
        <f t="shared" si="154"/>
        <v>1</v>
      </c>
      <c r="BS263" s="257">
        <f t="shared" si="155"/>
        <v>1</v>
      </c>
      <c r="BT263" s="650">
        <v>0</v>
      </c>
      <c r="BU263" s="480">
        <v>0</v>
      </c>
      <c r="BV263" s="257" t="str">
        <f t="shared" si="156"/>
        <v/>
      </c>
      <c r="BW263" s="650">
        <v>0</v>
      </c>
      <c r="BX263" s="480">
        <f t="shared" si="157"/>
        <v>0</v>
      </c>
      <c r="BY263" s="257" t="str">
        <f t="shared" si="158"/>
        <v/>
      </c>
      <c r="BZ263" s="650">
        <v>0</v>
      </c>
      <c r="CA263" s="480">
        <f t="shared" si="159"/>
        <v>0</v>
      </c>
      <c r="CB263" s="257" t="str">
        <f t="shared" si="160"/>
        <v/>
      </c>
      <c r="CC263" s="650">
        <v>1</v>
      </c>
      <c r="CD263" s="480">
        <f t="shared" si="161"/>
        <v>1</v>
      </c>
      <c r="CE263" s="257">
        <f t="shared" si="162"/>
        <v>1</v>
      </c>
      <c r="CF263" s="256">
        <v>1</v>
      </c>
      <c r="CG263" s="480">
        <f t="shared" si="163"/>
        <v>1</v>
      </c>
      <c r="CH263" s="257">
        <f t="shared" si="164"/>
        <v>1</v>
      </c>
      <c r="CI263" s="256">
        <v>0</v>
      </c>
      <c r="CJ263" s="256">
        <f t="shared" si="165"/>
        <v>0</v>
      </c>
      <c r="CK263" s="257" t="str">
        <f t="shared" si="166"/>
        <v/>
      </c>
      <c r="CL263" s="256">
        <v>1</v>
      </c>
      <c r="CM263" s="256">
        <f t="shared" si="167"/>
        <v>1</v>
      </c>
      <c r="CN263" s="257">
        <f t="shared" si="168"/>
        <v>1</v>
      </c>
      <c r="CO263" s="650">
        <v>1</v>
      </c>
      <c r="CP263" s="256">
        <f t="shared" si="169"/>
        <v>1</v>
      </c>
      <c r="CQ263" s="257">
        <f t="shared" si="170"/>
        <v>1</v>
      </c>
      <c r="CR263" s="256">
        <v>1</v>
      </c>
      <c r="CS263" s="256">
        <f t="shared" si="171"/>
        <v>1</v>
      </c>
      <c r="CT263" s="257">
        <f t="shared" si="172"/>
        <v>1</v>
      </c>
      <c r="CU263" s="256">
        <v>1</v>
      </c>
      <c r="CV263" s="256">
        <v>1</v>
      </c>
      <c r="CW263" s="257">
        <f t="shared" si="173"/>
        <v>1</v>
      </c>
      <c r="CX263" s="256">
        <v>2</v>
      </c>
      <c r="CY263" s="256">
        <f t="shared" si="174"/>
        <v>2</v>
      </c>
      <c r="CZ263" s="257">
        <f t="shared" si="175"/>
        <v>1</v>
      </c>
    </row>
    <row r="264" spans="1:104" ht="15" customHeight="1" x14ac:dyDescent="0.25">
      <c r="A264" s="152">
        <v>10</v>
      </c>
      <c r="B264" s="127" t="s">
        <v>347</v>
      </c>
      <c r="C264" s="127" t="s">
        <v>336</v>
      </c>
      <c r="D264" s="480">
        <v>1</v>
      </c>
      <c r="E264" s="480">
        <v>1</v>
      </c>
      <c r="F264" s="257">
        <f t="shared" si="117"/>
        <v>1</v>
      </c>
      <c r="G264" s="239" t="str">
        <f t="shared" si="111"/>
        <v>Đạt</v>
      </c>
      <c r="H264" s="259">
        <f t="shared" si="112"/>
        <v>10</v>
      </c>
      <c r="I264" s="259">
        <f t="shared" si="112"/>
        <v>13</v>
      </c>
      <c r="J264" s="293">
        <f t="shared" si="118"/>
        <v>0.76923076923076927</v>
      </c>
      <c r="K264" s="239" t="str">
        <f t="shared" si="113"/>
        <v>Không đạt</v>
      </c>
      <c r="L264" s="651">
        <v>0</v>
      </c>
      <c r="M264" s="651">
        <f t="shared" si="114"/>
        <v>0</v>
      </c>
      <c r="N264" s="257" t="str">
        <f t="shared" si="119"/>
        <v/>
      </c>
      <c r="O264" s="256">
        <v>0</v>
      </c>
      <c r="P264" s="480">
        <f t="shared" si="120"/>
        <v>0</v>
      </c>
      <c r="Q264" s="257" t="str">
        <f t="shared" si="115"/>
        <v/>
      </c>
      <c r="R264" s="650">
        <v>0</v>
      </c>
      <c r="S264" s="480">
        <f t="shared" si="121"/>
        <v>0</v>
      </c>
      <c r="T264" s="257" t="str">
        <f t="shared" si="122"/>
        <v/>
      </c>
      <c r="U264" s="256">
        <v>0</v>
      </c>
      <c r="V264" s="480">
        <f t="shared" si="123"/>
        <v>0</v>
      </c>
      <c r="W264" s="257" t="str">
        <f t="shared" si="124"/>
        <v/>
      </c>
      <c r="X264" s="650">
        <v>0</v>
      </c>
      <c r="Y264" s="480">
        <f t="shared" si="125"/>
        <v>0</v>
      </c>
      <c r="Z264" s="257" t="str">
        <f t="shared" si="126"/>
        <v/>
      </c>
      <c r="AA264" s="650">
        <v>0</v>
      </c>
      <c r="AB264" s="480">
        <f t="shared" si="127"/>
        <v>0</v>
      </c>
      <c r="AC264" s="257" t="str">
        <f t="shared" si="116"/>
        <v/>
      </c>
      <c r="AD264" s="650">
        <v>0</v>
      </c>
      <c r="AE264" s="480">
        <f t="shared" si="128"/>
        <v>0</v>
      </c>
      <c r="AF264" s="257" t="str">
        <f t="shared" si="129"/>
        <v/>
      </c>
      <c r="AG264" s="650">
        <v>0</v>
      </c>
      <c r="AH264" s="480">
        <f t="shared" si="130"/>
        <v>0</v>
      </c>
      <c r="AI264" s="257" t="str">
        <f t="shared" si="131"/>
        <v/>
      </c>
      <c r="AJ264" s="480">
        <v>0</v>
      </c>
      <c r="AK264" s="480">
        <f t="shared" si="132"/>
        <v>0</v>
      </c>
      <c r="AL264" s="257" t="str">
        <f t="shared" si="133"/>
        <v/>
      </c>
      <c r="AM264" s="650">
        <v>0</v>
      </c>
      <c r="AN264" s="480">
        <f t="shared" si="134"/>
        <v>0</v>
      </c>
      <c r="AO264" s="257" t="str">
        <f t="shared" si="135"/>
        <v/>
      </c>
      <c r="AP264" s="650">
        <v>0</v>
      </c>
      <c r="AQ264" s="480">
        <f t="shared" si="136"/>
        <v>0</v>
      </c>
      <c r="AR264" s="257" t="str">
        <f t="shared" si="137"/>
        <v/>
      </c>
      <c r="AS264" s="650">
        <v>0</v>
      </c>
      <c r="AT264" s="480">
        <f t="shared" si="138"/>
        <v>0</v>
      </c>
      <c r="AU264" s="257" t="str">
        <f t="shared" si="139"/>
        <v/>
      </c>
      <c r="AV264" s="650">
        <v>0</v>
      </c>
      <c r="AW264" s="480">
        <f t="shared" si="140"/>
        <v>0</v>
      </c>
      <c r="AX264" s="257" t="str">
        <f t="shared" si="141"/>
        <v/>
      </c>
      <c r="AY264" s="654">
        <v>0</v>
      </c>
      <c r="AZ264" s="480">
        <f t="shared" si="142"/>
        <v>0</v>
      </c>
      <c r="BA264" s="257" t="str">
        <f t="shared" si="143"/>
        <v/>
      </c>
      <c r="BB264" s="650">
        <v>0</v>
      </c>
      <c r="BC264" s="480">
        <f t="shared" si="144"/>
        <v>0</v>
      </c>
      <c r="BD264" s="257" t="str">
        <f t="shared" si="145"/>
        <v/>
      </c>
      <c r="BE264" s="650">
        <v>0</v>
      </c>
      <c r="BF264" s="480">
        <f t="shared" si="146"/>
        <v>0</v>
      </c>
      <c r="BG264" s="257" t="str">
        <f t="shared" si="147"/>
        <v/>
      </c>
      <c r="BH264" s="650">
        <v>1</v>
      </c>
      <c r="BI264" s="480">
        <f t="shared" si="148"/>
        <v>1</v>
      </c>
      <c r="BJ264" s="257">
        <f t="shared" si="149"/>
        <v>1</v>
      </c>
      <c r="BK264" s="650">
        <v>0</v>
      </c>
      <c r="BL264" s="480">
        <f t="shared" si="150"/>
        <v>0</v>
      </c>
      <c r="BM264" s="257" t="str">
        <f t="shared" si="151"/>
        <v/>
      </c>
      <c r="BN264" s="650">
        <v>0</v>
      </c>
      <c r="BO264" s="480">
        <f t="shared" si="152"/>
        <v>0</v>
      </c>
      <c r="BP264" s="257" t="str">
        <f t="shared" si="153"/>
        <v/>
      </c>
      <c r="BQ264" s="650">
        <v>1</v>
      </c>
      <c r="BR264" s="480">
        <f t="shared" si="154"/>
        <v>1</v>
      </c>
      <c r="BS264" s="257">
        <f t="shared" si="155"/>
        <v>1</v>
      </c>
      <c r="BT264" s="650">
        <v>0</v>
      </c>
      <c r="BU264" s="480">
        <v>0</v>
      </c>
      <c r="BV264" s="257" t="str">
        <f t="shared" si="156"/>
        <v/>
      </c>
      <c r="BW264" s="650">
        <v>0</v>
      </c>
      <c r="BX264" s="480">
        <f t="shared" si="157"/>
        <v>3</v>
      </c>
      <c r="BY264" s="257">
        <f t="shared" si="158"/>
        <v>0</v>
      </c>
      <c r="BZ264" s="650">
        <v>0</v>
      </c>
      <c r="CA264" s="480">
        <f t="shared" si="159"/>
        <v>0</v>
      </c>
      <c r="CB264" s="257" t="str">
        <f t="shared" si="160"/>
        <v/>
      </c>
      <c r="CC264" s="650">
        <v>3</v>
      </c>
      <c r="CD264" s="480">
        <f t="shared" si="161"/>
        <v>3</v>
      </c>
      <c r="CE264" s="257">
        <f t="shared" si="162"/>
        <v>1</v>
      </c>
      <c r="CF264" s="256">
        <v>1</v>
      </c>
      <c r="CG264" s="480">
        <f t="shared" si="163"/>
        <v>1</v>
      </c>
      <c r="CH264" s="257">
        <f t="shared" si="164"/>
        <v>1</v>
      </c>
      <c r="CI264" s="256">
        <v>0</v>
      </c>
      <c r="CJ264" s="256">
        <f t="shared" si="165"/>
        <v>0</v>
      </c>
      <c r="CK264" s="257" t="str">
        <f t="shared" si="166"/>
        <v/>
      </c>
      <c r="CL264" s="256">
        <v>1</v>
      </c>
      <c r="CM264" s="256">
        <f t="shared" si="167"/>
        <v>1</v>
      </c>
      <c r="CN264" s="257">
        <f t="shared" si="168"/>
        <v>1</v>
      </c>
      <c r="CO264" s="650">
        <v>0</v>
      </c>
      <c r="CP264" s="256">
        <f t="shared" si="169"/>
        <v>0</v>
      </c>
      <c r="CQ264" s="257" t="str">
        <f t="shared" si="170"/>
        <v/>
      </c>
      <c r="CR264" s="256">
        <v>1</v>
      </c>
      <c r="CS264" s="256">
        <f t="shared" si="171"/>
        <v>1</v>
      </c>
      <c r="CT264" s="257">
        <f t="shared" si="172"/>
        <v>1</v>
      </c>
      <c r="CU264" s="256">
        <v>1</v>
      </c>
      <c r="CV264" s="256">
        <v>1</v>
      </c>
      <c r="CW264" s="257">
        <f t="shared" si="173"/>
        <v>1</v>
      </c>
      <c r="CX264" s="256">
        <v>1</v>
      </c>
      <c r="CY264" s="256">
        <f t="shared" si="174"/>
        <v>1</v>
      </c>
      <c r="CZ264" s="257">
        <f t="shared" si="175"/>
        <v>1</v>
      </c>
    </row>
    <row r="265" spans="1:104" ht="15" customHeight="1" x14ac:dyDescent="0.25">
      <c r="A265" s="152">
        <v>11</v>
      </c>
      <c r="B265" s="127" t="s">
        <v>348</v>
      </c>
      <c r="C265" s="127" t="s">
        <v>345</v>
      </c>
      <c r="D265" s="480">
        <v>0</v>
      </c>
      <c r="E265" s="480">
        <v>0</v>
      </c>
      <c r="F265" s="257" t="str">
        <f t="shared" si="117"/>
        <v>-</v>
      </c>
      <c r="G265" s="239" t="str">
        <f t="shared" si="111"/>
        <v>Đạt</v>
      </c>
      <c r="H265" s="259">
        <f t="shared" si="112"/>
        <v>18</v>
      </c>
      <c r="I265" s="259">
        <f t="shared" si="112"/>
        <v>19</v>
      </c>
      <c r="J265" s="293">
        <f t="shared" si="118"/>
        <v>0.94736842105263153</v>
      </c>
      <c r="K265" s="239" t="str">
        <f t="shared" si="113"/>
        <v>Không đạt</v>
      </c>
      <c r="L265" s="651">
        <v>0</v>
      </c>
      <c r="M265" s="651">
        <f t="shared" si="114"/>
        <v>0</v>
      </c>
      <c r="N265" s="257" t="str">
        <f t="shared" si="119"/>
        <v/>
      </c>
      <c r="O265" s="256">
        <v>0</v>
      </c>
      <c r="P265" s="480">
        <f t="shared" si="120"/>
        <v>0</v>
      </c>
      <c r="Q265" s="257" t="str">
        <f t="shared" si="115"/>
        <v/>
      </c>
      <c r="R265" s="650">
        <v>1</v>
      </c>
      <c r="S265" s="480">
        <f t="shared" si="121"/>
        <v>1</v>
      </c>
      <c r="T265" s="257">
        <f t="shared" si="122"/>
        <v>1</v>
      </c>
      <c r="U265" s="256">
        <v>0</v>
      </c>
      <c r="V265" s="480">
        <f t="shared" si="123"/>
        <v>0</v>
      </c>
      <c r="W265" s="257" t="str">
        <f t="shared" si="124"/>
        <v/>
      </c>
      <c r="X265" s="650">
        <v>2</v>
      </c>
      <c r="Y265" s="480">
        <f t="shared" si="125"/>
        <v>2</v>
      </c>
      <c r="Z265" s="257">
        <f t="shared" si="126"/>
        <v>1</v>
      </c>
      <c r="AA265" s="650">
        <v>0</v>
      </c>
      <c r="AB265" s="480">
        <f t="shared" si="127"/>
        <v>0</v>
      </c>
      <c r="AC265" s="257" t="str">
        <f t="shared" si="116"/>
        <v/>
      </c>
      <c r="AD265" s="650">
        <v>0</v>
      </c>
      <c r="AE265" s="480">
        <f t="shared" si="128"/>
        <v>0</v>
      </c>
      <c r="AF265" s="257" t="str">
        <f t="shared" si="129"/>
        <v/>
      </c>
      <c r="AG265" s="650">
        <v>0</v>
      </c>
      <c r="AH265" s="480">
        <f t="shared" si="130"/>
        <v>0</v>
      </c>
      <c r="AI265" s="257" t="str">
        <f t="shared" si="131"/>
        <v/>
      </c>
      <c r="AJ265" s="480">
        <v>0</v>
      </c>
      <c r="AK265" s="480">
        <f t="shared" si="132"/>
        <v>0</v>
      </c>
      <c r="AL265" s="257" t="str">
        <f t="shared" si="133"/>
        <v/>
      </c>
      <c r="AM265" s="650">
        <v>1</v>
      </c>
      <c r="AN265" s="480">
        <f t="shared" si="134"/>
        <v>1</v>
      </c>
      <c r="AO265" s="257">
        <f t="shared" si="135"/>
        <v>1</v>
      </c>
      <c r="AP265" s="650">
        <v>1</v>
      </c>
      <c r="AQ265" s="480">
        <f t="shared" si="136"/>
        <v>1</v>
      </c>
      <c r="AR265" s="257">
        <f t="shared" si="137"/>
        <v>1</v>
      </c>
      <c r="AS265" s="650">
        <v>1</v>
      </c>
      <c r="AT265" s="480">
        <f t="shared" si="138"/>
        <v>2</v>
      </c>
      <c r="AU265" s="257">
        <f t="shared" si="139"/>
        <v>0.5</v>
      </c>
      <c r="AV265" s="650">
        <v>0</v>
      </c>
      <c r="AW265" s="480">
        <f t="shared" si="140"/>
        <v>0</v>
      </c>
      <c r="AX265" s="257" t="str">
        <f t="shared" si="141"/>
        <v/>
      </c>
      <c r="AY265" s="654">
        <v>1</v>
      </c>
      <c r="AZ265" s="480">
        <f t="shared" si="142"/>
        <v>1</v>
      </c>
      <c r="BA265" s="257">
        <f t="shared" si="143"/>
        <v>1</v>
      </c>
      <c r="BB265" s="650">
        <v>0</v>
      </c>
      <c r="BC265" s="480">
        <f t="shared" si="144"/>
        <v>0</v>
      </c>
      <c r="BD265" s="257" t="str">
        <f t="shared" si="145"/>
        <v/>
      </c>
      <c r="BE265" s="650">
        <v>0</v>
      </c>
      <c r="BF265" s="480">
        <f t="shared" si="146"/>
        <v>0</v>
      </c>
      <c r="BG265" s="257" t="str">
        <f t="shared" si="147"/>
        <v/>
      </c>
      <c r="BH265" s="650">
        <v>1</v>
      </c>
      <c r="BI265" s="480">
        <f t="shared" si="148"/>
        <v>1</v>
      </c>
      <c r="BJ265" s="257">
        <f t="shared" si="149"/>
        <v>1</v>
      </c>
      <c r="BK265" s="650">
        <v>0</v>
      </c>
      <c r="BL265" s="480">
        <f t="shared" si="150"/>
        <v>0</v>
      </c>
      <c r="BM265" s="257" t="str">
        <f t="shared" si="151"/>
        <v/>
      </c>
      <c r="BN265" s="650">
        <v>0</v>
      </c>
      <c r="BO265" s="480">
        <f t="shared" si="152"/>
        <v>0</v>
      </c>
      <c r="BP265" s="257" t="str">
        <f t="shared" si="153"/>
        <v/>
      </c>
      <c r="BQ265" s="650">
        <v>1</v>
      </c>
      <c r="BR265" s="480">
        <f t="shared" si="154"/>
        <v>1</v>
      </c>
      <c r="BS265" s="257">
        <f t="shared" si="155"/>
        <v>1</v>
      </c>
      <c r="BT265" s="650">
        <v>0</v>
      </c>
      <c r="BU265" s="480">
        <v>0</v>
      </c>
      <c r="BV265" s="257" t="str">
        <f t="shared" si="156"/>
        <v/>
      </c>
      <c r="BW265" s="650">
        <v>0</v>
      </c>
      <c r="BX265" s="480">
        <f t="shared" si="157"/>
        <v>0</v>
      </c>
      <c r="BY265" s="257" t="str">
        <f t="shared" si="158"/>
        <v/>
      </c>
      <c r="BZ265" s="650">
        <v>0</v>
      </c>
      <c r="CA265" s="480">
        <f t="shared" si="159"/>
        <v>0</v>
      </c>
      <c r="CB265" s="257" t="str">
        <f t="shared" si="160"/>
        <v/>
      </c>
      <c r="CC265" s="650">
        <v>0</v>
      </c>
      <c r="CD265" s="480">
        <f t="shared" si="161"/>
        <v>0</v>
      </c>
      <c r="CE265" s="257" t="str">
        <f t="shared" si="162"/>
        <v/>
      </c>
      <c r="CF265" s="256">
        <v>0</v>
      </c>
      <c r="CG265" s="480">
        <f t="shared" si="163"/>
        <v>0</v>
      </c>
      <c r="CH265" s="257" t="str">
        <f t="shared" si="164"/>
        <v/>
      </c>
      <c r="CI265" s="256">
        <v>1</v>
      </c>
      <c r="CJ265" s="256">
        <f t="shared" si="165"/>
        <v>1</v>
      </c>
      <c r="CK265" s="257">
        <f t="shared" si="166"/>
        <v>1</v>
      </c>
      <c r="CL265" s="256">
        <v>4</v>
      </c>
      <c r="CM265" s="256">
        <f t="shared" si="167"/>
        <v>4</v>
      </c>
      <c r="CN265" s="257">
        <f t="shared" si="168"/>
        <v>1</v>
      </c>
      <c r="CO265" s="650">
        <v>4</v>
      </c>
      <c r="CP265" s="256">
        <f t="shared" si="169"/>
        <v>4</v>
      </c>
      <c r="CQ265" s="257">
        <f t="shared" si="170"/>
        <v>1</v>
      </c>
      <c r="CR265" s="256">
        <v>0</v>
      </c>
      <c r="CS265" s="256">
        <f t="shared" si="171"/>
        <v>0</v>
      </c>
      <c r="CT265" s="257" t="str">
        <f t="shared" si="172"/>
        <v/>
      </c>
      <c r="CU265" s="256">
        <v>0</v>
      </c>
      <c r="CV265" s="256">
        <v>0</v>
      </c>
      <c r="CW265" s="257" t="str">
        <f t="shared" si="173"/>
        <v/>
      </c>
      <c r="CX265" s="256">
        <v>0</v>
      </c>
      <c r="CY265" s="256">
        <f t="shared" si="174"/>
        <v>0</v>
      </c>
      <c r="CZ265" s="257" t="str">
        <f t="shared" si="175"/>
        <v/>
      </c>
    </row>
    <row r="266" spans="1:104" ht="15" customHeight="1" x14ac:dyDescent="0.25">
      <c r="A266" s="152">
        <v>12</v>
      </c>
      <c r="B266" s="127" t="s">
        <v>349</v>
      </c>
      <c r="C266" s="127" t="s">
        <v>336</v>
      </c>
      <c r="D266" s="480">
        <v>0</v>
      </c>
      <c r="E266" s="480">
        <v>0</v>
      </c>
      <c r="F266" s="257" t="str">
        <f t="shared" si="117"/>
        <v>-</v>
      </c>
      <c r="G266" s="239" t="str">
        <f t="shared" si="111"/>
        <v>Đạt</v>
      </c>
      <c r="H266" s="259">
        <f t="shared" si="112"/>
        <v>6</v>
      </c>
      <c r="I266" s="259">
        <f t="shared" si="112"/>
        <v>7</v>
      </c>
      <c r="J266" s="293">
        <f t="shared" si="118"/>
        <v>0.8571428571428571</v>
      </c>
      <c r="K266" s="239" t="str">
        <f t="shared" si="113"/>
        <v>Không đạt</v>
      </c>
      <c r="L266" s="651">
        <v>0</v>
      </c>
      <c r="M266" s="651">
        <f t="shared" si="114"/>
        <v>0</v>
      </c>
      <c r="N266" s="257" t="str">
        <f t="shared" si="119"/>
        <v/>
      </c>
      <c r="O266" s="256">
        <v>0</v>
      </c>
      <c r="P266" s="480">
        <f t="shared" si="120"/>
        <v>0</v>
      </c>
      <c r="Q266" s="257" t="str">
        <f t="shared" si="115"/>
        <v/>
      </c>
      <c r="R266" s="650">
        <v>0</v>
      </c>
      <c r="S266" s="480">
        <f t="shared" si="121"/>
        <v>0</v>
      </c>
      <c r="T266" s="257" t="str">
        <f t="shared" si="122"/>
        <v/>
      </c>
      <c r="U266" s="256">
        <v>0</v>
      </c>
      <c r="V266" s="480">
        <f t="shared" si="123"/>
        <v>0</v>
      </c>
      <c r="W266" s="257" t="str">
        <f t="shared" si="124"/>
        <v/>
      </c>
      <c r="X266" s="650">
        <v>0</v>
      </c>
      <c r="Y266" s="480">
        <f t="shared" si="125"/>
        <v>0</v>
      </c>
      <c r="Z266" s="257" t="str">
        <f t="shared" si="126"/>
        <v/>
      </c>
      <c r="AA266" s="650">
        <v>0</v>
      </c>
      <c r="AB266" s="480">
        <f t="shared" si="127"/>
        <v>0</v>
      </c>
      <c r="AC266" s="257" t="str">
        <f t="shared" si="116"/>
        <v/>
      </c>
      <c r="AD266" s="650">
        <v>0</v>
      </c>
      <c r="AE266" s="480">
        <f t="shared" si="128"/>
        <v>0</v>
      </c>
      <c r="AF266" s="257" t="str">
        <f t="shared" si="129"/>
        <v/>
      </c>
      <c r="AG266" s="650">
        <v>1</v>
      </c>
      <c r="AH266" s="480">
        <f t="shared" si="130"/>
        <v>1</v>
      </c>
      <c r="AI266" s="257">
        <f t="shared" si="131"/>
        <v>1</v>
      </c>
      <c r="AJ266" s="480">
        <v>0</v>
      </c>
      <c r="AK266" s="480">
        <f t="shared" si="132"/>
        <v>0</v>
      </c>
      <c r="AL266" s="257" t="str">
        <f t="shared" si="133"/>
        <v/>
      </c>
      <c r="AM266" s="650">
        <v>2</v>
      </c>
      <c r="AN266" s="480">
        <f t="shared" si="134"/>
        <v>2</v>
      </c>
      <c r="AO266" s="257">
        <f t="shared" si="135"/>
        <v>1</v>
      </c>
      <c r="AP266" s="650">
        <v>0</v>
      </c>
      <c r="AQ266" s="480">
        <f t="shared" si="136"/>
        <v>0</v>
      </c>
      <c r="AR266" s="257" t="str">
        <f t="shared" si="137"/>
        <v/>
      </c>
      <c r="AS266" s="650">
        <v>0</v>
      </c>
      <c r="AT266" s="480">
        <f t="shared" si="138"/>
        <v>0</v>
      </c>
      <c r="AU266" s="257" t="str">
        <f t="shared" si="139"/>
        <v/>
      </c>
      <c r="AV266" s="650">
        <v>0</v>
      </c>
      <c r="AW266" s="480">
        <f t="shared" si="140"/>
        <v>0</v>
      </c>
      <c r="AX266" s="257" t="str">
        <f t="shared" si="141"/>
        <v/>
      </c>
      <c r="AY266" s="654">
        <v>0</v>
      </c>
      <c r="AZ266" s="480">
        <f t="shared" si="142"/>
        <v>0</v>
      </c>
      <c r="BA266" s="257" t="str">
        <f t="shared" si="143"/>
        <v/>
      </c>
      <c r="BB266" s="650">
        <v>0</v>
      </c>
      <c r="BC266" s="480">
        <f t="shared" si="144"/>
        <v>0</v>
      </c>
      <c r="BD266" s="257" t="str">
        <f t="shared" si="145"/>
        <v/>
      </c>
      <c r="BE266" s="650">
        <v>0</v>
      </c>
      <c r="BF266" s="480">
        <f t="shared" si="146"/>
        <v>0</v>
      </c>
      <c r="BG266" s="257" t="str">
        <f t="shared" si="147"/>
        <v/>
      </c>
      <c r="BH266" s="650">
        <v>1</v>
      </c>
      <c r="BI266" s="480">
        <f t="shared" si="148"/>
        <v>1</v>
      </c>
      <c r="BJ266" s="257">
        <f t="shared" si="149"/>
        <v>1</v>
      </c>
      <c r="BK266" s="650">
        <v>0</v>
      </c>
      <c r="BL266" s="480">
        <f t="shared" si="150"/>
        <v>0</v>
      </c>
      <c r="BM266" s="257" t="str">
        <f t="shared" si="151"/>
        <v/>
      </c>
      <c r="BN266" s="650">
        <v>0</v>
      </c>
      <c r="BO266" s="480">
        <f t="shared" si="152"/>
        <v>0</v>
      </c>
      <c r="BP266" s="257" t="str">
        <f t="shared" si="153"/>
        <v/>
      </c>
      <c r="BQ266" s="650">
        <v>0</v>
      </c>
      <c r="BR266" s="480">
        <f t="shared" si="154"/>
        <v>0</v>
      </c>
      <c r="BS266" s="257" t="str">
        <f t="shared" si="155"/>
        <v/>
      </c>
      <c r="BT266" s="650">
        <v>0</v>
      </c>
      <c r="BU266" s="480">
        <v>1</v>
      </c>
      <c r="BV266" s="257">
        <f t="shared" si="156"/>
        <v>0</v>
      </c>
      <c r="BW266" s="650">
        <v>0</v>
      </c>
      <c r="BX266" s="480">
        <f t="shared" si="157"/>
        <v>0</v>
      </c>
      <c r="BY266" s="257" t="str">
        <f t="shared" si="158"/>
        <v/>
      </c>
      <c r="BZ266" s="650">
        <v>1</v>
      </c>
      <c r="CA266" s="480">
        <f t="shared" si="159"/>
        <v>1</v>
      </c>
      <c r="CB266" s="257">
        <f t="shared" si="160"/>
        <v>1</v>
      </c>
      <c r="CC266" s="650">
        <v>0</v>
      </c>
      <c r="CD266" s="480">
        <f t="shared" si="161"/>
        <v>0</v>
      </c>
      <c r="CE266" s="257" t="str">
        <f t="shared" si="162"/>
        <v/>
      </c>
      <c r="CF266" s="256">
        <v>0</v>
      </c>
      <c r="CG266" s="480">
        <f t="shared" si="163"/>
        <v>0</v>
      </c>
      <c r="CH266" s="257" t="str">
        <f t="shared" si="164"/>
        <v/>
      </c>
      <c r="CI266" s="256">
        <v>0</v>
      </c>
      <c r="CJ266" s="256">
        <f t="shared" si="165"/>
        <v>0</v>
      </c>
      <c r="CK266" s="257" t="str">
        <f t="shared" si="166"/>
        <v/>
      </c>
      <c r="CL266" s="256">
        <v>0</v>
      </c>
      <c r="CM266" s="256">
        <f t="shared" si="167"/>
        <v>0</v>
      </c>
      <c r="CN266" s="257" t="str">
        <f t="shared" si="168"/>
        <v/>
      </c>
      <c r="CO266" s="650">
        <v>1</v>
      </c>
      <c r="CP266" s="256">
        <f t="shared" si="169"/>
        <v>1</v>
      </c>
      <c r="CQ266" s="257">
        <f t="shared" si="170"/>
        <v>1</v>
      </c>
      <c r="CR266" s="256">
        <v>0</v>
      </c>
      <c r="CS266" s="256">
        <f t="shared" si="171"/>
        <v>0</v>
      </c>
      <c r="CT266" s="257" t="str">
        <f t="shared" si="172"/>
        <v/>
      </c>
      <c r="CU266" s="256">
        <v>0</v>
      </c>
      <c r="CV266" s="256">
        <v>0</v>
      </c>
      <c r="CW266" s="257" t="str">
        <f t="shared" si="173"/>
        <v/>
      </c>
      <c r="CX266" s="256">
        <v>0</v>
      </c>
      <c r="CY266" s="256">
        <f t="shared" si="174"/>
        <v>0</v>
      </c>
      <c r="CZ266" s="257" t="str">
        <f t="shared" si="175"/>
        <v/>
      </c>
    </row>
    <row r="267" spans="1:104" ht="15" customHeight="1" x14ac:dyDescent="0.25">
      <c r="A267" s="152">
        <v>13</v>
      </c>
      <c r="B267" s="127" t="s">
        <v>350</v>
      </c>
      <c r="C267" s="127" t="s">
        <v>336</v>
      </c>
      <c r="D267" s="480">
        <v>1</v>
      </c>
      <c r="E267" s="480">
        <v>1</v>
      </c>
      <c r="F267" s="257">
        <f t="shared" si="117"/>
        <v>1</v>
      </c>
      <c r="G267" s="239" t="str">
        <f t="shared" si="111"/>
        <v>Đạt</v>
      </c>
      <c r="H267" s="259">
        <f t="shared" si="112"/>
        <v>17</v>
      </c>
      <c r="I267" s="259">
        <f t="shared" si="112"/>
        <v>16</v>
      </c>
      <c r="J267" s="293">
        <f t="shared" si="118"/>
        <v>1.0625</v>
      </c>
      <c r="K267" s="239" t="str">
        <f t="shared" si="113"/>
        <v>Đạt</v>
      </c>
      <c r="L267" s="651">
        <v>0</v>
      </c>
      <c r="M267" s="651">
        <f t="shared" si="114"/>
        <v>0</v>
      </c>
      <c r="N267" s="257" t="str">
        <f t="shared" si="119"/>
        <v/>
      </c>
      <c r="O267" s="256">
        <v>0</v>
      </c>
      <c r="P267" s="480">
        <f t="shared" si="120"/>
        <v>0</v>
      </c>
      <c r="Q267" s="257" t="str">
        <f t="shared" si="115"/>
        <v/>
      </c>
      <c r="R267" s="650">
        <v>1</v>
      </c>
      <c r="S267" s="480">
        <f t="shared" si="121"/>
        <v>1</v>
      </c>
      <c r="T267" s="257">
        <f t="shared" si="122"/>
        <v>1</v>
      </c>
      <c r="U267" s="256">
        <v>0</v>
      </c>
      <c r="V267" s="480">
        <f t="shared" si="123"/>
        <v>0</v>
      </c>
      <c r="W267" s="257" t="str">
        <f t="shared" si="124"/>
        <v/>
      </c>
      <c r="X267" s="650">
        <v>1</v>
      </c>
      <c r="Y267" s="480">
        <f t="shared" si="125"/>
        <v>1</v>
      </c>
      <c r="Z267" s="257">
        <f t="shared" si="126"/>
        <v>1</v>
      </c>
      <c r="AA267" s="650">
        <v>1</v>
      </c>
      <c r="AB267" s="480">
        <f t="shared" si="127"/>
        <v>1</v>
      </c>
      <c r="AC267" s="257">
        <f t="shared" si="116"/>
        <v>1</v>
      </c>
      <c r="AD267" s="650">
        <v>0</v>
      </c>
      <c r="AE267" s="480">
        <f t="shared" si="128"/>
        <v>0</v>
      </c>
      <c r="AF267" s="257" t="str">
        <f t="shared" si="129"/>
        <v/>
      </c>
      <c r="AG267" s="650">
        <v>1</v>
      </c>
      <c r="AH267" s="480">
        <f t="shared" si="130"/>
        <v>1</v>
      </c>
      <c r="AI267" s="257">
        <f t="shared" si="131"/>
        <v>1</v>
      </c>
      <c r="AJ267" s="480">
        <v>1</v>
      </c>
      <c r="AK267" s="480">
        <f t="shared" si="132"/>
        <v>1</v>
      </c>
      <c r="AL267" s="257">
        <f t="shared" si="133"/>
        <v>1</v>
      </c>
      <c r="AM267" s="650">
        <v>1</v>
      </c>
      <c r="AN267" s="480">
        <f t="shared" si="134"/>
        <v>1</v>
      </c>
      <c r="AO267" s="257">
        <f t="shared" si="135"/>
        <v>1</v>
      </c>
      <c r="AP267" s="650">
        <v>0</v>
      </c>
      <c r="AQ267" s="480">
        <f t="shared" si="136"/>
        <v>0</v>
      </c>
      <c r="AR267" s="257" t="str">
        <f t="shared" si="137"/>
        <v/>
      </c>
      <c r="AS267" s="650">
        <v>0</v>
      </c>
      <c r="AT267" s="480">
        <f t="shared" si="138"/>
        <v>0</v>
      </c>
      <c r="AU267" s="257" t="str">
        <f t="shared" si="139"/>
        <v/>
      </c>
      <c r="AV267" s="650">
        <v>1</v>
      </c>
      <c r="AW267" s="480">
        <f t="shared" si="140"/>
        <v>1</v>
      </c>
      <c r="AX267" s="257">
        <f t="shared" si="141"/>
        <v>1</v>
      </c>
      <c r="AY267" s="654">
        <v>1</v>
      </c>
      <c r="AZ267" s="480">
        <f t="shared" si="142"/>
        <v>1</v>
      </c>
      <c r="BA267" s="257">
        <f t="shared" si="143"/>
        <v>1</v>
      </c>
      <c r="BB267" s="650">
        <v>0</v>
      </c>
      <c r="BC267" s="480">
        <f t="shared" si="144"/>
        <v>0</v>
      </c>
      <c r="BD267" s="257" t="str">
        <f t="shared" si="145"/>
        <v/>
      </c>
      <c r="BE267" s="650">
        <v>0</v>
      </c>
      <c r="BF267" s="480">
        <f t="shared" si="146"/>
        <v>0</v>
      </c>
      <c r="BG267" s="257" t="str">
        <f t="shared" si="147"/>
        <v/>
      </c>
      <c r="BH267" s="650">
        <v>1</v>
      </c>
      <c r="BI267" s="480">
        <f t="shared" si="148"/>
        <v>1</v>
      </c>
      <c r="BJ267" s="257">
        <f t="shared" si="149"/>
        <v>1</v>
      </c>
      <c r="BK267" s="650">
        <v>1</v>
      </c>
      <c r="BL267" s="480">
        <f t="shared" si="150"/>
        <v>1</v>
      </c>
      <c r="BM267" s="257">
        <f t="shared" si="151"/>
        <v>1</v>
      </c>
      <c r="BN267" s="650">
        <v>2</v>
      </c>
      <c r="BO267" s="480">
        <f t="shared" si="152"/>
        <v>2</v>
      </c>
      <c r="BP267" s="257">
        <f t="shared" si="153"/>
        <v>1</v>
      </c>
      <c r="BQ267" s="650">
        <v>0</v>
      </c>
      <c r="BR267" s="480">
        <f t="shared" si="154"/>
        <v>0</v>
      </c>
      <c r="BS267" s="257" t="str">
        <f t="shared" si="155"/>
        <v/>
      </c>
      <c r="BT267" s="650">
        <v>1</v>
      </c>
      <c r="BU267" s="480">
        <v>0</v>
      </c>
      <c r="BV267" s="257" t="str">
        <f t="shared" si="156"/>
        <v/>
      </c>
      <c r="BW267" s="650">
        <v>0</v>
      </c>
      <c r="BX267" s="480">
        <f t="shared" si="157"/>
        <v>0</v>
      </c>
      <c r="BY267" s="257" t="str">
        <f t="shared" si="158"/>
        <v/>
      </c>
      <c r="BZ267" s="650">
        <v>1</v>
      </c>
      <c r="CA267" s="480">
        <f t="shared" si="159"/>
        <v>1</v>
      </c>
      <c r="CB267" s="257">
        <f t="shared" si="160"/>
        <v>1</v>
      </c>
      <c r="CC267" s="650">
        <v>0</v>
      </c>
      <c r="CD267" s="480">
        <f t="shared" si="161"/>
        <v>0</v>
      </c>
      <c r="CE267" s="257" t="str">
        <f t="shared" si="162"/>
        <v/>
      </c>
      <c r="CF267" s="256">
        <v>1</v>
      </c>
      <c r="CG267" s="480">
        <f t="shared" si="163"/>
        <v>1</v>
      </c>
      <c r="CH267" s="257">
        <f t="shared" si="164"/>
        <v>1</v>
      </c>
      <c r="CI267" s="256">
        <v>1</v>
      </c>
      <c r="CJ267" s="256">
        <f t="shared" si="165"/>
        <v>1</v>
      </c>
      <c r="CK267" s="257">
        <f t="shared" si="166"/>
        <v>1</v>
      </c>
      <c r="CL267" s="256">
        <v>0</v>
      </c>
      <c r="CM267" s="256">
        <f t="shared" si="167"/>
        <v>0</v>
      </c>
      <c r="CN267" s="257" t="str">
        <f t="shared" si="168"/>
        <v/>
      </c>
      <c r="CO267" s="650">
        <v>0</v>
      </c>
      <c r="CP267" s="256">
        <f t="shared" si="169"/>
        <v>0</v>
      </c>
      <c r="CQ267" s="257" t="str">
        <f t="shared" si="170"/>
        <v/>
      </c>
      <c r="CR267" s="256">
        <v>0</v>
      </c>
      <c r="CS267" s="256">
        <f t="shared" si="171"/>
        <v>0</v>
      </c>
      <c r="CT267" s="257" t="str">
        <f t="shared" si="172"/>
        <v/>
      </c>
      <c r="CU267" s="256">
        <v>0</v>
      </c>
      <c r="CV267" s="256">
        <v>0</v>
      </c>
      <c r="CW267" s="257" t="str">
        <f t="shared" si="173"/>
        <v/>
      </c>
      <c r="CX267" s="256">
        <v>1</v>
      </c>
      <c r="CY267" s="256">
        <f t="shared" si="174"/>
        <v>1</v>
      </c>
      <c r="CZ267" s="257">
        <f t="shared" si="175"/>
        <v>1</v>
      </c>
    </row>
    <row r="268" spans="1:104" ht="15" customHeight="1" x14ac:dyDescent="0.25">
      <c r="A268" s="152">
        <v>14</v>
      </c>
      <c r="B268" s="127" t="s">
        <v>351</v>
      </c>
      <c r="C268" s="127" t="s">
        <v>339</v>
      </c>
      <c r="D268" s="480">
        <v>0</v>
      </c>
      <c r="E268" s="480">
        <v>0</v>
      </c>
      <c r="F268" s="257" t="str">
        <f t="shared" si="117"/>
        <v>-</v>
      </c>
      <c r="G268" s="239" t="str">
        <f t="shared" si="111"/>
        <v>Đạt</v>
      </c>
      <c r="H268" s="259">
        <f t="shared" si="112"/>
        <v>14</v>
      </c>
      <c r="I268" s="259">
        <f t="shared" si="112"/>
        <v>14</v>
      </c>
      <c r="J268" s="293">
        <f t="shared" si="118"/>
        <v>1</v>
      </c>
      <c r="K268" s="239" t="str">
        <f t="shared" si="113"/>
        <v>Đạt</v>
      </c>
      <c r="L268" s="651">
        <v>0</v>
      </c>
      <c r="M268" s="651">
        <f t="shared" si="114"/>
        <v>0</v>
      </c>
      <c r="N268" s="257" t="str">
        <f t="shared" si="119"/>
        <v/>
      </c>
      <c r="O268" s="256">
        <v>0</v>
      </c>
      <c r="P268" s="480">
        <f t="shared" si="120"/>
        <v>0</v>
      </c>
      <c r="Q268" s="257" t="str">
        <f t="shared" si="115"/>
        <v/>
      </c>
      <c r="R268" s="650">
        <v>1</v>
      </c>
      <c r="S268" s="480">
        <f t="shared" si="121"/>
        <v>1</v>
      </c>
      <c r="T268" s="257">
        <f t="shared" si="122"/>
        <v>1</v>
      </c>
      <c r="U268" s="256">
        <v>0</v>
      </c>
      <c r="V268" s="480">
        <f t="shared" si="123"/>
        <v>0</v>
      </c>
      <c r="W268" s="257" t="str">
        <f t="shared" si="124"/>
        <v/>
      </c>
      <c r="X268" s="650">
        <v>3</v>
      </c>
      <c r="Y268" s="480">
        <f t="shared" si="125"/>
        <v>3</v>
      </c>
      <c r="Z268" s="257">
        <f t="shared" si="126"/>
        <v>1</v>
      </c>
      <c r="AA268" s="650">
        <v>0</v>
      </c>
      <c r="AB268" s="480">
        <f t="shared" si="127"/>
        <v>0</v>
      </c>
      <c r="AC268" s="257" t="str">
        <f t="shared" si="116"/>
        <v/>
      </c>
      <c r="AD268" s="650">
        <v>0</v>
      </c>
      <c r="AE268" s="480">
        <f t="shared" si="128"/>
        <v>0</v>
      </c>
      <c r="AF268" s="257" t="str">
        <f t="shared" si="129"/>
        <v/>
      </c>
      <c r="AG268" s="650">
        <v>0</v>
      </c>
      <c r="AH268" s="480">
        <f t="shared" si="130"/>
        <v>0</v>
      </c>
      <c r="AI268" s="257" t="str">
        <f t="shared" si="131"/>
        <v/>
      </c>
      <c r="AJ268" s="480">
        <v>0</v>
      </c>
      <c r="AK268" s="480">
        <f t="shared" si="132"/>
        <v>0</v>
      </c>
      <c r="AL268" s="257" t="str">
        <f t="shared" si="133"/>
        <v/>
      </c>
      <c r="AM268" s="650">
        <v>0</v>
      </c>
      <c r="AN268" s="480">
        <f t="shared" si="134"/>
        <v>0</v>
      </c>
      <c r="AO268" s="257" t="str">
        <f t="shared" si="135"/>
        <v/>
      </c>
      <c r="AP268" s="650">
        <v>0</v>
      </c>
      <c r="AQ268" s="480">
        <f t="shared" si="136"/>
        <v>0</v>
      </c>
      <c r="AR268" s="257" t="str">
        <f t="shared" si="137"/>
        <v/>
      </c>
      <c r="AS268" s="650">
        <v>0</v>
      </c>
      <c r="AT268" s="480">
        <f t="shared" si="138"/>
        <v>0</v>
      </c>
      <c r="AU268" s="257" t="str">
        <f t="shared" si="139"/>
        <v/>
      </c>
      <c r="AV268" s="650">
        <v>1</v>
      </c>
      <c r="AW268" s="480">
        <f t="shared" si="140"/>
        <v>1</v>
      </c>
      <c r="AX268" s="257">
        <f t="shared" si="141"/>
        <v>1</v>
      </c>
      <c r="AY268" s="654">
        <v>0</v>
      </c>
      <c r="AZ268" s="480">
        <f t="shared" si="142"/>
        <v>0</v>
      </c>
      <c r="BA268" s="257" t="str">
        <f t="shared" si="143"/>
        <v/>
      </c>
      <c r="BB268" s="650">
        <v>0</v>
      </c>
      <c r="BC268" s="480">
        <f t="shared" si="144"/>
        <v>0</v>
      </c>
      <c r="BD268" s="257" t="str">
        <f t="shared" si="145"/>
        <v/>
      </c>
      <c r="BE268" s="650">
        <v>0</v>
      </c>
      <c r="BF268" s="480">
        <f t="shared" si="146"/>
        <v>0</v>
      </c>
      <c r="BG268" s="257" t="str">
        <f t="shared" si="147"/>
        <v/>
      </c>
      <c r="BH268" s="650">
        <v>0</v>
      </c>
      <c r="BI268" s="480">
        <f t="shared" si="148"/>
        <v>0</v>
      </c>
      <c r="BJ268" s="257" t="str">
        <f t="shared" si="149"/>
        <v/>
      </c>
      <c r="BK268" s="650">
        <v>0</v>
      </c>
      <c r="BL268" s="480">
        <f t="shared" si="150"/>
        <v>0</v>
      </c>
      <c r="BM268" s="257" t="str">
        <f t="shared" si="151"/>
        <v/>
      </c>
      <c r="BN268" s="650">
        <v>1</v>
      </c>
      <c r="BO268" s="480">
        <f t="shared" si="152"/>
        <v>1</v>
      </c>
      <c r="BP268" s="257">
        <f t="shared" si="153"/>
        <v>1</v>
      </c>
      <c r="BQ268" s="650">
        <v>1</v>
      </c>
      <c r="BR268" s="480">
        <f t="shared" si="154"/>
        <v>1</v>
      </c>
      <c r="BS268" s="257">
        <f t="shared" si="155"/>
        <v>1</v>
      </c>
      <c r="BT268" s="650">
        <v>1</v>
      </c>
      <c r="BU268" s="480">
        <v>1</v>
      </c>
      <c r="BV268" s="257">
        <f t="shared" si="156"/>
        <v>1</v>
      </c>
      <c r="BW268" s="650">
        <v>0</v>
      </c>
      <c r="BX268" s="480">
        <f t="shared" si="157"/>
        <v>0</v>
      </c>
      <c r="BY268" s="257" t="str">
        <f t="shared" si="158"/>
        <v/>
      </c>
      <c r="BZ268" s="650">
        <v>0</v>
      </c>
      <c r="CA268" s="480">
        <f t="shared" si="159"/>
        <v>0</v>
      </c>
      <c r="CB268" s="257" t="str">
        <f t="shared" si="160"/>
        <v/>
      </c>
      <c r="CC268" s="650">
        <v>0</v>
      </c>
      <c r="CD268" s="480">
        <f t="shared" si="161"/>
        <v>0</v>
      </c>
      <c r="CE268" s="257" t="str">
        <f t="shared" si="162"/>
        <v/>
      </c>
      <c r="CF268" s="256">
        <v>1</v>
      </c>
      <c r="CG268" s="480">
        <f t="shared" si="163"/>
        <v>1</v>
      </c>
      <c r="CH268" s="257">
        <f t="shared" si="164"/>
        <v>1</v>
      </c>
      <c r="CI268" s="256">
        <v>1</v>
      </c>
      <c r="CJ268" s="256">
        <f t="shared" si="165"/>
        <v>1</v>
      </c>
      <c r="CK268" s="257">
        <f t="shared" si="166"/>
        <v>1</v>
      </c>
      <c r="CL268" s="256">
        <v>1</v>
      </c>
      <c r="CM268" s="256">
        <f t="shared" si="167"/>
        <v>1</v>
      </c>
      <c r="CN268" s="257">
        <f t="shared" si="168"/>
        <v>1</v>
      </c>
      <c r="CO268" s="650">
        <v>3</v>
      </c>
      <c r="CP268" s="256">
        <f t="shared" si="169"/>
        <v>3</v>
      </c>
      <c r="CQ268" s="257">
        <f t="shared" si="170"/>
        <v>1</v>
      </c>
      <c r="CR268" s="256">
        <v>0</v>
      </c>
      <c r="CS268" s="256">
        <f t="shared" si="171"/>
        <v>0</v>
      </c>
      <c r="CT268" s="257" t="str">
        <f t="shared" si="172"/>
        <v/>
      </c>
      <c r="CU268" s="256">
        <v>0</v>
      </c>
      <c r="CV268" s="256">
        <v>0</v>
      </c>
      <c r="CW268" s="257" t="str">
        <f t="shared" si="173"/>
        <v/>
      </c>
      <c r="CX268" s="256">
        <v>0</v>
      </c>
      <c r="CY268" s="256">
        <f t="shared" si="174"/>
        <v>0</v>
      </c>
      <c r="CZ268" s="257" t="str">
        <f t="shared" si="175"/>
        <v/>
      </c>
    </row>
    <row r="269" spans="1:104" ht="15" customHeight="1" x14ac:dyDescent="0.25">
      <c r="A269" s="152">
        <v>15</v>
      </c>
      <c r="B269" s="127" t="s">
        <v>352</v>
      </c>
      <c r="C269" s="127" t="s">
        <v>345</v>
      </c>
      <c r="D269" s="480">
        <v>3</v>
      </c>
      <c r="E269" s="480">
        <v>3</v>
      </c>
      <c r="F269" s="257">
        <f t="shared" si="117"/>
        <v>1</v>
      </c>
      <c r="G269" s="239" t="str">
        <f t="shared" si="111"/>
        <v>Đạt</v>
      </c>
      <c r="H269" s="259">
        <f t="shared" si="112"/>
        <v>28</v>
      </c>
      <c r="I269" s="259">
        <f t="shared" si="112"/>
        <v>28</v>
      </c>
      <c r="J269" s="293">
        <f t="shared" si="118"/>
        <v>1</v>
      </c>
      <c r="K269" s="239" t="str">
        <f t="shared" si="113"/>
        <v>Đạt</v>
      </c>
      <c r="L269" s="651">
        <v>0</v>
      </c>
      <c r="M269" s="651">
        <f t="shared" si="114"/>
        <v>0</v>
      </c>
      <c r="N269" s="257" t="str">
        <f t="shared" si="119"/>
        <v/>
      </c>
      <c r="O269" s="256">
        <v>0</v>
      </c>
      <c r="P269" s="480">
        <f t="shared" si="120"/>
        <v>0</v>
      </c>
      <c r="Q269" s="257" t="str">
        <f t="shared" si="115"/>
        <v/>
      </c>
      <c r="R269" s="650">
        <v>0</v>
      </c>
      <c r="S269" s="480">
        <f t="shared" si="121"/>
        <v>0</v>
      </c>
      <c r="T269" s="257" t="str">
        <f t="shared" si="122"/>
        <v/>
      </c>
      <c r="U269" s="256">
        <v>1</v>
      </c>
      <c r="V269" s="480">
        <f t="shared" si="123"/>
        <v>1</v>
      </c>
      <c r="W269" s="257">
        <f t="shared" si="124"/>
        <v>1</v>
      </c>
      <c r="X269" s="650">
        <v>1</v>
      </c>
      <c r="Y269" s="480">
        <f t="shared" si="125"/>
        <v>1</v>
      </c>
      <c r="Z269" s="257">
        <f t="shared" si="126"/>
        <v>1</v>
      </c>
      <c r="AA269" s="650">
        <v>3</v>
      </c>
      <c r="AB269" s="480">
        <f t="shared" si="127"/>
        <v>3</v>
      </c>
      <c r="AC269" s="257">
        <f t="shared" si="116"/>
        <v>1</v>
      </c>
      <c r="AD269" s="650">
        <v>0</v>
      </c>
      <c r="AE269" s="480">
        <f t="shared" si="128"/>
        <v>0</v>
      </c>
      <c r="AF269" s="257" t="str">
        <f t="shared" si="129"/>
        <v/>
      </c>
      <c r="AG269" s="650">
        <v>0</v>
      </c>
      <c r="AH269" s="480">
        <f t="shared" si="130"/>
        <v>0</v>
      </c>
      <c r="AI269" s="257" t="str">
        <f t="shared" si="131"/>
        <v/>
      </c>
      <c r="AJ269" s="480">
        <v>0</v>
      </c>
      <c r="AK269" s="480">
        <f t="shared" si="132"/>
        <v>0</v>
      </c>
      <c r="AL269" s="257" t="str">
        <f t="shared" si="133"/>
        <v/>
      </c>
      <c r="AM269" s="650">
        <v>2</v>
      </c>
      <c r="AN269" s="480">
        <f t="shared" si="134"/>
        <v>2</v>
      </c>
      <c r="AO269" s="257">
        <f t="shared" si="135"/>
        <v>1</v>
      </c>
      <c r="AP269" s="650">
        <v>0</v>
      </c>
      <c r="AQ269" s="480">
        <f t="shared" si="136"/>
        <v>0</v>
      </c>
      <c r="AR269" s="257" t="str">
        <f t="shared" si="137"/>
        <v/>
      </c>
      <c r="AS269" s="650">
        <v>4</v>
      </c>
      <c r="AT269" s="480">
        <f t="shared" si="138"/>
        <v>0</v>
      </c>
      <c r="AU269" s="257" t="str">
        <f t="shared" si="139"/>
        <v/>
      </c>
      <c r="AV269" s="650">
        <v>2</v>
      </c>
      <c r="AW269" s="480">
        <f t="shared" si="140"/>
        <v>2</v>
      </c>
      <c r="AX269" s="257">
        <f t="shared" si="141"/>
        <v>1</v>
      </c>
      <c r="AY269" s="654">
        <v>0</v>
      </c>
      <c r="AZ269" s="480">
        <f t="shared" si="142"/>
        <v>0</v>
      </c>
      <c r="BA269" s="257" t="str">
        <f t="shared" si="143"/>
        <v/>
      </c>
      <c r="BB269" s="650">
        <v>0</v>
      </c>
      <c r="BC269" s="480">
        <f t="shared" si="144"/>
        <v>0</v>
      </c>
      <c r="BD269" s="257" t="str">
        <f t="shared" si="145"/>
        <v/>
      </c>
      <c r="BE269" s="650">
        <v>1</v>
      </c>
      <c r="BF269" s="480">
        <f t="shared" si="146"/>
        <v>1</v>
      </c>
      <c r="BG269" s="257">
        <f t="shared" si="147"/>
        <v>1</v>
      </c>
      <c r="BH269" s="650">
        <v>3</v>
      </c>
      <c r="BI269" s="480">
        <f t="shared" si="148"/>
        <v>3</v>
      </c>
      <c r="BJ269" s="257">
        <f t="shared" si="149"/>
        <v>1</v>
      </c>
      <c r="BK269" s="650">
        <v>0</v>
      </c>
      <c r="BL269" s="480">
        <f t="shared" si="150"/>
        <v>0</v>
      </c>
      <c r="BM269" s="257" t="str">
        <f t="shared" si="151"/>
        <v/>
      </c>
      <c r="BN269" s="650">
        <v>1</v>
      </c>
      <c r="BO269" s="480">
        <f t="shared" si="152"/>
        <v>1</v>
      </c>
      <c r="BP269" s="257">
        <f t="shared" si="153"/>
        <v>1</v>
      </c>
      <c r="BQ269" s="650">
        <v>0</v>
      </c>
      <c r="BR269" s="480">
        <f t="shared" si="154"/>
        <v>0</v>
      </c>
      <c r="BS269" s="257" t="str">
        <f t="shared" si="155"/>
        <v/>
      </c>
      <c r="BT269" s="650">
        <v>0</v>
      </c>
      <c r="BU269" s="480">
        <v>4</v>
      </c>
      <c r="BV269" s="257">
        <f t="shared" si="156"/>
        <v>0</v>
      </c>
      <c r="BW269" s="650">
        <v>0</v>
      </c>
      <c r="BX269" s="480">
        <f t="shared" si="157"/>
        <v>0</v>
      </c>
      <c r="BY269" s="257" t="str">
        <f t="shared" si="158"/>
        <v/>
      </c>
      <c r="BZ269" s="650">
        <v>1</v>
      </c>
      <c r="CA269" s="480">
        <f t="shared" si="159"/>
        <v>1</v>
      </c>
      <c r="CB269" s="257">
        <f t="shared" si="160"/>
        <v>1</v>
      </c>
      <c r="CC269" s="650">
        <v>1</v>
      </c>
      <c r="CD269" s="480">
        <f t="shared" si="161"/>
        <v>1</v>
      </c>
      <c r="CE269" s="257">
        <f t="shared" si="162"/>
        <v>1</v>
      </c>
      <c r="CF269" s="256">
        <v>1</v>
      </c>
      <c r="CG269" s="480">
        <f t="shared" si="163"/>
        <v>1</v>
      </c>
      <c r="CH269" s="257">
        <f t="shared" si="164"/>
        <v>1</v>
      </c>
      <c r="CI269" s="256">
        <v>2</v>
      </c>
      <c r="CJ269" s="256">
        <f t="shared" si="165"/>
        <v>2</v>
      </c>
      <c r="CK269" s="257">
        <f t="shared" si="166"/>
        <v>1</v>
      </c>
      <c r="CL269" s="256">
        <v>1</v>
      </c>
      <c r="CM269" s="256">
        <f t="shared" si="167"/>
        <v>1</v>
      </c>
      <c r="CN269" s="257">
        <f t="shared" si="168"/>
        <v>1</v>
      </c>
      <c r="CO269" s="650">
        <v>0</v>
      </c>
      <c r="CP269" s="256">
        <f t="shared" si="169"/>
        <v>0</v>
      </c>
      <c r="CQ269" s="257" t="str">
        <f t="shared" si="170"/>
        <v/>
      </c>
      <c r="CR269" s="256">
        <v>1</v>
      </c>
      <c r="CS269" s="256">
        <f t="shared" si="171"/>
        <v>1</v>
      </c>
      <c r="CT269" s="257">
        <f t="shared" si="172"/>
        <v>1</v>
      </c>
      <c r="CU269" s="256">
        <v>0</v>
      </c>
      <c r="CV269" s="256">
        <v>0</v>
      </c>
      <c r="CW269" s="257" t="str">
        <f t="shared" si="173"/>
        <v/>
      </c>
      <c r="CX269" s="256">
        <v>3</v>
      </c>
      <c r="CY269" s="256">
        <f t="shared" si="174"/>
        <v>3</v>
      </c>
      <c r="CZ269" s="257">
        <f t="shared" si="175"/>
        <v>1</v>
      </c>
    </row>
    <row r="270" spans="1:104" x14ac:dyDescent="0.25">
      <c r="A270" s="152">
        <v>16</v>
      </c>
      <c r="B270" s="127" t="s">
        <v>353</v>
      </c>
      <c r="C270" s="127" t="s">
        <v>345</v>
      </c>
      <c r="D270" s="480">
        <v>1</v>
      </c>
      <c r="E270" s="480">
        <v>1</v>
      </c>
      <c r="F270" s="257">
        <f t="shared" si="117"/>
        <v>1</v>
      </c>
      <c r="G270" s="239" t="str">
        <f t="shared" si="111"/>
        <v>Đạt</v>
      </c>
      <c r="H270" s="259">
        <f t="shared" si="112"/>
        <v>27</v>
      </c>
      <c r="I270" s="259">
        <f t="shared" si="112"/>
        <v>25</v>
      </c>
      <c r="J270" s="293">
        <f t="shared" si="118"/>
        <v>1.08</v>
      </c>
      <c r="K270" s="239" t="str">
        <f t="shared" si="113"/>
        <v>Đạt</v>
      </c>
      <c r="L270" s="651">
        <v>0</v>
      </c>
      <c r="M270" s="651">
        <f t="shared" si="114"/>
        <v>0</v>
      </c>
      <c r="N270" s="257" t="str">
        <f t="shared" si="119"/>
        <v/>
      </c>
      <c r="O270" s="256">
        <v>1</v>
      </c>
      <c r="P270" s="480">
        <f t="shared" si="120"/>
        <v>1</v>
      </c>
      <c r="Q270" s="257">
        <f t="shared" si="115"/>
        <v>1</v>
      </c>
      <c r="R270" s="650">
        <v>3</v>
      </c>
      <c r="S270" s="480">
        <f t="shared" si="121"/>
        <v>3</v>
      </c>
      <c r="T270" s="257">
        <f t="shared" si="122"/>
        <v>1</v>
      </c>
      <c r="U270" s="256">
        <v>3</v>
      </c>
      <c r="V270" s="480">
        <f t="shared" si="123"/>
        <v>3</v>
      </c>
      <c r="W270" s="257">
        <f t="shared" si="124"/>
        <v>1</v>
      </c>
      <c r="X270" s="650">
        <v>0</v>
      </c>
      <c r="Y270" s="480">
        <f t="shared" si="125"/>
        <v>0</v>
      </c>
      <c r="Z270" s="257" t="str">
        <f t="shared" si="126"/>
        <v/>
      </c>
      <c r="AA270" s="650">
        <v>0</v>
      </c>
      <c r="AB270" s="480">
        <f t="shared" si="127"/>
        <v>0</v>
      </c>
      <c r="AC270" s="257" t="str">
        <f t="shared" si="116"/>
        <v/>
      </c>
      <c r="AD270" s="650">
        <v>0</v>
      </c>
      <c r="AE270" s="480">
        <f t="shared" si="128"/>
        <v>0</v>
      </c>
      <c r="AF270" s="257" t="str">
        <f t="shared" si="129"/>
        <v/>
      </c>
      <c r="AG270" s="650">
        <v>0</v>
      </c>
      <c r="AH270" s="480">
        <f t="shared" si="130"/>
        <v>0</v>
      </c>
      <c r="AI270" s="257" t="str">
        <f t="shared" si="131"/>
        <v/>
      </c>
      <c r="AJ270" s="480">
        <v>1</v>
      </c>
      <c r="AK270" s="480">
        <f t="shared" si="132"/>
        <v>1</v>
      </c>
      <c r="AL270" s="257">
        <f t="shared" si="133"/>
        <v>1</v>
      </c>
      <c r="AM270" s="650">
        <v>3</v>
      </c>
      <c r="AN270" s="480">
        <f t="shared" si="134"/>
        <v>3</v>
      </c>
      <c r="AO270" s="257">
        <f t="shared" si="135"/>
        <v>1</v>
      </c>
      <c r="AP270" s="650">
        <v>2</v>
      </c>
      <c r="AQ270" s="480">
        <f t="shared" si="136"/>
        <v>2</v>
      </c>
      <c r="AR270" s="257">
        <f t="shared" si="137"/>
        <v>1</v>
      </c>
      <c r="AS270" s="650">
        <v>0</v>
      </c>
      <c r="AT270" s="480">
        <f t="shared" si="138"/>
        <v>0</v>
      </c>
      <c r="AU270" s="257" t="str">
        <f t="shared" si="139"/>
        <v/>
      </c>
      <c r="AV270" s="650">
        <v>0</v>
      </c>
      <c r="AW270" s="480">
        <f t="shared" si="140"/>
        <v>0</v>
      </c>
      <c r="AX270" s="257" t="str">
        <f t="shared" si="141"/>
        <v/>
      </c>
      <c r="AY270" s="654">
        <v>1</v>
      </c>
      <c r="AZ270" s="480">
        <f t="shared" si="142"/>
        <v>1</v>
      </c>
      <c r="BA270" s="257">
        <f t="shared" si="143"/>
        <v>1</v>
      </c>
      <c r="BB270" s="650">
        <v>1</v>
      </c>
      <c r="BC270" s="480">
        <f t="shared" si="144"/>
        <v>0</v>
      </c>
      <c r="BD270" s="257" t="str">
        <f t="shared" si="145"/>
        <v/>
      </c>
      <c r="BE270" s="650">
        <v>0</v>
      </c>
      <c r="BF270" s="480">
        <f t="shared" si="146"/>
        <v>0</v>
      </c>
      <c r="BG270" s="257" t="str">
        <f t="shared" si="147"/>
        <v/>
      </c>
      <c r="BH270" s="650">
        <v>1</v>
      </c>
      <c r="BI270" s="480">
        <f t="shared" si="148"/>
        <v>1</v>
      </c>
      <c r="BJ270" s="257">
        <f t="shared" si="149"/>
        <v>1</v>
      </c>
      <c r="BK270" s="650">
        <v>1</v>
      </c>
      <c r="BL270" s="480">
        <f t="shared" si="150"/>
        <v>1</v>
      </c>
      <c r="BM270" s="257">
        <f t="shared" si="151"/>
        <v>1</v>
      </c>
      <c r="BN270" s="650">
        <v>0</v>
      </c>
      <c r="BO270" s="480">
        <f t="shared" si="152"/>
        <v>0</v>
      </c>
      <c r="BP270" s="257" t="str">
        <f t="shared" si="153"/>
        <v/>
      </c>
      <c r="BQ270" s="650">
        <v>1</v>
      </c>
      <c r="BR270" s="480">
        <f t="shared" si="154"/>
        <v>1</v>
      </c>
      <c r="BS270" s="257">
        <f t="shared" si="155"/>
        <v>1</v>
      </c>
      <c r="BT270" s="650">
        <v>1</v>
      </c>
      <c r="BU270" s="480">
        <v>0</v>
      </c>
      <c r="BV270" s="257" t="str">
        <f t="shared" si="156"/>
        <v/>
      </c>
      <c r="BW270" s="650">
        <v>0</v>
      </c>
      <c r="BX270" s="480">
        <f t="shared" si="157"/>
        <v>0</v>
      </c>
      <c r="BY270" s="257" t="str">
        <f t="shared" si="158"/>
        <v/>
      </c>
      <c r="BZ270" s="650">
        <v>0</v>
      </c>
      <c r="CA270" s="480">
        <f t="shared" si="159"/>
        <v>0</v>
      </c>
      <c r="CB270" s="257" t="str">
        <f t="shared" si="160"/>
        <v/>
      </c>
      <c r="CC270" s="650">
        <v>1</v>
      </c>
      <c r="CD270" s="480">
        <f t="shared" si="161"/>
        <v>1</v>
      </c>
      <c r="CE270" s="257">
        <f t="shared" si="162"/>
        <v>1</v>
      </c>
      <c r="CF270" s="256">
        <v>1</v>
      </c>
      <c r="CG270" s="480">
        <f t="shared" si="163"/>
        <v>1</v>
      </c>
      <c r="CH270" s="257">
        <f t="shared" si="164"/>
        <v>1</v>
      </c>
      <c r="CI270" s="256">
        <v>3</v>
      </c>
      <c r="CJ270" s="256">
        <f t="shared" si="165"/>
        <v>3</v>
      </c>
      <c r="CK270" s="257">
        <f t="shared" si="166"/>
        <v>1</v>
      </c>
      <c r="CL270" s="256">
        <v>1</v>
      </c>
      <c r="CM270" s="256">
        <f t="shared" si="167"/>
        <v>1</v>
      </c>
      <c r="CN270" s="257">
        <f t="shared" si="168"/>
        <v>1</v>
      </c>
      <c r="CO270" s="650">
        <v>1</v>
      </c>
      <c r="CP270" s="256">
        <f t="shared" si="169"/>
        <v>1</v>
      </c>
      <c r="CQ270" s="257">
        <f t="shared" si="170"/>
        <v>1</v>
      </c>
      <c r="CR270" s="256">
        <v>0</v>
      </c>
      <c r="CS270" s="256">
        <f t="shared" si="171"/>
        <v>0</v>
      </c>
      <c r="CT270" s="257" t="str">
        <f t="shared" si="172"/>
        <v/>
      </c>
      <c r="CU270" s="256">
        <v>0</v>
      </c>
      <c r="CV270" s="256">
        <v>0</v>
      </c>
      <c r="CW270" s="257" t="str">
        <f t="shared" si="173"/>
        <v/>
      </c>
      <c r="CX270" s="256">
        <v>1</v>
      </c>
      <c r="CY270" s="256">
        <f t="shared" si="174"/>
        <v>1</v>
      </c>
      <c r="CZ270" s="257">
        <f t="shared" si="175"/>
        <v>1</v>
      </c>
    </row>
    <row r="271" spans="1:104" x14ac:dyDescent="0.25">
      <c r="A271" s="152">
        <v>17</v>
      </c>
      <c r="B271" s="127" t="s">
        <v>354</v>
      </c>
      <c r="C271" s="127" t="s">
        <v>345</v>
      </c>
      <c r="D271" s="480">
        <v>0</v>
      </c>
      <c r="E271" s="480">
        <v>0</v>
      </c>
      <c r="F271" s="257" t="str">
        <f t="shared" si="117"/>
        <v>-</v>
      </c>
      <c r="G271" s="239" t="str">
        <f t="shared" si="111"/>
        <v>Đạt</v>
      </c>
      <c r="H271" s="259">
        <f t="shared" si="112"/>
        <v>6</v>
      </c>
      <c r="I271" s="259">
        <f t="shared" si="112"/>
        <v>7</v>
      </c>
      <c r="J271" s="293">
        <f t="shared" si="118"/>
        <v>0.8571428571428571</v>
      </c>
      <c r="K271" s="239" t="str">
        <f t="shared" si="113"/>
        <v>Không đạt</v>
      </c>
      <c r="L271" s="651">
        <v>0</v>
      </c>
      <c r="M271" s="651">
        <f t="shared" si="114"/>
        <v>0</v>
      </c>
      <c r="N271" s="257" t="str">
        <f t="shared" si="119"/>
        <v/>
      </c>
      <c r="O271" s="256">
        <v>0</v>
      </c>
      <c r="P271" s="480">
        <f t="shared" si="120"/>
        <v>0</v>
      </c>
      <c r="Q271" s="257" t="str">
        <f t="shared" si="115"/>
        <v/>
      </c>
      <c r="R271" s="650">
        <v>1</v>
      </c>
      <c r="S271" s="480">
        <f t="shared" si="121"/>
        <v>1</v>
      </c>
      <c r="T271" s="257">
        <f t="shared" si="122"/>
        <v>1</v>
      </c>
      <c r="U271" s="256">
        <v>0</v>
      </c>
      <c r="V271" s="480">
        <f t="shared" si="123"/>
        <v>0</v>
      </c>
      <c r="W271" s="257" t="str">
        <f t="shared" si="124"/>
        <v/>
      </c>
      <c r="X271" s="650">
        <v>1</v>
      </c>
      <c r="Y271" s="480">
        <f t="shared" si="125"/>
        <v>1</v>
      </c>
      <c r="Z271" s="257">
        <f t="shared" si="126"/>
        <v>1</v>
      </c>
      <c r="AA271" s="650">
        <v>0</v>
      </c>
      <c r="AB271" s="480">
        <f t="shared" si="127"/>
        <v>0</v>
      </c>
      <c r="AC271" s="257" t="str">
        <f t="shared" si="116"/>
        <v/>
      </c>
      <c r="AD271" s="650">
        <v>0</v>
      </c>
      <c r="AE271" s="480">
        <f t="shared" si="128"/>
        <v>0</v>
      </c>
      <c r="AF271" s="257" t="str">
        <f t="shared" si="129"/>
        <v/>
      </c>
      <c r="AG271" s="650">
        <v>0</v>
      </c>
      <c r="AH271" s="480">
        <f t="shared" si="130"/>
        <v>0</v>
      </c>
      <c r="AI271" s="257" t="str">
        <f t="shared" si="131"/>
        <v/>
      </c>
      <c r="AJ271" s="480">
        <v>0</v>
      </c>
      <c r="AK271" s="480">
        <f t="shared" si="132"/>
        <v>0</v>
      </c>
      <c r="AL271" s="257" t="str">
        <f t="shared" si="133"/>
        <v/>
      </c>
      <c r="AM271" s="650">
        <v>1</v>
      </c>
      <c r="AN271" s="480">
        <f t="shared" si="134"/>
        <v>1</v>
      </c>
      <c r="AO271" s="257">
        <f t="shared" si="135"/>
        <v>1</v>
      </c>
      <c r="AP271" s="650">
        <v>0</v>
      </c>
      <c r="AQ271" s="480">
        <f t="shared" si="136"/>
        <v>0</v>
      </c>
      <c r="AR271" s="257" t="str">
        <f t="shared" si="137"/>
        <v/>
      </c>
      <c r="AS271" s="650">
        <v>0</v>
      </c>
      <c r="AT271" s="480">
        <f t="shared" si="138"/>
        <v>0</v>
      </c>
      <c r="AU271" s="257" t="str">
        <f t="shared" si="139"/>
        <v/>
      </c>
      <c r="AV271" s="650">
        <v>0</v>
      </c>
      <c r="AW271" s="480">
        <f t="shared" si="140"/>
        <v>0</v>
      </c>
      <c r="AX271" s="257" t="str">
        <f t="shared" si="141"/>
        <v/>
      </c>
      <c r="AY271" s="654">
        <v>0</v>
      </c>
      <c r="AZ271" s="480">
        <f t="shared" si="142"/>
        <v>0</v>
      </c>
      <c r="BA271" s="257" t="str">
        <f t="shared" si="143"/>
        <v/>
      </c>
      <c r="BB271" s="650">
        <v>0</v>
      </c>
      <c r="BC271" s="480">
        <f t="shared" si="144"/>
        <v>1</v>
      </c>
      <c r="BD271" s="257">
        <f t="shared" si="145"/>
        <v>0</v>
      </c>
      <c r="BE271" s="650">
        <v>0</v>
      </c>
      <c r="BF271" s="480">
        <f t="shared" si="146"/>
        <v>0</v>
      </c>
      <c r="BG271" s="257" t="str">
        <f t="shared" si="147"/>
        <v/>
      </c>
      <c r="BH271" s="650">
        <v>1</v>
      </c>
      <c r="BI271" s="480">
        <f t="shared" si="148"/>
        <v>1</v>
      </c>
      <c r="BJ271" s="257">
        <f t="shared" si="149"/>
        <v>1</v>
      </c>
      <c r="BK271" s="650">
        <v>1</v>
      </c>
      <c r="BL271" s="480">
        <f t="shared" si="150"/>
        <v>1</v>
      </c>
      <c r="BM271" s="257">
        <f t="shared" si="151"/>
        <v>1</v>
      </c>
      <c r="BN271" s="650">
        <v>0</v>
      </c>
      <c r="BO271" s="480">
        <f t="shared" si="152"/>
        <v>0</v>
      </c>
      <c r="BP271" s="257" t="str">
        <f t="shared" si="153"/>
        <v/>
      </c>
      <c r="BQ271" s="650">
        <v>0</v>
      </c>
      <c r="BR271" s="480">
        <f t="shared" si="154"/>
        <v>0</v>
      </c>
      <c r="BS271" s="257" t="str">
        <f t="shared" si="155"/>
        <v/>
      </c>
      <c r="BT271" s="650">
        <v>0</v>
      </c>
      <c r="BU271" s="480">
        <v>0</v>
      </c>
      <c r="BV271" s="257" t="str">
        <f t="shared" si="156"/>
        <v/>
      </c>
      <c r="BW271" s="650">
        <v>0</v>
      </c>
      <c r="BX271" s="480">
        <f t="shared" si="157"/>
        <v>0</v>
      </c>
      <c r="BY271" s="257" t="str">
        <f t="shared" si="158"/>
        <v/>
      </c>
      <c r="BZ271" s="650">
        <v>0</v>
      </c>
      <c r="CA271" s="480">
        <f t="shared" si="159"/>
        <v>0</v>
      </c>
      <c r="CB271" s="257" t="str">
        <f t="shared" si="160"/>
        <v/>
      </c>
      <c r="CC271" s="650">
        <v>0</v>
      </c>
      <c r="CD271" s="480">
        <f t="shared" si="161"/>
        <v>0</v>
      </c>
      <c r="CE271" s="257" t="str">
        <f t="shared" si="162"/>
        <v/>
      </c>
      <c r="CF271" s="256">
        <v>0</v>
      </c>
      <c r="CG271" s="480">
        <f t="shared" si="163"/>
        <v>0</v>
      </c>
      <c r="CH271" s="257" t="str">
        <f t="shared" si="164"/>
        <v/>
      </c>
      <c r="CI271" s="256">
        <v>0</v>
      </c>
      <c r="CJ271" s="256">
        <f t="shared" si="165"/>
        <v>0</v>
      </c>
      <c r="CK271" s="257" t="str">
        <f t="shared" si="166"/>
        <v/>
      </c>
      <c r="CL271" s="256">
        <v>0</v>
      </c>
      <c r="CM271" s="256">
        <f t="shared" si="167"/>
        <v>0</v>
      </c>
      <c r="CN271" s="257" t="str">
        <f t="shared" si="168"/>
        <v/>
      </c>
      <c r="CO271" s="650">
        <v>0</v>
      </c>
      <c r="CP271" s="256">
        <f t="shared" si="169"/>
        <v>0</v>
      </c>
      <c r="CQ271" s="257" t="str">
        <f t="shared" si="170"/>
        <v/>
      </c>
      <c r="CR271" s="256">
        <v>1</v>
      </c>
      <c r="CS271" s="256">
        <f t="shared" si="171"/>
        <v>1</v>
      </c>
      <c r="CT271" s="257">
        <f t="shared" si="172"/>
        <v>1</v>
      </c>
      <c r="CU271" s="256">
        <v>0</v>
      </c>
      <c r="CV271" s="256">
        <v>0</v>
      </c>
      <c r="CW271" s="257" t="str">
        <f t="shared" si="173"/>
        <v/>
      </c>
      <c r="CX271" s="256">
        <v>0</v>
      </c>
      <c r="CY271" s="256">
        <f t="shared" si="174"/>
        <v>0</v>
      </c>
      <c r="CZ271" s="257" t="str">
        <f t="shared" si="175"/>
        <v/>
      </c>
    </row>
    <row r="272" spans="1:104" ht="15" customHeight="1" x14ac:dyDescent="0.25">
      <c r="A272" s="152">
        <v>18</v>
      </c>
      <c r="B272" s="127" t="s">
        <v>355</v>
      </c>
      <c r="C272" s="127" t="s">
        <v>339</v>
      </c>
      <c r="D272" s="480">
        <v>0</v>
      </c>
      <c r="E272" s="480">
        <v>0</v>
      </c>
      <c r="F272" s="257" t="str">
        <f t="shared" si="117"/>
        <v>-</v>
      </c>
      <c r="G272" s="239" t="str">
        <f t="shared" si="111"/>
        <v>Đạt</v>
      </c>
      <c r="H272" s="259">
        <f t="shared" si="112"/>
        <v>6</v>
      </c>
      <c r="I272" s="259">
        <f t="shared" si="112"/>
        <v>7</v>
      </c>
      <c r="J272" s="293">
        <f t="shared" si="118"/>
        <v>0.8571428571428571</v>
      </c>
      <c r="K272" s="239" t="str">
        <f t="shared" si="113"/>
        <v>Không đạt</v>
      </c>
      <c r="L272" s="651">
        <v>0</v>
      </c>
      <c r="M272" s="651">
        <f t="shared" si="114"/>
        <v>0</v>
      </c>
      <c r="N272" s="257" t="str">
        <f t="shared" si="119"/>
        <v/>
      </c>
      <c r="O272" s="256">
        <v>0</v>
      </c>
      <c r="P272" s="480">
        <f t="shared" si="120"/>
        <v>0</v>
      </c>
      <c r="Q272" s="257" t="str">
        <f t="shared" si="115"/>
        <v/>
      </c>
      <c r="R272" s="650">
        <v>1</v>
      </c>
      <c r="S272" s="480">
        <f t="shared" si="121"/>
        <v>1</v>
      </c>
      <c r="T272" s="257">
        <f t="shared" si="122"/>
        <v>1</v>
      </c>
      <c r="U272" s="256">
        <v>1</v>
      </c>
      <c r="V272" s="480">
        <f t="shared" si="123"/>
        <v>1</v>
      </c>
      <c r="W272" s="257">
        <f t="shared" si="124"/>
        <v>1</v>
      </c>
      <c r="X272" s="650">
        <v>0</v>
      </c>
      <c r="Y272" s="480">
        <f t="shared" si="125"/>
        <v>0</v>
      </c>
      <c r="Z272" s="257" t="str">
        <f t="shared" si="126"/>
        <v/>
      </c>
      <c r="AA272" s="650">
        <v>0</v>
      </c>
      <c r="AB272" s="480">
        <f t="shared" si="127"/>
        <v>0</v>
      </c>
      <c r="AC272" s="257" t="str">
        <f t="shared" si="116"/>
        <v/>
      </c>
      <c r="AD272" s="650">
        <v>0</v>
      </c>
      <c r="AE272" s="480">
        <f t="shared" si="128"/>
        <v>0</v>
      </c>
      <c r="AF272" s="257" t="str">
        <f t="shared" si="129"/>
        <v/>
      </c>
      <c r="AG272" s="650">
        <v>0</v>
      </c>
      <c r="AH272" s="480">
        <f t="shared" si="130"/>
        <v>0</v>
      </c>
      <c r="AI272" s="257" t="str">
        <f t="shared" si="131"/>
        <v/>
      </c>
      <c r="AJ272" s="480">
        <v>0</v>
      </c>
      <c r="AK272" s="480">
        <f t="shared" si="132"/>
        <v>0</v>
      </c>
      <c r="AL272" s="257" t="str">
        <f t="shared" si="133"/>
        <v/>
      </c>
      <c r="AM272" s="650">
        <v>0</v>
      </c>
      <c r="AN272" s="480">
        <f t="shared" si="134"/>
        <v>0</v>
      </c>
      <c r="AO272" s="257" t="str">
        <f t="shared" si="135"/>
        <v/>
      </c>
      <c r="AP272" s="650">
        <v>0</v>
      </c>
      <c r="AQ272" s="480">
        <f t="shared" si="136"/>
        <v>0</v>
      </c>
      <c r="AR272" s="257" t="str">
        <f t="shared" si="137"/>
        <v/>
      </c>
      <c r="AS272" s="650">
        <v>0</v>
      </c>
      <c r="AT272" s="480">
        <f t="shared" si="138"/>
        <v>0</v>
      </c>
      <c r="AU272" s="257" t="str">
        <f t="shared" si="139"/>
        <v/>
      </c>
      <c r="AV272" s="650">
        <v>1</v>
      </c>
      <c r="AW272" s="480">
        <f t="shared" si="140"/>
        <v>1</v>
      </c>
      <c r="AX272" s="257">
        <f t="shared" si="141"/>
        <v>1</v>
      </c>
      <c r="AY272" s="654">
        <v>0</v>
      </c>
      <c r="AZ272" s="480">
        <f t="shared" si="142"/>
        <v>0</v>
      </c>
      <c r="BA272" s="257" t="str">
        <f t="shared" si="143"/>
        <v/>
      </c>
      <c r="BB272" s="650">
        <v>0</v>
      </c>
      <c r="BC272" s="480">
        <f t="shared" si="144"/>
        <v>0</v>
      </c>
      <c r="BD272" s="257" t="str">
        <f t="shared" si="145"/>
        <v/>
      </c>
      <c r="BE272" s="650">
        <v>0</v>
      </c>
      <c r="BF272" s="480">
        <f t="shared" si="146"/>
        <v>0</v>
      </c>
      <c r="BG272" s="257" t="str">
        <f t="shared" si="147"/>
        <v/>
      </c>
      <c r="BH272" s="650">
        <v>0</v>
      </c>
      <c r="BI272" s="480">
        <f t="shared" si="148"/>
        <v>0</v>
      </c>
      <c r="BJ272" s="257" t="str">
        <f t="shared" si="149"/>
        <v/>
      </c>
      <c r="BK272" s="650">
        <v>0</v>
      </c>
      <c r="BL272" s="480">
        <f t="shared" si="150"/>
        <v>0</v>
      </c>
      <c r="BM272" s="257" t="str">
        <f t="shared" si="151"/>
        <v/>
      </c>
      <c r="BN272" s="650">
        <v>0</v>
      </c>
      <c r="BO272" s="480">
        <f t="shared" si="152"/>
        <v>0</v>
      </c>
      <c r="BP272" s="257" t="str">
        <f t="shared" si="153"/>
        <v/>
      </c>
      <c r="BQ272" s="650">
        <v>0</v>
      </c>
      <c r="BR272" s="480">
        <f t="shared" si="154"/>
        <v>0</v>
      </c>
      <c r="BS272" s="257" t="str">
        <f t="shared" si="155"/>
        <v/>
      </c>
      <c r="BT272" s="650">
        <v>0</v>
      </c>
      <c r="BU272" s="480">
        <v>1</v>
      </c>
      <c r="BV272" s="257">
        <f t="shared" si="156"/>
        <v>0</v>
      </c>
      <c r="BW272" s="650">
        <v>0</v>
      </c>
      <c r="BX272" s="480">
        <f t="shared" si="157"/>
        <v>0</v>
      </c>
      <c r="BY272" s="257" t="str">
        <f t="shared" si="158"/>
        <v/>
      </c>
      <c r="BZ272" s="650">
        <v>0</v>
      </c>
      <c r="CA272" s="480">
        <f t="shared" si="159"/>
        <v>0</v>
      </c>
      <c r="CB272" s="257" t="str">
        <f t="shared" si="160"/>
        <v/>
      </c>
      <c r="CC272" s="650">
        <v>1</v>
      </c>
      <c r="CD272" s="480">
        <f t="shared" si="161"/>
        <v>1</v>
      </c>
      <c r="CE272" s="257">
        <f t="shared" si="162"/>
        <v>1</v>
      </c>
      <c r="CF272" s="256">
        <v>1</v>
      </c>
      <c r="CG272" s="480">
        <f t="shared" si="163"/>
        <v>1</v>
      </c>
      <c r="CH272" s="257">
        <f t="shared" si="164"/>
        <v>1</v>
      </c>
      <c r="CI272" s="256">
        <v>0</v>
      </c>
      <c r="CJ272" s="256">
        <f t="shared" si="165"/>
        <v>0</v>
      </c>
      <c r="CK272" s="257" t="str">
        <f t="shared" si="166"/>
        <v/>
      </c>
      <c r="CL272" s="256">
        <v>0</v>
      </c>
      <c r="CM272" s="256">
        <f t="shared" si="167"/>
        <v>0</v>
      </c>
      <c r="CN272" s="257" t="str">
        <f t="shared" si="168"/>
        <v/>
      </c>
      <c r="CO272" s="650">
        <v>0</v>
      </c>
      <c r="CP272" s="256">
        <f t="shared" si="169"/>
        <v>0</v>
      </c>
      <c r="CQ272" s="257" t="str">
        <f t="shared" si="170"/>
        <v/>
      </c>
      <c r="CR272" s="256">
        <v>1</v>
      </c>
      <c r="CS272" s="256">
        <f t="shared" si="171"/>
        <v>1</v>
      </c>
      <c r="CT272" s="257">
        <f t="shared" si="172"/>
        <v>1</v>
      </c>
      <c r="CU272" s="256">
        <v>0</v>
      </c>
      <c r="CV272" s="256">
        <v>0</v>
      </c>
      <c r="CW272" s="257" t="str">
        <f t="shared" si="173"/>
        <v/>
      </c>
      <c r="CX272" s="256">
        <v>0</v>
      </c>
      <c r="CY272" s="256">
        <f t="shared" si="174"/>
        <v>0</v>
      </c>
      <c r="CZ272" s="257" t="str">
        <f t="shared" si="175"/>
        <v/>
      </c>
    </row>
    <row r="273" spans="1:104" ht="15" customHeight="1" x14ac:dyDescent="0.25">
      <c r="A273" s="152">
        <v>19</v>
      </c>
      <c r="B273" s="127" t="s">
        <v>356</v>
      </c>
      <c r="C273" s="127" t="s">
        <v>336</v>
      </c>
      <c r="D273" s="480">
        <v>1</v>
      </c>
      <c r="E273" s="480">
        <v>1</v>
      </c>
      <c r="F273" s="257">
        <f t="shared" si="117"/>
        <v>1</v>
      </c>
      <c r="G273" s="239" t="str">
        <f t="shared" si="111"/>
        <v>Đạt</v>
      </c>
      <c r="H273" s="259">
        <f t="shared" si="112"/>
        <v>23</v>
      </c>
      <c r="I273" s="259">
        <f t="shared" si="112"/>
        <v>22</v>
      </c>
      <c r="J273" s="293">
        <f t="shared" si="118"/>
        <v>1.0454545454545454</v>
      </c>
      <c r="K273" s="239" t="str">
        <f t="shared" si="113"/>
        <v>Đạt</v>
      </c>
      <c r="L273" s="651">
        <v>0</v>
      </c>
      <c r="M273" s="651">
        <f t="shared" si="114"/>
        <v>0</v>
      </c>
      <c r="N273" s="257" t="str">
        <f t="shared" si="119"/>
        <v/>
      </c>
      <c r="O273" s="256">
        <v>0</v>
      </c>
      <c r="P273" s="480">
        <f t="shared" si="120"/>
        <v>0</v>
      </c>
      <c r="Q273" s="257" t="str">
        <f t="shared" si="115"/>
        <v/>
      </c>
      <c r="R273" s="650">
        <v>0</v>
      </c>
      <c r="S273" s="480">
        <f t="shared" si="121"/>
        <v>0</v>
      </c>
      <c r="T273" s="257" t="str">
        <f t="shared" si="122"/>
        <v/>
      </c>
      <c r="U273" s="256">
        <v>0</v>
      </c>
      <c r="V273" s="480">
        <f t="shared" si="123"/>
        <v>0</v>
      </c>
      <c r="W273" s="257" t="str">
        <f t="shared" si="124"/>
        <v/>
      </c>
      <c r="X273" s="650">
        <v>4</v>
      </c>
      <c r="Y273" s="480">
        <f t="shared" si="125"/>
        <v>4</v>
      </c>
      <c r="Z273" s="257">
        <f t="shared" si="126"/>
        <v>1</v>
      </c>
      <c r="AA273" s="650">
        <v>0</v>
      </c>
      <c r="AB273" s="480">
        <f t="shared" si="127"/>
        <v>0</v>
      </c>
      <c r="AC273" s="257" t="str">
        <f t="shared" si="116"/>
        <v/>
      </c>
      <c r="AD273" s="650">
        <v>0</v>
      </c>
      <c r="AE273" s="480">
        <f t="shared" si="128"/>
        <v>0</v>
      </c>
      <c r="AF273" s="257" t="str">
        <f t="shared" si="129"/>
        <v/>
      </c>
      <c r="AG273" s="650">
        <v>0</v>
      </c>
      <c r="AH273" s="480">
        <f t="shared" si="130"/>
        <v>0</v>
      </c>
      <c r="AI273" s="257" t="str">
        <f t="shared" si="131"/>
        <v/>
      </c>
      <c r="AJ273" s="480">
        <v>0</v>
      </c>
      <c r="AK273" s="480">
        <f t="shared" si="132"/>
        <v>0</v>
      </c>
      <c r="AL273" s="257" t="str">
        <f t="shared" si="133"/>
        <v/>
      </c>
      <c r="AM273" s="650">
        <v>0</v>
      </c>
      <c r="AN273" s="480">
        <f t="shared" si="134"/>
        <v>0</v>
      </c>
      <c r="AO273" s="257" t="str">
        <f t="shared" si="135"/>
        <v/>
      </c>
      <c r="AP273" s="650">
        <v>1</v>
      </c>
      <c r="AQ273" s="480">
        <f t="shared" si="136"/>
        <v>1</v>
      </c>
      <c r="AR273" s="257">
        <f t="shared" si="137"/>
        <v>1</v>
      </c>
      <c r="AS273" s="650">
        <v>2</v>
      </c>
      <c r="AT273" s="480">
        <f t="shared" si="138"/>
        <v>0</v>
      </c>
      <c r="AU273" s="257" t="str">
        <f t="shared" si="139"/>
        <v/>
      </c>
      <c r="AV273" s="650">
        <v>1</v>
      </c>
      <c r="AW273" s="480">
        <f t="shared" si="140"/>
        <v>1</v>
      </c>
      <c r="AX273" s="257">
        <f t="shared" si="141"/>
        <v>1</v>
      </c>
      <c r="AY273" s="654">
        <v>0</v>
      </c>
      <c r="AZ273" s="480">
        <f t="shared" si="142"/>
        <v>0</v>
      </c>
      <c r="BA273" s="257" t="str">
        <f t="shared" si="143"/>
        <v/>
      </c>
      <c r="BB273" s="650">
        <v>0</v>
      </c>
      <c r="BC273" s="480">
        <f t="shared" si="144"/>
        <v>0</v>
      </c>
      <c r="BD273" s="257" t="str">
        <f t="shared" si="145"/>
        <v/>
      </c>
      <c r="BE273" s="650">
        <v>1</v>
      </c>
      <c r="BF273" s="480">
        <f t="shared" si="146"/>
        <v>1</v>
      </c>
      <c r="BG273" s="257">
        <f t="shared" si="147"/>
        <v>1</v>
      </c>
      <c r="BH273" s="650">
        <v>0</v>
      </c>
      <c r="BI273" s="480">
        <f t="shared" si="148"/>
        <v>0</v>
      </c>
      <c r="BJ273" s="257" t="str">
        <f t="shared" si="149"/>
        <v/>
      </c>
      <c r="BK273" s="650">
        <v>1</v>
      </c>
      <c r="BL273" s="480">
        <f t="shared" si="150"/>
        <v>1</v>
      </c>
      <c r="BM273" s="257">
        <f t="shared" si="151"/>
        <v>1</v>
      </c>
      <c r="BN273" s="650">
        <v>0</v>
      </c>
      <c r="BO273" s="480">
        <f t="shared" si="152"/>
        <v>0</v>
      </c>
      <c r="BP273" s="257" t="str">
        <f t="shared" si="153"/>
        <v/>
      </c>
      <c r="BQ273" s="650">
        <v>2</v>
      </c>
      <c r="BR273" s="480">
        <f t="shared" si="154"/>
        <v>2</v>
      </c>
      <c r="BS273" s="257">
        <f t="shared" si="155"/>
        <v>1</v>
      </c>
      <c r="BT273" s="650">
        <v>1</v>
      </c>
      <c r="BU273" s="480">
        <v>1</v>
      </c>
      <c r="BV273" s="257">
        <f t="shared" si="156"/>
        <v>1</v>
      </c>
      <c r="BW273" s="650">
        <v>0</v>
      </c>
      <c r="BX273" s="480">
        <f t="shared" si="157"/>
        <v>1</v>
      </c>
      <c r="BY273" s="257">
        <f t="shared" si="158"/>
        <v>0</v>
      </c>
      <c r="BZ273" s="650">
        <v>1</v>
      </c>
      <c r="CA273" s="480">
        <f t="shared" si="159"/>
        <v>1</v>
      </c>
      <c r="CB273" s="257">
        <f t="shared" si="160"/>
        <v>1</v>
      </c>
      <c r="CC273" s="650">
        <v>3</v>
      </c>
      <c r="CD273" s="480">
        <f t="shared" si="161"/>
        <v>3</v>
      </c>
      <c r="CE273" s="257">
        <f t="shared" si="162"/>
        <v>1</v>
      </c>
      <c r="CF273" s="256">
        <v>0</v>
      </c>
      <c r="CG273" s="480">
        <f t="shared" si="163"/>
        <v>0</v>
      </c>
      <c r="CH273" s="257" t="str">
        <f t="shared" si="164"/>
        <v/>
      </c>
      <c r="CI273" s="256">
        <v>2</v>
      </c>
      <c r="CJ273" s="256">
        <f t="shared" si="165"/>
        <v>2</v>
      </c>
      <c r="CK273" s="257">
        <f t="shared" si="166"/>
        <v>1</v>
      </c>
      <c r="CL273" s="256">
        <v>2</v>
      </c>
      <c r="CM273" s="256">
        <f t="shared" si="167"/>
        <v>2</v>
      </c>
      <c r="CN273" s="257">
        <f t="shared" si="168"/>
        <v>1</v>
      </c>
      <c r="CO273" s="650">
        <v>0</v>
      </c>
      <c r="CP273" s="256">
        <f t="shared" si="169"/>
        <v>0</v>
      </c>
      <c r="CQ273" s="257" t="str">
        <f t="shared" si="170"/>
        <v/>
      </c>
      <c r="CR273" s="256">
        <v>1</v>
      </c>
      <c r="CS273" s="256">
        <f t="shared" si="171"/>
        <v>1</v>
      </c>
      <c r="CT273" s="257">
        <f t="shared" si="172"/>
        <v>1</v>
      </c>
      <c r="CU273" s="256">
        <v>0</v>
      </c>
      <c r="CV273" s="256">
        <v>0</v>
      </c>
      <c r="CW273" s="257" t="str">
        <f t="shared" si="173"/>
        <v/>
      </c>
      <c r="CX273" s="256">
        <v>1</v>
      </c>
      <c r="CY273" s="256">
        <f t="shared" si="174"/>
        <v>1</v>
      </c>
      <c r="CZ273" s="257">
        <f t="shared" si="175"/>
        <v>1</v>
      </c>
    </row>
    <row r="274" spans="1:104" ht="15" customHeight="1" x14ac:dyDescent="0.25">
      <c r="A274" s="152">
        <v>20</v>
      </c>
      <c r="B274" s="127" t="s">
        <v>357</v>
      </c>
      <c r="C274" s="127" t="s">
        <v>336</v>
      </c>
      <c r="D274" s="480">
        <v>1</v>
      </c>
      <c r="E274" s="480">
        <v>1</v>
      </c>
      <c r="F274" s="257">
        <f t="shared" si="117"/>
        <v>1</v>
      </c>
      <c r="G274" s="239" t="str">
        <f t="shared" si="111"/>
        <v>Đạt</v>
      </c>
      <c r="H274" s="259">
        <f t="shared" si="112"/>
        <v>12</v>
      </c>
      <c r="I274" s="259">
        <f t="shared" si="112"/>
        <v>8</v>
      </c>
      <c r="J274" s="293">
        <f t="shared" si="118"/>
        <v>1.5</v>
      </c>
      <c r="K274" s="239" t="str">
        <f t="shared" si="113"/>
        <v>Đạt</v>
      </c>
      <c r="L274" s="651">
        <v>0</v>
      </c>
      <c r="M274" s="651">
        <f t="shared" si="114"/>
        <v>0</v>
      </c>
      <c r="N274" s="257" t="str">
        <f t="shared" si="119"/>
        <v/>
      </c>
      <c r="O274" s="256">
        <v>0</v>
      </c>
      <c r="P274" s="480">
        <f t="shared" si="120"/>
        <v>0</v>
      </c>
      <c r="Q274" s="257" t="str">
        <f t="shared" si="115"/>
        <v/>
      </c>
      <c r="R274" s="650">
        <v>0</v>
      </c>
      <c r="S274" s="480">
        <f t="shared" si="121"/>
        <v>0</v>
      </c>
      <c r="T274" s="257" t="str">
        <f t="shared" si="122"/>
        <v/>
      </c>
      <c r="U274" s="256">
        <v>0</v>
      </c>
      <c r="V274" s="480">
        <f t="shared" si="123"/>
        <v>0</v>
      </c>
      <c r="W274" s="257" t="str">
        <f t="shared" si="124"/>
        <v/>
      </c>
      <c r="X274" s="650">
        <v>0</v>
      </c>
      <c r="Y274" s="480">
        <f t="shared" si="125"/>
        <v>0</v>
      </c>
      <c r="Z274" s="257" t="str">
        <f t="shared" si="126"/>
        <v/>
      </c>
      <c r="AA274" s="650">
        <v>0</v>
      </c>
      <c r="AB274" s="480">
        <f t="shared" si="127"/>
        <v>0</v>
      </c>
      <c r="AC274" s="257" t="str">
        <f t="shared" si="116"/>
        <v/>
      </c>
      <c r="AD274" s="650">
        <v>0</v>
      </c>
      <c r="AE274" s="480">
        <f t="shared" si="128"/>
        <v>0</v>
      </c>
      <c r="AF274" s="257" t="str">
        <f t="shared" si="129"/>
        <v/>
      </c>
      <c r="AG274" s="650">
        <v>0</v>
      </c>
      <c r="AH274" s="480">
        <f t="shared" si="130"/>
        <v>0</v>
      </c>
      <c r="AI274" s="257" t="str">
        <f t="shared" si="131"/>
        <v/>
      </c>
      <c r="AJ274" s="480">
        <v>0</v>
      </c>
      <c r="AK274" s="480">
        <f t="shared" si="132"/>
        <v>0</v>
      </c>
      <c r="AL274" s="257" t="str">
        <f t="shared" si="133"/>
        <v/>
      </c>
      <c r="AM274" s="650">
        <v>0</v>
      </c>
      <c r="AN274" s="480">
        <f t="shared" si="134"/>
        <v>0</v>
      </c>
      <c r="AO274" s="257" t="str">
        <f t="shared" si="135"/>
        <v/>
      </c>
      <c r="AP274" s="650">
        <v>1</v>
      </c>
      <c r="AQ274" s="480">
        <f t="shared" si="136"/>
        <v>1</v>
      </c>
      <c r="AR274" s="257">
        <f t="shared" si="137"/>
        <v>1</v>
      </c>
      <c r="AS274" s="650">
        <v>2</v>
      </c>
      <c r="AT274" s="480">
        <f t="shared" si="138"/>
        <v>0</v>
      </c>
      <c r="AU274" s="257" t="str">
        <f t="shared" si="139"/>
        <v/>
      </c>
      <c r="AV274" s="650">
        <v>1</v>
      </c>
      <c r="AW274" s="480">
        <f t="shared" si="140"/>
        <v>1</v>
      </c>
      <c r="AX274" s="257">
        <f t="shared" si="141"/>
        <v>1</v>
      </c>
      <c r="AY274" s="654">
        <v>0</v>
      </c>
      <c r="AZ274" s="480">
        <f t="shared" si="142"/>
        <v>0</v>
      </c>
      <c r="BA274" s="257" t="str">
        <f t="shared" si="143"/>
        <v/>
      </c>
      <c r="BB274" s="650">
        <v>0</v>
      </c>
      <c r="BC274" s="480">
        <f t="shared" si="144"/>
        <v>0</v>
      </c>
      <c r="BD274" s="257" t="str">
        <f t="shared" si="145"/>
        <v/>
      </c>
      <c r="BE274" s="650">
        <v>1</v>
      </c>
      <c r="BF274" s="480">
        <f t="shared" si="146"/>
        <v>1</v>
      </c>
      <c r="BG274" s="257">
        <f t="shared" si="147"/>
        <v>1</v>
      </c>
      <c r="BH274" s="650">
        <v>0</v>
      </c>
      <c r="BI274" s="480">
        <f t="shared" si="148"/>
        <v>0</v>
      </c>
      <c r="BJ274" s="257" t="str">
        <f t="shared" si="149"/>
        <v/>
      </c>
      <c r="BK274" s="650">
        <v>1</v>
      </c>
      <c r="BL274" s="480">
        <f t="shared" si="150"/>
        <v>1</v>
      </c>
      <c r="BM274" s="257">
        <f t="shared" si="151"/>
        <v>1</v>
      </c>
      <c r="BN274" s="650">
        <v>0</v>
      </c>
      <c r="BO274" s="480">
        <f t="shared" si="152"/>
        <v>0</v>
      </c>
      <c r="BP274" s="257" t="str">
        <f t="shared" si="153"/>
        <v/>
      </c>
      <c r="BQ274" s="650">
        <v>0</v>
      </c>
      <c r="BR274" s="480">
        <f t="shared" si="154"/>
        <v>0</v>
      </c>
      <c r="BS274" s="257" t="str">
        <f t="shared" si="155"/>
        <v/>
      </c>
      <c r="BT274" s="650">
        <v>1</v>
      </c>
      <c r="BU274" s="480">
        <v>0</v>
      </c>
      <c r="BV274" s="257" t="str">
        <f t="shared" si="156"/>
        <v/>
      </c>
      <c r="BW274" s="650">
        <v>1</v>
      </c>
      <c r="BX274" s="480">
        <f t="shared" si="157"/>
        <v>0</v>
      </c>
      <c r="BY274" s="257" t="str">
        <f t="shared" si="158"/>
        <v/>
      </c>
      <c r="BZ274" s="650">
        <v>0</v>
      </c>
      <c r="CA274" s="480">
        <f t="shared" si="159"/>
        <v>0</v>
      </c>
      <c r="CB274" s="257" t="str">
        <f t="shared" si="160"/>
        <v/>
      </c>
      <c r="CC274" s="650">
        <v>0</v>
      </c>
      <c r="CD274" s="480">
        <f t="shared" si="161"/>
        <v>0</v>
      </c>
      <c r="CE274" s="257" t="str">
        <f t="shared" si="162"/>
        <v/>
      </c>
      <c r="CF274" s="256">
        <v>0</v>
      </c>
      <c r="CG274" s="480">
        <f t="shared" si="163"/>
        <v>0</v>
      </c>
      <c r="CH274" s="257" t="str">
        <f t="shared" si="164"/>
        <v/>
      </c>
      <c r="CI274" s="256">
        <v>0</v>
      </c>
      <c r="CJ274" s="256">
        <f t="shared" si="165"/>
        <v>0</v>
      </c>
      <c r="CK274" s="257" t="str">
        <f t="shared" si="166"/>
        <v/>
      </c>
      <c r="CL274" s="256">
        <v>0</v>
      </c>
      <c r="CM274" s="256">
        <f t="shared" si="167"/>
        <v>0</v>
      </c>
      <c r="CN274" s="257" t="str">
        <f t="shared" si="168"/>
        <v/>
      </c>
      <c r="CO274" s="650">
        <v>1</v>
      </c>
      <c r="CP274" s="256">
        <f t="shared" si="169"/>
        <v>1</v>
      </c>
      <c r="CQ274" s="257">
        <f t="shared" si="170"/>
        <v>1</v>
      </c>
      <c r="CR274" s="256">
        <v>2</v>
      </c>
      <c r="CS274" s="256">
        <f t="shared" si="171"/>
        <v>2</v>
      </c>
      <c r="CT274" s="257">
        <f t="shared" si="172"/>
        <v>1</v>
      </c>
      <c r="CU274" s="256">
        <v>0</v>
      </c>
      <c r="CV274" s="256">
        <v>0</v>
      </c>
      <c r="CW274" s="257" t="str">
        <f t="shared" si="173"/>
        <v/>
      </c>
      <c r="CX274" s="256">
        <v>1</v>
      </c>
      <c r="CY274" s="256">
        <f t="shared" si="174"/>
        <v>1</v>
      </c>
      <c r="CZ274" s="257">
        <f t="shared" si="175"/>
        <v>1</v>
      </c>
    </row>
    <row r="275" spans="1:104" ht="15" customHeight="1" x14ac:dyDescent="0.25">
      <c r="A275" s="152">
        <v>21</v>
      </c>
      <c r="B275" s="127" t="s">
        <v>358</v>
      </c>
      <c r="C275" s="127" t="s">
        <v>345</v>
      </c>
      <c r="D275" s="480">
        <v>1</v>
      </c>
      <c r="E275" s="480">
        <v>1</v>
      </c>
      <c r="F275" s="257">
        <f t="shared" si="117"/>
        <v>1</v>
      </c>
      <c r="G275" s="239" t="str">
        <f t="shared" si="111"/>
        <v>Đạt</v>
      </c>
      <c r="H275" s="259">
        <f t="shared" si="112"/>
        <v>9</v>
      </c>
      <c r="I275" s="259">
        <f t="shared" si="112"/>
        <v>8</v>
      </c>
      <c r="J275" s="293">
        <f t="shared" si="118"/>
        <v>1.125</v>
      </c>
      <c r="K275" s="239" t="str">
        <f t="shared" si="113"/>
        <v>Đạt</v>
      </c>
      <c r="L275" s="651">
        <v>0</v>
      </c>
      <c r="M275" s="651">
        <f t="shared" si="114"/>
        <v>0</v>
      </c>
      <c r="N275" s="257" t="str">
        <f t="shared" si="119"/>
        <v/>
      </c>
      <c r="O275" s="256">
        <v>0</v>
      </c>
      <c r="P275" s="480">
        <f t="shared" si="120"/>
        <v>0</v>
      </c>
      <c r="Q275" s="257" t="str">
        <f t="shared" si="115"/>
        <v/>
      </c>
      <c r="R275" s="650">
        <v>1</v>
      </c>
      <c r="S275" s="480">
        <f t="shared" si="121"/>
        <v>1</v>
      </c>
      <c r="T275" s="257">
        <f t="shared" si="122"/>
        <v>1</v>
      </c>
      <c r="U275" s="256">
        <v>0</v>
      </c>
      <c r="V275" s="480">
        <f t="shared" si="123"/>
        <v>0</v>
      </c>
      <c r="W275" s="257" t="str">
        <f t="shared" si="124"/>
        <v/>
      </c>
      <c r="X275" s="650">
        <v>1</v>
      </c>
      <c r="Y275" s="480">
        <f t="shared" si="125"/>
        <v>1</v>
      </c>
      <c r="Z275" s="257">
        <f t="shared" si="126"/>
        <v>1</v>
      </c>
      <c r="AA275" s="650">
        <v>0</v>
      </c>
      <c r="AB275" s="480">
        <f t="shared" si="127"/>
        <v>0</v>
      </c>
      <c r="AC275" s="257" t="str">
        <f t="shared" si="116"/>
        <v/>
      </c>
      <c r="AD275" s="650">
        <v>0</v>
      </c>
      <c r="AE275" s="480">
        <f t="shared" si="128"/>
        <v>0</v>
      </c>
      <c r="AF275" s="257" t="str">
        <f t="shared" si="129"/>
        <v/>
      </c>
      <c r="AG275" s="650">
        <v>0</v>
      </c>
      <c r="AH275" s="480">
        <f t="shared" si="130"/>
        <v>0</v>
      </c>
      <c r="AI275" s="257" t="str">
        <f t="shared" si="131"/>
        <v/>
      </c>
      <c r="AJ275" s="480">
        <v>1</v>
      </c>
      <c r="AK275" s="480">
        <f t="shared" si="132"/>
        <v>1</v>
      </c>
      <c r="AL275" s="257">
        <f t="shared" si="133"/>
        <v>1</v>
      </c>
      <c r="AM275" s="650">
        <v>1</v>
      </c>
      <c r="AN275" s="480">
        <f t="shared" si="134"/>
        <v>1</v>
      </c>
      <c r="AO275" s="257">
        <f t="shared" si="135"/>
        <v>1</v>
      </c>
      <c r="AP275" s="650">
        <v>0</v>
      </c>
      <c r="AQ275" s="480">
        <f t="shared" si="136"/>
        <v>0</v>
      </c>
      <c r="AR275" s="257" t="str">
        <f t="shared" si="137"/>
        <v/>
      </c>
      <c r="AS275" s="650">
        <v>1</v>
      </c>
      <c r="AT275" s="480">
        <f t="shared" si="138"/>
        <v>0</v>
      </c>
      <c r="AU275" s="257" t="str">
        <f t="shared" si="139"/>
        <v/>
      </c>
      <c r="AV275" s="650">
        <v>0</v>
      </c>
      <c r="AW275" s="480">
        <f t="shared" si="140"/>
        <v>0</v>
      </c>
      <c r="AX275" s="257" t="str">
        <f t="shared" si="141"/>
        <v/>
      </c>
      <c r="AY275" s="654">
        <v>0</v>
      </c>
      <c r="AZ275" s="480">
        <f t="shared" si="142"/>
        <v>0</v>
      </c>
      <c r="BA275" s="257" t="str">
        <f t="shared" si="143"/>
        <v/>
      </c>
      <c r="BB275" s="650">
        <v>0</v>
      </c>
      <c r="BC275" s="480">
        <f t="shared" si="144"/>
        <v>0</v>
      </c>
      <c r="BD275" s="257" t="str">
        <f t="shared" si="145"/>
        <v/>
      </c>
      <c r="BE275" s="650">
        <v>0</v>
      </c>
      <c r="BF275" s="480">
        <f t="shared" si="146"/>
        <v>0</v>
      </c>
      <c r="BG275" s="257" t="str">
        <f t="shared" si="147"/>
        <v/>
      </c>
      <c r="BH275" s="650">
        <v>1</v>
      </c>
      <c r="BI275" s="480">
        <f t="shared" si="148"/>
        <v>1</v>
      </c>
      <c r="BJ275" s="257">
        <f t="shared" si="149"/>
        <v>1</v>
      </c>
      <c r="BK275" s="650">
        <v>0</v>
      </c>
      <c r="BL275" s="480">
        <f t="shared" si="150"/>
        <v>0</v>
      </c>
      <c r="BM275" s="257" t="str">
        <f t="shared" si="151"/>
        <v/>
      </c>
      <c r="BN275" s="650">
        <v>1</v>
      </c>
      <c r="BO275" s="480">
        <f t="shared" si="152"/>
        <v>1</v>
      </c>
      <c r="BP275" s="257">
        <f t="shared" si="153"/>
        <v>1</v>
      </c>
      <c r="BQ275" s="650">
        <v>0</v>
      </c>
      <c r="BR275" s="480">
        <f t="shared" si="154"/>
        <v>0</v>
      </c>
      <c r="BS275" s="257" t="str">
        <f t="shared" si="155"/>
        <v/>
      </c>
      <c r="BT275" s="650">
        <v>0</v>
      </c>
      <c r="BU275" s="480">
        <v>0</v>
      </c>
      <c r="BV275" s="257" t="str">
        <f t="shared" si="156"/>
        <v/>
      </c>
      <c r="BW275" s="650">
        <v>0</v>
      </c>
      <c r="BX275" s="480">
        <f t="shared" si="157"/>
        <v>0</v>
      </c>
      <c r="BY275" s="257" t="str">
        <f t="shared" si="158"/>
        <v/>
      </c>
      <c r="BZ275" s="650">
        <v>0</v>
      </c>
      <c r="CA275" s="480">
        <f t="shared" si="159"/>
        <v>0</v>
      </c>
      <c r="CB275" s="257" t="str">
        <f t="shared" si="160"/>
        <v/>
      </c>
      <c r="CC275" s="650">
        <v>0</v>
      </c>
      <c r="CD275" s="480">
        <f t="shared" si="161"/>
        <v>0</v>
      </c>
      <c r="CE275" s="257" t="str">
        <f t="shared" si="162"/>
        <v/>
      </c>
      <c r="CF275" s="256">
        <v>0</v>
      </c>
      <c r="CG275" s="480">
        <f t="shared" si="163"/>
        <v>0</v>
      </c>
      <c r="CH275" s="257" t="str">
        <f t="shared" si="164"/>
        <v/>
      </c>
      <c r="CI275" s="256">
        <v>0</v>
      </c>
      <c r="CJ275" s="256">
        <f t="shared" si="165"/>
        <v>0</v>
      </c>
      <c r="CK275" s="257" t="str">
        <f t="shared" si="166"/>
        <v/>
      </c>
      <c r="CL275" s="256">
        <v>1</v>
      </c>
      <c r="CM275" s="256">
        <f t="shared" si="167"/>
        <v>1</v>
      </c>
      <c r="CN275" s="257">
        <f t="shared" si="168"/>
        <v>1</v>
      </c>
      <c r="CO275" s="650">
        <v>0</v>
      </c>
      <c r="CP275" s="256">
        <f t="shared" si="169"/>
        <v>0</v>
      </c>
      <c r="CQ275" s="257" t="str">
        <f t="shared" si="170"/>
        <v/>
      </c>
      <c r="CR275" s="256">
        <v>0</v>
      </c>
      <c r="CS275" s="256">
        <f t="shared" si="171"/>
        <v>0</v>
      </c>
      <c r="CT275" s="257" t="str">
        <f t="shared" si="172"/>
        <v/>
      </c>
      <c r="CU275" s="256">
        <v>0</v>
      </c>
      <c r="CV275" s="256">
        <v>0</v>
      </c>
      <c r="CW275" s="257" t="str">
        <f t="shared" si="173"/>
        <v/>
      </c>
      <c r="CX275" s="256">
        <v>1</v>
      </c>
      <c r="CY275" s="256">
        <f t="shared" si="174"/>
        <v>1</v>
      </c>
      <c r="CZ275" s="257">
        <f t="shared" si="175"/>
        <v>1</v>
      </c>
    </row>
    <row r="276" spans="1:104" ht="15" customHeight="1" x14ac:dyDescent="0.25">
      <c r="A276" s="152">
        <v>22</v>
      </c>
      <c r="B276" s="127" t="s">
        <v>359</v>
      </c>
      <c r="C276" s="127" t="s">
        <v>339</v>
      </c>
      <c r="D276" s="480">
        <v>0</v>
      </c>
      <c r="E276" s="480">
        <v>0</v>
      </c>
      <c r="F276" s="257" t="str">
        <f t="shared" si="117"/>
        <v>-</v>
      </c>
      <c r="G276" s="239" t="str">
        <f t="shared" si="111"/>
        <v>Đạt</v>
      </c>
      <c r="H276" s="259">
        <f t="shared" si="112"/>
        <v>10</v>
      </c>
      <c r="I276" s="259">
        <f t="shared" si="112"/>
        <v>11</v>
      </c>
      <c r="J276" s="293">
        <f t="shared" si="118"/>
        <v>0.90909090909090906</v>
      </c>
      <c r="K276" s="239" t="str">
        <f t="shared" si="113"/>
        <v>Không đạt</v>
      </c>
      <c r="L276" s="651">
        <v>0</v>
      </c>
      <c r="M276" s="651">
        <f t="shared" si="114"/>
        <v>0</v>
      </c>
      <c r="N276" s="257" t="str">
        <f t="shared" si="119"/>
        <v/>
      </c>
      <c r="O276" s="256">
        <v>0</v>
      </c>
      <c r="P276" s="480">
        <f t="shared" si="120"/>
        <v>0</v>
      </c>
      <c r="Q276" s="257" t="str">
        <f t="shared" si="115"/>
        <v/>
      </c>
      <c r="R276" s="650">
        <v>0</v>
      </c>
      <c r="S276" s="480">
        <f t="shared" si="121"/>
        <v>0</v>
      </c>
      <c r="T276" s="257" t="str">
        <f t="shared" si="122"/>
        <v/>
      </c>
      <c r="U276" s="256">
        <v>0</v>
      </c>
      <c r="V276" s="480">
        <f t="shared" si="123"/>
        <v>0</v>
      </c>
      <c r="W276" s="257" t="str">
        <f t="shared" si="124"/>
        <v/>
      </c>
      <c r="X276" s="650">
        <v>0</v>
      </c>
      <c r="Y276" s="480">
        <f t="shared" si="125"/>
        <v>0</v>
      </c>
      <c r="Z276" s="257" t="str">
        <f t="shared" si="126"/>
        <v/>
      </c>
      <c r="AA276" s="650">
        <v>0</v>
      </c>
      <c r="AB276" s="480">
        <f t="shared" si="127"/>
        <v>0</v>
      </c>
      <c r="AC276" s="257" t="str">
        <f t="shared" si="116"/>
        <v/>
      </c>
      <c r="AD276" s="650">
        <v>0</v>
      </c>
      <c r="AE276" s="480">
        <f t="shared" si="128"/>
        <v>0</v>
      </c>
      <c r="AF276" s="257" t="str">
        <f t="shared" si="129"/>
        <v/>
      </c>
      <c r="AG276" s="650">
        <v>0</v>
      </c>
      <c r="AH276" s="480">
        <f t="shared" si="130"/>
        <v>0</v>
      </c>
      <c r="AI276" s="257" t="str">
        <f t="shared" si="131"/>
        <v/>
      </c>
      <c r="AJ276" s="480">
        <v>0</v>
      </c>
      <c r="AK276" s="480">
        <f t="shared" si="132"/>
        <v>0</v>
      </c>
      <c r="AL276" s="257" t="str">
        <f t="shared" si="133"/>
        <v/>
      </c>
      <c r="AM276" s="650">
        <v>0</v>
      </c>
      <c r="AN276" s="480">
        <f t="shared" si="134"/>
        <v>0</v>
      </c>
      <c r="AO276" s="257" t="str">
        <f t="shared" si="135"/>
        <v/>
      </c>
      <c r="AP276" s="650">
        <v>0</v>
      </c>
      <c r="AQ276" s="480">
        <f t="shared" si="136"/>
        <v>0</v>
      </c>
      <c r="AR276" s="257" t="str">
        <f t="shared" si="137"/>
        <v/>
      </c>
      <c r="AS276" s="650">
        <v>0</v>
      </c>
      <c r="AT276" s="480">
        <f t="shared" si="138"/>
        <v>1</v>
      </c>
      <c r="AU276" s="257">
        <f t="shared" si="139"/>
        <v>0</v>
      </c>
      <c r="AV276" s="650">
        <v>2</v>
      </c>
      <c r="AW276" s="480">
        <f t="shared" si="140"/>
        <v>2</v>
      </c>
      <c r="AX276" s="257">
        <f t="shared" si="141"/>
        <v>1</v>
      </c>
      <c r="AY276" s="654">
        <v>0</v>
      </c>
      <c r="AZ276" s="480">
        <f t="shared" si="142"/>
        <v>0</v>
      </c>
      <c r="BA276" s="257" t="str">
        <f t="shared" si="143"/>
        <v/>
      </c>
      <c r="BB276" s="650">
        <v>0</v>
      </c>
      <c r="BC276" s="480">
        <f t="shared" si="144"/>
        <v>0</v>
      </c>
      <c r="BD276" s="257" t="str">
        <f t="shared" si="145"/>
        <v/>
      </c>
      <c r="BE276" s="650">
        <v>0</v>
      </c>
      <c r="BF276" s="480">
        <f t="shared" si="146"/>
        <v>0</v>
      </c>
      <c r="BG276" s="257" t="str">
        <f t="shared" si="147"/>
        <v/>
      </c>
      <c r="BH276" s="650">
        <v>0</v>
      </c>
      <c r="BI276" s="480">
        <f t="shared" si="148"/>
        <v>0</v>
      </c>
      <c r="BJ276" s="257" t="str">
        <f t="shared" si="149"/>
        <v/>
      </c>
      <c r="BK276" s="650">
        <v>1</v>
      </c>
      <c r="BL276" s="480">
        <f t="shared" si="150"/>
        <v>1</v>
      </c>
      <c r="BM276" s="257">
        <f t="shared" si="151"/>
        <v>1</v>
      </c>
      <c r="BN276" s="650">
        <v>0</v>
      </c>
      <c r="BO276" s="480">
        <f t="shared" si="152"/>
        <v>0</v>
      </c>
      <c r="BP276" s="257" t="str">
        <f t="shared" si="153"/>
        <v/>
      </c>
      <c r="BQ276" s="650">
        <v>1</v>
      </c>
      <c r="BR276" s="480">
        <f t="shared" si="154"/>
        <v>1</v>
      </c>
      <c r="BS276" s="257">
        <f t="shared" si="155"/>
        <v>1</v>
      </c>
      <c r="BT276" s="650">
        <v>0</v>
      </c>
      <c r="BU276" s="480">
        <v>0</v>
      </c>
      <c r="BV276" s="257" t="str">
        <f t="shared" si="156"/>
        <v/>
      </c>
      <c r="BW276" s="650">
        <v>0</v>
      </c>
      <c r="BX276" s="480">
        <f t="shared" si="157"/>
        <v>0</v>
      </c>
      <c r="BY276" s="257" t="str">
        <f t="shared" si="158"/>
        <v/>
      </c>
      <c r="BZ276" s="650">
        <v>0</v>
      </c>
      <c r="CA276" s="480">
        <f t="shared" si="159"/>
        <v>0</v>
      </c>
      <c r="CB276" s="257" t="str">
        <f t="shared" si="160"/>
        <v/>
      </c>
      <c r="CC276" s="650">
        <v>1</v>
      </c>
      <c r="CD276" s="480">
        <f t="shared" si="161"/>
        <v>1</v>
      </c>
      <c r="CE276" s="257">
        <f t="shared" si="162"/>
        <v>1</v>
      </c>
      <c r="CF276" s="256">
        <v>1</v>
      </c>
      <c r="CG276" s="480">
        <f t="shared" si="163"/>
        <v>1</v>
      </c>
      <c r="CH276" s="257">
        <f t="shared" si="164"/>
        <v>1</v>
      </c>
      <c r="CI276" s="256">
        <v>1</v>
      </c>
      <c r="CJ276" s="256">
        <f t="shared" si="165"/>
        <v>1</v>
      </c>
      <c r="CK276" s="257">
        <f t="shared" si="166"/>
        <v>1</v>
      </c>
      <c r="CL276" s="256">
        <v>0</v>
      </c>
      <c r="CM276" s="256">
        <f t="shared" si="167"/>
        <v>0</v>
      </c>
      <c r="CN276" s="257" t="str">
        <f t="shared" si="168"/>
        <v/>
      </c>
      <c r="CO276" s="650">
        <v>0</v>
      </c>
      <c r="CP276" s="256">
        <f t="shared" si="169"/>
        <v>0</v>
      </c>
      <c r="CQ276" s="257" t="str">
        <f t="shared" si="170"/>
        <v/>
      </c>
      <c r="CR276" s="256">
        <v>0</v>
      </c>
      <c r="CS276" s="256">
        <f t="shared" si="171"/>
        <v>0</v>
      </c>
      <c r="CT276" s="257" t="str">
        <f t="shared" si="172"/>
        <v/>
      </c>
      <c r="CU276" s="256">
        <v>3</v>
      </c>
      <c r="CV276" s="256">
        <v>3</v>
      </c>
      <c r="CW276" s="257">
        <f t="shared" si="173"/>
        <v>1</v>
      </c>
      <c r="CX276" s="256">
        <v>0</v>
      </c>
      <c r="CY276" s="256">
        <f t="shared" si="174"/>
        <v>0</v>
      </c>
      <c r="CZ276" s="257" t="str">
        <f t="shared" si="175"/>
        <v/>
      </c>
    </row>
    <row r="277" spans="1:104" ht="15" customHeight="1" x14ac:dyDescent="0.25">
      <c r="A277" s="152">
        <v>23</v>
      </c>
      <c r="B277" s="127" t="s">
        <v>360</v>
      </c>
      <c r="C277" s="127" t="s">
        <v>339</v>
      </c>
      <c r="D277" s="480">
        <v>1</v>
      </c>
      <c r="E277" s="480">
        <v>1</v>
      </c>
      <c r="F277" s="257">
        <f t="shared" si="117"/>
        <v>1</v>
      </c>
      <c r="G277" s="239" t="str">
        <f t="shared" si="111"/>
        <v>Đạt</v>
      </c>
      <c r="H277" s="259">
        <f t="shared" si="112"/>
        <v>9</v>
      </c>
      <c r="I277" s="259">
        <f t="shared" si="112"/>
        <v>9</v>
      </c>
      <c r="J277" s="293">
        <f t="shared" si="118"/>
        <v>1</v>
      </c>
      <c r="K277" s="239" t="str">
        <f t="shared" si="113"/>
        <v>Đạt</v>
      </c>
      <c r="L277" s="651">
        <v>0</v>
      </c>
      <c r="M277" s="651">
        <f t="shared" si="114"/>
        <v>0</v>
      </c>
      <c r="N277" s="257" t="str">
        <f t="shared" si="119"/>
        <v/>
      </c>
      <c r="O277" s="256">
        <v>0</v>
      </c>
      <c r="P277" s="480">
        <f t="shared" si="120"/>
        <v>0</v>
      </c>
      <c r="Q277" s="257" t="str">
        <f t="shared" si="115"/>
        <v/>
      </c>
      <c r="R277" s="650">
        <v>0</v>
      </c>
      <c r="S277" s="480">
        <f t="shared" si="121"/>
        <v>0</v>
      </c>
      <c r="T277" s="257" t="str">
        <f t="shared" si="122"/>
        <v/>
      </c>
      <c r="U277" s="256">
        <v>0</v>
      </c>
      <c r="V277" s="480">
        <f t="shared" si="123"/>
        <v>0</v>
      </c>
      <c r="W277" s="257" t="str">
        <f t="shared" si="124"/>
        <v/>
      </c>
      <c r="X277" s="650">
        <v>0</v>
      </c>
      <c r="Y277" s="480">
        <f t="shared" si="125"/>
        <v>0</v>
      </c>
      <c r="Z277" s="257" t="str">
        <f t="shared" si="126"/>
        <v/>
      </c>
      <c r="AA277" s="650">
        <v>0</v>
      </c>
      <c r="AB277" s="480">
        <f t="shared" si="127"/>
        <v>0</v>
      </c>
      <c r="AC277" s="257" t="str">
        <f t="shared" si="116"/>
        <v/>
      </c>
      <c r="AD277" s="650">
        <v>0</v>
      </c>
      <c r="AE277" s="480">
        <f t="shared" si="128"/>
        <v>0</v>
      </c>
      <c r="AF277" s="257" t="str">
        <f t="shared" si="129"/>
        <v/>
      </c>
      <c r="AG277" s="650">
        <v>0</v>
      </c>
      <c r="AH277" s="480">
        <f t="shared" si="130"/>
        <v>0</v>
      </c>
      <c r="AI277" s="257" t="str">
        <f t="shared" si="131"/>
        <v/>
      </c>
      <c r="AJ277" s="480">
        <v>0</v>
      </c>
      <c r="AK277" s="480">
        <f t="shared" si="132"/>
        <v>0</v>
      </c>
      <c r="AL277" s="257" t="str">
        <f t="shared" si="133"/>
        <v/>
      </c>
      <c r="AM277" s="650">
        <v>0</v>
      </c>
      <c r="AN277" s="480">
        <f t="shared" si="134"/>
        <v>0</v>
      </c>
      <c r="AO277" s="257" t="str">
        <f t="shared" si="135"/>
        <v/>
      </c>
      <c r="AP277" s="650">
        <v>0</v>
      </c>
      <c r="AQ277" s="480">
        <f t="shared" si="136"/>
        <v>0</v>
      </c>
      <c r="AR277" s="257" t="str">
        <f t="shared" si="137"/>
        <v/>
      </c>
      <c r="AS277" s="650">
        <v>0</v>
      </c>
      <c r="AT277" s="480">
        <f t="shared" si="138"/>
        <v>0</v>
      </c>
      <c r="AU277" s="257" t="str">
        <f t="shared" si="139"/>
        <v/>
      </c>
      <c r="AV277" s="650">
        <v>0</v>
      </c>
      <c r="AW277" s="480">
        <f t="shared" si="140"/>
        <v>0</v>
      </c>
      <c r="AX277" s="257" t="str">
        <f t="shared" si="141"/>
        <v/>
      </c>
      <c r="AY277" s="654">
        <v>0</v>
      </c>
      <c r="AZ277" s="480">
        <f t="shared" si="142"/>
        <v>0</v>
      </c>
      <c r="BA277" s="257" t="str">
        <f t="shared" si="143"/>
        <v/>
      </c>
      <c r="BB277" s="650">
        <v>0</v>
      </c>
      <c r="BC277" s="480">
        <f t="shared" si="144"/>
        <v>0</v>
      </c>
      <c r="BD277" s="257" t="str">
        <f t="shared" si="145"/>
        <v/>
      </c>
      <c r="BE277" s="650">
        <v>0</v>
      </c>
      <c r="BF277" s="480">
        <f t="shared" si="146"/>
        <v>0</v>
      </c>
      <c r="BG277" s="257" t="str">
        <f t="shared" si="147"/>
        <v/>
      </c>
      <c r="BH277" s="650">
        <v>0</v>
      </c>
      <c r="BI277" s="480">
        <f t="shared" si="148"/>
        <v>0</v>
      </c>
      <c r="BJ277" s="257" t="str">
        <f t="shared" si="149"/>
        <v/>
      </c>
      <c r="BK277" s="650">
        <v>0</v>
      </c>
      <c r="BL277" s="480">
        <f t="shared" si="150"/>
        <v>0</v>
      </c>
      <c r="BM277" s="257" t="str">
        <f t="shared" si="151"/>
        <v/>
      </c>
      <c r="BN277" s="650">
        <v>4</v>
      </c>
      <c r="BO277" s="480">
        <f t="shared" si="152"/>
        <v>4</v>
      </c>
      <c r="BP277" s="257">
        <f t="shared" si="153"/>
        <v>1</v>
      </c>
      <c r="BQ277" s="650">
        <v>0</v>
      </c>
      <c r="BR277" s="480">
        <f t="shared" si="154"/>
        <v>0</v>
      </c>
      <c r="BS277" s="257" t="str">
        <f t="shared" si="155"/>
        <v/>
      </c>
      <c r="BT277" s="650">
        <v>0</v>
      </c>
      <c r="BU277" s="480">
        <v>0</v>
      </c>
      <c r="BV277" s="257" t="str">
        <f t="shared" si="156"/>
        <v/>
      </c>
      <c r="BW277" s="650">
        <v>0</v>
      </c>
      <c r="BX277" s="480">
        <f t="shared" si="157"/>
        <v>0</v>
      </c>
      <c r="BY277" s="257" t="str">
        <f t="shared" si="158"/>
        <v/>
      </c>
      <c r="BZ277" s="650">
        <v>0</v>
      </c>
      <c r="CA277" s="480">
        <f t="shared" si="159"/>
        <v>0</v>
      </c>
      <c r="CB277" s="257" t="str">
        <f t="shared" si="160"/>
        <v/>
      </c>
      <c r="CC277" s="650">
        <v>0</v>
      </c>
      <c r="CD277" s="480">
        <f t="shared" si="161"/>
        <v>0</v>
      </c>
      <c r="CE277" s="257" t="str">
        <f t="shared" si="162"/>
        <v/>
      </c>
      <c r="CF277" s="256">
        <v>1</v>
      </c>
      <c r="CG277" s="480">
        <f t="shared" si="163"/>
        <v>1</v>
      </c>
      <c r="CH277" s="257">
        <f t="shared" si="164"/>
        <v>1</v>
      </c>
      <c r="CI277" s="256">
        <v>0</v>
      </c>
      <c r="CJ277" s="256">
        <f t="shared" si="165"/>
        <v>0</v>
      </c>
      <c r="CK277" s="257" t="str">
        <f t="shared" si="166"/>
        <v/>
      </c>
      <c r="CL277" s="256">
        <v>0</v>
      </c>
      <c r="CM277" s="256">
        <f t="shared" si="167"/>
        <v>0</v>
      </c>
      <c r="CN277" s="257" t="str">
        <f t="shared" si="168"/>
        <v/>
      </c>
      <c r="CO277" s="650">
        <v>0</v>
      </c>
      <c r="CP277" s="256">
        <f t="shared" si="169"/>
        <v>0</v>
      </c>
      <c r="CQ277" s="257" t="str">
        <f t="shared" si="170"/>
        <v/>
      </c>
      <c r="CR277" s="256">
        <v>0</v>
      </c>
      <c r="CS277" s="256">
        <f t="shared" si="171"/>
        <v>0</v>
      </c>
      <c r="CT277" s="257" t="str">
        <f t="shared" si="172"/>
        <v/>
      </c>
      <c r="CU277" s="256">
        <v>3</v>
      </c>
      <c r="CV277" s="256">
        <v>3</v>
      </c>
      <c r="CW277" s="257">
        <f t="shared" si="173"/>
        <v>1</v>
      </c>
      <c r="CX277" s="256">
        <v>1</v>
      </c>
      <c r="CY277" s="256">
        <f t="shared" si="174"/>
        <v>1</v>
      </c>
      <c r="CZ277" s="257">
        <f t="shared" si="175"/>
        <v>1</v>
      </c>
    </row>
    <row r="278" spans="1:104" ht="15" customHeight="1" x14ac:dyDescent="0.25">
      <c r="A278" s="152">
        <v>24</v>
      </c>
      <c r="B278" s="127" t="s">
        <v>361</v>
      </c>
      <c r="C278" s="127" t="s">
        <v>339</v>
      </c>
      <c r="D278" s="480">
        <v>7</v>
      </c>
      <c r="E278" s="480">
        <v>7</v>
      </c>
      <c r="F278" s="257">
        <f t="shared" si="117"/>
        <v>1</v>
      </c>
      <c r="G278" s="239" t="str">
        <f t="shared" si="111"/>
        <v>Đạt</v>
      </c>
      <c r="H278" s="259">
        <f t="shared" si="112"/>
        <v>105</v>
      </c>
      <c r="I278" s="259">
        <f t="shared" si="112"/>
        <v>125</v>
      </c>
      <c r="J278" s="293">
        <f t="shared" si="118"/>
        <v>0.84</v>
      </c>
      <c r="K278" s="239" t="str">
        <f t="shared" si="113"/>
        <v>Không đạt</v>
      </c>
      <c r="L278" s="651">
        <v>3</v>
      </c>
      <c r="M278" s="651">
        <f t="shared" si="114"/>
        <v>3</v>
      </c>
      <c r="N278" s="257">
        <f t="shared" si="119"/>
        <v>1</v>
      </c>
      <c r="O278" s="256">
        <v>2</v>
      </c>
      <c r="P278" s="480">
        <f t="shared" si="120"/>
        <v>2</v>
      </c>
      <c r="Q278" s="257">
        <f t="shared" si="115"/>
        <v>1</v>
      </c>
      <c r="R278" s="650">
        <v>6</v>
      </c>
      <c r="S278" s="480">
        <f t="shared" si="121"/>
        <v>6</v>
      </c>
      <c r="T278" s="257">
        <f t="shared" si="122"/>
        <v>1</v>
      </c>
      <c r="U278" s="256">
        <v>2</v>
      </c>
      <c r="V278" s="480">
        <f t="shared" si="123"/>
        <v>2</v>
      </c>
      <c r="W278" s="257">
        <f t="shared" si="124"/>
        <v>1</v>
      </c>
      <c r="X278" s="650">
        <v>11</v>
      </c>
      <c r="Y278" s="480">
        <f t="shared" si="125"/>
        <v>11</v>
      </c>
      <c r="Z278" s="257">
        <f t="shared" si="126"/>
        <v>1</v>
      </c>
      <c r="AA278" s="650">
        <v>4</v>
      </c>
      <c r="AB278" s="480">
        <f t="shared" si="127"/>
        <v>4</v>
      </c>
      <c r="AC278" s="257">
        <f t="shared" si="116"/>
        <v>1</v>
      </c>
      <c r="AD278" s="650">
        <v>2</v>
      </c>
      <c r="AE278" s="480">
        <f t="shared" si="128"/>
        <v>2</v>
      </c>
      <c r="AF278" s="257">
        <f t="shared" si="129"/>
        <v>1</v>
      </c>
      <c r="AG278" s="650">
        <v>1</v>
      </c>
      <c r="AH278" s="480">
        <f t="shared" si="130"/>
        <v>1</v>
      </c>
      <c r="AI278" s="257">
        <f t="shared" si="131"/>
        <v>1</v>
      </c>
      <c r="AJ278" s="480">
        <v>0</v>
      </c>
      <c r="AK278" s="480">
        <f t="shared" si="132"/>
        <v>0</v>
      </c>
      <c r="AL278" s="257" t="str">
        <f t="shared" si="133"/>
        <v/>
      </c>
      <c r="AM278" s="650">
        <v>8</v>
      </c>
      <c r="AN278" s="480">
        <f t="shared" si="134"/>
        <v>8</v>
      </c>
      <c r="AO278" s="257">
        <f t="shared" si="135"/>
        <v>1</v>
      </c>
      <c r="AP278" s="650">
        <v>2</v>
      </c>
      <c r="AQ278" s="480">
        <f t="shared" si="136"/>
        <v>2</v>
      </c>
      <c r="AR278" s="257">
        <f t="shared" si="137"/>
        <v>1</v>
      </c>
      <c r="AS278" s="650">
        <v>2</v>
      </c>
      <c r="AT278" s="480">
        <f t="shared" si="138"/>
        <v>4</v>
      </c>
      <c r="AU278" s="257">
        <f t="shared" si="139"/>
        <v>0.5</v>
      </c>
      <c r="AV278" s="650">
        <v>9</v>
      </c>
      <c r="AW278" s="480">
        <f t="shared" si="140"/>
        <v>9</v>
      </c>
      <c r="AX278" s="257">
        <f t="shared" si="141"/>
        <v>1</v>
      </c>
      <c r="AY278" s="654">
        <v>0</v>
      </c>
      <c r="AZ278" s="480">
        <f t="shared" si="142"/>
        <v>0</v>
      </c>
      <c r="BA278" s="257" t="str">
        <f t="shared" si="143"/>
        <v/>
      </c>
      <c r="BB278" s="650">
        <v>0</v>
      </c>
      <c r="BC278" s="480">
        <f t="shared" si="144"/>
        <v>7</v>
      </c>
      <c r="BD278" s="257">
        <f t="shared" si="145"/>
        <v>0</v>
      </c>
      <c r="BE278" s="650">
        <v>0</v>
      </c>
      <c r="BF278" s="480">
        <f t="shared" si="146"/>
        <v>0</v>
      </c>
      <c r="BG278" s="257" t="str">
        <f t="shared" si="147"/>
        <v/>
      </c>
      <c r="BH278" s="650">
        <v>7</v>
      </c>
      <c r="BI278" s="480">
        <f t="shared" si="148"/>
        <v>7</v>
      </c>
      <c r="BJ278" s="257">
        <f t="shared" si="149"/>
        <v>1</v>
      </c>
      <c r="BK278" s="650">
        <v>2</v>
      </c>
      <c r="BL278" s="480">
        <f t="shared" si="150"/>
        <v>2</v>
      </c>
      <c r="BM278" s="257">
        <f t="shared" si="151"/>
        <v>1</v>
      </c>
      <c r="BN278" s="650">
        <v>4</v>
      </c>
      <c r="BO278" s="480">
        <f t="shared" si="152"/>
        <v>4</v>
      </c>
      <c r="BP278" s="257">
        <f t="shared" si="153"/>
        <v>1</v>
      </c>
      <c r="BQ278" s="650">
        <v>4</v>
      </c>
      <c r="BR278" s="480">
        <f t="shared" si="154"/>
        <v>4</v>
      </c>
      <c r="BS278" s="257">
        <f t="shared" si="155"/>
        <v>1</v>
      </c>
      <c r="BT278" s="650">
        <v>0</v>
      </c>
      <c r="BU278" s="480">
        <v>11</v>
      </c>
      <c r="BV278" s="257">
        <f t="shared" si="156"/>
        <v>0</v>
      </c>
      <c r="BW278" s="650">
        <v>0</v>
      </c>
      <c r="BX278" s="480">
        <f t="shared" si="157"/>
        <v>0</v>
      </c>
      <c r="BY278" s="257" t="str">
        <f t="shared" si="158"/>
        <v/>
      </c>
      <c r="BZ278" s="650">
        <v>4</v>
      </c>
      <c r="CA278" s="480">
        <f t="shared" si="159"/>
        <v>4</v>
      </c>
      <c r="CB278" s="257">
        <f t="shared" si="160"/>
        <v>1</v>
      </c>
      <c r="CC278" s="650">
        <v>6</v>
      </c>
      <c r="CD278" s="480">
        <f t="shared" si="161"/>
        <v>6</v>
      </c>
      <c r="CE278" s="257">
        <f t="shared" si="162"/>
        <v>1</v>
      </c>
      <c r="CF278" s="256">
        <v>9</v>
      </c>
      <c r="CG278" s="480">
        <f t="shared" si="163"/>
        <v>9</v>
      </c>
      <c r="CH278" s="257">
        <f t="shared" si="164"/>
        <v>1</v>
      </c>
      <c r="CI278" s="256">
        <v>5</v>
      </c>
      <c r="CJ278" s="256">
        <f t="shared" si="165"/>
        <v>5</v>
      </c>
      <c r="CK278" s="257">
        <f t="shared" si="166"/>
        <v>1</v>
      </c>
      <c r="CL278" s="256">
        <v>5</v>
      </c>
      <c r="CM278" s="256">
        <f t="shared" si="167"/>
        <v>5</v>
      </c>
      <c r="CN278" s="257">
        <f t="shared" si="168"/>
        <v>1</v>
      </c>
      <c r="CO278" s="650">
        <v>0</v>
      </c>
      <c r="CP278" s="256">
        <f t="shared" si="169"/>
        <v>0</v>
      </c>
      <c r="CQ278" s="257" t="str">
        <f t="shared" si="170"/>
        <v/>
      </c>
      <c r="CR278" s="256">
        <v>0</v>
      </c>
      <c r="CS278" s="256">
        <f t="shared" si="171"/>
        <v>0</v>
      </c>
      <c r="CT278" s="257" t="str">
        <f t="shared" si="172"/>
        <v/>
      </c>
      <c r="CU278" s="256">
        <v>0</v>
      </c>
      <c r="CV278" s="256">
        <v>0</v>
      </c>
      <c r="CW278" s="257" t="str">
        <f t="shared" si="173"/>
        <v/>
      </c>
      <c r="CX278" s="256">
        <v>7</v>
      </c>
      <c r="CY278" s="256">
        <f t="shared" si="174"/>
        <v>7</v>
      </c>
      <c r="CZ278" s="257">
        <f t="shared" si="175"/>
        <v>1</v>
      </c>
    </row>
    <row r="279" spans="1:104" ht="15" customHeight="1" x14ac:dyDescent="0.25">
      <c r="A279" s="152">
        <v>25</v>
      </c>
      <c r="B279" s="127" t="s">
        <v>362</v>
      </c>
      <c r="C279" s="127" t="s">
        <v>339</v>
      </c>
      <c r="D279" s="480">
        <v>1</v>
      </c>
      <c r="E279" s="480">
        <v>1</v>
      </c>
      <c r="F279" s="257">
        <f t="shared" si="117"/>
        <v>1</v>
      </c>
      <c r="G279" s="239" t="str">
        <f t="shared" si="111"/>
        <v>Đạt</v>
      </c>
      <c r="H279" s="259">
        <f t="shared" si="112"/>
        <v>28</v>
      </c>
      <c r="I279" s="259">
        <f t="shared" si="112"/>
        <v>25</v>
      </c>
      <c r="J279" s="293">
        <f t="shared" si="118"/>
        <v>1.1200000000000001</v>
      </c>
      <c r="K279" s="239" t="str">
        <f t="shared" si="113"/>
        <v>Đạt</v>
      </c>
      <c r="L279" s="651">
        <v>1</v>
      </c>
      <c r="M279" s="651">
        <f t="shared" si="114"/>
        <v>1</v>
      </c>
      <c r="N279" s="257">
        <f t="shared" si="119"/>
        <v>1</v>
      </c>
      <c r="O279" s="256">
        <v>0</v>
      </c>
      <c r="P279" s="480">
        <f t="shared" si="120"/>
        <v>0</v>
      </c>
      <c r="Q279" s="257" t="str">
        <f t="shared" si="115"/>
        <v/>
      </c>
      <c r="R279" s="650">
        <v>3</v>
      </c>
      <c r="S279" s="480">
        <f t="shared" si="121"/>
        <v>3</v>
      </c>
      <c r="T279" s="257">
        <f t="shared" si="122"/>
        <v>1</v>
      </c>
      <c r="U279" s="256">
        <v>0</v>
      </c>
      <c r="V279" s="480">
        <f t="shared" si="123"/>
        <v>0</v>
      </c>
      <c r="W279" s="257" t="str">
        <f t="shared" si="124"/>
        <v/>
      </c>
      <c r="X279" s="650">
        <v>2</v>
      </c>
      <c r="Y279" s="480">
        <f t="shared" si="125"/>
        <v>2</v>
      </c>
      <c r="Z279" s="257">
        <f t="shared" si="126"/>
        <v>1</v>
      </c>
      <c r="AA279" s="650">
        <v>0</v>
      </c>
      <c r="AB279" s="480">
        <f t="shared" si="127"/>
        <v>0</v>
      </c>
      <c r="AC279" s="257" t="str">
        <f t="shared" si="116"/>
        <v/>
      </c>
      <c r="AD279" s="650">
        <v>0</v>
      </c>
      <c r="AE279" s="480">
        <f t="shared" si="128"/>
        <v>0</v>
      </c>
      <c r="AF279" s="257" t="str">
        <f t="shared" si="129"/>
        <v/>
      </c>
      <c r="AG279" s="650">
        <v>0</v>
      </c>
      <c r="AH279" s="480">
        <f t="shared" si="130"/>
        <v>0</v>
      </c>
      <c r="AI279" s="257" t="str">
        <f t="shared" si="131"/>
        <v/>
      </c>
      <c r="AJ279" s="480">
        <v>1</v>
      </c>
      <c r="AK279" s="480">
        <f t="shared" si="132"/>
        <v>1</v>
      </c>
      <c r="AL279" s="257">
        <f t="shared" si="133"/>
        <v>1</v>
      </c>
      <c r="AM279" s="650">
        <v>1</v>
      </c>
      <c r="AN279" s="480">
        <f t="shared" si="134"/>
        <v>1</v>
      </c>
      <c r="AO279" s="257">
        <f t="shared" si="135"/>
        <v>1</v>
      </c>
      <c r="AP279" s="650">
        <v>1</v>
      </c>
      <c r="AQ279" s="480">
        <f t="shared" si="136"/>
        <v>1</v>
      </c>
      <c r="AR279" s="257">
        <f t="shared" si="137"/>
        <v>1</v>
      </c>
      <c r="AS279" s="650">
        <v>3</v>
      </c>
      <c r="AT279" s="480">
        <f t="shared" si="138"/>
        <v>0</v>
      </c>
      <c r="AU279" s="257" t="str">
        <f t="shared" si="139"/>
        <v/>
      </c>
      <c r="AV279" s="650">
        <v>0</v>
      </c>
      <c r="AW279" s="480">
        <f t="shared" si="140"/>
        <v>0</v>
      </c>
      <c r="AX279" s="257" t="str">
        <f t="shared" si="141"/>
        <v/>
      </c>
      <c r="AY279" s="654">
        <v>4</v>
      </c>
      <c r="AZ279" s="480">
        <f t="shared" si="142"/>
        <v>4</v>
      </c>
      <c r="BA279" s="257">
        <f t="shared" si="143"/>
        <v>1</v>
      </c>
      <c r="BB279" s="650">
        <v>1</v>
      </c>
      <c r="BC279" s="480">
        <f t="shared" si="144"/>
        <v>0</v>
      </c>
      <c r="BD279" s="257" t="str">
        <f t="shared" si="145"/>
        <v/>
      </c>
      <c r="BE279" s="650">
        <v>0</v>
      </c>
      <c r="BF279" s="480">
        <f t="shared" si="146"/>
        <v>0</v>
      </c>
      <c r="BG279" s="257" t="str">
        <f t="shared" si="147"/>
        <v/>
      </c>
      <c r="BH279" s="650">
        <v>2</v>
      </c>
      <c r="BI279" s="480">
        <f t="shared" si="148"/>
        <v>2</v>
      </c>
      <c r="BJ279" s="257">
        <f t="shared" si="149"/>
        <v>1</v>
      </c>
      <c r="BK279" s="650">
        <v>0</v>
      </c>
      <c r="BL279" s="480">
        <f t="shared" si="150"/>
        <v>0</v>
      </c>
      <c r="BM279" s="257" t="str">
        <f t="shared" si="151"/>
        <v/>
      </c>
      <c r="BN279" s="650">
        <v>1</v>
      </c>
      <c r="BO279" s="480">
        <f t="shared" si="152"/>
        <v>1</v>
      </c>
      <c r="BP279" s="257">
        <f t="shared" si="153"/>
        <v>1</v>
      </c>
      <c r="BQ279" s="650">
        <v>0</v>
      </c>
      <c r="BR279" s="480">
        <f t="shared" si="154"/>
        <v>0</v>
      </c>
      <c r="BS279" s="257" t="str">
        <f t="shared" si="155"/>
        <v/>
      </c>
      <c r="BT279" s="650">
        <v>2</v>
      </c>
      <c r="BU279" s="480">
        <v>3</v>
      </c>
      <c r="BV279" s="257">
        <f t="shared" si="156"/>
        <v>0.66666666666666663</v>
      </c>
      <c r="BW279" s="650">
        <v>0</v>
      </c>
      <c r="BX279" s="480">
        <f t="shared" si="157"/>
        <v>0</v>
      </c>
      <c r="BY279" s="257" t="str">
        <f t="shared" si="158"/>
        <v/>
      </c>
      <c r="BZ279" s="650">
        <v>1</v>
      </c>
      <c r="CA279" s="480">
        <f t="shared" si="159"/>
        <v>1</v>
      </c>
      <c r="CB279" s="257">
        <f t="shared" si="160"/>
        <v>1</v>
      </c>
      <c r="CC279" s="650">
        <v>0</v>
      </c>
      <c r="CD279" s="480">
        <f t="shared" si="161"/>
        <v>0</v>
      </c>
      <c r="CE279" s="257" t="str">
        <f t="shared" si="162"/>
        <v/>
      </c>
      <c r="CF279" s="256">
        <v>1</v>
      </c>
      <c r="CG279" s="480">
        <f t="shared" si="163"/>
        <v>1</v>
      </c>
      <c r="CH279" s="257">
        <f t="shared" si="164"/>
        <v>1</v>
      </c>
      <c r="CI279" s="256">
        <v>0</v>
      </c>
      <c r="CJ279" s="256">
        <f t="shared" si="165"/>
        <v>0</v>
      </c>
      <c r="CK279" s="257" t="str">
        <f t="shared" si="166"/>
        <v/>
      </c>
      <c r="CL279" s="256">
        <v>1</v>
      </c>
      <c r="CM279" s="256">
        <f t="shared" si="167"/>
        <v>1</v>
      </c>
      <c r="CN279" s="257">
        <f t="shared" si="168"/>
        <v>1</v>
      </c>
      <c r="CO279" s="650">
        <v>2</v>
      </c>
      <c r="CP279" s="256">
        <f t="shared" si="169"/>
        <v>2</v>
      </c>
      <c r="CQ279" s="257">
        <f t="shared" si="170"/>
        <v>1</v>
      </c>
      <c r="CR279" s="256">
        <v>0</v>
      </c>
      <c r="CS279" s="256">
        <f t="shared" si="171"/>
        <v>0</v>
      </c>
      <c r="CT279" s="257" t="str">
        <f t="shared" si="172"/>
        <v/>
      </c>
      <c r="CU279" s="256">
        <v>0</v>
      </c>
      <c r="CV279" s="256">
        <v>0</v>
      </c>
      <c r="CW279" s="257" t="str">
        <f t="shared" si="173"/>
        <v/>
      </c>
      <c r="CX279" s="256">
        <v>1</v>
      </c>
      <c r="CY279" s="256">
        <f t="shared" si="174"/>
        <v>1</v>
      </c>
      <c r="CZ279" s="257">
        <f t="shared" si="175"/>
        <v>1</v>
      </c>
    </row>
    <row r="280" spans="1:104" ht="15" customHeight="1" x14ac:dyDescent="0.25">
      <c r="A280" s="152">
        <v>26</v>
      </c>
      <c r="B280" s="127" t="s">
        <v>363</v>
      </c>
      <c r="C280" s="127" t="s">
        <v>339</v>
      </c>
      <c r="D280" s="480">
        <v>1</v>
      </c>
      <c r="E280" s="480">
        <v>1</v>
      </c>
      <c r="F280" s="257">
        <f t="shared" si="117"/>
        <v>1</v>
      </c>
      <c r="G280" s="239" t="str">
        <f t="shared" si="111"/>
        <v>Đạt</v>
      </c>
      <c r="H280" s="259">
        <f t="shared" si="112"/>
        <v>24</v>
      </c>
      <c r="I280" s="259">
        <f t="shared" si="112"/>
        <v>22</v>
      </c>
      <c r="J280" s="293">
        <f t="shared" si="118"/>
        <v>1.0909090909090908</v>
      </c>
      <c r="K280" s="239" t="str">
        <f t="shared" si="113"/>
        <v>Đạt</v>
      </c>
      <c r="L280" s="651">
        <v>0</v>
      </c>
      <c r="M280" s="651">
        <f t="shared" si="114"/>
        <v>0</v>
      </c>
      <c r="N280" s="257" t="str">
        <f t="shared" si="119"/>
        <v/>
      </c>
      <c r="O280" s="256">
        <v>0</v>
      </c>
      <c r="P280" s="480">
        <f t="shared" si="120"/>
        <v>0</v>
      </c>
      <c r="Q280" s="257" t="str">
        <f t="shared" si="115"/>
        <v/>
      </c>
      <c r="R280" s="650">
        <v>1</v>
      </c>
      <c r="S280" s="480">
        <f t="shared" si="121"/>
        <v>1</v>
      </c>
      <c r="T280" s="257">
        <f t="shared" si="122"/>
        <v>1</v>
      </c>
      <c r="U280" s="256">
        <v>4</v>
      </c>
      <c r="V280" s="480">
        <f t="shared" si="123"/>
        <v>4</v>
      </c>
      <c r="W280" s="257">
        <f t="shared" si="124"/>
        <v>1</v>
      </c>
      <c r="X280" s="650">
        <v>5</v>
      </c>
      <c r="Y280" s="480">
        <f t="shared" si="125"/>
        <v>5</v>
      </c>
      <c r="Z280" s="257">
        <f t="shared" si="126"/>
        <v>1</v>
      </c>
      <c r="AA280" s="650">
        <v>0</v>
      </c>
      <c r="AB280" s="480">
        <f t="shared" si="127"/>
        <v>0</v>
      </c>
      <c r="AC280" s="257" t="str">
        <f t="shared" si="116"/>
        <v/>
      </c>
      <c r="AD280" s="650">
        <v>0</v>
      </c>
      <c r="AE280" s="480">
        <f t="shared" si="128"/>
        <v>0</v>
      </c>
      <c r="AF280" s="257" t="str">
        <f t="shared" si="129"/>
        <v/>
      </c>
      <c r="AG280" s="650">
        <v>0</v>
      </c>
      <c r="AH280" s="480">
        <f t="shared" si="130"/>
        <v>0</v>
      </c>
      <c r="AI280" s="257" t="str">
        <f t="shared" si="131"/>
        <v/>
      </c>
      <c r="AJ280" s="480">
        <v>0</v>
      </c>
      <c r="AK280" s="480">
        <f t="shared" si="132"/>
        <v>0</v>
      </c>
      <c r="AL280" s="257" t="str">
        <f t="shared" si="133"/>
        <v/>
      </c>
      <c r="AM280" s="650">
        <v>2</v>
      </c>
      <c r="AN280" s="480">
        <f t="shared" si="134"/>
        <v>2</v>
      </c>
      <c r="AO280" s="257">
        <f t="shared" si="135"/>
        <v>1</v>
      </c>
      <c r="AP280" s="650">
        <v>0</v>
      </c>
      <c r="AQ280" s="480">
        <f t="shared" si="136"/>
        <v>0</v>
      </c>
      <c r="AR280" s="257" t="str">
        <f t="shared" si="137"/>
        <v/>
      </c>
      <c r="AS280" s="650">
        <v>0</v>
      </c>
      <c r="AT280" s="480">
        <f t="shared" si="138"/>
        <v>0</v>
      </c>
      <c r="AU280" s="257" t="str">
        <f t="shared" si="139"/>
        <v/>
      </c>
      <c r="AV280" s="650">
        <v>0</v>
      </c>
      <c r="AW280" s="480">
        <f t="shared" si="140"/>
        <v>0</v>
      </c>
      <c r="AX280" s="257" t="str">
        <f t="shared" si="141"/>
        <v/>
      </c>
      <c r="AY280" s="654">
        <v>3</v>
      </c>
      <c r="AZ280" s="480">
        <f t="shared" si="142"/>
        <v>3</v>
      </c>
      <c r="BA280" s="257">
        <f t="shared" si="143"/>
        <v>1</v>
      </c>
      <c r="BB280" s="650">
        <v>0</v>
      </c>
      <c r="BC280" s="480">
        <f t="shared" si="144"/>
        <v>0</v>
      </c>
      <c r="BD280" s="257" t="str">
        <f t="shared" si="145"/>
        <v/>
      </c>
      <c r="BE280" s="650">
        <v>0</v>
      </c>
      <c r="BF280" s="480">
        <f t="shared" si="146"/>
        <v>0</v>
      </c>
      <c r="BG280" s="257" t="str">
        <f t="shared" si="147"/>
        <v/>
      </c>
      <c r="BH280" s="650">
        <v>1</v>
      </c>
      <c r="BI280" s="480">
        <f t="shared" si="148"/>
        <v>1</v>
      </c>
      <c r="BJ280" s="257">
        <f t="shared" si="149"/>
        <v>1</v>
      </c>
      <c r="BK280" s="650">
        <v>0</v>
      </c>
      <c r="BL280" s="480">
        <f t="shared" si="150"/>
        <v>0</v>
      </c>
      <c r="BM280" s="257" t="str">
        <f t="shared" si="151"/>
        <v/>
      </c>
      <c r="BN280" s="650">
        <v>1</v>
      </c>
      <c r="BO280" s="480">
        <f t="shared" si="152"/>
        <v>1</v>
      </c>
      <c r="BP280" s="257">
        <f t="shared" si="153"/>
        <v>1</v>
      </c>
      <c r="BQ280" s="650">
        <v>1</v>
      </c>
      <c r="BR280" s="480">
        <f t="shared" si="154"/>
        <v>1</v>
      </c>
      <c r="BS280" s="257">
        <f t="shared" si="155"/>
        <v>1</v>
      </c>
      <c r="BT280" s="650">
        <v>1</v>
      </c>
      <c r="BU280" s="480">
        <v>0</v>
      </c>
      <c r="BV280" s="257" t="str">
        <f t="shared" si="156"/>
        <v/>
      </c>
      <c r="BW280" s="650">
        <v>1</v>
      </c>
      <c r="BX280" s="480">
        <f t="shared" si="157"/>
        <v>0</v>
      </c>
      <c r="BY280" s="257" t="str">
        <f t="shared" si="158"/>
        <v/>
      </c>
      <c r="BZ280" s="650">
        <v>0</v>
      </c>
      <c r="CA280" s="480">
        <f t="shared" si="159"/>
        <v>0</v>
      </c>
      <c r="CB280" s="257" t="str">
        <f t="shared" si="160"/>
        <v/>
      </c>
      <c r="CC280" s="650">
        <v>1</v>
      </c>
      <c r="CD280" s="480">
        <f t="shared" si="161"/>
        <v>1</v>
      </c>
      <c r="CE280" s="257">
        <f t="shared" si="162"/>
        <v>1</v>
      </c>
      <c r="CF280" s="256">
        <v>0</v>
      </c>
      <c r="CG280" s="480">
        <f t="shared" si="163"/>
        <v>0</v>
      </c>
      <c r="CH280" s="257" t="str">
        <f t="shared" si="164"/>
        <v/>
      </c>
      <c r="CI280" s="256">
        <v>0</v>
      </c>
      <c r="CJ280" s="256">
        <f t="shared" si="165"/>
        <v>0</v>
      </c>
      <c r="CK280" s="257" t="str">
        <f t="shared" si="166"/>
        <v/>
      </c>
      <c r="CL280" s="256">
        <v>1</v>
      </c>
      <c r="CM280" s="256">
        <f t="shared" si="167"/>
        <v>1</v>
      </c>
      <c r="CN280" s="257">
        <f t="shared" si="168"/>
        <v>1</v>
      </c>
      <c r="CO280" s="650">
        <v>0</v>
      </c>
      <c r="CP280" s="256">
        <f t="shared" si="169"/>
        <v>0</v>
      </c>
      <c r="CQ280" s="257" t="str">
        <f t="shared" si="170"/>
        <v/>
      </c>
      <c r="CR280" s="256">
        <v>1</v>
      </c>
      <c r="CS280" s="256">
        <f t="shared" si="171"/>
        <v>1</v>
      </c>
      <c r="CT280" s="257">
        <f t="shared" si="172"/>
        <v>1</v>
      </c>
      <c r="CU280" s="256">
        <v>0</v>
      </c>
      <c r="CV280" s="256">
        <v>0</v>
      </c>
      <c r="CW280" s="257" t="str">
        <f t="shared" si="173"/>
        <v/>
      </c>
      <c r="CX280" s="256">
        <v>1</v>
      </c>
      <c r="CY280" s="256">
        <f t="shared" si="174"/>
        <v>1</v>
      </c>
      <c r="CZ280" s="257">
        <f t="shared" si="175"/>
        <v>1</v>
      </c>
    </row>
    <row r="281" spans="1:104" ht="15" customHeight="1" x14ac:dyDescent="0.25">
      <c r="A281" s="152">
        <v>27</v>
      </c>
      <c r="B281" s="127" t="s">
        <v>364</v>
      </c>
      <c r="C281" s="127" t="s">
        <v>339</v>
      </c>
      <c r="D281" s="480">
        <v>3</v>
      </c>
      <c r="E281" s="480">
        <v>3</v>
      </c>
      <c r="F281" s="257">
        <f t="shared" si="117"/>
        <v>1</v>
      </c>
      <c r="G281" s="239" t="str">
        <f t="shared" si="111"/>
        <v>Đạt</v>
      </c>
      <c r="H281" s="259">
        <f t="shared" si="112"/>
        <v>25</v>
      </c>
      <c r="I281" s="259">
        <f t="shared" si="112"/>
        <v>31</v>
      </c>
      <c r="J281" s="293">
        <f t="shared" si="118"/>
        <v>0.80645161290322576</v>
      </c>
      <c r="K281" s="239" t="str">
        <f t="shared" si="113"/>
        <v>Không đạt</v>
      </c>
      <c r="L281" s="651">
        <v>1</v>
      </c>
      <c r="M281" s="651">
        <f t="shared" si="114"/>
        <v>1</v>
      </c>
      <c r="N281" s="257">
        <f t="shared" si="119"/>
        <v>1</v>
      </c>
      <c r="O281" s="256">
        <v>0</v>
      </c>
      <c r="P281" s="480">
        <f t="shared" si="120"/>
        <v>0</v>
      </c>
      <c r="Q281" s="257" t="str">
        <f t="shared" si="115"/>
        <v/>
      </c>
      <c r="R281" s="650">
        <v>1</v>
      </c>
      <c r="S281" s="480">
        <f t="shared" si="121"/>
        <v>1</v>
      </c>
      <c r="T281" s="257">
        <f t="shared" si="122"/>
        <v>1</v>
      </c>
      <c r="U281" s="256">
        <v>1</v>
      </c>
      <c r="V281" s="480">
        <f t="shared" si="123"/>
        <v>1</v>
      </c>
      <c r="W281" s="257">
        <f t="shared" si="124"/>
        <v>1</v>
      </c>
      <c r="X281" s="650">
        <v>1</v>
      </c>
      <c r="Y281" s="480">
        <f t="shared" si="125"/>
        <v>1</v>
      </c>
      <c r="Z281" s="257">
        <f t="shared" si="126"/>
        <v>1</v>
      </c>
      <c r="AA281" s="650">
        <v>0</v>
      </c>
      <c r="AB281" s="480">
        <f t="shared" si="127"/>
        <v>0</v>
      </c>
      <c r="AC281" s="257" t="str">
        <f t="shared" si="116"/>
        <v/>
      </c>
      <c r="AD281" s="650">
        <v>2</v>
      </c>
      <c r="AE281" s="480">
        <f t="shared" si="128"/>
        <v>2</v>
      </c>
      <c r="AF281" s="257">
        <f t="shared" si="129"/>
        <v>1</v>
      </c>
      <c r="AG281" s="650">
        <v>1</v>
      </c>
      <c r="AH281" s="480">
        <f t="shared" si="130"/>
        <v>1</v>
      </c>
      <c r="AI281" s="257">
        <f t="shared" si="131"/>
        <v>1</v>
      </c>
      <c r="AJ281" s="480">
        <v>0</v>
      </c>
      <c r="AK281" s="480">
        <f t="shared" si="132"/>
        <v>0</v>
      </c>
      <c r="AL281" s="257" t="str">
        <f t="shared" si="133"/>
        <v/>
      </c>
      <c r="AM281" s="650">
        <v>2</v>
      </c>
      <c r="AN281" s="480">
        <f t="shared" si="134"/>
        <v>2</v>
      </c>
      <c r="AO281" s="257">
        <f t="shared" si="135"/>
        <v>1</v>
      </c>
      <c r="AP281" s="650">
        <v>1</v>
      </c>
      <c r="AQ281" s="480">
        <f t="shared" si="136"/>
        <v>1</v>
      </c>
      <c r="AR281" s="257">
        <f t="shared" si="137"/>
        <v>1</v>
      </c>
      <c r="AS281" s="650">
        <v>0</v>
      </c>
      <c r="AT281" s="480">
        <f t="shared" si="138"/>
        <v>4</v>
      </c>
      <c r="AU281" s="257">
        <f t="shared" si="139"/>
        <v>0</v>
      </c>
      <c r="AV281" s="650">
        <v>0</v>
      </c>
      <c r="AW281" s="480">
        <f t="shared" si="140"/>
        <v>0</v>
      </c>
      <c r="AX281" s="257" t="str">
        <f t="shared" si="141"/>
        <v/>
      </c>
      <c r="AY281" s="654">
        <v>0</v>
      </c>
      <c r="AZ281" s="480">
        <f t="shared" si="142"/>
        <v>0</v>
      </c>
      <c r="BA281" s="257" t="str">
        <f t="shared" si="143"/>
        <v/>
      </c>
      <c r="BB281" s="650">
        <v>0</v>
      </c>
      <c r="BC281" s="480">
        <f t="shared" si="144"/>
        <v>1</v>
      </c>
      <c r="BD281" s="257">
        <f t="shared" si="145"/>
        <v>0</v>
      </c>
      <c r="BE281" s="650">
        <v>0</v>
      </c>
      <c r="BF281" s="480">
        <f t="shared" si="146"/>
        <v>0</v>
      </c>
      <c r="BG281" s="257" t="str">
        <f t="shared" si="147"/>
        <v/>
      </c>
      <c r="BH281" s="650">
        <v>1</v>
      </c>
      <c r="BI281" s="480">
        <f t="shared" si="148"/>
        <v>1</v>
      </c>
      <c r="BJ281" s="257">
        <f t="shared" si="149"/>
        <v>1</v>
      </c>
      <c r="BK281" s="650">
        <v>1</v>
      </c>
      <c r="BL281" s="480">
        <f t="shared" si="150"/>
        <v>1</v>
      </c>
      <c r="BM281" s="257">
        <f t="shared" si="151"/>
        <v>1</v>
      </c>
      <c r="BN281" s="650">
        <v>3</v>
      </c>
      <c r="BO281" s="480">
        <f t="shared" si="152"/>
        <v>3</v>
      </c>
      <c r="BP281" s="257">
        <f t="shared" si="153"/>
        <v>1</v>
      </c>
      <c r="BQ281" s="650">
        <v>1</v>
      </c>
      <c r="BR281" s="480">
        <f t="shared" si="154"/>
        <v>1</v>
      </c>
      <c r="BS281" s="257">
        <f t="shared" si="155"/>
        <v>1</v>
      </c>
      <c r="BT281" s="650">
        <v>0</v>
      </c>
      <c r="BU281" s="480">
        <v>1</v>
      </c>
      <c r="BV281" s="257">
        <f t="shared" si="156"/>
        <v>0</v>
      </c>
      <c r="BW281" s="650">
        <v>0</v>
      </c>
      <c r="BX281" s="480">
        <f t="shared" si="157"/>
        <v>0</v>
      </c>
      <c r="BY281" s="257" t="str">
        <f t="shared" si="158"/>
        <v/>
      </c>
      <c r="BZ281" s="650">
        <v>0</v>
      </c>
      <c r="CA281" s="480">
        <f t="shared" si="159"/>
        <v>0</v>
      </c>
      <c r="CB281" s="257" t="str">
        <f t="shared" si="160"/>
        <v/>
      </c>
      <c r="CC281" s="650">
        <v>2</v>
      </c>
      <c r="CD281" s="480">
        <f t="shared" si="161"/>
        <v>2</v>
      </c>
      <c r="CE281" s="257">
        <f t="shared" si="162"/>
        <v>1</v>
      </c>
      <c r="CF281" s="256">
        <v>0</v>
      </c>
      <c r="CG281" s="480">
        <f t="shared" si="163"/>
        <v>0</v>
      </c>
      <c r="CH281" s="257" t="str">
        <f t="shared" si="164"/>
        <v/>
      </c>
      <c r="CI281" s="256">
        <v>2</v>
      </c>
      <c r="CJ281" s="256">
        <f t="shared" si="165"/>
        <v>2</v>
      </c>
      <c r="CK281" s="257">
        <f t="shared" si="166"/>
        <v>1</v>
      </c>
      <c r="CL281" s="256">
        <v>2</v>
      </c>
      <c r="CM281" s="256">
        <f t="shared" si="167"/>
        <v>2</v>
      </c>
      <c r="CN281" s="257">
        <f t="shared" si="168"/>
        <v>1</v>
      </c>
      <c r="CO281" s="650">
        <v>0</v>
      </c>
      <c r="CP281" s="256">
        <f t="shared" si="169"/>
        <v>0</v>
      </c>
      <c r="CQ281" s="257" t="str">
        <f t="shared" si="170"/>
        <v/>
      </c>
      <c r="CR281" s="256">
        <v>0</v>
      </c>
      <c r="CS281" s="256">
        <f t="shared" si="171"/>
        <v>0</v>
      </c>
      <c r="CT281" s="257" t="str">
        <f t="shared" si="172"/>
        <v/>
      </c>
      <c r="CU281" s="256">
        <v>0</v>
      </c>
      <c r="CV281" s="256">
        <v>0</v>
      </c>
      <c r="CW281" s="257" t="str">
        <f t="shared" si="173"/>
        <v/>
      </c>
      <c r="CX281" s="256">
        <v>3</v>
      </c>
      <c r="CY281" s="256">
        <f t="shared" si="174"/>
        <v>3</v>
      </c>
      <c r="CZ281" s="257">
        <f t="shared" si="175"/>
        <v>1</v>
      </c>
    </row>
    <row r="282" spans="1:104" ht="15" customHeight="1" x14ac:dyDescent="0.25">
      <c r="A282" s="152">
        <v>28</v>
      </c>
      <c r="B282" s="127" t="s">
        <v>365</v>
      </c>
      <c r="C282" s="127" t="s">
        <v>336</v>
      </c>
      <c r="D282" s="480">
        <v>0</v>
      </c>
      <c r="E282" s="480">
        <v>0</v>
      </c>
      <c r="F282" s="257" t="str">
        <f t="shared" si="117"/>
        <v>-</v>
      </c>
      <c r="G282" s="239" t="str">
        <f t="shared" si="111"/>
        <v>Đạt</v>
      </c>
      <c r="H282" s="259">
        <f t="shared" si="112"/>
        <v>7</v>
      </c>
      <c r="I282" s="259">
        <f t="shared" si="112"/>
        <v>7</v>
      </c>
      <c r="J282" s="293">
        <f t="shared" si="118"/>
        <v>1</v>
      </c>
      <c r="K282" s="239" t="str">
        <f t="shared" si="113"/>
        <v>Đạt</v>
      </c>
      <c r="L282" s="651">
        <v>0</v>
      </c>
      <c r="M282" s="651">
        <f t="shared" si="114"/>
        <v>0</v>
      </c>
      <c r="N282" s="257" t="str">
        <f t="shared" si="119"/>
        <v/>
      </c>
      <c r="O282" s="256">
        <v>0</v>
      </c>
      <c r="P282" s="480">
        <f t="shared" si="120"/>
        <v>0</v>
      </c>
      <c r="Q282" s="257" t="str">
        <f t="shared" si="115"/>
        <v/>
      </c>
      <c r="R282" s="650">
        <v>1</v>
      </c>
      <c r="S282" s="480">
        <f t="shared" si="121"/>
        <v>1</v>
      </c>
      <c r="T282" s="257">
        <f t="shared" si="122"/>
        <v>1</v>
      </c>
      <c r="U282" s="256">
        <v>0</v>
      </c>
      <c r="V282" s="480">
        <f t="shared" si="123"/>
        <v>0</v>
      </c>
      <c r="W282" s="257" t="str">
        <f t="shared" si="124"/>
        <v/>
      </c>
      <c r="X282" s="650">
        <v>0</v>
      </c>
      <c r="Y282" s="480">
        <f t="shared" si="125"/>
        <v>0</v>
      </c>
      <c r="Z282" s="257" t="str">
        <f t="shared" si="126"/>
        <v/>
      </c>
      <c r="AA282" s="650">
        <v>0</v>
      </c>
      <c r="AB282" s="480">
        <f t="shared" si="127"/>
        <v>0</v>
      </c>
      <c r="AC282" s="257" t="str">
        <f t="shared" si="116"/>
        <v/>
      </c>
      <c r="AD282" s="650">
        <v>0</v>
      </c>
      <c r="AE282" s="480">
        <f t="shared" si="128"/>
        <v>0</v>
      </c>
      <c r="AF282" s="257" t="str">
        <f t="shared" si="129"/>
        <v/>
      </c>
      <c r="AG282" s="650">
        <v>1</v>
      </c>
      <c r="AH282" s="480">
        <f t="shared" si="130"/>
        <v>1</v>
      </c>
      <c r="AI282" s="257">
        <f t="shared" si="131"/>
        <v>1</v>
      </c>
      <c r="AJ282" s="480">
        <v>0</v>
      </c>
      <c r="AK282" s="480">
        <f t="shared" si="132"/>
        <v>0</v>
      </c>
      <c r="AL282" s="257" t="str">
        <f t="shared" si="133"/>
        <v/>
      </c>
      <c r="AM282" s="650">
        <v>0</v>
      </c>
      <c r="AN282" s="480">
        <f t="shared" si="134"/>
        <v>0</v>
      </c>
      <c r="AO282" s="257" t="str">
        <f t="shared" si="135"/>
        <v/>
      </c>
      <c r="AP282" s="650">
        <v>0</v>
      </c>
      <c r="AQ282" s="480">
        <f t="shared" si="136"/>
        <v>0</v>
      </c>
      <c r="AR282" s="257" t="str">
        <f t="shared" si="137"/>
        <v/>
      </c>
      <c r="AS282" s="650">
        <v>0</v>
      </c>
      <c r="AT282" s="480">
        <f t="shared" si="138"/>
        <v>0</v>
      </c>
      <c r="AU282" s="257" t="str">
        <f t="shared" si="139"/>
        <v/>
      </c>
      <c r="AV282" s="650">
        <v>0</v>
      </c>
      <c r="AW282" s="480">
        <f t="shared" si="140"/>
        <v>0</v>
      </c>
      <c r="AX282" s="257" t="str">
        <f t="shared" si="141"/>
        <v/>
      </c>
      <c r="AY282" s="654">
        <v>3</v>
      </c>
      <c r="AZ282" s="480">
        <f t="shared" si="142"/>
        <v>3</v>
      </c>
      <c r="BA282" s="257">
        <f t="shared" si="143"/>
        <v>1</v>
      </c>
      <c r="BB282" s="650">
        <v>0</v>
      </c>
      <c r="BC282" s="480">
        <f t="shared" si="144"/>
        <v>0</v>
      </c>
      <c r="BD282" s="257" t="str">
        <f t="shared" si="145"/>
        <v/>
      </c>
      <c r="BE282" s="650">
        <v>0</v>
      </c>
      <c r="BF282" s="480">
        <f t="shared" si="146"/>
        <v>0</v>
      </c>
      <c r="BG282" s="257" t="str">
        <f t="shared" si="147"/>
        <v/>
      </c>
      <c r="BH282" s="650">
        <v>0</v>
      </c>
      <c r="BI282" s="480">
        <f t="shared" si="148"/>
        <v>0</v>
      </c>
      <c r="BJ282" s="257" t="str">
        <f t="shared" si="149"/>
        <v/>
      </c>
      <c r="BK282" s="650">
        <v>0</v>
      </c>
      <c r="BL282" s="480">
        <f t="shared" si="150"/>
        <v>0</v>
      </c>
      <c r="BM282" s="257" t="str">
        <f t="shared" si="151"/>
        <v/>
      </c>
      <c r="BN282" s="650">
        <v>1</v>
      </c>
      <c r="BO282" s="480">
        <f t="shared" si="152"/>
        <v>1</v>
      </c>
      <c r="BP282" s="257">
        <f t="shared" si="153"/>
        <v>1</v>
      </c>
      <c r="BQ282" s="650">
        <v>0</v>
      </c>
      <c r="BR282" s="480">
        <f t="shared" si="154"/>
        <v>0</v>
      </c>
      <c r="BS282" s="257" t="str">
        <f t="shared" si="155"/>
        <v/>
      </c>
      <c r="BT282" s="650">
        <v>0</v>
      </c>
      <c r="BU282" s="480">
        <v>0</v>
      </c>
      <c r="BV282" s="257" t="str">
        <f t="shared" si="156"/>
        <v/>
      </c>
      <c r="BW282" s="650">
        <v>0</v>
      </c>
      <c r="BX282" s="480">
        <f t="shared" si="157"/>
        <v>0</v>
      </c>
      <c r="BY282" s="257" t="str">
        <f t="shared" si="158"/>
        <v/>
      </c>
      <c r="BZ282" s="650">
        <v>0</v>
      </c>
      <c r="CA282" s="480">
        <f t="shared" si="159"/>
        <v>0</v>
      </c>
      <c r="CB282" s="257" t="str">
        <f t="shared" si="160"/>
        <v/>
      </c>
      <c r="CC282" s="650">
        <v>0</v>
      </c>
      <c r="CD282" s="480">
        <f t="shared" si="161"/>
        <v>0</v>
      </c>
      <c r="CE282" s="257" t="str">
        <f t="shared" si="162"/>
        <v/>
      </c>
      <c r="CF282" s="256">
        <v>0</v>
      </c>
      <c r="CG282" s="480">
        <f t="shared" si="163"/>
        <v>0</v>
      </c>
      <c r="CH282" s="257" t="str">
        <f t="shared" si="164"/>
        <v/>
      </c>
      <c r="CI282" s="256">
        <v>0</v>
      </c>
      <c r="CJ282" s="256">
        <f t="shared" si="165"/>
        <v>0</v>
      </c>
      <c r="CK282" s="257" t="str">
        <f t="shared" si="166"/>
        <v/>
      </c>
      <c r="CL282" s="256">
        <v>0</v>
      </c>
      <c r="CM282" s="256">
        <f t="shared" si="167"/>
        <v>0</v>
      </c>
      <c r="CN282" s="257" t="str">
        <f t="shared" si="168"/>
        <v/>
      </c>
      <c r="CO282" s="650">
        <v>1</v>
      </c>
      <c r="CP282" s="256">
        <f t="shared" si="169"/>
        <v>1</v>
      </c>
      <c r="CQ282" s="257">
        <f t="shared" si="170"/>
        <v>1</v>
      </c>
      <c r="CR282" s="256">
        <v>0</v>
      </c>
      <c r="CS282" s="256">
        <f t="shared" si="171"/>
        <v>0</v>
      </c>
      <c r="CT282" s="257" t="str">
        <f t="shared" si="172"/>
        <v/>
      </c>
      <c r="CU282" s="256">
        <v>0</v>
      </c>
      <c r="CV282" s="256">
        <v>0</v>
      </c>
      <c r="CW282" s="257" t="str">
        <f t="shared" si="173"/>
        <v/>
      </c>
      <c r="CX282" s="256">
        <v>0</v>
      </c>
      <c r="CY282" s="256">
        <f t="shared" si="174"/>
        <v>0</v>
      </c>
      <c r="CZ282" s="257" t="str">
        <f t="shared" si="175"/>
        <v/>
      </c>
    </row>
    <row r="283" spans="1:104" ht="15" customHeight="1" x14ac:dyDescent="0.25">
      <c r="A283" s="152">
        <v>29</v>
      </c>
      <c r="B283" s="127" t="s">
        <v>366</v>
      </c>
      <c r="C283" s="127" t="s">
        <v>339</v>
      </c>
      <c r="D283" s="480">
        <v>0</v>
      </c>
      <c r="E283" s="480">
        <v>0</v>
      </c>
      <c r="F283" s="257" t="str">
        <f t="shared" si="117"/>
        <v>-</v>
      </c>
      <c r="G283" s="239" t="str">
        <f t="shared" si="111"/>
        <v>Đạt</v>
      </c>
      <c r="H283" s="259">
        <f t="shared" si="112"/>
        <v>7</v>
      </c>
      <c r="I283" s="259">
        <f t="shared" si="112"/>
        <v>7</v>
      </c>
      <c r="J283" s="293">
        <f t="shared" si="118"/>
        <v>1</v>
      </c>
      <c r="K283" s="239" t="str">
        <f t="shared" si="113"/>
        <v>Đạt</v>
      </c>
      <c r="L283" s="651">
        <v>0</v>
      </c>
      <c r="M283" s="651">
        <f t="shared" si="114"/>
        <v>0</v>
      </c>
      <c r="N283" s="257" t="str">
        <f t="shared" si="119"/>
        <v/>
      </c>
      <c r="O283" s="256">
        <v>0</v>
      </c>
      <c r="P283" s="480">
        <f t="shared" si="120"/>
        <v>0</v>
      </c>
      <c r="Q283" s="257" t="str">
        <f t="shared" si="115"/>
        <v/>
      </c>
      <c r="R283" s="650">
        <v>2</v>
      </c>
      <c r="S283" s="480">
        <f t="shared" si="121"/>
        <v>2</v>
      </c>
      <c r="T283" s="257">
        <f t="shared" si="122"/>
        <v>1</v>
      </c>
      <c r="U283" s="256">
        <v>1</v>
      </c>
      <c r="V283" s="480">
        <f t="shared" si="123"/>
        <v>1</v>
      </c>
      <c r="W283" s="257">
        <f t="shared" si="124"/>
        <v>1</v>
      </c>
      <c r="X283" s="650">
        <v>1</v>
      </c>
      <c r="Y283" s="480">
        <f t="shared" si="125"/>
        <v>1</v>
      </c>
      <c r="Z283" s="257">
        <f t="shared" si="126"/>
        <v>1</v>
      </c>
      <c r="AA283" s="650">
        <v>1</v>
      </c>
      <c r="AB283" s="480">
        <f t="shared" si="127"/>
        <v>1</v>
      </c>
      <c r="AC283" s="257">
        <f t="shared" si="116"/>
        <v>1</v>
      </c>
      <c r="AD283" s="650">
        <v>0</v>
      </c>
      <c r="AE283" s="480">
        <f t="shared" si="128"/>
        <v>0</v>
      </c>
      <c r="AF283" s="257" t="str">
        <f t="shared" si="129"/>
        <v/>
      </c>
      <c r="AG283" s="650">
        <v>0</v>
      </c>
      <c r="AH283" s="480">
        <f t="shared" si="130"/>
        <v>0</v>
      </c>
      <c r="AI283" s="257" t="str">
        <f t="shared" si="131"/>
        <v/>
      </c>
      <c r="AJ283" s="480">
        <v>0</v>
      </c>
      <c r="AK283" s="480">
        <f t="shared" si="132"/>
        <v>0</v>
      </c>
      <c r="AL283" s="257" t="str">
        <f t="shared" si="133"/>
        <v/>
      </c>
      <c r="AM283" s="650">
        <v>0</v>
      </c>
      <c r="AN283" s="480">
        <f t="shared" si="134"/>
        <v>0</v>
      </c>
      <c r="AO283" s="257" t="str">
        <f t="shared" si="135"/>
        <v/>
      </c>
      <c r="AP283" s="650">
        <v>0</v>
      </c>
      <c r="AQ283" s="480">
        <f t="shared" si="136"/>
        <v>0</v>
      </c>
      <c r="AR283" s="257" t="str">
        <f t="shared" si="137"/>
        <v/>
      </c>
      <c r="AS283" s="650">
        <v>0</v>
      </c>
      <c r="AT283" s="480">
        <f t="shared" si="138"/>
        <v>0</v>
      </c>
      <c r="AU283" s="257" t="str">
        <f t="shared" si="139"/>
        <v/>
      </c>
      <c r="AV283" s="650">
        <v>0</v>
      </c>
      <c r="AW283" s="480">
        <f t="shared" si="140"/>
        <v>0</v>
      </c>
      <c r="AX283" s="257" t="str">
        <f t="shared" si="141"/>
        <v/>
      </c>
      <c r="AY283" s="654">
        <v>0</v>
      </c>
      <c r="AZ283" s="480">
        <f t="shared" si="142"/>
        <v>0</v>
      </c>
      <c r="BA283" s="257" t="str">
        <f t="shared" si="143"/>
        <v/>
      </c>
      <c r="BB283" s="650">
        <v>0</v>
      </c>
      <c r="BC283" s="480">
        <f t="shared" si="144"/>
        <v>0</v>
      </c>
      <c r="BD283" s="257" t="str">
        <f t="shared" si="145"/>
        <v/>
      </c>
      <c r="BE283" s="650">
        <v>0</v>
      </c>
      <c r="BF283" s="480">
        <f t="shared" si="146"/>
        <v>0</v>
      </c>
      <c r="BG283" s="257" t="str">
        <f t="shared" si="147"/>
        <v/>
      </c>
      <c r="BH283" s="650">
        <v>0</v>
      </c>
      <c r="BI283" s="480">
        <f t="shared" si="148"/>
        <v>0</v>
      </c>
      <c r="BJ283" s="257" t="str">
        <f t="shared" si="149"/>
        <v/>
      </c>
      <c r="BK283" s="650">
        <v>0</v>
      </c>
      <c r="BL283" s="480">
        <f t="shared" si="150"/>
        <v>0</v>
      </c>
      <c r="BM283" s="257" t="str">
        <f t="shared" si="151"/>
        <v/>
      </c>
      <c r="BN283" s="650">
        <v>0</v>
      </c>
      <c r="BO283" s="480">
        <f t="shared" si="152"/>
        <v>0</v>
      </c>
      <c r="BP283" s="257" t="str">
        <f t="shared" si="153"/>
        <v/>
      </c>
      <c r="BQ283" s="650">
        <v>0</v>
      </c>
      <c r="BR283" s="480">
        <f t="shared" si="154"/>
        <v>0</v>
      </c>
      <c r="BS283" s="257" t="str">
        <f t="shared" si="155"/>
        <v/>
      </c>
      <c r="BT283" s="650">
        <v>0</v>
      </c>
      <c r="BU283" s="480">
        <v>0</v>
      </c>
      <c r="BV283" s="257" t="str">
        <f t="shared" si="156"/>
        <v/>
      </c>
      <c r="BW283" s="650">
        <v>0</v>
      </c>
      <c r="BX283" s="480">
        <f t="shared" si="157"/>
        <v>0</v>
      </c>
      <c r="BY283" s="257" t="str">
        <f t="shared" si="158"/>
        <v/>
      </c>
      <c r="BZ283" s="650">
        <v>1</v>
      </c>
      <c r="CA283" s="480">
        <f t="shared" si="159"/>
        <v>1</v>
      </c>
      <c r="CB283" s="257">
        <f t="shared" si="160"/>
        <v>1</v>
      </c>
      <c r="CC283" s="650">
        <v>0</v>
      </c>
      <c r="CD283" s="480">
        <f t="shared" si="161"/>
        <v>0</v>
      </c>
      <c r="CE283" s="257" t="str">
        <f t="shared" si="162"/>
        <v/>
      </c>
      <c r="CF283" s="256">
        <v>1</v>
      </c>
      <c r="CG283" s="480">
        <f t="shared" si="163"/>
        <v>1</v>
      </c>
      <c r="CH283" s="257">
        <f t="shared" si="164"/>
        <v>1</v>
      </c>
      <c r="CI283" s="256">
        <v>0</v>
      </c>
      <c r="CJ283" s="256">
        <f t="shared" si="165"/>
        <v>0</v>
      </c>
      <c r="CK283" s="257" t="str">
        <f t="shared" si="166"/>
        <v/>
      </c>
      <c r="CL283" s="256">
        <v>0</v>
      </c>
      <c r="CM283" s="256">
        <f t="shared" si="167"/>
        <v>0</v>
      </c>
      <c r="CN283" s="257" t="str">
        <f t="shared" si="168"/>
        <v/>
      </c>
      <c r="CO283" s="650">
        <v>0</v>
      </c>
      <c r="CP283" s="256">
        <f t="shared" si="169"/>
        <v>0</v>
      </c>
      <c r="CQ283" s="257" t="str">
        <f t="shared" si="170"/>
        <v/>
      </c>
      <c r="CR283" s="256">
        <v>0</v>
      </c>
      <c r="CS283" s="256">
        <f t="shared" si="171"/>
        <v>0</v>
      </c>
      <c r="CT283" s="257" t="str">
        <f t="shared" si="172"/>
        <v/>
      </c>
      <c r="CU283" s="256">
        <v>0</v>
      </c>
      <c r="CV283" s="256">
        <v>0</v>
      </c>
      <c r="CW283" s="257" t="str">
        <f t="shared" si="173"/>
        <v/>
      </c>
      <c r="CX283" s="256">
        <v>0</v>
      </c>
      <c r="CY283" s="256">
        <f t="shared" si="174"/>
        <v>0</v>
      </c>
      <c r="CZ283" s="257" t="str">
        <f t="shared" si="175"/>
        <v/>
      </c>
    </row>
    <row r="284" spans="1:104" ht="15" customHeight="1" x14ac:dyDescent="0.25">
      <c r="A284" s="152">
        <v>30</v>
      </c>
      <c r="B284" s="127" t="s">
        <v>367</v>
      </c>
      <c r="C284" s="127" t="s">
        <v>339</v>
      </c>
      <c r="D284" s="480">
        <v>0</v>
      </c>
      <c r="E284" s="480">
        <v>0</v>
      </c>
      <c r="F284" s="257" t="str">
        <f t="shared" si="117"/>
        <v>-</v>
      </c>
      <c r="G284" s="239" t="str">
        <f t="shared" si="111"/>
        <v>Đạt</v>
      </c>
      <c r="H284" s="259">
        <f t="shared" si="112"/>
        <v>16</v>
      </c>
      <c r="I284" s="259">
        <f t="shared" si="112"/>
        <v>16</v>
      </c>
      <c r="J284" s="293">
        <f t="shared" si="118"/>
        <v>1</v>
      </c>
      <c r="K284" s="239" t="str">
        <f t="shared" si="113"/>
        <v>Đạt</v>
      </c>
      <c r="L284" s="651">
        <v>2</v>
      </c>
      <c r="M284" s="651">
        <f t="shared" si="114"/>
        <v>2</v>
      </c>
      <c r="N284" s="257">
        <f t="shared" si="119"/>
        <v>1</v>
      </c>
      <c r="O284" s="256">
        <v>0</v>
      </c>
      <c r="P284" s="480">
        <f t="shared" si="120"/>
        <v>0</v>
      </c>
      <c r="Q284" s="257" t="str">
        <f t="shared" si="115"/>
        <v/>
      </c>
      <c r="R284" s="650">
        <v>0</v>
      </c>
      <c r="S284" s="480">
        <f t="shared" si="121"/>
        <v>0</v>
      </c>
      <c r="T284" s="257" t="str">
        <f t="shared" si="122"/>
        <v/>
      </c>
      <c r="U284" s="256">
        <v>3</v>
      </c>
      <c r="V284" s="480">
        <f t="shared" si="123"/>
        <v>3</v>
      </c>
      <c r="W284" s="257">
        <f t="shared" si="124"/>
        <v>1</v>
      </c>
      <c r="X284" s="650">
        <v>2</v>
      </c>
      <c r="Y284" s="480">
        <f t="shared" si="125"/>
        <v>2</v>
      </c>
      <c r="Z284" s="257">
        <f t="shared" si="126"/>
        <v>1</v>
      </c>
      <c r="AA284" s="650">
        <v>1</v>
      </c>
      <c r="AB284" s="480">
        <f t="shared" si="127"/>
        <v>1</v>
      </c>
      <c r="AC284" s="257">
        <f t="shared" si="116"/>
        <v>1</v>
      </c>
      <c r="AD284" s="650">
        <v>0</v>
      </c>
      <c r="AE284" s="480">
        <f t="shared" si="128"/>
        <v>0</v>
      </c>
      <c r="AF284" s="257" t="str">
        <f t="shared" si="129"/>
        <v/>
      </c>
      <c r="AG284" s="650">
        <v>0</v>
      </c>
      <c r="AH284" s="480">
        <f t="shared" si="130"/>
        <v>0</v>
      </c>
      <c r="AI284" s="257" t="str">
        <f t="shared" si="131"/>
        <v/>
      </c>
      <c r="AJ284" s="480">
        <v>0</v>
      </c>
      <c r="AK284" s="480">
        <f t="shared" si="132"/>
        <v>0</v>
      </c>
      <c r="AL284" s="257" t="str">
        <f t="shared" si="133"/>
        <v/>
      </c>
      <c r="AM284" s="650">
        <v>2</v>
      </c>
      <c r="AN284" s="480">
        <f t="shared" si="134"/>
        <v>2</v>
      </c>
      <c r="AO284" s="257">
        <f t="shared" si="135"/>
        <v>1</v>
      </c>
      <c r="AP284" s="650">
        <v>0</v>
      </c>
      <c r="AQ284" s="480">
        <f t="shared" si="136"/>
        <v>0</v>
      </c>
      <c r="AR284" s="257" t="str">
        <f t="shared" si="137"/>
        <v/>
      </c>
      <c r="AS284" s="650">
        <v>0</v>
      </c>
      <c r="AT284" s="480">
        <f t="shared" si="138"/>
        <v>0</v>
      </c>
      <c r="AU284" s="257" t="str">
        <f t="shared" si="139"/>
        <v/>
      </c>
      <c r="AV284" s="650">
        <v>0</v>
      </c>
      <c r="AW284" s="480">
        <f t="shared" si="140"/>
        <v>0</v>
      </c>
      <c r="AX284" s="257" t="str">
        <f t="shared" si="141"/>
        <v/>
      </c>
      <c r="AY284" s="654">
        <v>0</v>
      </c>
      <c r="AZ284" s="480">
        <f t="shared" si="142"/>
        <v>0</v>
      </c>
      <c r="BA284" s="257" t="str">
        <f t="shared" si="143"/>
        <v/>
      </c>
      <c r="BB284" s="650">
        <v>0</v>
      </c>
      <c r="BC284" s="480">
        <f t="shared" si="144"/>
        <v>0</v>
      </c>
      <c r="BD284" s="257" t="str">
        <f t="shared" si="145"/>
        <v/>
      </c>
      <c r="BE284" s="650">
        <v>0</v>
      </c>
      <c r="BF284" s="480">
        <f t="shared" si="146"/>
        <v>0</v>
      </c>
      <c r="BG284" s="257" t="str">
        <f t="shared" si="147"/>
        <v/>
      </c>
      <c r="BH284" s="650">
        <v>0</v>
      </c>
      <c r="BI284" s="480">
        <f t="shared" si="148"/>
        <v>0</v>
      </c>
      <c r="BJ284" s="257" t="str">
        <f t="shared" si="149"/>
        <v/>
      </c>
      <c r="BK284" s="650">
        <v>0</v>
      </c>
      <c r="BL284" s="480">
        <f t="shared" si="150"/>
        <v>0</v>
      </c>
      <c r="BM284" s="257" t="str">
        <f t="shared" si="151"/>
        <v/>
      </c>
      <c r="BN284" s="650">
        <v>1</v>
      </c>
      <c r="BO284" s="480">
        <f t="shared" si="152"/>
        <v>1</v>
      </c>
      <c r="BP284" s="257">
        <f t="shared" si="153"/>
        <v>1</v>
      </c>
      <c r="BQ284" s="650">
        <v>0</v>
      </c>
      <c r="BR284" s="480">
        <f t="shared" si="154"/>
        <v>0</v>
      </c>
      <c r="BS284" s="257" t="str">
        <f t="shared" si="155"/>
        <v/>
      </c>
      <c r="BT284" s="650">
        <v>0</v>
      </c>
      <c r="BU284" s="480">
        <v>0</v>
      </c>
      <c r="BV284" s="257" t="str">
        <f t="shared" si="156"/>
        <v/>
      </c>
      <c r="BW284" s="650">
        <v>0</v>
      </c>
      <c r="BX284" s="480">
        <f t="shared" si="157"/>
        <v>0</v>
      </c>
      <c r="BY284" s="257" t="str">
        <f t="shared" si="158"/>
        <v/>
      </c>
      <c r="BZ284" s="650">
        <v>0</v>
      </c>
      <c r="CA284" s="480">
        <f t="shared" si="159"/>
        <v>0</v>
      </c>
      <c r="CB284" s="257" t="str">
        <f t="shared" si="160"/>
        <v/>
      </c>
      <c r="CC284" s="650">
        <v>1</v>
      </c>
      <c r="CD284" s="480">
        <f t="shared" si="161"/>
        <v>1</v>
      </c>
      <c r="CE284" s="257">
        <f t="shared" si="162"/>
        <v>1</v>
      </c>
      <c r="CF284" s="256">
        <v>1</v>
      </c>
      <c r="CG284" s="480">
        <f t="shared" si="163"/>
        <v>1</v>
      </c>
      <c r="CH284" s="257">
        <f t="shared" si="164"/>
        <v>1</v>
      </c>
      <c r="CI284" s="256">
        <v>2</v>
      </c>
      <c r="CJ284" s="256">
        <f t="shared" si="165"/>
        <v>2</v>
      </c>
      <c r="CK284" s="257">
        <f t="shared" si="166"/>
        <v>1</v>
      </c>
      <c r="CL284" s="256">
        <v>1</v>
      </c>
      <c r="CM284" s="256">
        <f t="shared" si="167"/>
        <v>1</v>
      </c>
      <c r="CN284" s="257">
        <f t="shared" si="168"/>
        <v>1</v>
      </c>
      <c r="CO284" s="650">
        <v>0</v>
      </c>
      <c r="CP284" s="256">
        <f t="shared" si="169"/>
        <v>0</v>
      </c>
      <c r="CQ284" s="257" t="str">
        <f t="shared" si="170"/>
        <v/>
      </c>
      <c r="CR284" s="256">
        <v>0</v>
      </c>
      <c r="CS284" s="256">
        <f t="shared" si="171"/>
        <v>0</v>
      </c>
      <c r="CT284" s="257" t="str">
        <f t="shared" si="172"/>
        <v/>
      </c>
      <c r="CU284" s="256">
        <v>0</v>
      </c>
      <c r="CV284" s="256">
        <v>0</v>
      </c>
      <c r="CW284" s="257" t="str">
        <f t="shared" si="173"/>
        <v/>
      </c>
      <c r="CX284" s="256">
        <v>0</v>
      </c>
      <c r="CY284" s="256">
        <f t="shared" si="174"/>
        <v>0</v>
      </c>
      <c r="CZ284" s="257" t="str">
        <f t="shared" si="175"/>
        <v/>
      </c>
    </row>
    <row r="285" spans="1:104" ht="15" customHeight="1" x14ac:dyDescent="0.25">
      <c r="A285" s="152">
        <v>31</v>
      </c>
      <c r="B285" s="127" t="s">
        <v>368</v>
      </c>
      <c r="C285" s="127" t="s">
        <v>345</v>
      </c>
      <c r="D285" s="480">
        <v>0</v>
      </c>
      <c r="E285" s="480">
        <v>0</v>
      </c>
      <c r="F285" s="257" t="str">
        <f t="shared" si="117"/>
        <v>-</v>
      </c>
      <c r="G285" s="239" t="str">
        <f t="shared" si="111"/>
        <v>Đạt</v>
      </c>
      <c r="H285" s="259">
        <f t="shared" si="112"/>
        <v>13</v>
      </c>
      <c r="I285" s="259">
        <f t="shared" si="112"/>
        <v>14</v>
      </c>
      <c r="J285" s="293">
        <f t="shared" si="118"/>
        <v>0.9285714285714286</v>
      </c>
      <c r="K285" s="239" t="str">
        <f t="shared" si="113"/>
        <v>Không đạt</v>
      </c>
      <c r="L285" s="651">
        <v>0</v>
      </c>
      <c r="M285" s="651">
        <f t="shared" si="114"/>
        <v>0</v>
      </c>
      <c r="N285" s="257" t="str">
        <f t="shared" si="119"/>
        <v/>
      </c>
      <c r="O285" s="256">
        <v>0</v>
      </c>
      <c r="P285" s="480">
        <f t="shared" si="120"/>
        <v>0</v>
      </c>
      <c r="Q285" s="257" t="str">
        <f t="shared" si="115"/>
        <v/>
      </c>
      <c r="R285" s="650">
        <v>3</v>
      </c>
      <c r="S285" s="480">
        <f t="shared" si="121"/>
        <v>3</v>
      </c>
      <c r="T285" s="257">
        <f t="shared" si="122"/>
        <v>1</v>
      </c>
      <c r="U285" s="256">
        <v>0</v>
      </c>
      <c r="V285" s="480">
        <f t="shared" si="123"/>
        <v>0</v>
      </c>
      <c r="W285" s="257" t="str">
        <f t="shared" si="124"/>
        <v/>
      </c>
      <c r="X285" s="650">
        <v>1</v>
      </c>
      <c r="Y285" s="480">
        <f t="shared" si="125"/>
        <v>1</v>
      </c>
      <c r="Z285" s="257">
        <f t="shared" si="126"/>
        <v>1</v>
      </c>
      <c r="AA285" s="650">
        <v>2</v>
      </c>
      <c r="AB285" s="480">
        <f t="shared" si="127"/>
        <v>2</v>
      </c>
      <c r="AC285" s="257">
        <f t="shared" si="116"/>
        <v>1</v>
      </c>
      <c r="AD285" s="650">
        <v>1</v>
      </c>
      <c r="AE285" s="480">
        <f t="shared" si="128"/>
        <v>1</v>
      </c>
      <c r="AF285" s="257">
        <f t="shared" si="129"/>
        <v>1</v>
      </c>
      <c r="AG285" s="650">
        <v>0</v>
      </c>
      <c r="AH285" s="480">
        <f t="shared" si="130"/>
        <v>0</v>
      </c>
      <c r="AI285" s="257" t="str">
        <f t="shared" si="131"/>
        <v/>
      </c>
      <c r="AJ285" s="480">
        <v>0</v>
      </c>
      <c r="AK285" s="480">
        <f t="shared" si="132"/>
        <v>0</v>
      </c>
      <c r="AL285" s="257" t="str">
        <f t="shared" si="133"/>
        <v/>
      </c>
      <c r="AM285" s="650">
        <v>1</v>
      </c>
      <c r="AN285" s="480">
        <f t="shared" si="134"/>
        <v>1</v>
      </c>
      <c r="AO285" s="257">
        <f t="shared" si="135"/>
        <v>1</v>
      </c>
      <c r="AP285" s="650">
        <v>0</v>
      </c>
      <c r="AQ285" s="480">
        <f t="shared" si="136"/>
        <v>0</v>
      </c>
      <c r="AR285" s="257" t="str">
        <f t="shared" si="137"/>
        <v/>
      </c>
      <c r="AS285" s="650">
        <v>0</v>
      </c>
      <c r="AT285" s="480">
        <f t="shared" si="138"/>
        <v>0</v>
      </c>
      <c r="AU285" s="257" t="str">
        <f t="shared" si="139"/>
        <v/>
      </c>
      <c r="AV285" s="650">
        <v>0</v>
      </c>
      <c r="AW285" s="480">
        <f t="shared" si="140"/>
        <v>0</v>
      </c>
      <c r="AX285" s="257" t="str">
        <f t="shared" si="141"/>
        <v/>
      </c>
      <c r="AY285" s="654">
        <v>1</v>
      </c>
      <c r="AZ285" s="480">
        <f t="shared" si="142"/>
        <v>1</v>
      </c>
      <c r="BA285" s="257">
        <f t="shared" si="143"/>
        <v>1</v>
      </c>
      <c r="BB285" s="650">
        <v>0</v>
      </c>
      <c r="BC285" s="480">
        <f t="shared" si="144"/>
        <v>0</v>
      </c>
      <c r="BD285" s="257" t="str">
        <f t="shared" si="145"/>
        <v/>
      </c>
      <c r="BE285" s="650">
        <v>0</v>
      </c>
      <c r="BF285" s="480">
        <f t="shared" si="146"/>
        <v>0</v>
      </c>
      <c r="BG285" s="257" t="str">
        <f t="shared" si="147"/>
        <v/>
      </c>
      <c r="BH285" s="650">
        <v>0</v>
      </c>
      <c r="BI285" s="480">
        <f t="shared" si="148"/>
        <v>0</v>
      </c>
      <c r="BJ285" s="257" t="str">
        <f t="shared" si="149"/>
        <v/>
      </c>
      <c r="BK285" s="650">
        <v>0</v>
      </c>
      <c r="BL285" s="480">
        <f t="shared" si="150"/>
        <v>0</v>
      </c>
      <c r="BM285" s="257" t="str">
        <f t="shared" si="151"/>
        <v/>
      </c>
      <c r="BN285" s="650">
        <v>0</v>
      </c>
      <c r="BO285" s="480">
        <f t="shared" si="152"/>
        <v>0</v>
      </c>
      <c r="BP285" s="257" t="str">
        <f t="shared" si="153"/>
        <v/>
      </c>
      <c r="BQ285" s="650">
        <v>0</v>
      </c>
      <c r="BR285" s="480">
        <f t="shared" si="154"/>
        <v>0</v>
      </c>
      <c r="BS285" s="257" t="str">
        <f t="shared" si="155"/>
        <v/>
      </c>
      <c r="BT285" s="650">
        <v>0</v>
      </c>
      <c r="BU285" s="480">
        <v>1</v>
      </c>
      <c r="BV285" s="257">
        <f t="shared" si="156"/>
        <v>0</v>
      </c>
      <c r="BW285" s="650">
        <v>0</v>
      </c>
      <c r="BX285" s="480">
        <f t="shared" si="157"/>
        <v>0</v>
      </c>
      <c r="BY285" s="257" t="str">
        <f t="shared" si="158"/>
        <v/>
      </c>
      <c r="BZ285" s="650">
        <v>0</v>
      </c>
      <c r="CA285" s="480">
        <f t="shared" si="159"/>
        <v>0</v>
      </c>
      <c r="CB285" s="257" t="str">
        <f t="shared" si="160"/>
        <v/>
      </c>
      <c r="CC285" s="650">
        <v>1</v>
      </c>
      <c r="CD285" s="480">
        <f t="shared" si="161"/>
        <v>1</v>
      </c>
      <c r="CE285" s="257">
        <f t="shared" si="162"/>
        <v>1</v>
      </c>
      <c r="CF285" s="256">
        <v>0</v>
      </c>
      <c r="CG285" s="480">
        <f t="shared" si="163"/>
        <v>0</v>
      </c>
      <c r="CH285" s="257" t="str">
        <f t="shared" si="164"/>
        <v/>
      </c>
      <c r="CI285" s="256">
        <v>0</v>
      </c>
      <c r="CJ285" s="256">
        <f t="shared" si="165"/>
        <v>0</v>
      </c>
      <c r="CK285" s="257" t="str">
        <f t="shared" si="166"/>
        <v/>
      </c>
      <c r="CL285" s="256">
        <v>0</v>
      </c>
      <c r="CM285" s="256">
        <f t="shared" si="167"/>
        <v>0</v>
      </c>
      <c r="CN285" s="257" t="str">
        <f t="shared" si="168"/>
        <v/>
      </c>
      <c r="CO285" s="650">
        <v>3</v>
      </c>
      <c r="CP285" s="256">
        <f t="shared" si="169"/>
        <v>3</v>
      </c>
      <c r="CQ285" s="257">
        <f t="shared" si="170"/>
        <v>1</v>
      </c>
      <c r="CR285" s="256">
        <v>0</v>
      </c>
      <c r="CS285" s="256">
        <f t="shared" si="171"/>
        <v>0</v>
      </c>
      <c r="CT285" s="257" t="str">
        <f t="shared" si="172"/>
        <v/>
      </c>
      <c r="CU285" s="256">
        <v>0</v>
      </c>
      <c r="CV285" s="256">
        <v>0</v>
      </c>
      <c r="CW285" s="257" t="str">
        <f t="shared" si="173"/>
        <v/>
      </c>
      <c r="CX285" s="256">
        <v>0</v>
      </c>
      <c r="CY285" s="256">
        <f t="shared" si="174"/>
        <v>0</v>
      </c>
      <c r="CZ285" s="257" t="str">
        <f t="shared" si="175"/>
        <v/>
      </c>
    </row>
    <row r="286" spans="1:104" ht="15" customHeight="1" x14ac:dyDescent="0.25">
      <c r="A286" s="152">
        <v>32</v>
      </c>
      <c r="B286" s="127" t="s">
        <v>369</v>
      </c>
      <c r="C286" s="127" t="s">
        <v>336</v>
      </c>
      <c r="D286" s="480">
        <v>4</v>
      </c>
      <c r="E286" s="480">
        <v>4</v>
      </c>
      <c r="F286" s="257">
        <f t="shared" si="117"/>
        <v>1</v>
      </c>
      <c r="G286" s="239" t="str">
        <f t="shared" si="111"/>
        <v>Đạt</v>
      </c>
      <c r="H286" s="259">
        <f t="shared" si="112"/>
        <v>24</v>
      </c>
      <c r="I286" s="259">
        <f t="shared" si="112"/>
        <v>29</v>
      </c>
      <c r="J286" s="293">
        <f t="shared" si="118"/>
        <v>0.82758620689655171</v>
      </c>
      <c r="K286" s="239" t="str">
        <f t="shared" si="113"/>
        <v>Không đạt</v>
      </c>
      <c r="L286" s="651">
        <v>0</v>
      </c>
      <c r="M286" s="651">
        <f t="shared" si="114"/>
        <v>0</v>
      </c>
      <c r="N286" s="257" t="str">
        <f t="shared" si="119"/>
        <v/>
      </c>
      <c r="O286" s="256">
        <v>0</v>
      </c>
      <c r="P286" s="480">
        <f t="shared" si="120"/>
        <v>0</v>
      </c>
      <c r="Q286" s="257" t="str">
        <f t="shared" si="115"/>
        <v/>
      </c>
      <c r="R286" s="650">
        <v>2</v>
      </c>
      <c r="S286" s="480">
        <f t="shared" si="121"/>
        <v>2</v>
      </c>
      <c r="T286" s="257">
        <f t="shared" si="122"/>
        <v>1</v>
      </c>
      <c r="U286" s="256">
        <v>2</v>
      </c>
      <c r="V286" s="480">
        <f t="shared" si="123"/>
        <v>2</v>
      </c>
      <c r="W286" s="257">
        <f t="shared" si="124"/>
        <v>1</v>
      </c>
      <c r="X286" s="650">
        <v>0</v>
      </c>
      <c r="Y286" s="480">
        <f t="shared" si="125"/>
        <v>0</v>
      </c>
      <c r="Z286" s="257" t="str">
        <f t="shared" si="126"/>
        <v/>
      </c>
      <c r="AA286" s="650">
        <v>0</v>
      </c>
      <c r="AB286" s="480">
        <f t="shared" si="127"/>
        <v>0</v>
      </c>
      <c r="AC286" s="257" t="str">
        <f t="shared" si="116"/>
        <v/>
      </c>
      <c r="AD286" s="650">
        <v>0</v>
      </c>
      <c r="AE286" s="480">
        <f t="shared" si="128"/>
        <v>0</v>
      </c>
      <c r="AF286" s="257" t="str">
        <f t="shared" si="129"/>
        <v/>
      </c>
      <c r="AG286" s="650">
        <v>0</v>
      </c>
      <c r="AH286" s="480">
        <f t="shared" si="130"/>
        <v>0</v>
      </c>
      <c r="AI286" s="257" t="str">
        <f t="shared" si="131"/>
        <v/>
      </c>
      <c r="AJ286" s="480">
        <v>0</v>
      </c>
      <c r="AK286" s="480">
        <f t="shared" si="132"/>
        <v>0</v>
      </c>
      <c r="AL286" s="257" t="str">
        <f t="shared" si="133"/>
        <v/>
      </c>
      <c r="AM286" s="650">
        <v>8</v>
      </c>
      <c r="AN286" s="480">
        <f t="shared" si="134"/>
        <v>8</v>
      </c>
      <c r="AO286" s="257">
        <f t="shared" si="135"/>
        <v>1</v>
      </c>
      <c r="AP286" s="650">
        <v>1</v>
      </c>
      <c r="AQ286" s="480">
        <f t="shared" si="136"/>
        <v>1</v>
      </c>
      <c r="AR286" s="257">
        <f t="shared" si="137"/>
        <v>1</v>
      </c>
      <c r="AS286" s="650">
        <v>0</v>
      </c>
      <c r="AT286" s="480">
        <f t="shared" si="138"/>
        <v>6</v>
      </c>
      <c r="AU286" s="257">
        <f t="shared" si="139"/>
        <v>0</v>
      </c>
      <c r="AV286" s="650">
        <v>3</v>
      </c>
      <c r="AW286" s="480">
        <f t="shared" si="140"/>
        <v>3</v>
      </c>
      <c r="AX286" s="257">
        <f t="shared" si="141"/>
        <v>1</v>
      </c>
      <c r="AY286" s="654">
        <v>0</v>
      </c>
      <c r="AZ286" s="480">
        <f t="shared" si="142"/>
        <v>0</v>
      </c>
      <c r="BA286" s="257" t="str">
        <f t="shared" si="143"/>
        <v/>
      </c>
      <c r="BB286" s="650">
        <v>0</v>
      </c>
      <c r="BC286" s="480">
        <f t="shared" si="144"/>
        <v>0</v>
      </c>
      <c r="BD286" s="257" t="str">
        <f t="shared" si="145"/>
        <v/>
      </c>
      <c r="BE286" s="650">
        <v>0</v>
      </c>
      <c r="BF286" s="480">
        <f t="shared" si="146"/>
        <v>0</v>
      </c>
      <c r="BG286" s="257" t="str">
        <f t="shared" si="147"/>
        <v/>
      </c>
      <c r="BH286" s="650">
        <v>0</v>
      </c>
      <c r="BI286" s="480">
        <f t="shared" si="148"/>
        <v>0</v>
      </c>
      <c r="BJ286" s="257" t="str">
        <f t="shared" si="149"/>
        <v/>
      </c>
      <c r="BK286" s="650">
        <v>1</v>
      </c>
      <c r="BL286" s="480">
        <f t="shared" si="150"/>
        <v>1</v>
      </c>
      <c r="BM286" s="257">
        <f t="shared" si="151"/>
        <v>1</v>
      </c>
      <c r="BN286" s="650">
        <v>1</v>
      </c>
      <c r="BO286" s="480">
        <f t="shared" si="152"/>
        <v>1</v>
      </c>
      <c r="BP286" s="257">
        <f t="shared" si="153"/>
        <v>1</v>
      </c>
      <c r="BQ286" s="650">
        <v>0</v>
      </c>
      <c r="BR286" s="480">
        <f t="shared" si="154"/>
        <v>0</v>
      </c>
      <c r="BS286" s="257" t="str">
        <f t="shared" si="155"/>
        <v/>
      </c>
      <c r="BT286" s="650">
        <v>1</v>
      </c>
      <c r="BU286" s="480">
        <v>0</v>
      </c>
      <c r="BV286" s="257" t="str">
        <f t="shared" si="156"/>
        <v/>
      </c>
      <c r="BW286" s="650">
        <v>0</v>
      </c>
      <c r="BX286" s="480">
        <f t="shared" si="157"/>
        <v>0</v>
      </c>
      <c r="BY286" s="257" t="str">
        <f t="shared" si="158"/>
        <v/>
      </c>
      <c r="BZ286" s="650">
        <v>0</v>
      </c>
      <c r="CA286" s="480">
        <f t="shared" si="159"/>
        <v>0</v>
      </c>
      <c r="CB286" s="257" t="str">
        <f t="shared" si="160"/>
        <v/>
      </c>
      <c r="CC286" s="650">
        <v>0</v>
      </c>
      <c r="CD286" s="480">
        <f t="shared" si="161"/>
        <v>0</v>
      </c>
      <c r="CE286" s="257" t="str">
        <f t="shared" si="162"/>
        <v/>
      </c>
      <c r="CF286" s="256">
        <v>0</v>
      </c>
      <c r="CG286" s="480">
        <f t="shared" si="163"/>
        <v>0</v>
      </c>
      <c r="CH286" s="257" t="str">
        <f t="shared" si="164"/>
        <v/>
      </c>
      <c r="CI286" s="256">
        <v>0</v>
      </c>
      <c r="CJ286" s="256">
        <f t="shared" si="165"/>
        <v>0</v>
      </c>
      <c r="CK286" s="257" t="str">
        <f t="shared" si="166"/>
        <v/>
      </c>
      <c r="CL286" s="256">
        <v>0</v>
      </c>
      <c r="CM286" s="256">
        <f t="shared" si="167"/>
        <v>0</v>
      </c>
      <c r="CN286" s="257" t="str">
        <f t="shared" si="168"/>
        <v/>
      </c>
      <c r="CO286" s="650">
        <v>1</v>
      </c>
      <c r="CP286" s="256">
        <f t="shared" si="169"/>
        <v>1</v>
      </c>
      <c r="CQ286" s="257">
        <f t="shared" si="170"/>
        <v>1</v>
      </c>
      <c r="CR286" s="256">
        <v>0</v>
      </c>
      <c r="CS286" s="256">
        <f t="shared" si="171"/>
        <v>0</v>
      </c>
      <c r="CT286" s="257" t="str">
        <f t="shared" si="172"/>
        <v/>
      </c>
      <c r="CU286" s="256">
        <v>0</v>
      </c>
      <c r="CV286" s="256">
        <v>0</v>
      </c>
      <c r="CW286" s="257" t="str">
        <f t="shared" si="173"/>
        <v/>
      </c>
      <c r="CX286" s="256">
        <v>4</v>
      </c>
      <c r="CY286" s="256">
        <f t="shared" si="174"/>
        <v>4</v>
      </c>
      <c r="CZ286" s="257">
        <f t="shared" si="175"/>
        <v>1</v>
      </c>
    </row>
    <row r="287" spans="1:104" ht="15" customHeight="1" x14ac:dyDescent="0.25">
      <c r="A287" s="152">
        <v>33</v>
      </c>
      <c r="B287" s="127" t="s">
        <v>370</v>
      </c>
      <c r="C287" s="127" t="s">
        <v>345</v>
      </c>
      <c r="D287" s="480">
        <v>0</v>
      </c>
      <c r="E287" s="480">
        <v>0</v>
      </c>
      <c r="F287" s="257" t="str">
        <f t="shared" si="117"/>
        <v>-</v>
      </c>
      <c r="G287" s="239" t="str">
        <f t="shared" si="111"/>
        <v>Đạt</v>
      </c>
      <c r="H287" s="259">
        <f t="shared" ref="H287:I317" si="176">+SUM(L287,O287,R287,U287,X287,AA287,AD287,AG287,AJ287,AM287,AP287,AS287,AV287,AY287,BB287,BE287,BH287,BK287,BN287,BQ287,BT287,BW287,BZ287,CC287,CF287,CI287,CL287,CO287,CR287,CU287,CX287)</f>
        <v>6</v>
      </c>
      <c r="I287" s="259">
        <f t="shared" si="176"/>
        <v>5</v>
      </c>
      <c r="J287" s="293">
        <f t="shared" si="118"/>
        <v>1.2</v>
      </c>
      <c r="K287" s="239" t="str">
        <f t="shared" si="113"/>
        <v>Đạt</v>
      </c>
      <c r="L287" s="651">
        <v>0</v>
      </c>
      <c r="M287" s="651">
        <f t="shared" si="114"/>
        <v>0</v>
      </c>
      <c r="N287" s="257" t="str">
        <f t="shared" si="119"/>
        <v/>
      </c>
      <c r="O287" s="256">
        <v>0</v>
      </c>
      <c r="P287" s="480">
        <f t="shared" si="120"/>
        <v>0</v>
      </c>
      <c r="Q287" s="257" t="str">
        <f t="shared" si="115"/>
        <v/>
      </c>
      <c r="R287" s="650">
        <v>0</v>
      </c>
      <c r="S287" s="480">
        <f t="shared" si="121"/>
        <v>0</v>
      </c>
      <c r="T287" s="257" t="str">
        <f t="shared" si="122"/>
        <v/>
      </c>
      <c r="U287" s="256">
        <v>0</v>
      </c>
      <c r="V287" s="480">
        <f t="shared" si="123"/>
        <v>0</v>
      </c>
      <c r="W287" s="257" t="str">
        <f t="shared" si="124"/>
        <v/>
      </c>
      <c r="X287" s="650">
        <v>0</v>
      </c>
      <c r="Y287" s="480">
        <f t="shared" si="125"/>
        <v>0</v>
      </c>
      <c r="Z287" s="257" t="str">
        <f t="shared" si="126"/>
        <v/>
      </c>
      <c r="AA287" s="650">
        <v>0</v>
      </c>
      <c r="AB287" s="480">
        <f t="shared" si="127"/>
        <v>0</v>
      </c>
      <c r="AC287" s="257" t="str">
        <f t="shared" si="116"/>
        <v/>
      </c>
      <c r="AD287" s="650">
        <v>1</v>
      </c>
      <c r="AE287" s="480">
        <f t="shared" si="128"/>
        <v>1</v>
      </c>
      <c r="AF287" s="257">
        <f t="shared" si="129"/>
        <v>1</v>
      </c>
      <c r="AG287" s="650">
        <v>0</v>
      </c>
      <c r="AH287" s="480">
        <f t="shared" si="130"/>
        <v>0</v>
      </c>
      <c r="AI287" s="257" t="str">
        <f t="shared" si="131"/>
        <v/>
      </c>
      <c r="AJ287" s="480">
        <v>0</v>
      </c>
      <c r="AK287" s="480">
        <f t="shared" si="132"/>
        <v>0</v>
      </c>
      <c r="AL287" s="257" t="str">
        <f t="shared" si="133"/>
        <v/>
      </c>
      <c r="AM287" s="650">
        <v>0</v>
      </c>
      <c r="AN287" s="480">
        <f t="shared" si="134"/>
        <v>0</v>
      </c>
      <c r="AO287" s="257" t="str">
        <f t="shared" si="135"/>
        <v/>
      </c>
      <c r="AP287" s="650">
        <v>0</v>
      </c>
      <c r="AQ287" s="480">
        <f t="shared" si="136"/>
        <v>0</v>
      </c>
      <c r="AR287" s="257" t="str">
        <f t="shared" si="137"/>
        <v/>
      </c>
      <c r="AS287" s="650">
        <v>1</v>
      </c>
      <c r="AT287" s="480">
        <f t="shared" si="138"/>
        <v>0</v>
      </c>
      <c r="AU287" s="257" t="str">
        <f t="shared" si="139"/>
        <v/>
      </c>
      <c r="AV287" s="650">
        <v>1</v>
      </c>
      <c r="AW287" s="480">
        <f t="shared" si="140"/>
        <v>1</v>
      </c>
      <c r="AX287" s="257">
        <f t="shared" si="141"/>
        <v>1</v>
      </c>
      <c r="AY287" s="654">
        <v>0</v>
      </c>
      <c r="AZ287" s="480">
        <f t="shared" si="142"/>
        <v>0</v>
      </c>
      <c r="BA287" s="257" t="str">
        <f t="shared" si="143"/>
        <v/>
      </c>
      <c r="BB287" s="650">
        <v>0</v>
      </c>
      <c r="BC287" s="480">
        <f t="shared" si="144"/>
        <v>0</v>
      </c>
      <c r="BD287" s="257" t="str">
        <f t="shared" si="145"/>
        <v/>
      </c>
      <c r="BE287" s="650">
        <v>0</v>
      </c>
      <c r="BF287" s="480">
        <f t="shared" si="146"/>
        <v>0</v>
      </c>
      <c r="BG287" s="257" t="str">
        <f t="shared" si="147"/>
        <v/>
      </c>
      <c r="BH287" s="650">
        <v>0</v>
      </c>
      <c r="BI287" s="480">
        <f t="shared" si="148"/>
        <v>0</v>
      </c>
      <c r="BJ287" s="257" t="str">
        <f t="shared" si="149"/>
        <v/>
      </c>
      <c r="BK287" s="650">
        <v>0</v>
      </c>
      <c r="BL287" s="480">
        <f t="shared" si="150"/>
        <v>0</v>
      </c>
      <c r="BM287" s="257" t="str">
        <f t="shared" si="151"/>
        <v/>
      </c>
      <c r="BN287" s="650">
        <v>0</v>
      </c>
      <c r="BO287" s="480">
        <f t="shared" si="152"/>
        <v>0</v>
      </c>
      <c r="BP287" s="257" t="str">
        <f t="shared" si="153"/>
        <v/>
      </c>
      <c r="BQ287" s="650">
        <v>0</v>
      </c>
      <c r="BR287" s="480">
        <f t="shared" si="154"/>
        <v>0</v>
      </c>
      <c r="BS287" s="257" t="str">
        <f t="shared" si="155"/>
        <v/>
      </c>
      <c r="BT287" s="650">
        <v>1</v>
      </c>
      <c r="BU287" s="480">
        <v>1</v>
      </c>
      <c r="BV287" s="257">
        <f t="shared" si="156"/>
        <v>1</v>
      </c>
      <c r="BW287" s="650">
        <v>0</v>
      </c>
      <c r="BX287" s="480">
        <f t="shared" si="157"/>
        <v>0</v>
      </c>
      <c r="BY287" s="257" t="str">
        <f t="shared" si="158"/>
        <v/>
      </c>
      <c r="BZ287" s="650">
        <v>0</v>
      </c>
      <c r="CA287" s="480">
        <f t="shared" si="159"/>
        <v>0</v>
      </c>
      <c r="CB287" s="257" t="str">
        <f t="shared" si="160"/>
        <v/>
      </c>
      <c r="CC287" s="650">
        <v>0</v>
      </c>
      <c r="CD287" s="480">
        <f t="shared" si="161"/>
        <v>0</v>
      </c>
      <c r="CE287" s="257" t="str">
        <f t="shared" si="162"/>
        <v/>
      </c>
      <c r="CF287" s="256">
        <v>0</v>
      </c>
      <c r="CG287" s="480">
        <f t="shared" si="163"/>
        <v>0</v>
      </c>
      <c r="CH287" s="257" t="str">
        <f t="shared" si="164"/>
        <v/>
      </c>
      <c r="CI287" s="256">
        <v>1</v>
      </c>
      <c r="CJ287" s="256">
        <f t="shared" si="165"/>
        <v>1</v>
      </c>
      <c r="CK287" s="257">
        <f t="shared" si="166"/>
        <v>1</v>
      </c>
      <c r="CL287" s="256">
        <v>0</v>
      </c>
      <c r="CM287" s="256">
        <f t="shared" si="167"/>
        <v>0</v>
      </c>
      <c r="CN287" s="257" t="str">
        <f t="shared" si="168"/>
        <v/>
      </c>
      <c r="CO287" s="650">
        <v>1</v>
      </c>
      <c r="CP287" s="256">
        <f t="shared" si="169"/>
        <v>1</v>
      </c>
      <c r="CQ287" s="257">
        <f t="shared" si="170"/>
        <v>1</v>
      </c>
      <c r="CR287" s="256">
        <v>0</v>
      </c>
      <c r="CS287" s="256">
        <f t="shared" si="171"/>
        <v>0</v>
      </c>
      <c r="CT287" s="257" t="str">
        <f t="shared" si="172"/>
        <v/>
      </c>
      <c r="CU287" s="256">
        <v>0</v>
      </c>
      <c r="CV287" s="256">
        <v>0</v>
      </c>
      <c r="CW287" s="257" t="str">
        <f t="shared" si="173"/>
        <v/>
      </c>
      <c r="CX287" s="256">
        <v>0</v>
      </c>
      <c r="CY287" s="256">
        <f t="shared" si="174"/>
        <v>0</v>
      </c>
      <c r="CZ287" s="257" t="str">
        <f t="shared" si="175"/>
        <v/>
      </c>
    </row>
    <row r="288" spans="1:104" x14ac:dyDescent="0.25">
      <c r="A288" s="152">
        <v>34</v>
      </c>
      <c r="B288" s="127" t="s">
        <v>371</v>
      </c>
      <c r="C288" s="127" t="s">
        <v>339</v>
      </c>
      <c r="D288" s="480">
        <v>0</v>
      </c>
      <c r="E288" s="480">
        <v>0</v>
      </c>
      <c r="F288" s="257" t="str">
        <f t="shared" si="117"/>
        <v>-</v>
      </c>
      <c r="G288" s="239" t="str">
        <f t="shared" si="111"/>
        <v>Đạt</v>
      </c>
      <c r="H288" s="259">
        <f t="shared" si="176"/>
        <v>5</v>
      </c>
      <c r="I288" s="259">
        <f t="shared" si="176"/>
        <v>4</v>
      </c>
      <c r="J288" s="293">
        <f t="shared" si="118"/>
        <v>1.25</v>
      </c>
      <c r="K288" s="239" t="str">
        <f t="shared" si="113"/>
        <v>Đạt</v>
      </c>
      <c r="L288" s="651">
        <v>0</v>
      </c>
      <c r="M288" s="651">
        <f t="shared" si="114"/>
        <v>0</v>
      </c>
      <c r="N288" s="257" t="str">
        <f t="shared" si="119"/>
        <v/>
      </c>
      <c r="O288" s="256">
        <v>0</v>
      </c>
      <c r="P288" s="480">
        <f t="shared" si="120"/>
        <v>0</v>
      </c>
      <c r="Q288" s="257" t="str">
        <f t="shared" si="115"/>
        <v/>
      </c>
      <c r="R288" s="650">
        <v>0</v>
      </c>
      <c r="S288" s="480">
        <f t="shared" si="121"/>
        <v>0</v>
      </c>
      <c r="T288" s="257" t="str">
        <f t="shared" si="122"/>
        <v/>
      </c>
      <c r="U288" s="256">
        <v>0</v>
      </c>
      <c r="V288" s="480">
        <f t="shared" si="123"/>
        <v>0</v>
      </c>
      <c r="W288" s="257" t="str">
        <f t="shared" si="124"/>
        <v/>
      </c>
      <c r="X288" s="650">
        <v>0</v>
      </c>
      <c r="Y288" s="480">
        <f t="shared" si="125"/>
        <v>0</v>
      </c>
      <c r="Z288" s="257" t="str">
        <f t="shared" si="126"/>
        <v/>
      </c>
      <c r="AA288" s="650">
        <v>0</v>
      </c>
      <c r="AB288" s="480">
        <f t="shared" si="127"/>
        <v>0</v>
      </c>
      <c r="AC288" s="257" t="str">
        <f t="shared" si="116"/>
        <v/>
      </c>
      <c r="AD288" s="650">
        <v>0</v>
      </c>
      <c r="AE288" s="480">
        <f t="shared" si="128"/>
        <v>0</v>
      </c>
      <c r="AF288" s="257" t="str">
        <f t="shared" si="129"/>
        <v/>
      </c>
      <c r="AG288" s="650">
        <v>0</v>
      </c>
      <c r="AH288" s="480">
        <f t="shared" si="130"/>
        <v>0</v>
      </c>
      <c r="AI288" s="257" t="str">
        <f t="shared" si="131"/>
        <v/>
      </c>
      <c r="AJ288" s="480">
        <v>2</v>
      </c>
      <c r="AK288" s="480">
        <f t="shared" si="132"/>
        <v>2</v>
      </c>
      <c r="AL288" s="257">
        <f t="shared" si="133"/>
        <v>1</v>
      </c>
      <c r="AM288" s="650">
        <v>0</v>
      </c>
      <c r="AN288" s="480">
        <f t="shared" si="134"/>
        <v>0</v>
      </c>
      <c r="AO288" s="257" t="str">
        <f t="shared" si="135"/>
        <v/>
      </c>
      <c r="AP288" s="650">
        <v>0</v>
      </c>
      <c r="AQ288" s="480">
        <f t="shared" si="136"/>
        <v>0</v>
      </c>
      <c r="AR288" s="257" t="str">
        <f t="shared" si="137"/>
        <v/>
      </c>
      <c r="AS288" s="650">
        <v>1</v>
      </c>
      <c r="AT288" s="480">
        <f t="shared" si="138"/>
        <v>0</v>
      </c>
      <c r="AU288" s="257" t="str">
        <f t="shared" si="139"/>
        <v/>
      </c>
      <c r="AV288" s="650">
        <v>0</v>
      </c>
      <c r="AW288" s="480">
        <f t="shared" si="140"/>
        <v>0</v>
      </c>
      <c r="AX288" s="257" t="str">
        <f t="shared" si="141"/>
        <v/>
      </c>
      <c r="AY288" s="654">
        <v>0</v>
      </c>
      <c r="AZ288" s="480">
        <f t="shared" si="142"/>
        <v>0</v>
      </c>
      <c r="BA288" s="257" t="str">
        <f t="shared" si="143"/>
        <v/>
      </c>
      <c r="BB288" s="650">
        <v>0</v>
      </c>
      <c r="BC288" s="480">
        <f t="shared" si="144"/>
        <v>0</v>
      </c>
      <c r="BD288" s="257" t="str">
        <f t="shared" si="145"/>
        <v/>
      </c>
      <c r="BE288" s="650">
        <v>0</v>
      </c>
      <c r="BF288" s="480">
        <f t="shared" si="146"/>
        <v>0</v>
      </c>
      <c r="BG288" s="257" t="str">
        <f t="shared" si="147"/>
        <v/>
      </c>
      <c r="BH288" s="650">
        <v>0</v>
      </c>
      <c r="BI288" s="480">
        <f t="shared" si="148"/>
        <v>0</v>
      </c>
      <c r="BJ288" s="257" t="str">
        <f t="shared" si="149"/>
        <v/>
      </c>
      <c r="BK288" s="650">
        <v>0</v>
      </c>
      <c r="BL288" s="480">
        <f t="shared" si="150"/>
        <v>0</v>
      </c>
      <c r="BM288" s="257" t="str">
        <f t="shared" si="151"/>
        <v/>
      </c>
      <c r="BN288" s="650">
        <v>0</v>
      </c>
      <c r="BO288" s="480">
        <f t="shared" si="152"/>
        <v>0</v>
      </c>
      <c r="BP288" s="257" t="str">
        <f t="shared" si="153"/>
        <v/>
      </c>
      <c r="BQ288" s="650">
        <v>0</v>
      </c>
      <c r="BR288" s="480">
        <f t="shared" si="154"/>
        <v>0</v>
      </c>
      <c r="BS288" s="257" t="str">
        <f t="shared" si="155"/>
        <v/>
      </c>
      <c r="BT288" s="650">
        <v>0</v>
      </c>
      <c r="BU288" s="480">
        <v>0</v>
      </c>
      <c r="BV288" s="257" t="str">
        <f t="shared" si="156"/>
        <v/>
      </c>
      <c r="BW288" s="650">
        <v>0</v>
      </c>
      <c r="BX288" s="480">
        <f t="shared" si="157"/>
        <v>0</v>
      </c>
      <c r="BY288" s="257" t="str">
        <f t="shared" si="158"/>
        <v/>
      </c>
      <c r="BZ288" s="650">
        <v>0</v>
      </c>
      <c r="CA288" s="480">
        <f t="shared" si="159"/>
        <v>0</v>
      </c>
      <c r="CB288" s="257" t="str">
        <f t="shared" si="160"/>
        <v/>
      </c>
      <c r="CC288" s="650">
        <v>0</v>
      </c>
      <c r="CD288" s="480">
        <f t="shared" si="161"/>
        <v>0</v>
      </c>
      <c r="CE288" s="257" t="str">
        <f t="shared" si="162"/>
        <v/>
      </c>
      <c r="CF288" s="256">
        <v>1</v>
      </c>
      <c r="CG288" s="480">
        <f t="shared" si="163"/>
        <v>1</v>
      </c>
      <c r="CH288" s="257">
        <f t="shared" si="164"/>
        <v>1</v>
      </c>
      <c r="CI288" s="256">
        <v>0</v>
      </c>
      <c r="CJ288" s="256">
        <f t="shared" si="165"/>
        <v>0</v>
      </c>
      <c r="CK288" s="257" t="str">
        <f t="shared" si="166"/>
        <v/>
      </c>
      <c r="CL288" s="256">
        <v>0</v>
      </c>
      <c r="CM288" s="256">
        <f t="shared" si="167"/>
        <v>0</v>
      </c>
      <c r="CN288" s="257" t="str">
        <f t="shared" si="168"/>
        <v/>
      </c>
      <c r="CO288" s="650">
        <v>1</v>
      </c>
      <c r="CP288" s="256">
        <f t="shared" si="169"/>
        <v>1</v>
      </c>
      <c r="CQ288" s="257">
        <f t="shared" si="170"/>
        <v>1</v>
      </c>
      <c r="CR288" s="256">
        <v>0</v>
      </c>
      <c r="CS288" s="256">
        <f t="shared" si="171"/>
        <v>0</v>
      </c>
      <c r="CT288" s="257" t="str">
        <f t="shared" si="172"/>
        <v/>
      </c>
      <c r="CU288" s="256">
        <v>0</v>
      </c>
      <c r="CV288" s="256">
        <v>0</v>
      </c>
      <c r="CW288" s="257" t="str">
        <f t="shared" si="173"/>
        <v/>
      </c>
      <c r="CX288" s="256">
        <v>0</v>
      </c>
      <c r="CY288" s="256">
        <f t="shared" si="174"/>
        <v>0</v>
      </c>
      <c r="CZ288" s="257" t="str">
        <f t="shared" si="175"/>
        <v/>
      </c>
    </row>
    <row r="289" spans="1:104" ht="15" customHeight="1" x14ac:dyDescent="0.25">
      <c r="A289" s="152">
        <v>35</v>
      </c>
      <c r="B289" s="127" t="s">
        <v>372</v>
      </c>
      <c r="C289" s="127" t="s">
        <v>345</v>
      </c>
      <c r="D289" s="480">
        <v>0</v>
      </c>
      <c r="E289" s="480">
        <v>0</v>
      </c>
      <c r="F289" s="257" t="str">
        <f t="shared" si="117"/>
        <v>-</v>
      </c>
      <c r="G289" s="239" t="str">
        <f t="shared" si="111"/>
        <v>Đạt</v>
      </c>
      <c r="H289" s="259">
        <f t="shared" si="176"/>
        <v>11</v>
      </c>
      <c r="I289" s="259">
        <f t="shared" si="176"/>
        <v>6</v>
      </c>
      <c r="J289" s="293">
        <f t="shared" si="118"/>
        <v>1.8333333333333333</v>
      </c>
      <c r="K289" s="239" t="str">
        <f t="shared" si="113"/>
        <v>Đạt</v>
      </c>
      <c r="L289" s="651">
        <v>0</v>
      </c>
      <c r="M289" s="651">
        <f t="shared" si="114"/>
        <v>0</v>
      </c>
      <c r="N289" s="257" t="str">
        <f t="shared" si="119"/>
        <v/>
      </c>
      <c r="O289" s="256">
        <v>0</v>
      </c>
      <c r="P289" s="480">
        <f t="shared" si="120"/>
        <v>0</v>
      </c>
      <c r="Q289" s="257" t="str">
        <f t="shared" si="115"/>
        <v/>
      </c>
      <c r="R289" s="650">
        <v>0</v>
      </c>
      <c r="S289" s="480">
        <f t="shared" si="121"/>
        <v>0</v>
      </c>
      <c r="T289" s="257" t="str">
        <f t="shared" si="122"/>
        <v/>
      </c>
      <c r="U289" s="256">
        <v>1</v>
      </c>
      <c r="V289" s="480">
        <f t="shared" si="123"/>
        <v>1</v>
      </c>
      <c r="W289" s="257">
        <f t="shared" si="124"/>
        <v>1</v>
      </c>
      <c r="X289" s="650">
        <v>0</v>
      </c>
      <c r="Y289" s="480">
        <f t="shared" si="125"/>
        <v>0</v>
      </c>
      <c r="Z289" s="257" t="str">
        <f t="shared" si="126"/>
        <v/>
      </c>
      <c r="AA289" s="650">
        <v>1</v>
      </c>
      <c r="AB289" s="480">
        <f t="shared" si="127"/>
        <v>1</v>
      </c>
      <c r="AC289" s="257">
        <f t="shared" si="116"/>
        <v>1</v>
      </c>
      <c r="AD289" s="650">
        <v>0</v>
      </c>
      <c r="AE289" s="480">
        <f t="shared" si="128"/>
        <v>0</v>
      </c>
      <c r="AF289" s="257" t="str">
        <f t="shared" si="129"/>
        <v/>
      </c>
      <c r="AG289" s="650">
        <v>0</v>
      </c>
      <c r="AH289" s="480">
        <f t="shared" si="130"/>
        <v>0</v>
      </c>
      <c r="AI289" s="257" t="str">
        <f t="shared" si="131"/>
        <v/>
      </c>
      <c r="AJ289" s="480">
        <v>0</v>
      </c>
      <c r="AK289" s="480">
        <f t="shared" si="132"/>
        <v>0</v>
      </c>
      <c r="AL289" s="257" t="str">
        <f t="shared" si="133"/>
        <v/>
      </c>
      <c r="AM289" s="650">
        <v>0</v>
      </c>
      <c r="AN289" s="480">
        <f t="shared" si="134"/>
        <v>0</v>
      </c>
      <c r="AO289" s="257" t="str">
        <f t="shared" si="135"/>
        <v/>
      </c>
      <c r="AP289" s="650">
        <v>0</v>
      </c>
      <c r="AQ289" s="480">
        <f t="shared" si="136"/>
        <v>0</v>
      </c>
      <c r="AR289" s="257" t="str">
        <f t="shared" si="137"/>
        <v/>
      </c>
      <c r="AS289" s="650">
        <v>2</v>
      </c>
      <c r="AT289" s="480">
        <f t="shared" si="138"/>
        <v>0</v>
      </c>
      <c r="AU289" s="257" t="str">
        <f t="shared" si="139"/>
        <v/>
      </c>
      <c r="AV289" s="650">
        <v>0</v>
      </c>
      <c r="AW289" s="480">
        <f t="shared" si="140"/>
        <v>0</v>
      </c>
      <c r="AX289" s="257" t="str">
        <f t="shared" si="141"/>
        <v/>
      </c>
      <c r="AY289" s="654">
        <v>0</v>
      </c>
      <c r="AZ289" s="480">
        <f t="shared" si="142"/>
        <v>0</v>
      </c>
      <c r="BA289" s="257" t="str">
        <f t="shared" si="143"/>
        <v/>
      </c>
      <c r="BB289" s="650">
        <v>0</v>
      </c>
      <c r="BC289" s="480">
        <f t="shared" si="144"/>
        <v>0</v>
      </c>
      <c r="BD289" s="257" t="str">
        <f t="shared" si="145"/>
        <v/>
      </c>
      <c r="BE289" s="650">
        <v>0</v>
      </c>
      <c r="BF289" s="480">
        <f t="shared" si="146"/>
        <v>0</v>
      </c>
      <c r="BG289" s="257" t="str">
        <f t="shared" si="147"/>
        <v/>
      </c>
      <c r="BH289" s="650">
        <v>2</v>
      </c>
      <c r="BI289" s="480">
        <f t="shared" si="148"/>
        <v>2</v>
      </c>
      <c r="BJ289" s="257">
        <f t="shared" si="149"/>
        <v>1</v>
      </c>
      <c r="BK289" s="650">
        <v>0</v>
      </c>
      <c r="BL289" s="480">
        <f t="shared" si="150"/>
        <v>0</v>
      </c>
      <c r="BM289" s="257" t="str">
        <f t="shared" si="151"/>
        <v/>
      </c>
      <c r="BN289" s="650">
        <v>0</v>
      </c>
      <c r="BO289" s="480">
        <f t="shared" si="152"/>
        <v>0</v>
      </c>
      <c r="BP289" s="257" t="str">
        <f t="shared" si="153"/>
        <v/>
      </c>
      <c r="BQ289" s="650">
        <v>0</v>
      </c>
      <c r="BR289" s="480">
        <f t="shared" si="154"/>
        <v>0</v>
      </c>
      <c r="BS289" s="257" t="str">
        <f t="shared" si="155"/>
        <v/>
      </c>
      <c r="BT289" s="650">
        <v>3</v>
      </c>
      <c r="BU289" s="480">
        <v>0</v>
      </c>
      <c r="BV289" s="257" t="str">
        <f t="shared" si="156"/>
        <v/>
      </c>
      <c r="BW289" s="650">
        <v>0</v>
      </c>
      <c r="BX289" s="480">
        <f t="shared" si="157"/>
        <v>0</v>
      </c>
      <c r="BY289" s="257" t="str">
        <f t="shared" si="158"/>
        <v/>
      </c>
      <c r="BZ289" s="650">
        <v>0</v>
      </c>
      <c r="CA289" s="480">
        <f t="shared" si="159"/>
        <v>0</v>
      </c>
      <c r="CB289" s="257" t="str">
        <f t="shared" si="160"/>
        <v/>
      </c>
      <c r="CC289" s="650">
        <v>1</v>
      </c>
      <c r="CD289" s="480">
        <f t="shared" si="161"/>
        <v>1</v>
      </c>
      <c r="CE289" s="257">
        <f t="shared" si="162"/>
        <v>1</v>
      </c>
      <c r="CF289" s="256">
        <v>0</v>
      </c>
      <c r="CG289" s="480">
        <f t="shared" si="163"/>
        <v>0</v>
      </c>
      <c r="CH289" s="257" t="str">
        <f t="shared" si="164"/>
        <v/>
      </c>
      <c r="CI289" s="256">
        <v>0</v>
      </c>
      <c r="CJ289" s="256">
        <f t="shared" si="165"/>
        <v>0</v>
      </c>
      <c r="CK289" s="257" t="str">
        <f t="shared" si="166"/>
        <v/>
      </c>
      <c r="CL289" s="256">
        <v>0</v>
      </c>
      <c r="CM289" s="256">
        <f t="shared" si="167"/>
        <v>0</v>
      </c>
      <c r="CN289" s="257" t="str">
        <f t="shared" si="168"/>
        <v/>
      </c>
      <c r="CO289" s="650">
        <v>1</v>
      </c>
      <c r="CP289" s="256">
        <f t="shared" si="169"/>
        <v>1</v>
      </c>
      <c r="CQ289" s="257">
        <f t="shared" si="170"/>
        <v>1</v>
      </c>
      <c r="CR289" s="256">
        <v>0</v>
      </c>
      <c r="CS289" s="256">
        <f t="shared" si="171"/>
        <v>0</v>
      </c>
      <c r="CT289" s="257" t="str">
        <f t="shared" si="172"/>
        <v/>
      </c>
      <c r="CU289" s="256">
        <v>0</v>
      </c>
      <c r="CV289" s="256">
        <v>0</v>
      </c>
      <c r="CW289" s="257" t="str">
        <f t="shared" si="173"/>
        <v/>
      </c>
      <c r="CX289" s="256">
        <v>0</v>
      </c>
      <c r="CY289" s="256">
        <f t="shared" si="174"/>
        <v>0</v>
      </c>
      <c r="CZ289" s="257" t="str">
        <f t="shared" si="175"/>
        <v/>
      </c>
    </row>
    <row r="290" spans="1:104" ht="15" customHeight="1" x14ac:dyDescent="0.25">
      <c r="A290" s="152">
        <v>36</v>
      </c>
      <c r="B290" s="127" t="s">
        <v>373</v>
      </c>
      <c r="C290" s="127" t="s">
        <v>339</v>
      </c>
      <c r="D290" s="480">
        <v>2</v>
      </c>
      <c r="E290" s="480">
        <v>2</v>
      </c>
      <c r="F290" s="257">
        <f t="shared" si="117"/>
        <v>1</v>
      </c>
      <c r="G290" s="239" t="str">
        <f t="shared" si="111"/>
        <v>Đạt</v>
      </c>
      <c r="H290" s="259">
        <f t="shared" si="176"/>
        <v>18</v>
      </c>
      <c r="I290" s="259">
        <f t="shared" si="176"/>
        <v>17</v>
      </c>
      <c r="J290" s="293">
        <f t="shared" si="118"/>
        <v>1.0588235294117647</v>
      </c>
      <c r="K290" s="239" t="str">
        <f t="shared" si="113"/>
        <v>Đạt</v>
      </c>
      <c r="L290" s="651">
        <v>0</v>
      </c>
      <c r="M290" s="651">
        <f t="shared" si="114"/>
        <v>0</v>
      </c>
      <c r="N290" s="257" t="str">
        <f t="shared" si="119"/>
        <v/>
      </c>
      <c r="O290" s="256">
        <v>0</v>
      </c>
      <c r="P290" s="480">
        <f t="shared" si="120"/>
        <v>0</v>
      </c>
      <c r="Q290" s="257" t="str">
        <f t="shared" si="115"/>
        <v/>
      </c>
      <c r="R290" s="650">
        <v>0</v>
      </c>
      <c r="S290" s="480">
        <f t="shared" si="121"/>
        <v>0</v>
      </c>
      <c r="T290" s="257" t="str">
        <f t="shared" si="122"/>
        <v/>
      </c>
      <c r="U290" s="256">
        <v>1</v>
      </c>
      <c r="V290" s="480">
        <f t="shared" si="123"/>
        <v>1</v>
      </c>
      <c r="W290" s="257">
        <f t="shared" si="124"/>
        <v>1</v>
      </c>
      <c r="X290" s="650">
        <v>1</v>
      </c>
      <c r="Y290" s="480">
        <f t="shared" si="125"/>
        <v>1</v>
      </c>
      <c r="Z290" s="257">
        <f t="shared" si="126"/>
        <v>1</v>
      </c>
      <c r="AA290" s="650">
        <v>2</v>
      </c>
      <c r="AB290" s="480">
        <f t="shared" si="127"/>
        <v>2</v>
      </c>
      <c r="AC290" s="257">
        <f t="shared" si="116"/>
        <v>1</v>
      </c>
      <c r="AD290" s="650">
        <v>1</v>
      </c>
      <c r="AE290" s="480">
        <f t="shared" si="128"/>
        <v>1</v>
      </c>
      <c r="AF290" s="257">
        <f t="shared" si="129"/>
        <v>1</v>
      </c>
      <c r="AG290" s="650">
        <v>0</v>
      </c>
      <c r="AH290" s="480">
        <f t="shared" si="130"/>
        <v>0</v>
      </c>
      <c r="AI290" s="257" t="str">
        <f t="shared" si="131"/>
        <v/>
      </c>
      <c r="AJ290" s="480">
        <v>1</v>
      </c>
      <c r="AK290" s="480">
        <f t="shared" si="132"/>
        <v>1</v>
      </c>
      <c r="AL290" s="257">
        <f t="shared" si="133"/>
        <v>1</v>
      </c>
      <c r="AM290" s="650">
        <v>0</v>
      </c>
      <c r="AN290" s="480">
        <f t="shared" si="134"/>
        <v>0</v>
      </c>
      <c r="AO290" s="257" t="str">
        <f t="shared" si="135"/>
        <v/>
      </c>
      <c r="AP290" s="650">
        <v>0</v>
      </c>
      <c r="AQ290" s="480">
        <f t="shared" si="136"/>
        <v>0</v>
      </c>
      <c r="AR290" s="257" t="str">
        <f t="shared" si="137"/>
        <v/>
      </c>
      <c r="AS290" s="650">
        <v>0</v>
      </c>
      <c r="AT290" s="480">
        <f t="shared" si="138"/>
        <v>0</v>
      </c>
      <c r="AU290" s="257" t="str">
        <f t="shared" si="139"/>
        <v/>
      </c>
      <c r="AV290" s="650">
        <v>0</v>
      </c>
      <c r="AW290" s="480">
        <f t="shared" si="140"/>
        <v>0</v>
      </c>
      <c r="AX290" s="257" t="str">
        <f t="shared" si="141"/>
        <v/>
      </c>
      <c r="AY290" s="654">
        <v>0</v>
      </c>
      <c r="AZ290" s="480">
        <f t="shared" si="142"/>
        <v>0</v>
      </c>
      <c r="BA290" s="257" t="str">
        <f t="shared" si="143"/>
        <v/>
      </c>
      <c r="BB290" s="650">
        <v>0</v>
      </c>
      <c r="BC290" s="480">
        <f t="shared" si="144"/>
        <v>1</v>
      </c>
      <c r="BD290" s="257">
        <f t="shared" si="145"/>
        <v>0</v>
      </c>
      <c r="BE290" s="650">
        <v>0</v>
      </c>
      <c r="BF290" s="480">
        <f t="shared" si="146"/>
        <v>0</v>
      </c>
      <c r="BG290" s="257" t="str">
        <f t="shared" si="147"/>
        <v/>
      </c>
      <c r="BH290" s="650">
        <v>0</v>
      </c>
      <c r="BI290" s="480">
        <f t="shared" si="148"/>
        <v>0</v>
      </c>
      <c r="BJ290" s="257" t="str">
        <f t="shared" si="149"/>
        <v/>
      </c>
      <c r="BK290" s="650">
        <v>0</v>
      </c>
      <c r="BL290" s="480">
        <f t="shared" si="150"/>
        <v>0</v>
      </c>
      <c r="BM290" s="257" t="str">
        <f t="shared" si="151"/>
        <v/>
      </c>
      <c r="BN290" s="650">
        <v>3</v>
      </c>
      <c r="BO290" s="480">
        <f t="shared" si="152"/>
        <v>3</v>
      </c>
      <c r="BP290" s="257">
        <f t="shared" si="153"/>
        <v>1</v>
      </c>
      <c r="BQ290" s="650">
        <v>0</v>
      </c>
      <c r="BR290" s="480">
        <f t="shared" si="154"/>
        <v>0</v>
      </c>
      <c r="BS290" s="257" t="str">
        <f t="shared" si="155"/>
        <v/>
      </c>
      <c r="BT290" s="650">
        <v>0</v>
      </c>
      <c r="BU290" s="480">
        <v>1</v>
      </c>
      <c r="BV290" s="257">
        <f t="shared" si="156"/>
        <v>0</v>
      </c>
      <c r="BW290" s="650">
        <v>3</v>
      </c>
      <c r="BX290" s="480">
        <f t="shared" si="157"/>
        <v>0</v>
      </c>
      <c r="BY290" s="257" t="str">
        <f t="shared" si="158"/>
        <v/>
      </c>
      <c r="BZ290" s="650">
        <v>0</v>
      </c>
      <c r="CA290" s="480">
        <f t="shared" si="159"/>
        <v>0</v>
      </c>
      <c r="CB290" s="257" t="str">
        <f t="shared" si="160"/>
        <v/>
      </c>
      <c r="CC290" s="650">
        <v>0</v>
      </c>
      <c r="CD290" s="480">
        <f t="shared" si="161"/>
        <v>0</v>
      </c>
      <c r="CE290" s="257" t="str">
        <f t="shared" si="162"/>
        <v/>
      </c>
      <c r="CF290" s="256">
        <v>3</v>
      </c>
      <c r="CG290" s="480">
        <f t="shared" si="163"/>
        <v>3</v>
      </c>
      <c r="CH290" s="257">
        <f t="shared" si="164"/>
        <v>1</v>
      </c>
      <c r="CI290" s="256">
        <v>0</v>
      </c>
      <c r="CJ290" s="256">
        <f t="shared" si="165"/>
        <v>0</v>
      </c>
      <c r="CK290" s="257" t="str">
        <f t="shared" si="166"/>
        <v/>
      </c>
      <c r="CL290" s="256">
        <v>0</v>
      </c>
      <c r="CM290" s="256">
        <f t="shared" si="167"/>
        <v>0</v>
      </c>
      <c r="CN290" s="257" t="str">
        <f t="shared" si="168"/>
        <v/>
      </c>
      <c r="CO290" s="650">
        <v>1</v>
      </c>
      <c r="CP290" s="256">
        <f t="shared" si="169"/>
        <v>1</v>
      </c>
      <c r="CQ290" s="257">
        <f t="shared" si="170"/>
        <v>1</v>
      </c>
      <c r="CR290" s="256">
        <v>0</v>
      </c>
      <c r="CS290" s="256">
        <f t="shared" si="171"/>
        <v>0</v>
      </c>
      <c r="CT290" s="257" t="str">
        <f t="shared" si="172"/>
        <v/>
      </c>
      <c r="CU290" s="256">
        <v>0</v>
      </c>
      <c r="CV290" s="256">
        <v>0</v>
      </c>
      <c r="CW290" s="257" t="str">
        <f t="shared" si="173"/>
        <v/>
      </c>
      <c r="CX290" s="256">
        <v>2</v>
      </c>
      <c r="CY290" s="256">
        <f t="shared" si="174"/>
        <v>2</v>
      </c>
      <c r="CZ290" s="257">
        <f t="shared" si="175"/>
        <v>1</v>
      </c>
    </row>
    <row r="291" spans="1:104" ht="15" customHeight="1" x14ac:dyDescent="0.25">
      <c r="A291" s="152">
        <v>37</v>
      </c>
      <c r="B291" s="127" t="s">
        <v>374</v>
      </c>
      <c r="C291" s="127" t="s">
        <v>339</v>
      </c>
      <c r="D291" s="480">
        <v>0</v>
      </c>
      <c r="E291" s="480">
        <v>0</v>
      </c>
      <c r="F291" s="257" t="str">
        <f t="shared" si="117"/>
        <v>-</v>
      </c>
      <c r="G291" s="239" t="str">
        <f t="shared" si="111"/>
        <v>Đạt</v>
      </c>
      <c r="H291" s="259">
        <f t="shared" si="176"/>
        <v>9</v>
      </c>
      <c r="I291" s="259">
        <f t="shared" si="176"/>
        <v>8</v>
      </c>
      <c r="J291" s="293">
        <f t="shared" si="118"/>
        <v>1.125</v>
      </c>
      <c r="K291" s="239" t="str">
        <f t="shared" si="113"/>
        <v>Đạt</v>
      </c>
      <c r="L291" s="651">
        <v>0</v>
      </c>
      <c r="M291" s="651">
        <f t="shared" si="114"/>
        <v>0</v>
      </c>
      <c r="N291" s="257" t="str">
        <f t="shared" si="119"/>
        <v/>
      </c>
      <c r="O291" s="256">
        <v>0</v>
      </c>
      <c r="P291" s="480">
        <f t="shared" si="120"/>
        <v>0</v>
      </c>
      <c r="Q291" s="257" t="str">
        <f t="shared" si="115"/>
        <v/>
      </c>
      <c r="R291" s="650">
        <v>0</v>
      </c>
      <c r="S291" s="480">
        <f t="shared" si="121"/>
        <v>0</v>
      </c>
      <c r="T291" s="257" t="str">
        <f t="shared" si="122"/>
        <v/>
      </c>
      <c r="U291" s="256">
        <v>0</v>
      </c>
      <c r="V291" s="480">
        <f t="shared" si="123"/>
        <v>0</v>
      </c>
      <c r="W291" s="257" t="str">
        <f t="shared" si="124"/>
        <v/>
      </c>
      <c r="X291" s="650">
        <v>0</v>
      </c>
      <c r="Y291" s="480">
        <f t="shared" si="125"/>
        <v>0</v>
      </c>
      <c r="Z291" s="257" t="str">
        <f t="shared" si="126"/>
        <v/>
      </c>
      <c r="AA291" s="650">
        <v>0</v>
      </c>
      <c r="AB291" s="480">
        <f t="shared" si="127"/>
        <v>0</v>
      </c>
      <c r="AC291" s="257" t="str">
        <f t="shared" si="116"/>
        <v/>
      </c>
      <c r="AD291" s="650">
        <v>0</v>
      </c>
      <c r="AE291" s="480">
        <f t="shared" si="128"/>
        <v>0</v>
      </c>
      <c r="AF291" s="257" t="str">
        <f t="shared" si="129"/>
        <v/>
      </c>
      <c r="AG291" s="650">
        <v>0</v>
      </c>
      <c r="AH291" s="480">
        <f t="shared" si="130"/>
        <v>0</v>
      </c>
      <c r="AI291" s="257" t="str">
        <f t="shared" si="131"/>
        <v/>
      </c>
      <c r="AJ291" s="480">
        <v>0</v>
      </c>
      <c r="AK291" s="480">
        <f t="shared" si="132"/>
        <v>0</v>
      </c>
      <c r="AL291" s="257" t="str">
        <f t="shared" si="133"/>
        <v/>
      </c>
      <c r="AM291" s="650">
        <v>0</v>
      </c>
      <c r="AN291" s="480">
        <f t="shared" si="134"/>
        <v>0</v>
      </c>
      <c r="AO291" s="257" t="str">
        <f t="shared" si="135"/>
        <v/>
      </c>
      <c r="AP291" s="650">
        <v>0</v>
      </c>
      <c r="AQ291" s="480">
        <f t="shared" si="136"/>
        <v>0</v>
      </c>
      <c r="AR291" s="257" t="str">
        <f t="shared" si="137"/>
        <v/>
      </c>
      <c r="AS291" s="650">
        <v>1</v>
      </c>
      <c r="AT291" s="480">
        <f t="shared" si="138"/>
        <v>0</v>
      </c>
      <c r="AU291" s="257" t="str">
        <f t="shared" si="139"/>
        <v/>
      </c>
      <c r="AV291" s="650">
        <v>0</v>
      </c>
      <c r="AW291" s="480">
        <f t="shared" si="140"/>
        <v>0</v>
      </c>
      <c r="AX291" s="257" t="str">
        <f t="shared" si="141"/>
        <v/>
      </c>
      <c r="AY291" s="654">
        <v>0</v>
      </c>
      <c r="AZ291" s="480">
        <f t="shared" si="142"/>
        <v>0</v>
      </c>
      <c r="BA291" s="257" t="str">
        <f t="shared" si="143"/>
        <v/>
      </c>
      <c r="BB291" s="650">
        <v>0</v>
      </c>
      <c r="BC291" s="480">
        <f t="shared" si="144"/>
        <v>0</v>
      </c>
      <c r="BD291" s="257" t="str">
        <f t="shared" si="145"/>
        <v/>
      </c>
      <c r="BE291" s="650">
        <v>0</v>
      </c>
      <c r="BF291" s="480">
        <f t="shared" si="146"/>
        <v>0</v>
      </c>
      <c r="BG291" s="257" t="str">
        <f t="shared" si="147"/>
        <v/>
      </c>
      <c r="BH291" s="650">
        <v>2</v>
      </c>
      <c r="BI291" s="480">
        <f t="shared" si="148"/>
        <v>2</v>
      </c>
      <c r="BJ291" s="257">
        <f t="shared" si="149"/>
        <v>1</v>
      </c>
      <c r="BK291" s="650">
        <v>0</v>
      </c>
      <c r="BL291" s="480">
        <f t="shared" si="150"/>
        <v>0</v>
      </c>
      <c r="BM291" s="257" t="str">
        <f t="shared" si="151"/>
        <v/>
      </c>
      <c r="BN291" s="650">
        <v>0</v>
      </c>
      <c r="BO291" s="480">
        <f t="shared" si="152"/>
        <v>0</v>
      </c>
      <c r="BP291" s="257" t="str">
        <f t="shared" si="153"/>
        <v/>
      </c>
      <c r="BQ291" s="650">
        <v>0</v>
      </c>
      <c r="BR291" s="480">
        <f t="shared" si="154"/>
        <v>0</v>
      </c>
      <c r="BS291" s="257" t="str">
        <f t="shared" si="155"/>
        <v/>
      </c>
      <c r="BT291" s="650">
        <v>0</v>
      </c>
      <c r="BU291" s="480">
        <v>0</v>
      </c>
      <c r="BV291" s="257" t="str">
        <f t="shared" si="156"/>
        <v/>
      </c>
      <c r="BW291" s="650">
        <v>0</v>
      </c>
      <c r="BX291" s="480">
        <f t="shared" si="157"/>
        <v>0</v>
      </c>
      <c r="BY291" s="257" t="str">
        <f t="shared" si="158"/>
        <v/>
      </c>
      <c r="BZ291" s="650">
        <v>0</v>
      </c>
      <c r="CA291" s="480">
        <f t="shared" si="159"/>
        <v>0</v>
      </c>
      <c r="CB291" s="257" t="str">
        <f t="shared" si="160"/>
        <v/>
      </c>
      <c r="CC291" s="650">
        <v>0</v>
      </c>
      <c r="CD291" s="480">
        <f t="shared" si="161"/>
        <v>0</v>
      </c>
      <c r="CE291" s="257" t="str">
        <f t="shared" si="162"/>
        <v/>
      </c>
      <c r="CF291" s="256">
        <v>4</v>
      </c>
      <c r="CG291" s="480">
        <f t="shared" si="163"/>
        <v>4</v>
      </c>
      <c r="CH291" s="257">
        <f t="shared" si="164"/>
        <v>1</v>
      </c>
      <c r="CI291" s="256">
        <v>0</v>
      </c>
      <c r="CJ291" s="256">
        <f t="shared" si="165"/>
        <v>0</v>
      </c>
      <c r="CK291" s="257" t="str">
        <f t="shared" si="166"/>
        <v/>
      </c>
      <c r="CL291" s="256">
        <v>2</v>
      </c>
      <c r="CM291" s="256">
        <f t="shared" si="167"/>
        <v>2</v>
      </c>
      <c r="CN291" s="257">
        <f t="shared" si="168"/>
        <v>1</v>
      </c>
      <c r="CO291" s="650">
        <v>0</v>
      </c>
      <c r="CP291" s="256">
        <f t="shared" si="169"/>
        <v>0</v>
      </c>
      <c r="CQ291" s="257" t="str">
        <f t="shared" si="170"/>
        <v/>
      </c>
      <c r="CR291" s="256">
        <v>0</v>
      </c>
      <c r="CS291" s="256">
        <f t="shared" si="171"/>
        <v>0</v>
      </c>
      <c r="CT291" s="257" t="str">
        <f t="shared" si="172"/>
        <v/>
      </c>
      <c r="CU291" s="256">
        <v>0</v>
      </c>
      <c r="CV291" s="256">
        <v>0</v>
      </c>
      <c r="CW291" s="257" t="str">
        <f t="shared" si="173"/>
        <v/>
      </c>
      <c r="CX291" s="256">
        <v>0</v>
      </c>
      <c r="CY291" s="256">
        <f t="shared" si="174"/>
        <v>0</v>
      </c>
      <c r="CZ291" s="257" t="str">
        <f t="shared" si="175"/>
        <v/>
      </c>
    </row>
    <row r="292" spans="1:104" ht="15" customHeight="1" x14ac:dyDescent="0.25">
      <c r="A292" s="152">
        <v>38</v>
      </c>
      <c r="B292" s="127" t="s">
        <v>375</v>
      </c>
      <c r="C292" s="127" t="s">
        <v>345</v>
      </c>
      <c r="D292" s="480">
        <v>1</v>
      </c>
      <c r="E292" s="480">
        <v>1</v>
      </c>
      <c r="F292" s="257">
        <f t="shared" si="117"/>
        <v>1</v>
      </c>
      <c r="G292" s="239" t="str">
        <f t="shared" si="111"/>
        <v>Đạt</v>
      </c>
      <c r="H292" s="259">
        <f t="shared" si="176"/>
        <v>15</v>
      </c>
      <c r="I292" s="259">
        <f t="shared" si="176"/>
        <v>19</v>
      </c>
      <c r="J292" s="293">
        <f t="shared" si="118"/>
        <v>0.78947368421052633</v>
      </c>
      <c r="K292" s="239" t="str">
        <f t="shared" si="113"/>
        <v>Không đạt</v>
      </c>
      <c r="L292" s="651">
        <v>1</v>
      </c>
      <c r="M292" s="651">
        <f t="shared" si="114"/>
        <v>1</v>
      </c>
      <c r="N292" s="257">
        <f t="shared" si="119"/>
        <v>1</v>
      </c>
      <c r="O292" s="256">
        <v>0</v>
      </c>
      <c r="P292" s="480">
        <f t="shared" si="120"/>
        <v>0</v>
      </c>
      <c r="Q292" s="257" t="str">
        <f t="shared" si="115"/>
        <v/>
      </c>
      <c r="R292" s="650">
        <v>1</v>
      </c>
      <c r="S292" s="480">
        <f t="shared" si="121"/>
        <v>1</v>
      </c>
      <c r="T292" s="257">
        <f t="shared" si="122"/>
        <v>1</v>
      </c>
      <c r="U292" s="256">
        <v>0</v>
      </c>
      <c r="V292" s="480">
        <f t="shared" si="123"/>
        <v>0</v>
      </c>
      <c r="W292" s="257" t="str">
        <f t="shared" si="124"/>
        <v/>
      </c>
      <c r="X292" s="650">
        <v>0</v>
      </c>
      <c r="Y292" s="480">
        <f t="shared" si="125"/>
        <v>0</v>
      </c>
      <c r="Z292" s="257" t="str">
        <f t="shared" si="126"/>
        <v/>
      </c>
      <c r="AA292" s="650">
        <v>0</v>
      </c>
      <c r="AB292" s="480">
        <f t="shared" si="127"/>
        <v>0</v>
      </c>
      <c r="AC292" s="257" t="str">
        <f t="shared" si="116"/>
        <v/>
      </c>
      <c r="AD292" s="650">
        <v>0</v>
      </c>
      <c r="AE292" s="480">
        <f t="shared" si="128"/>
        <v>0</v>
      </c>
      <c r="AF292" s="257" t="str">
        <f t="shared" si="129"/>
        <v/>
      </c>
      <c r="AG292" s="650">
        <v>0</v>
      </c>
      <c r="AH292" s="480">
        <f t="shared" si="130"/>
        <v>0</v>
      </c>
      <c r="AI292" s="257" t="str">
        <f t="shared" si="131"/>
        <v/>
      </c>
      <c r="AJ292" s="480">
        <v>0</v>
      </c>
      <c r="AK292" s="480">
        <f t="shared" si="132"/>
        <v>0</v>
      </c>
      <c r="AL292" s="257" t="str">
        <f t="shared" si="133"/>
        <v/>
      </c>
      <c r="AM292" s="650">
        <v>3</v>
      </c>
      <c r="AN292" s="480">
        <f t="shared" si="134"/>
        <v>3</v>
      </c>
      <c r="AO292" s="257">
        <f t="shared" si="135"/>
        <v>1</v>
      </c>
      <c r="AP292" s="650">
        <v>0</v>
      </c>
      <c r="AQ292" s="480">
        <f t="shared" si="136"/>
        <v>0</v>
      </c>
      <c r="AR292" s="257" t="str">
        <f t="shared" si="137"/>
        <v/>
      </c>
      <c r="AS292" s="650">
        <v>0</v>
      </c>
      <c r="AT292" s="480">
        <f t="shared" si="138"/>
        <v>1</v>
      </c>
      <c r="AU292" s="257">
        <f t="shared" si="139"/>
        <v>0</v>
      </c>
      <c r="AV292" s="650">
        <v>0</v>
      </c>
      <c r="AW292" s="480">
        <f t="shared" si="140"/>
        <v>0</v>
      </c>
      <c r="AX292" s="257" t="str">
        <f t="shared" si="141"/>
        <v/>
      </c>
      <c r="AY292" s="654">
        <v>1</v>
      </c>
      <c r="AZ292" s="480">
        <f t="shared" si="142"/>
        <v>1</v>
      </c>
      <c r="BA292" s="257">
        <f t="shared" si="143"/>
        <v>1</v>
      </c>
      <c r="BB292" s="650">
        <v>0</v>
      </c>
      <c r="BC292" s="480">
        <f t="shared" si="144"/>
        <v>2</v>
      </c>
      <c r="BD292" s="257">
        <f t="shared" si="145"/>
        <v>0</v>
      </c>
      <c r="BE292" s="650">
        <v>1</v>
      </c>
      <c r="BF292" s="480">
        <f t="shared" si="146"/>
        <v>1</v>
      </c>
      <c r="BG292" s="257">
        <f t="shared" si="147"/>
        <v>1</v>
      </c>
      <c r="BH292" s="650">
        <v>1</v>
      </c>
      <c r="BI292" s="480">
        <f t="shared" si="148"/>
        <v>1</v>
      </c>
      <c r="BJ292" s="257">
        <f t="shared" si="149"/>
        <v>1</v>
      </c>
      <c r="BK292" s="650">
        <v>2</v>
      </c>
      <c r="BL292" s="480">
        <f t="shared" si="150"/>
        <v>2</v>
      </c>
      <c r="BM292" s="257">
        <f t="shared" si="151"/>
        <v>1</v>
      </c>
      <c r="BN292" s="650">
        <v>1</v>
      </c>
      <c r="BO292" s="480">
        <f t="shared" si="152"/>
        <v>1</v>
      </c>
      <c r="BP292" s="257">
        <f t="shared" si="153"/>
        <v>1</v>
      </c>
      <c r="BQ292" s="650">
        <v>0</v>
      </c>
      <c r="BR292" s="480">
        <f t="shared" si="154"/>
        <v>0</v>
      </c>
      <c r="BS292" s="257" t="str">
        <f t="shared" si="155"/>
        <v/>
      </c>
      <c r="BT292" s="650">
        <v>0</v>
      </c>
      <c r="BU292" s="480">
        <v>0</v>
      </c>
      <c r="BV292" s="257" t="str">
        <f t="shared" si="156"/>
        <v/>
      </c>
      <c r="BW292" s="650">
        <v>0</v>
      </c>
      <c r="BX292" s="480">
        <f t="shared" si="157"/>
        <v>1</v>
      </c>
      <c r="BY292" s="257">
        <f t="shared" si="158"/>
        <v>0</v>
      </c>
      <c r="BZ292" s="650">
        <v>0</v>
      </c>
      <c r="CA292" s="480">
        <f t="shared" si="159"/>
        <v>0</v>
      </c>
      <c r="CB292" s="257" t="str">
        <f t="shared" si="160"/>
        <v/>
      </c>
      <c r="CC292" s="650">
        <v>1</v>
      </c>
      <c r="CD292" s="480">
        <f t="shared" si="161"/>
        <v>1</v>
      </c>
      <c r="CE292" s="257">
        <f t="shared" si="162"/>
        <v>1</v>
      </c>
      <c r="CF292" s="256">
        <v>1</v>
      </c>
      <c r="CG292" s="480">
        <f t="shared" si="163"/>
        <v>1</v>
      </c>
      <c r="CH292" s="257">
        <f t="shared" si="164"/>
        <v>1</v>
      </c>
      <c r="CI292" s="256">
        <v>1</v>
      </c>
      <c r="CJ292" s="256">
        <f t="shared" si="165"/>
        <v>1</v>
      </c>
      <c r="CK292" s="257">
        <f t="shared" si="166"/>
        <v>1</v>
      </c>
      <c r="CL292" s="256">
        <v>0</v>
      </c>
      <c r="CM292" s="256">
        <f t="shared" si="167"/>
        <v>0</v>
      </c>
      <c r="CN292" s="257" t="str">
        <f t="shared" si="168"/>
        <v/>
      </c>
      <c r="CO292" s="650">
        <v>0</v>
      </c>
      <c r="CP292" s="256">
        <f t="shared" si="169"/>
        <v>0</v>
      </c>
      <c r="CQ292" s="257" t="str">
        <f t="shared" si="170"/>
        <v/>
      </c>
      <c r="CR292" s="256">
        <v>0</v>
      </c>
      <c r="CS292" s="256">
        <f t="shared" si="171"/>
        <v>0</v>
      </c>
      <c r="CT292" s="257" t="str">
        <f t="shared" si="172"/>
        <v/>
      </c>
      <c r="CU292" s="256">
        <v>0</v>
      </c>
      <c r="CV292" s="256">
        <v>0</v>
      </c>
      <c r="CW292" s="257" t="str">
        <f t="shared" si="173"/>
        <v/>
      </c>
      <c r="CX292" s="256">
        <v>1</v>
      </c>
      <c r="CY292" s="256">
        <f t="shared" si="174"/>
        <v>1</v>
      </c>
      <c r="CZ292" s="257">
        <f t="shared" si="175"/>
        <v>1</v>
      </c>
    </row>
    <row r="293" spans="1:104" ht="15" customHeight="1" x14ac:dyDescent="0.25">
      <c r="A293" s="152">
        <v>39</v>
      </c>
      <c r="B293" s="127" t="s">
        <v>376</v>
      </c>
      <c r="C293" s="127" t="s">
        <v>339</v>
      </c>
      <c r="D293" s="480">
        <v>1</v>
      </c>
      <c r="E293" s="480">
        <v>1</v>
      </c>
      <c r="F293" s="257">
        <f t="shared" si="117"/>
        <v>1</v>
      </c>
      <c r="G293" s="239" t="str">
        <f t="shared" si="111"/>
        <v>Đạt</v>
      </c>
      <c r="H293" s="259">
        <f t="shared" si="176"/>
        <v>12</v>
      </c>
      <c r="I293" s="259">
        <f t="shared" si="176"/>
        <v>11</v>
      </c>
      <c r="J293" s="293">
        <f t="shared" si="118"/>
        <v>1.0909090909090908</v>
      </c>
      <c r="K293" s="239" t="str">
        <f t="shared" si="113"/>
        <v>Đạt</v>
      </c>
      <c r="L293" s="651">
        <v>0</v>
      </c>
      <c r="M293" s="651">
        <f t="shared" si="114"/>
        <v>0</v>
      </c>
      <c r="N293" s="257" t="str">
        <f t="shared" si="119"/>
        <v/>
      </c>
      <c r="O293" s="256">
        <v>0</v>
      </c>
      <c r="P293" s="480">
        <f t="shared" si="120"/>
        <v>0</v>
      </c>
      <c r="Q293" s="257" t="str">
        <f t="shared" si="115"/>
        <v/>
      </c>
      <c r="R293" s="650">
        <v>0</v>
      </c>
      <c r="S293" s="480">
        <f t="shared" si="121"/>
        <v>0</v>
      </c>
      <c r="T293" s="257" t="str">
        <f t="shared" si="122"/>
        <v/>
      </c>
      <c r="U293" s="256">
        <v>0</v>
      </c>
      <c r="V293" s="480">
        <f t="shared" si="123"/>
        <v>0</v>
      </c>
      <c r="W293" s="257" t="str">
        <f t="shared" si="124"/>
        <v/>
      </c>
      <c r="X293" s="650">
        <v>1</v>
      </c>
      <c r="Y293" s="480">
        <f t="shared" si="125"/>
        <v>1</v>
      </c>
      <c r="Z293" s="257">
        <f t="shared" si="126"/>
        <v>1</v>
      </c>
      <c r="AA293" s="650">
        <v>4</v>
      </c>
      <c r="AB293" s="480">
        <f t="shared" si="127"/>
        <v>4</v>
      </c>
      <c r="AC293" s="257">
        <f t="shared" si="116"/>
        <v>1</v>
      </c>
      <c r="AD293" s="650">
        <v>1</v>
      </c>
      <c r="AE293" s="480">
        <f t="shared" si="128"/>
        <v>1</v>
      </c>
      <c r="AF293" s="257">
        <f t="shared" si="129"/>
        <v>1</v>
      </c>
      <c r="AG293" s="650">
        <v>0</v>
      </c>
      <c r="AH293" s="480">
        <f t="shared" si="130"/>
        <v>0</v>
      </c>
      <c r="AI293" s="257" t="str">
        <f t="shared" si="131"/>
        <v/>
      </c>
      <c r="AJ293" s="480">
        <v>0</v>
      </c>
      <c r="AK293" s="480">
        <f t="shared" si="132"/>
        <v>0</v>
      </c>
      <c r="AL293" s="257" t="str">
        <f t="shared" si="133"/>
        <v/>
      </c>
      <c r="AM293" s="650">
        <v>0</v>
      </c>
      <c r="AN293" s="480">
        <f t="shared" si="134"/>
        <v>0</v>
      </c>
      <c r="AO293" s="257" t="str">
        <f t="shared" si="135"/>
        <v/>
      </c>
      <c r="AP293" s="650">
        <v>0</v>
      </c>
      <c r="AQ293" s="480">
        <f t="shared" si="136"/>
        <v>0</v>
      </c>
      <c r="AR293" s="257" t="str">
        <f t="shared" si="137"/>
        <v/>
      </c>
      <c r="AS293" s="650">
        <v>1</v>
      </c>
      <c r="AT293" s="480">
        <f t="shared" si="138"/>
        <v>0</v>
      </c>
      <c r="AU293" s="257" t="str">
        <f t="shared" si="139"/>
        <v/>
      </c>
      <c r="AV293" s="650">
        <v>0</v>
      </c>
      <c r="AW293" s="480">
        <f t="shared" si="140"/>
        <v>0</v>
      </c>
      <c r="AX293" s="257" t="str">
        <f t="shared" si="141"/>
        <v/>
      </c>
      <c r="AY293" s="654">
        <v>0</v>
      </c>
      <c r="AZ293" s="480">
        <f t="shared" si="142"/>
        <v>0</v>
      </c>
      <c r="BA293" s="257" t="str">
        <f t="shared" si="143"/>
        <v/>
      </c>
      <c r="BB293" s="650">
        <v>0</v>
      </c>
      <c r="BC293" s="480">
        <f t="shared" si="144"/>
        <v>0</v>
      </c>
      <c r="BD293" s="257" t="str">
        <f t="shared" si="145"/>
        <v/>
      </c>
      <c r="BE293" s="650">
        <v>0</v>
      </c>
      <c r="BF293" s="480">
        <f t="shared" si="146"/>
        <v>0</v>
      </c>
      <c r="BG293" s="257" t="str">
        <f t="shared" si="147"/>
        <v/>
      </c>
      <c r="BH293" s="650">
        <v>0</v>
      </c>
      <c r="BI293" s="480">
        <f t="shared" si="148"/>
        <v>0</v>
      </c>
      <c r="BJ293" s="257" t="str">
        <f t="shared" si="149"/>
        <v/>
      </c>
      <c r="BK293" s="650">
        <v>0</v>
      </c>
      <c r="BL293" s="480">
        <f t="shared" si="150"/>
        <v>0</v>
      </c>
      <c r="BM293" s="257" t="str">
        <f t="shared" si="151"/>
        <v/>
      </c>
      <c r="BN293" s="650">
        <v>0</v>
      </c>
      <c r="BO293" s="480">
        <f t="shared" si="152"/>
        <v>0</v>
      </c>
      <c r="BP293" s="257" t="str">
        <f t="shared" si="153"/>
        <v/>
      </c>
      <c r="BQ293" s="650">
        <v>0</v>
      </c>
      <c r="BR293" s="480">
        <f t="shared" si="154"/>
        <v>0</v>
      </c>
      <c r="BS293" s="257" t="str">
        <f t="shared" si="155"/>
        <v/>
      </c>
      <c r="BT293" s="650">
        <v>0</v>
      </c>
      <c r="BU293" s="480">
        <v>0</v>
      </c>
      <c r="BV293" s="257" t="str">
        <f t="shared" si="156"/>
        <v/>
      </c>
      <c r="BW293" s="650">
        <v>0</v>
      </c>
      <c r="BX293" s="480">
        <f t="shared" si="157"/>
        <v>0</v>
      </c>
      <c r="BY293" s="257" t="str">
        <f t="shared" si="158"/>
        <v/>
      </c>
      <c r="BZ293" s="650">
        <v>0</v>
      </c>
      <c r="CA293" s="480">
        <f t="shared" si="159"/>
        <v>0</v>
      </c>
      <c r="CB293" s="257" t="str">
        <f t="shared" si="160"/>
        <v/>
      </c>
      <c r="CC293" s="650">
        <v>1</v>
      </c>
      <c r="CD293" s="480">
        <f t="shared" si="161"/>
        <v>1</v>
      </c>
      <c r="CE293" s="257">
        <f t="shared" si="162"/>
        <v>1</v>
      </c>
      <c r="CF293" s="256">
        <v>1</v>
      </c>
      <c r="CG293" s="480">
        <f t="shared" si="163"/>
        <v>1</v>
      </c>
      <c r="CH293" s="257">
        <f t="shared" si="164"/>
        <v>1</v>
      </c>
      <c r="CI293" s="256">
        <v>0</v>
      </c>
      <c r="CJ293" s="256">
        <f t="shared" si="165"/>
        <v>0</v>
      </c>
      <c r="CK293" s="257" t="str">
        <f t="shared" si="166"/>
        <v/>
      </c>
      <c r="CL293" s="256">
        <v>0</v>
      </c>
      <c r="CM293" s="256">
        <f t="shared" si="167"/>
        <v>0</v>
      </c>
      <c r="CN293" s="257" t="str">
        <f t="shared" si="168"/>
        <v/>
      </c>
      <c r="CO293" s="650">
        <v>1</v>
      </c>
      <c r="CP293" s="256">
        <f t="shared" si="169"/>
        <v>1</v>
      </c>
      <c r="CQ293" s="257">
        <f t="shared" si="170"/>
        <v>1</v>
      </c>
      <c r="CR293" s="256">
        <v>0</v>
      </c>
      <c r="CS293" s="256">
        <f t="shared" si="171"/>
        <v>0</v>
      </c>
      <c r="CT293" s="257" t="str">
        <f t="shared" si="172"/>
        <v/>
      </c>
      <c r="CU293" s="256">
        <v>1</v>
      </c>
      <c r="CV293" s="256">
        <v>1</v>
      </c>
      <c r="CW293" s="257">
        <f t="shared" si="173"/>
        <v>1</v>
      </c>
      <c r="CX293" s="256">
        <v>1</v>
      </c>
      <c r="CY293" s="256">
        <f t="shared" si="174"/>
        <v>1</v>
      </c>
      <c r="CZ293" s="257">
        <f t="shared" si="175"/>
        <v>1</v>
      </c>
    </row>
    <row r="294" spans="1:104" ht="15" customHeight="1" x14ac:dyDescent="0.25">
      <c r="A294" s="152">
        <v>40</v>
      </c>
      <c r="B294" s="127" t="s">
        <v>377</v>
      </c>
      <c r="C294" s="127" t="s">
        <v>339</v>
      </c>
      <c r="D294" s="480">
        <v>1</v>
      </c>
      <c r="E294" s="480">
        <v>1</v>
      </c>
      <c r="F294" s="257">
        <f t="shared" si="117"/>
        <v>1</v>
      </c>
      <c r="G294" s="239" t="str">
        <f t="shared" si="111"/>
        <v>Đạt</v>
      </c>
      <c r="H294" s="259">
        <f t="shared" si="176"/>
        <v>26</v>
      </c>
      <c r="I294" s="259">
        <f t="shared" si="176"/>
        <v>26</v>
      </c>
      <c r="J294" s="293">
        <f t="shared" si="118"/>
        <v>1</v>
      </c>
      <c r="K294" s="239" t="str">
        <f t="shared" si="113"/>
        <v>Đạt</v>
      </c>
      <c r="L294" s="651">
        <v>0</v>
      </c>
      <c r="M294" s="651">
        <f t="shared" si="114"/>
        <v>0</v>
      </c>
      <c r="N294" s="257" t="str">
        <f t="shared" si="119"/>
        <v/>
      </c>
      <c r="O294" s="256">
        <v>0</v>
      </c>
      <c r="P294" s="480">
        <f t="shared" si="120"/>
        <v>0</v>
      </c>
      <c r="Q294" s="257" t="str">
        <f t="shared" si="115"/>
        <v/>
      </c>
      <c r="R294" s="650">
        <v>6</v>
      </c>
      <c r="S294" s="480">
        <f t="shared" si="121"/>
        <v>6</v>
      </c>
      <c r="T294" s="257">
        <f t="shared" si="122"/>
        <v>1</v>
      </c>
      <c r="U294" s="256">
        <v>1</v>
      </c>
      <c r="V294" s="480">
        <f t="shared" si="123"/>
        <v>1</v>
      </c>
      <c r="W294" s="257">
        <f t="shared" si="124"/>
        <v>1</v>
      </c>
      <c r="X294" s="650">
        <v>2</v>
      </c>
      <c r="Y294" s="480">
        <f t="shared" si="125"/>
        <v>2</v>
      </c>
      <c r="Z294" s="257">
        <f t="shared" si="126"/>
        <v>1</v>
      </c>
      <c r="AA294" s="650">
        <v>2</v>
      </c>
      <c r="AB294" s="480">
        <f t="shared" si="127"/>
        <v>2</v>
      </c>
      <c r="AC294" s="257">
        <f t="shared" si="116"/>
        <v>1</v>
      </c>
      <c r="AD294" s="650">
        <v>0</v>
      </c>
      <c r="AE294" s="480">
        <f t="shared" si="128"/>
        <v>0</v>
      </c>
      <c r="AF294" s="257" t="str">
        <f t="shared" si="129"/>
        <v/>
      </c>
      <c r="AG294" s="650">
        <v>0</v>
      </c>
      <c r="AH294" s="480">
        <f t="shared" si="130"/>
        <v>0</v>
      </c>
      <c r="AI294" s="257" t="str">
        <f t="shared" si="131"/>
        <v/>
      </c>
      <c r="AJ294" s="480">
        <v>1</v>
      </c>
      <c r="AK294" s="480">
        <f t="shared" si="132"/>
        <v>1</v>
      </c>
      <c r="AL294" s="257">
        <f t="shared" si="133"/>
        <v>1</v>
      </c>
      <c r="AM294" s="650">
        <v>2</v>
      </c>
      <c r="AN294" s="480">
        <f t="shared" si="134"/>
        <v>2</v>
      </c>
      <c r="AO294" s="257">
        <f t="shared" si="135"/>
        <v>1</v>
      </c>
      <c r="AP294" s="650">
        <v>0</v>
      </c>
      <c r="AQ294" s="480">
        <f t="shared" si="136"/>
        <v>0</v>
      </c>
      <c r="AR294" s="257" t="str">
        <f t="shared" si="137"/>
        <v/>
      </c>
      <c r="AS294" s="650">
        <v>1</v>
      </c>
      <c r="AT294" s="480">
        <f t="shared" si="138"/>
        <v>1</v>
      </c>
      <c r="AU294" s="257">
        <f t="shared" si="139"/>
        <v>1</v>
      </c>
      <c r="AV294" s="650">
        <v>3</v>
      </c>
      <c r="AW294" s="480">
        <f t="shared" si="140"/>
        <v>3</v>
      </c>
      <c r="AX294" s="257">
        <f t="shared" si="141"/>
        <v>1</v>
      </c>
      <c r="AY294" s="654">
        <v>0</v>
      </c>
      <c r="AZ294" s="480">
        <f t="shared" si="142"/>
        <v>0</v>
      </c>
      <c r="BA294" s="257" t="str">
        <f t="shared" si="143"/>
        <v/>
      </c>
      <c r="BB294" s="650">
        <v>1</v>
      </c>
      <c r="BC294" s="480">
        <f t="shared" si="144"/>
        <v>1</v>
      </c>
      <c r="BD294" s="257">
        <f t="shared" si="145"/>
        <v>1</v>
      </c>
      <c r="BE294" s="650">
        <v>0</v>
      </c>
      <c r="BF294" s="480">
        <f t="shared" si="146"/>
        <v>0</v>
      </c>
      <c r="BG294" s="257" t="str">
        <f t="shared" si="147"/>
        <v/>
      </c>
      <c r="BH294" s="650">
        <v>0</v>
      </c>
      <c r="BI294" s="480">
        <f t="shared" si="148"/>
        <v>0</v>
      </c>
      <c r="BJ294" s="257" t="str">
        <f t="shared" si="149"/>
        <v/>
      </c>
      <c r="BK294" s="650">
        <v>0</v>
      </c>
      <c r="BL294" s="480">
        <f t="shared" si="150"/>
        <v>0</v>
      </c>
      <c r="BM294" s="257" t="str">
        <f t="shared" si="151"/>
        <v/>
      </c>
      <c r="BN294" s="650">
        <v>0</v>
      </c>
      <c r="BO294" s="480">
        <f t="shared" si="152"/>
        <v>0</v>
      </c>
      <c r="BP294" s="257" t="str">
        <f t="shared" si="153"/>
        <v/>
      </c>
      <c r="BQ294" s="650">
        <v>2</v>
      </c>
      <c r="BR294" s="480">
        <f t="shared" si="154"/>
        <v>2</v>
      </c>
      <c r="BS294" s="257">
        <f t="shared" si="155"/>
        <v>1</v>
      </c>
      <c r="BT294" s="650">
        <v>0</v>
      </c>
      <c r="BU294" s="480">
        <v>0</v>
      </c>
      <c r="BV294" s="257" t="str">
        <f t="shared" si="156"/>
        <v/>
      </c>
      <c r="BW294" s="650">
        <v>0</v>
      </c>
      <c r="BX294" s="480">
        <f t="shared" si="157"/>
        <v>0</v>
      </c>
      <c r="BY294" s="257" t="str">
        <f t="shared" si="158"/>
        <v/>
      </c>
      <c r="BZ294" s="650">
        <v>0</v>
      </c>
      <c r="CA294" s="480">
        <f t="shared" si="159"/>
        <v>0</v>
      </c>
      <c r="CB294" s="257" t="str">
        <f t="shared" si="160"/>
        <v/>
      </c>
      <c r="CC294" s="650">
        <v>1</v>
      </c>
      <c r="CD294" s="480">
        <f t="shared" si="161"/>
        <v>1</v>
      </c>
      <c r="CE294" s="257">
        <f t="shared" si="162"/>
        <v>1</v>
      </c>
      <c r="CF294" s="256">
        <v>0</v>
      </c>
      <c r="CG294" s="480">
        <f t="shared" si="163"/>
        <v>0</v>
      </c>
      <c r="CH294" s="257" t="str">
        <f t="shared" si="164"/>
        <v/>
      </c>
      <c r="CI294" s="256">
        <v>1</v>
      </c>
      <c r="CJ294" s="256">
        <f t="shared" si="165"/>
        <v>1</v>
      </c>
      <c r="CK294" s="257">
        <f t="shared" si="166"/>
        <v>1</v>
      </c>
      <c r="CL294" s="256">
        <v>1</v>
      </c>
      <c r="CM294" s="256">
        <f t="shared" si="167"/>
        <v>1</v>
      </c>
      <c r="CN294" s="257">
        <f t="shared" si="168"/>
        <v>1</v>
      </c>
      <c r="CO294" s="650">
        <v>1</v>
      </c>
      <c r="CP294" s="256">
        <f t="shared" si="169"/>
        <v>1</v>
      </c>
      <c r="CQ294" s="257">
        <f t="shared" si="170"/>
        <v>1</v>
      </c>
      <c r="CR294" s="256">
        <v>0</v>
      </c>
      <c r="CS294" s="256">
        <f t="shared" si="171"/>
        <v>0</v>
      </c>
      <c r="CT294" s="257" t="str">
        <f t="shared" si="172"/>
        <v/>
      </c>
      <c r="CU294" s="256">
        <v>0</v>
      </c>
      <c r="CV294" s="256">
        <v>0</v>
      </c>
      <c r="CW294" s="257" t="str">
        <f t="shared" si="173"/>
        <v/>
      </c>
      <c r="CX294" s="256">
        <v>1</v>
      </c>
      <c r="CY294" s="256">
        <f t="shared" si="174"/>
        <v>1</v>
      </c>
      <c r="CZ294" s="257">
        <f t="shared" si="175"/>
        <v>1</v>
      </c>
    </row>
    <row r="295" spans="1:104" ht="15" customHeight="1" x14ac:dyDescent="0.25">
      <c r="A295" s="152">
        <v>41</v>
      </c>
      <c r="B295" s="127" t="s">
        <v>378</v>
      </c>
      <c r="C295" s="127" t="s">
        <v>339</v>
      </c>
      <c r="D295" s="480">
        <v>0</v>
      </c>
      <c r="E295" s="480">
        <v>0</v>
      </c>
      <c r="F295" s="257" t="str">
        <f t="shared" si="117"/>
        <v>-</v>
      </c>
      <c r="G295" s="239" t="str">
        <f t="shared" si="111"/>
        <v>Đạt</v>
      </c>
      <c r="H295" s="259">
        <f t="shared" si="176"/>
        <v>2</v>
      </c>
      <c r="I295" s="259">
        <f t="shared" si="176"/>
        <v>5</v>
      </c>
      <c r="J295" s="293">
        <f t="shared" si="118"/>
        <v>0.4</v>
      </c>
      <c r="K295" s="239" t="str">
        <f t="shared" si="113"/>
        <v>Không đạt</v>
      </c>
      <c r="L295" s="651">
        <v>0</v>
      </c>
      <c r="M295" s="651">
        <f t="shared" si="114"/>
        <v>0</v>
      </c>
      <c r="N295" s="257" t="str">
        <f t="shared" si="119"/>
        <v/>
      </c>
      <c r="O295" s="256">
        <v>0</v>
      </c>
      <c r="P295" s="480">
        <f t="shared" si="120"/>
        <v>0</v>
      </c>
      <c r="Q295" s="257" t="str">
        <f t="shared" si="115"/>
        <v/>
      </c>
      <c r="R295" s="650">
        <v>0</v>
      </c>
      <c r="S295" s="480">
        <f t="shared" si="121"/>
        <v>0</v>
      </c>
      <c r="T295" s="257" t="str">
        <f t="shared" si="122"/>
        <v/>
      </c>
      <c r="U295" s="256">
        <v>0</v>
      </c>
      <c r="V295" s="480">
        <f t="shared" si="123"/>
        <v>0</v>
      </c>
      <c r="W295" s="257" t="str">
        <f t="shared" si="124"/>
        <v/>
      </c>
      <c r="X295" s="650">
        <v>0</v>
      </c>
      <c r="Y295" s="480">
        <f t="shared" si="125"/>
        <v>0</v>
      </c>
      <c r="Z295" s="257" t="str">
        <f t="shared" si="126"/>
        <v/>
      </c>
      <c r="AA295" s="650">
        <v>0</v>
      </c>
      <c r="AB295" s="480">
        <f t="shared" si="127"/>
        <v>0</v>
      </c>
      <c r="AC295" s="257" t="str">
        <f t="shared" si="116"/>
        <v/>
      </c>
      <c r="AD295" s="650">
        <v>0</v>
      </c>
      <c r="AE295" s="480">
        <f t="shared" si="128"/>
        <v>0</v>
      </c>
      <c r="AF295" s="257" t="str">
        <f t="shared" si="129"/>
        <v/>
      </c>
      <c r="AG295" s="650">
        <v>0</v>
      </c>
      <c r="AH295" s="480">
        <f t="shared" si="130"/>
        <v>0</v>
      </c>
      <c r="AI295" s="257" t="str">
        <f t="shared" si="131"/>
        <v/>
      </c>
      <c r="AJ295" s="480">
        <v>0</v>
      </c>
      <c r="AK295" s="480">
        <f t="shared" si="132"/>
        <v>0</v>
      </c>
      <c r="AL295" s="257" t="str">
        <f t="shared" si="133"/>
        <v/>
      </c>
      <c r="AM295" s="650">
        <v>0</v>
      </c>
      <c r="AN295" s="480">
        <f t="shared" si="134"/>
        <v>0</v>
      </c>
      <c r="AO295" s="257" t="str">
        <f t="shared" si="135"/>
        <v/>
      </c>
      <c r="AP295" s="650">
        <v>0</v>
      </c>
      <c r="AQ295" s="480">
        <f t="shared" si="136"/>
        <v>0</v>
      </c>
      <c r="AR295" s="257" t="str">
        <f t="shared" si="137"/>
        <v/>
      </c>
      <c r="AS295" s="650">
        <v>0</v>
      </c>
      <c r="AT295" s="480">
        <f t="shared" si="138"/>
        <v>2</v>
      </c>
      <c r="AU295" s="257">
        <f t="shared" si="139"/>
        <v>0</v>
      </c>
      <c r="AV295" s="650">
        <v>0</v>
      </c>
      <c r="AW295" s="480">
        <f t="shared" si="140"/>
        <v>0</v>
      </c>
      <c r="AX295" s="257" t="str">
        <f t="shared" si="141"/>
        <v/>
      </c>
      <c r="AY295" s="654">
        <v>0</v>
      </c>
      <c r="AZ295" s="480">
        <f t="shared" si="142"/>
        <v>0</v>
      </c>
      <c r="BA295" s="257" t="str">
        <f t="shared" si="143"/>
        <v/>
      </c>
      <c r="BB295" s="650">
        <v>0</v>
      </c>
      <c r="BC295" s="480">
        <f t="shared" si="144"/>
        <v>0</v>
      </c>
      <c r="BD295" s="257" t="str">
        <f t="shared" si="145"/>
        <v/>
      </c>
      <c r="BE295" s="650">
        <v>0</v>
      </c>
      <c r="BF295" s="480">
        <f t="shared" si="146"/>
        <v>0</v>
      </c>
      <c r="BG295" s="257" t="str">
        <f t="shared" si="147"/>
        <v/>
      </c>
      <c r="BH295" s="650">
        <v>0</v>
      </c>
      <c r="BI295" s="480">
        <f t="shared" si="148"/>
        <v>0</v>
      </c>
      <c r="BJ295" s="257" t="str">
        <f t="shared" si="149"/>
        <v/>
      </c>
      <c r="BK295" s="650">
        <v>0</v>
      </c>
      <c r="BL295" s="480">
        <f t="shared" si="150"/>
        <v>0</v>
      </c>
      <c r="BM295" s="257" t="str">
        <f t="shared" si="151"/>
        <v/>
      </c>
      <c r="BN295" s="650">
        <v>0</v>
      </c>
      <c r="BO295" s="480">
        <f t="shared" si="152"/>
        <v>0</v>
      </c>
      <c r="BP295" s="257" t="str">
        <f t="shared" si="153"/>
        <v/>
      </c>
      <c r="BQ295" s="650">
        <v>0</v>
      </c>
      <c r="BR295" s="480">
        <f t="shared" si="154"/>
        <v>0</v>
      </c>
      <c r="BS295" s="257" t="str">
        <f t="shared" si="155"/>
        <v/>
      </c>
      <c r="BT295" s="650">
        <v>0</v>
      </c>
      <c r="BU295" s="480">
        <v>1</v>
      </c>
      <c r="BV295" s="257">
        <f t="shared" si="156"/>
        <v>0</v>
      </c>
      <c r="BW295" s="650">
        <v>0</v>
      </c>
      <c r="BX295" s="480">
        <f t="shared" si="157"/>
        <v>0</v>
      </c>
      <c r="BY295" s="257" t="str">
        <f t="shared" si="158"/>
        <v/>
      </c>
      <c r="BZ295" s="650">
        <v>0</v>
      </c>
      <c r="CA295" s="480">
        <f t="shared" si="159"/>
        <v>0</v>
      </c>
      <c r="CB295" s="257" t="str">
        <f t="shared" si="160"/>
        <v/>
      </c>
      <c r="CC295" s="650">
        <v>1</v>
      </c>
      <c r="CD295" s="480">
        <f t="shared" si="161"/>
        <v>1</v>
      </c>
      <c r="CE295" s="257">
        <f t="shared" si="162"/>
        <v>1</v>
      </c>
      <c r="CF295" s="256">
        <v>0</v>
      </c>
      <c r="CG295" s="480">
        <f t="shared" si="163"/>
        <v>0</v>
      </c>
      <c r="CH295" s="257" t="str">
        <f t="shared" si="164"/>
        <v/>
      </c>
      <c r="CI295" s="256">
        <v>1</v>
      </c>
      <c r="CJ295" s="256">
        <f t="shared" si="165"/>
        <v>1</v>
      </c>
      <c r="CK295" s="257">
        <f t="shared" si="166"/>
        <v>1</v>
      </c>
      <c r="CL295" s="256">
        <v>0</v>
      </c>
      <c r="CM295" s="256">
        <f t="shared" si="167"/>
        <v>0</v>
      </c>
      <c r="CN295" s="257" t="str">
        <f t="shared" si="168"/>
        <v/>
      </c>
      <c r="CO295" s="650">
        <v>0</v>
      </c>
      <c r="CP295" s="256">
        <f t="shared" si="169"/>
        <v>0</v>
      </c>
      <c r="CQ295" s="257" t="str">
        <f t="shared" si="170"/>
        <v/>
      </c>
      <c r="CR295" s="256">
        <v>0</v>
      </c>
      <c r="CS295" s="256">
        <f t="shared" si="171"/>
        <v>0</v>
      </c>
      <c r="CT295" s="257" t="str">
        <f t="shared" si="172"/>
        <v/>
      </c>
      <c r="CU295" s="256">
        <v>0</v>
      </c>
      <c r="CV295" s="256">
        <v>0</v>
      </c>
      <c r="CW295" s="257" t="str">
        <f t="shared" si="173"/>
        <v/>
      </c>
      <c r="CX295" s="256">
        <v>0</v>
      </c>
      <c r="CY295" s="256">
        <f t="shared" si="174"/>
        <v>0</v>
      </c>
      <c r="CZ295" s="257" t="str">
        <f t="shared" si="175"/>
        <v/>
      </c>
    </row>
    <row r="296" spans="1:104" ht="15" customHeight="1" x14ac:dyDescent="0.25">
      <c r="A296" s="152">
        <v>42</v>
      </c>
      <c r="B296" s="127" t="s">
        <v>379</v>
      </c>
      <c r="C296" s="127" t="s">
        <v>345</v>
      </c>
      <c r="D296" s="480">
        <v>0</v>
      </c>
      <c r="E296" s="480">
        <v>0</v>
      </c>
      <c r="F296" s="257" t="str">
        <f t="shared" si="117"/>
        <v>-</v>
      </c>
      <c r="G296" s="239" t="str">
        <f t="shared" si="111"/>
        <v>Đạt</v>
      </c>
      <c r="H296" s="259">
        <f t="shared" si="176"/>
        <v>13</v>
      </c>
      <c r="I296" s="259">
        <f t="shared" si="176"/>
        <v>7</v>
      </c>
      <c r="J296" s="293">
        <f t="shared" si="118"/>
        <v>1.8571428571428572</v>
      </c>
      <c r="K296" s="239" t="str">
        <f t="shared" si="113"/>
        <v>Đạt</v>
      </c>
      <c r="L296" s="651">
        <v>0</v>
      </c>
      <c r="M296" s="651">
        <f t="shared" si="114"/>
        <v>0</v>
      </c>
      <c r="N296" s="257" t="str">
        <f t="shared" si="119"/>
        <v/>
      </c>
      <c r="O296" s="256">
        <v>1</v>
      </c>
      <c r="P296" s="480">
        <f t="shared" si="120"/>
        <v>1</v>
      </c>
      <c r="Q296" s="257">
        <f t="shared" si="115"/>
        <v>1</v>
      </c>
      <c r="R296" s="650">
        <v>0</v>
      </c>
      <c r="S296" s="480">
        <f t="shared" si="121"/>
        <v>0</v>
      </c>
      <c r="T296" s="257" t="str">
        <f t="shared" si="122"/>
        <v/>
      </c>
      <c r="U296" s="256">
        <v>0</v>
      </c>
      <c r="V296" s="480">
        <f t="shared" si="123"/>
        <v>0</v>
      </c>
      <c r="W296" s="257" t="str">
        <f t="shared" si="124"/>
        <v/>
      </c>
      <c r="X296" s="650">
        <v>0</v>
      </c>
      <c r="Y296" s="480">
        <f t="shared" si="125"/>
        <v>0</v>
      </c>
      <c r="Z296" s="257" t="str">
        <f t="shared" si="126"/>
        <v/>
      </c>
      <c r="AA296" s="650">
        <v>0</v>
      </c>
      <c r="AB296" s="480">
        <f t="shared" si="127"/>
        <v>0</v>
      </c>
      <c r="AC296" s="257" t="str">
        <f t="shared" si="116"/>
        <v/>
      </c>
      <c r="AD296" s="650">
        <v>0</v>
      </c>
      <c r="AE296" s="480">
        <f t="shared" si="128"/>
        <v>0</v>
      </c>
      <c r="AF296" s="257" t="str">
        <f t="shared" si="129"/>
        <v/>
      </c>
      <c r="AG296" s="650">
        <v>0</v>
      </c>
      <c r="AH296" s="480">
        <f t="shared" si="130"/>
        <v>0</v>
      </c>
      <c r="AI296" s="257" t="str">
        <f t="shared" si="131"/>
        <v/>
      </c>
      <c r="AJ296" s="480">
        <v>0</v>
      </c>
      <c r="AK296" s="480">
        <f t="shared" si="132"/>
        <v>0</v>
      </c>
      <c r="AL296" s="257" t="str">
        <f t="shared" si="133"/>
        <v/>
      </c>
      <c r="AM296" s="650">
        <v>0</v>
      </c>
      <c r="AN296" s="480">
        <f t="shared" si="134"/>
        <v>0</v>
      </c>
      <c r="AO296" s="257" t="str">
        <f t="shared" si="135"/>
        <v/>
      </c>
      <c r="AP296" s="650">
        <v>0</v>
      </c>
      <c r="AQ296" s="480">
        <f t="shared" si="136"/>
        <v>0</v>
      </c>
      <c r="AR296" s="257" t="str">
        <f t="shared" si="137"/>
        <v/>
      </c>
      <c r="AS296" s="650">
        <v>6</v>
      </c>
      <c r="AT296" s="480">
        <f t="shared" si="138"/>
        <v>0</v>
      </c>
      <c r="AU296" s="257" t="str">
        <f t="shared" si="139"/>
        <v/>
      </c>
      <c r="AV296" s="650">
        <v>0</v>
      </c>
      <c r="AW296" s="480">
        <f t="shared" si="140"/>
        <v>0</v>
      </c>
      <c r="AX296" s="257" t="str">
        <f t="shared" si="141"/>
        <v/>
      </c>
      <c r="AY296" s="654">
        <v>3</v>
      </c>
      <c r="AZ296" s="480">
        <f t="shared" si="142"/>
        <v>3</v>
      </c>
      <c r="BA296" s="257">
        <f t="shared" si="143"/>
        <v>1</v>
      </c>
      <c r="BB296" s="650">
        <v>0</v>
      </c>
      <c r="BC296" s="480">
        <f t="shared" si="144"/>
        <v>0</v>
      </c>
      <c r="BD296" s="257" t="str">
        <f t="shared" si="145"/>
        <v/>
      </c>
      <c r="BE296" s="650">
        <v>0</v>
      </c>
      <c r="BF296" s="480">
        <f t="shared" si="146"/>
        <v>0</v>
      </c>
      <c r="BG296" s="257" t="str">
        <f t="shared" si="147"/>
        <v/>
      </c>
      <c r="BH296" s="650">
        <v>0</v>
      </c>
      <c r="BI296" s="480">
        <f t="shared" si="148"/>
        <v>0</v>
      </c>
      <c r="BJ296" s="257" t="str">
        <f t="shared" si="149"/>
        <v/>
      </c>
      <c r="BK296" s="650">
        <v>1</v>
      </c>
      <c r="BL296" s="480">
        <f t="shared" si="150"/>
        <v>1</v>
      </c>
      <c r="BM296" s="257">
        <f t="shared" si="151"/>
        <v>1</v>
      </c>
      <c r="BN296" s="650">
        <v>0</v>
      </c>
      <c r="BO296" s="480">
        <f t="shared" si="152"/>
        <v>0</v>
      </c>
      <c r="BP296" s="257" t="str">
        <f t="shared" si="153"/>
        <v/>
      </c>
      <c r="BQ296" s="650">
        <v>0</v>
      </c>
      <c r="BR296" s="480">
        <f t="shared" si="154"/>
        <v>0</v>
      </c>
      <c r="BS296" s="257" t="str">
        <f t="shared" si="155"/>
        <v/>
      </c>
      <c r="BT296" s="650">
        <v>0</v>
      </c>
      <c r="BU296" s="480">
        <v>0</v>
      </c>
      <c r="BV296" s="257" t="str">
        <f t="shared" si="156"/>
        <v/>
      </c>
      <c r="BW296" s="650">
        <v>0</v>
      </c>
      <c r="BX296" s="480">
        <f t="shared" si="157"/>
        <v>0</v>
      </c>
      <c r="BY296" s="257" t="str">
        <f t="shared" si="158"/>
        <v/>
      </c>
      <c r="BZ296" s="650">
        <v>0</v>
      </c>
      <c r="CA296" s="480">
        <f t="shared" si="159"/>
        <v>0</v>
      </c>
      <c r="CB296" s="257" t="str">
        <f t="shared" si="160"/>
        <v/>
      </c>
      <c r="CC296" s="650">
        <v>0</v>
      </c>
      <c r="CD296" s="480">
        <f t="shared" si="161"/>
        <v>0</v>
      </c>
      <c r="CE296" s="257" t="str">
        <f t="shared" si="162"/>
        <v/>
      </c>
      <c r="CF296" s="256">
        <v>0</v>
      </c>
      <c r="CG296" s="480">
        <f t="shared" si="163"/>
        <v>0</v>
      </c>
      <c r="CH296" s="257" t="str">
        <f t="shared" si="164"/>
        <v/>
      </c>
      <c r="CI296" s="256">
        <v>0</v>
      </c>
      <c r="CJ296" s="256">
        <f t="shared" si="165"/>
        <v>0</v>
      </c>
      <c r="CK296" s="257" t="str">
        <f t="shared" si="166"/>
        <v/>
      </c>
      <c r="CL296" s="256">
        <v>0</v>
      </c>
      <c r="CM296" s="256">
        <f t="shared" si="167"/>
        <v>0</v>
      </c>
      <c r="CN296" s="257" t="str">
        <f t="shared" si="168"/>
        <v/>
      </c>
      <c r="CO296" s="650">
        <v>1</v>
      </c>
      <c r="CP296" s="256">
        <f t="shared" si="169"/>
        <v>1</v>
      </c>
      <c r="CQ296" s="257">
        <f t="shared" si="170"/>
        <v>1</v>
      </c>
      <c r="CR296" s="256">
        <v>0</v>
      </c>
      <c r="CS296" s="256">
        <f t="shared" si="171"/>
        <v>0</v>
      </c>
      <c r="CT296" s="257" t="str">
        <f t="shared" si="172"/>
        <v/>
      </c>
      <c r="CU296" s="256">
        <v>1</v>
      </c>
      <c r="CV296" s="256">
        <v>1</v>
      </c>
      <c r="CW296" s="257">
        <f t="shared" si="173"/>
        <v>1</v>
      </c>
      <c r="CX296" s="256">
        <v>0</v>
      </c>
      <c r="CY296" s="256">
        <f t="shared" si="174"/>
        <v>0</v>
      </c>
      <c r="CZ296" s="257" t="str">
        <f t="shared" si="175"/>
        <v/>
      </c>
    </row>
    <row r="297" spans="1:104" ht="15" customHeight="1" x14ac:dyDescent="0.25">
      <c r="A297" s="152">
        <v>43</v>
      </c>
      <c r="B297" s="127" t="s">
        <v>380</v>
      </c>
      <c r="C297" s="127" t="s">
        <v>339</v>
      </c>
      <c r="D297" s="480">
        <v>1</v>
      </c>
      <c r="E297" s="480">
        <v>1</v>
      </c>
      <c r="F297" s="257">
        <f t="shared" si="117"/>
        <v>1</v>
      </c>
      <c r="G297" s="239" t="str">
        <f t="shared" si="111"/>
        <v>Đạt</v>
      </c>
      <c r="H297" s="259">
        <f t="shared" si="176"/>
        <v>18</v>
      </c>
      <c r="I297" s="259">
        <f t="shared" si="176"/>
        <v>15</v>
      </c>
      <c r="J297" s="293">
        <f t="shared" si="118"/>
        <v>1.2</v>
      </c>
      <c r="K297" s="239" t="str">
        <f t="shared" si="113"/>
        <v>Đạt</v>
      </c>
      <c r="L297" s="651">
        <v>0</v>
      </c>
      <c r="M297" s="651">
        <f t="shared" si="114"/>
        <v>0</v>
      </c>
      <c r="N297" s="257" t="str">
        <f t="shared" si="119"/>
        <v/>
      </c>
      <c r="O297" s="256">
        <v>0</v>
      </c>
      <c r="P297" s="480">
        <f t="shared" si="120"/>
        <v>0</v>
      </c>
      <c r="Q297" s="257" t="str">
        <f t="shared" si="115"/>
        <v/>
      </c>
      <c r="R297" s="650">
        <v>1</v>
      </c>
      <c r="S297" s="480">
        <f t="shared" si="121"/>
        <v>1</v>
      </c>
      <c r="T297" s="257">
        <f t="shared" si="122"/>
        <v>1</v>
      </c>
      <c r="U297" s="256">
        <v>0</v>
      </c>
      <c r="V297" s="480">
        <f t="shared" si="123"/>
        <v>0</v>
      </c>
      <c r="W297" s="257" t="str">
        <f t="shared" si="124"/>
        <v/>
      </c>
      <c r="X297" s="650">
        <v>1</v>
      </c>
      <c r="Y297" s="480">
        <f t="shared" si="125"/>
        <v>1</v>
      </c>
      <c r="Z297" s="257">
        <f t="shared" si="126"/>
        <v>1</v>
      </c>
      <c r="AA297" s="650">
        <v>1</v>
      </c>
      <c r="AB297" s="480">
        <f t="shared" si="127"/>
        <v>1</v>
      </c>
      <c r="AC297" s="257">
        <f t="shared" si="116"/>
        <v>1</v>
      </c>
      <c r="AD297" s="650">
        <v>1</v>
      </c>
      <c r="AE297" s="480">
        <f t="shared" si="128"/>
        <v>1</v>
      </c>
      <c r="AF297" s="257">
        <f t="shared" si="129"/>
        <v>1</v>
      </c>
      <c r="AG297" s="650">
        <v>0</v>
      </c>
      <c r="AH297" s="480">
        <f t="shared" si="130"/>
        <v>0</v>
      </c>
      <c r="AI297" s="257" t="str">
        <f t="shared" si="131"/>
        <v/>
      </c>
      <c r="AJ297" s="480">
        <v>0</v>
      </c>
      <c r="AK297" s="480">
        <f t="shared" si="132"/>
        <v>0</v>
      </c>
      <c r="AL297" s="257" t="str">
        <f t="shared" si="133"/>
        <v/>
      </c>
      <c r="AM297" s="650">
        <v>1</v>
      </c>
      <c r="AN297" s="480">
        <f t="shared" si="134"/>
        <v>1</v>
      </c>
      <c r="AO297" s="257">
        <f t="shared" si="135"/>
        <v>1</v>
      </c>
      <c r="AP297" s="650">
        <v>1</v>
      </c>
      <c r="AQ297" s="480">
        <f t="shared" si="136"/>
        <v>1</v>
      </c>
      <c r="AR297" s="257">
        <f t="shared" si="137"/>
        <v>1</v>
      </c>
      <c r="AS297" s="650">
        <v>0</v>
      </c>
      <c r="AT297" s="480">
        <f t="shared" si="138"/>
        <v>1</v>
      </c>
      <c r="AU297" s="257">
        <f t="shared" si="139"/>
        <v>0</v>
      </c>
      <c r="AV297" s="650">
        <v>2</v>
      </c>
      <c r="AW297" s="480">
        <f t="shared" si="140"/>
        <v>2</v>
      </c>
      <c r="AX297" s="257">
        <f t="shared" si="141"/>
        <v>1</v>
      </c>
      <c r="AY297" s="654">
        <v>0</v>
      </c>
      <c r="AZ297" s="480">
        <f t="shared" si="142"/>
        <v>0</v>
      </c>
      <c r="BA297" s="257" t="str">
        <f t="shared" si="143"/>
        <v/>
      </c>
      <c r="BB297" s="650">
        <v>2</v>
      </c>
      <c r="BC297" s="480">
        <f t="shared" si="144"/>
        <v>0</v>
      </c>
      <c r="BD297" s="257" t="str">
        <f t="shared" si="145"/>
        <v/>
      </c>
      <c r="BE297" s="650">
        <v>0</v>
      </c>
      <c r="BF297" s="480">
        <f t="shared" si="146"/>
        <v>0</v>
      </c>
      <c r="BG297" s="257" t="str">
        <f t="shared" si="147"/>
        <v/>
      </c>
      <c r="BH297" s="650">
        <v>0</v>
      </c>
      <c r="BI297" s="480">
        <f t="shared" si="148"/>
        <v>0</v>
      </c>
      <c r="BJ297" s="257" t="str">
        <f t="shared" si="149"/>
        <v/>
      </c>
      <c r="BK297" s="650">
        <v>0</v>
      </c>
      <c r="BL297" s="480">
        <f t="shared" si="150"/>
        <v>0</v>
      </c>
      <c r="BM297" s="257" t="str">
        <f t="shared" si="151"/>
        <v/>
      </c>
      <c r="BN297" s="650">
        <v>0</v>
      </c>
      <c r="BO297" s="480">
        <f t="shared" si="152"/>
        <v>0</v>
      </c>
      <c r="BP297" s="257" t="str">
        <f t="shared" si="153"/>
        <v/>
      </c>
      <c r="BQ297" s="650">
        <v>0</v>
      </c>
      <c r="BR297" s="480">
        <f t="shared" si="154"/>
        <v>0</v>
      </c>
      <c r="BS297" s="257" t="str">
        <f t="shared" si="155"/>
        <v/>
      </c>
      <c r="BT297" s="650">
        <v>2</v>
      </c>
      <c r="BU297" s="480">
        <v>0</v>
      </c>
      <c r="BV297" s="257" t="str">
        <f t="shared" si="156"/>
        <v/>
      </c>
      <c r="BW297" s="650">
        <v>0</v>
      </c>
      <c r="BX297" s="480">
        <f t="shared" si="157"/>
        <v>0</v>
      </c>
      <c r="BY297" s="257" t="str">
        <f t="shared" si="158"/>
        <v/>
      </c>
      <c r="BZ297" s="650">
        <v>0</v>
      </c>
      <c r="CA297" s="480">
        <f t="shared" si="159"/>
        <v>0</v>
      </c>
      <c r="CB297" s="257" t="str">
        <f t="shared" si="160"/>
        <v/>
      </c>
      <c r="CC297" s="650">
        <v>1</v>
      </c>
      <c r="CD297" s="480">
        <f t="shared" si="161"/>
        <v>1</v>
      </c>
      <c r="CE297" s="257">
        <f t="shared" si="162"/>
        <v>1</v>
      </c>
      <c r="CF297" s="256">
        <v>0</v>
      </c>
      <c r="CG297" s="480">
        <f t="shared" si="163"/>
        <v>0</v>
      </c>
      <c r="CH297" s="257" t="str">
        <f t="shared" si="164"/>
        <v/>
      </c>
      <c r="CI297" s="256">
        <v>0</v>
      </c>
      <c r="CJ297" s="256">
        <f t="shared" si="165"/>
        <v>0</v>
      </c>
      <c r="CK297" s="257" t="str">
        <f t="shared" si="166"/>
        <v/>
      </c>
      <c r="CL297" s="256">
        <v>1</v>
      </c>
      <c r="CM297" s="256">
        <f t="shared" si="167"/>
        <v>1</v>
      </c>
      <c r="CN297" s="257">
        <f t="shared" si="168"/>
        <v>1</v>
      </c>
      <c r="CO297" s="650">
        <v>3</v>
      </c>
      <c r="CP297" s="256">
        <f t="shared" si="169"/>
        <v>3</v>
      </c>
      <c r="CQ297" s="257">
        <f t="shared" si="170"/>
        <v>1</v>
      </c>
      <c r="CR297" s="256">
        <v>0</v>
      </c>
      <c r="CS297" s="256">
        <f t="shared" si="171"/>
        <v>0</v>
      </c>
      <c r="CT297" s="257" t="str">
        <f t="shared" si="172"/>
        <v/>
      </c>
      <c r="CU297" s="256">
        <v>0</v>
      </c>
      <c r="CV297" s="256">
        <v>0</v>
      </c>
      <c r="CW297" s="257" t="str">
        <f t="shared" si="173"/>
        <v/>
      </c>
      <c r="CX297" s="256">
        <v>1</v>
      </c>
      <c r="CY297" s="256">
        <f t="shared" si="174"/>
        <v>1</v>
      </c>
      <c r="CZ297" s="257">
        <f t="shared" si="175"/>
        <v>1</v>
      </c>
    </row>
    <row r="298" spans="1:104" ht="15" customHeight="1" x14ac:dyDescent="0.25">
      <c r="A298" s="152">
        <v>44</v>
      </c>
      <c r="B298" s="127" t="s">
        <v>381</v>
      </c>
      <c r="C298" s="127" t="s">
        <v>345</v>
      </c>
      <c r="D298" s="480">
        <v>2</v>
      </c>
      <c r="E298" s="480">
        <v>2</v>
      </c>
      <c r="F298" s="257">
        <f t="shared" si="117"/>
        <v>1</v>
      </c>
      <c r="G298" s="239" t="str">
        <f t="shared" si="111"/>
        <v>Đạt</v>
      </c>
      <c r="H298" s="259">
        <f t="shared" si="176"/>
        <v>11</v>
      </c>
      <c r="I298" s="259">
        <f t="shared" si="176"/>
        <v>11</v>
      </c>
      <c r="J298" s="293">
        <f t="shared" si="118"/>
        <v>1</v>
      </c>
      <c r="K298" s="239" t="str">
        <f t="shared" si="113"/>
        <v>Đạt</v>
      </c>
      <c r="L298" s="651">
        <v>0</v>
      </c>
      <c r="M298" s="651">
        <f t="shared" si="114"/>
        <v>0</v>
      </c>
      <c r="N298" s="257" t="str">
        <f t="shared" si="119"/>
        <v/>
      </c>
      <c r="O298" s="256">
        <v>0</v>
      </c>
      <c r="P298" s="480">
        <f t="shared" si="120"/>
        <v>0</v>
      </c>
      <c r="Q298" s="257" t="str">
        <f t="shared" si="115"/>
        <v/>
      </c>
      <c r="R298" s="650">
        <v>1</v>
      </c>
      <c r="S298" s="480">
        <f t="shared" si="121"/>
        <v>1</v>
      </c>
      <c r="T298" s="257">
        <f t="shared" si="122"/>
        <v>1</v>
      </c>
      <c r="U298" s="256">
        <v>0</v>
      </c>
      <c r="V298" s="480">
        <f t="shared" si="123"/>
        <v>0</v>
      </c>
      <c r="W298" s="257" t="str">
        <f t="shared" si="124"/>
        <v/>
      </c>
      <c r="X298" s="650">
        <v>1</v>
      </c>
      <c r="Y298" s="480">
        <f t="shared" si="125"/>
        <v>1</v>
      </c>
      <c r="Z298" s="257">
        <f t="shared" si="126"/>
        <v>1</v>
      </c>
      <c r="AA298" s="650">
        <v>0</v>
      </c>
      <c r="AB298" s="480">
        <f t="shared" si="127"/>
        <v>0</v>
      </c>
      <c r="AC298" s="257" t="str">
        <f t="shared" si="116"/>
        <v/>
      </c>
      <c r="AD298" s="650">
        <v>0</v>
      </c>
      <c r="AE298" s="480">
        <f t="shared" si="128"/>
        <v>0</v>
      </c>
      <c r="AF298" s="257" t="str">
        <f t="shared" si="129"/>
        <v/>
      </c>
      <c r="AG298" s="650">
        <v>0</v>
      </c>
      <c r="AH298" s="480">
        <f t="shared" si="130"/>
        <v>0</v>
      </c>
      <c r="AI298" s="257" t="str">
        <f t="shared" si="131"/>
        <v/>
      </c>
      <c r="AJ298" s="480">
        <v>1</v>
      </c>
      <c r="AK298" s="480">
        <f t="shared" si="132"/>
        <v>1</v>
      </c>
      <c r="AL298" s="257">
        <f t="shared" si="133"/>
        <v>1</v>
      </c>
      <c r="AM298" s="650">
        <v>1</v>
      </c>
      <c r="AN298" s="480">
        <f t="shared" si="134"/>
        <v>1</v>
      </c>
      <c r="AO298" s="257">
        <f t="shared" si="135"/>
        <v>1</v>
      </c>
      <c r="AP298" s="650">
        <v>0</v>
      </c>
      <c r="AQ298" s="480">
        <f t="shared" si="136"/>
        <v>0</v>
      </c>
      <c r="AR298" s="257" t="str">
        <f t="shared" si="137"/>
        <v/>
      </c>
      <c r="AS298" s="650">
        <v>0</v>
      </c>
      <c r="AT298" s="480">
        <f t="shared" si="138"/>
        <v>0</v>
      </c>
      <c r="AU298" s="257" t="str">
        <f t="shared" si="139"/>
        <v/>
      </c>
      <c r="AV298" s="650">
        <v>0</v>
      </c>
      <c r="AW298" s="480">
        <f t="shared" si="140"/>
        <v>0</v>
      </c>
      <c r="AX298" s="257" t="str">
        <f t="shared" si="141"/>
        <v/>
      </c>
      <c r="AY298" s="654">
        <v>0</v>
      </c>
      <c r="AZ298" s="480">
        <f t="shared" si="142"/>
        <v>0</v>
      </c>
      <c r="BA298" s="257" t="str">
        <f t="shared" si="143"/>
        <v/>
      </c>
      <c r="BB298" s="650">
        <v>0</v>
      </c>
      <c r="BC298" s="480">
        <f t="shared" si="144"/>
        <v>0</v>
      </c>
      <c r="BD298" s="257" t="str">
        <f t="shared" si="145"/>
        <v/>
      </c>
      <c r="BE298" s="650">
        <v>0</v>
      </c>
      <c r="BF298" s="480">
        <f t="shared" si="146"/>
        <v>0</v>
      </c>
      <c r="BG298" s="257" t="str">
        <f t="shared" si="147"/>
        <v/>
      </c>
      <c r="BH298" s="650">
        <v>0</v>
      </c>
      <c r="BI298" s="480">
        <f t="shared" si="148"/>
        <v>0</v>
      </c>
      <c r="BJ298" s="257" t="str">
        <f t="shared" si="149"/>
        <v/>
      </c>
      <c r="BK298" s="650">
        <v>0</v>
      </c>
      <c r="BL298" s="480">
        <f t="shared" si="150"/>
        <v>0</v>
      </c>
      <c r="BM298" s="257" t="str">
        <f t="shared" si="151"/>
        <v/>
      </c>
      <c r="BN298" s="650">
        <v>0</v>
      </c>
      <c r="BO298" s="480">
        <f t="shared" si="152"/>
        <v>0</v>
      </c>
      <c r="BP298" s="257" t="str">
        <f t="shared" si="153"/>
        <v/>
      </c>
      <c r="BQ298" s="650">
        <v>1</v>
      </c>
      <c r="BR298" s="480">
        <f t="shared" si="154"/>
        <v>1</v>
      </c>
      <c r="BS298" s="257">
        <f t="shared" si="155"/>
        <v>1</v>
      </c>
      <c r="BT298" s="650">
        <v>0</v>
      </c>
      <c r="BU298" s="480">
        <v>0</v>
      </c>
      <c r="BV298" s="257" t="str">
        <f t="shared" si="156"/>
        <v/>
      </c>
      <c r="BW298" s="650">
        <v>0</v>
      </c>
      <c r="BX298" s="480">
        <f t="shared" si="157"/>
        <v>0</v>
      </c>
      <c r="BY298" s="257" t="str">
        <f t="shared" si="158"/>
        <v/>
      </c>
      <c r="BZ298" s="650">
        <v>0</v>
      </c>
      <c r="CA298" s="480">
        <f t="shared" si="159"/>
        <v>0</v>
      </c>
      <c r="CB298" s="257" t="str">
        <f t="shared" si="160"/>
        <v/>
      </c>
      <c r="CC298" s="650">
        <v>2</v>
      </c>
      <c r="CD298" s="480">
        <f t="shared" si="161"/>
        <v>2</v>
      </c>
      <c r="CE298" s="257">
        <f t="shared" si="162"/>
        <v>1</v>
      </c>
      <c r="CF298" s="256">
        <v>2</v>
      </c>
      <c r="CG298" s="480">
        <f t="shared" si="163"/>
        <v>2</v>
      </c>
      <c r="CH298" s="257">
        <f t="shared" si="164"/>
        <v>1</v>
      </c>
      <c r="CI298" s="256">
        <v>0</v>
      </c>
      <c r="CJ298" s="256">
        <f t="shared" si="165"/>
        <v>0</v>
      </c>
      <c r="CK298" s="257" t="str">
        <f t="shared" si="166"/>
        <v/>
      </c>
      <c r="CL298" s="256">
        <v>0</v>
      </c>
      <c r="CM298" s="256">
        <f t="shared" si="167"/>
        <v>0</v>
      </c>
      <c r="CN298" s="257" t="str">
        <f t="shared" si="168"/>
        <v/>
      </c>
      <c r="CO298" s="650">
        <v>0</v>
      </c>
      <c r="CP298" s="256">
        <f t="shared" si="169"/>
        <v>0</v>
      </c>
      <c r="CQ298" s="257" t="str">
        <f t="shared" si="170"/>
        <v/>
      </c>
      <c r="CR298" s="256">
        <v>0</v>
      </c>
      <c r="CS298" s="256">
        <f t="shared" si="171"/>
        <v>0</v>
      </c>
      <c r="CT298" s="257" t="str">
        <f t="shared" si="172"/>
        <v/>
      </c>
      <c r="CU298" s="256">
        <v>0</v>
      </c>
      <c r="CV298" s="256">
        <v>0</v>
      </c>
      <c r="CW298" s="257" t="str">
        <f t="shared" si="173"/>
        <v/>
      </c>
      <c r="CX298" s="256">
        <v>2</v>
      </c>
      <c r="CY298" s="256">
        <f t="shared" si="174"/>
        <v>2</v>
      </c>
      <c r="CZ298" s="257">
        <f t="shared" si="175"/>
        <v>1</v>
      </c>
    </row>
    <row r="299" spans="1:104" ht="15" customHeight="1" x14ac:dyDescent="0.25">
      <c r="A299" s="152">
        <v>45</v>
      </c>
      <c r="B299" s="127" t="s">
        <v>382</v>
      </c>
      <c r="C299" s="127" t="s">
        <v>339</v>
      </c>
      <c r="D299" s="480">
        <v>0</v>
      </c>
      <c r="E299" s="480">
        <v>0</v>
      </c>
      <c r="F299" s="257" t="str">
        <f t="shared" si="117"/>
        <v>-</v>
      </c>
      <c r="G299" s="239" t="str">
        <f t="shared" si="111"/>
        <v>Đạt</v>
      </c>
      <c r="H299" s="259">
        <f t="shared" si="176"/>
        <v>13</v>
      </c>
      <c r="I299" s="259">
        <f t="shared" si="176"/>
        <v>12</v>
      </c>
      <c r="J299" s="293">
        <f t="shared" si="118"/>
        <v>1.0833333333333333</v>
      </c>
      <c r="K299" s="239" t="str">
        <f t="shared" si="113"/>
        <v>Đạt</v>
      </c>
      <c r="L299" s="651">
        <v>0</v>
      </c>
      <c r="M299" s="651">
        <f t="shared" si="114"/>
        <v>0</v>
      </c>
      <c r="N299" s="257" t="str">
        <f t="shared" si="119"/>
        <v/>
      </c>
      <c r="O299" s="256">
        <v>1</v>
      </c>
      <c r="P299" s="480">
        <f t="shared" si="120"/>
        <v>1</v>
      </c>
      <c r="Q299" s="257">
        <f t="shared" si="115"/>
        <v>1</v>
      </c>
      <c r="R299" s="650">
        <v>0</v>
      </c>
      <c r="S299" s="480">
        <f t="shared" si="121"/>
        <v>0</v>
      </c>
      <c r="T299" s="257" t="str">
        <f t="shared" si="122"/>
        <v/>
      </c>
      <c r="U299" s="256">
        <v>0</v>
      </c>
      <c r="V299" s="480">
        <f t="shared" si="123"/>
        <v>0</v>
      </c>
      <c r="W299" s="257" t="str">
        <f t="shared" si="124"/>
        <v/>
      </c>
      <c r="X299" s="650">
        <v>1</v>
      </c>
      <c r="Y299" s="480">
        <f t="shared" si="125"/>
        <v>1</v>
      </c>
      <c r="Z299" s="257">
        <f t="shared" si="126"/>
        <v>1</v>
      </c>
      <c r="AA299" s="650">
        <v>1</v>
      </c>
      <c r="AB299" s="480">
        <f t="shared" si="127"/>
        <v>1</v>
      </c>
      <c r="AC299" s="257">
        <f t="shared" si="116"/>
        <v>1</v>
      </c>
      <c r="AD299" s="650">
        <v>0</v>
      </c>
      <c r="AE299" s="480">
        <f t="shared" si="128"/>
        <v>0</v>
      </c>
      <c r="AF299" s="257" t="str">
        <f t="shared" si="129"/>
        <v/>
      </c>
      <c r="AG299" s="650">
        <v>0</v>
      </c>
      <c r="AH299" s="480">
        <f t="shared" si="130"/>
        <v>0</v>
      </c>
      <c r="AI299" s="257" t="str">
        <f t="shared" si="131"/>
        <v/>
      </c>
      <c r="AJ299" s="480">
        <v>0</v>
      </c>
      <c r="AK299" s="480">
        <f t="shared" si="132"/>
        <v>0</v>
      </c>
      <c r="AL299" s="257" t="str">
        <f t="shared" si="133"/>
        <v/>
      </c>
      <c r="AM299" s="650">
        <v>0</v>
      </c>
      <c r="AN299" s="480">
        <f t="shared" si="134"/>
        <v>0</v>
      </c>
      <c r="AO299" s="257" t="str">
        <f t="shared" si="135"/>
        <v/>
      </c>
      <c r="AP299" s="650">
        <v>0</v>
      </c>
      <c r="AQ299" s="480">
        <f t="shared" si="136"/>
        <v>0</v>
      </c>
      <c r="AR299" s="257" t="str">
        <f t="shared" si="137"/>
        <v/>
      </c>
      <c r="AS299" s="650">
        <v>0</v>
      </c>
      <c r="AT299" s="480">
        <f t="shared" si="138"/>
        <v>1</v>
      </c>
      <c r="AU299" s="257">
        <f t="shared" si="139"/>
        <v>0</v>
      </c>
      <c r="AV299" s="650">
        <v>0</v>
      </c>
      <c r="AW299" s="480">
        <f t="shared" si="140"/>
        <v>0</v>
      </c>
      <c r="AX299" s="257" t="str">
        <f t="shared" si="141"/>
        <v/>
      </c>
      <c r="AY299" s="654">
        <v>0</v>
      </c>
      <c r="AZ299" s="480">
        <f t="shared" si="142"/>
        <v>0</v>
      </c>
      <c r="BA299" s="257" t="str">
        <f t="shared" si="143"/>
        <v/>
      </c>
      <c r="BB299" s="650">
        <v>0</v>
      </c>
      <c r="BC299" s="480">
        <f t="shared" si="144"/>
        <v>1</v>
      </c>
      <c r="BD299" s="257">
        <f t="shared" si="145"/>
        <v>0</v>
      </c>
      <c r="BE299" s="650">
        <v>0</v>
      </c>
      <c r="BF299" s="480">
        <f t="shared" si="146"/>
        <v>0</v>
      </c>
      <c r="BG299" s="257" t="str">
        <f t="shared" si="147"/>
        <v/>
      </c>
      <c r="BH299" s="650">
        <v>1</v>
      </c>
      <c r="BI299" s="480">
        <f t="shared" si="148"/>
        <v>1</v>
      </c>
      <c r="BJ299" s="257">
        <f t="shared" si="149"/>
        <v>1</v>
      </c>
      <c r="BK299" s="650">
        <v>0</v>
      </c>
      <c r="BL299" s="480">
        <f t="shared" si="150"/>
        <v>0</v>
      </c>
      <c r="BM299" s="257" t="str">
        <f t="shared" si="151"/>
        <v/>
      </c>
      <c r="BN299" s="650">
        <v>0</v>
      </c>
      <c r="BO299" s="480">
        <f t="shared" si="152"/>
        <v>0</v>
      </c>
      <c r="BP299" s="257" t="str">
        <f t="shared" si="153"/>
        <v/>
      </c>
      <c r="BQ299" s="650">
        <v>1</v>
      </c>
      <c r="BR299" s="480">
        <f t="shared" si="154"/>
        <v>1</v>
      </c>
      <c r="BS299" s="257">
        <f t="shared" si="155"/>
        <v>1</v>
      </c>
      <c r="BT299" s="650">
        <v>3</v>
      </c>
      <c r="BU299" s="480">
        <v>0</v>
      </c>
      <c r="BV299" s="257" t="str">
        <f t="shared" si="156"/>
        <v/>
      </c>
      <c r="BW299" s="650">
        <v>0</v>
      </c>
      <c r="BX299" s="480">
        <f t="shared" si="157"/>
        <v>0</v>
      </c>
      <c r="BY299" s="257" t="str">
        <f t="shared" si="158"/>
        <v/>
      </c>
      <c r="BZ299" s="650">
        <v>0</v>
      </c>
      <c r="CA299" s="480">
        <f t="shared" si="159"/>
        <v>0</v>
      </c>
      <c r="CB299" s="257" t="str">
        <f t="shared" si="160"/>
        <v/>
      </c>
      <c r="CC299" s="650">
        <v>1</v>
      </c>
      <c r="CD299" s="480">
        <f t="shared" si="161"/>
        <v>1</v>
      </c>
      <c r="CE299" s="257">
        <f t="shared" si="162"/>
        <v>1</v>
      </c>
      <c r="CF299" s="256">
        <v>1</v>
      </c>
      <c r="CG299" s="480">
        <f t="shared" si="163"/>
        <v>1</v>
      </c>
      <c r="CH299" s="257">
        <f t="shared" si="164"/>
        <v>1</v>
      </c>
      <c r="CI299" s="256">
        <v>0</v>
      </c>
      <c r="CJ299" s="256">
        <f t="shared" si="165"/>
        <v>0</v>
      </c>
      <c r="CK299" s="257" t="str">
        <f t="shared" si="166"/>
        <v/>
      </c>
      <c r="CL299" s="256">
        <v>2</v>
      </c>
      <c r="CM299" s="256">
        <f t="shared" si="167"/>
        <v>2</v>
      </c>
      <c r="CN299" s="257">
        <f t="shared" si="168"/>
        <v>1</v>
      </c>
      <c r="CO299" s="650">
        <v>1</v>
      </c>
      <c r="CP299" s="256">
        <f t="shared" si="169"/>
        <v>1</v>
      </c>
      <c r="CQ299" s="257">
        <f t="shared" si="170"/>
        <v>1</v>
      </c>
      <c r="CR299" s="256">
        <v>0</v>
      </c>
      <c r="CS299" s="256">
        <f t="shared" si="171"/>
        <v>0</v>
      </c>
      <c r="CT299" s="257" t="str">
        <f t="shared" si="172"/>
        <v/>
      </c>
      <c r="CU299" s="256">
        <v>0</v>
      </c>
      <c r="CV299" s="256">
        <v>0</v>
      </c>
      <c r="CW299" s="257" t="str">
        <f t="shared" si="173"/>
        <v/>
      </c>
      <c r="CX299" s="256">
        <v>0</v>
      </c>
      <c r="CY299" s="256">
        <f t="shared" si="174"/>
        <v>0</v>
      </c>
      <c r="CZ299" s="257" t="str">
        <f t="shared" si="175"/>
        <v/>
      </c>
    </row>
    <row r="300" spans="1:104" ht="15" customHeight="1" x14ac:dyDescent="0.25">
      <c r="A300" s="152">
        <v>46</v>
      </c>
      <c r="B300" s="127" t="s">
        <v>383</v>
      </c>
      <c r="C300" s="127" t="s">
        <v>345</v>
      </c>
      <c r="D300" s="480">
        <v>2</v>
      </c>
      <c r="E300" s="480">
        <v>2</v>
      </c>
      <c r="F300" s="257">
        <f t="shared" si="117"/>
        <v>1</v>
      </c>
      <c r="G300" s="239" t="str">
        <f t="shared" si="111"/>
        <v>Đạt</v>
      </c>
      <c r="H300" s="259">
        <f t="shared" si="176"/>
        <v>20</v>
      </c>
      <c r="I300" s="259">
        <f t="shared" si="176"/>
        <v>24</v>
      </c>
      <c r="J300" s="293">
        <f t="shared" si="118"/>
        <v>0.83333333333333337</v>
      </c>
      <c r="K300" s="239" t="str">
        <f t="shared" si="113"/>
        <v>Không đạt</v>
      </c>
      <c r="L300" s="651">
        <v>0</v>
      </c>
      <c r="M300" s="651">
        <f t="shared" si="114"/>
        <v>0</v>
      </c>
      <c r="N300" s="257" t="str">
        <f t="shared" si="119"/>
        <v/>
      </c>
      <c r="O300" s="256">
        <v>0</v>
      </c>
      <c r="P300" s="480">
        <f t="shared" si="120"/>
        <v>0</v>
      </c>
      <c r="Q300" s="257" t="str">
        <f t="shared" si="115"/>
        <v/>
      </c>
      <c r="R300" s="650">
        <v>2</v>
      </c>
      <c r="S300" s="480">
        <f t="shared" si="121"/>
        <v>2</v>
      </c>
      <c r="T300" s="257">
        <f t="shared" si="122"/>
        <v>1</v>
      </c>
      <c r="U300" s="256">
        <v>1</v>
      </c>
      <c r="V300" s="480">
        <f t="shared" si="123"/>
        <v>1</v>
      </c>
      <c r="W300" s="257">
        <f t="shared" si="124"/>
        <v>1</v>
      </c>
      <c r="X300" s="650">
        <v>1</v>
      </c>
      <c r="Y300" s="480">
        <f t="shared" si="125"/>
        <v>1</v>
      </c>
      <c r="Z300" s="257">
        <f t="shared" si="126"/>
        <v>1</v>
      </c>
      <c r="AA300" s="650">
        <v>1</v>
      </c>
      <c r="AB300" s="480">
        <f t="shared" si="127"/>
        <v>1</v>
      </c>
      <c r="AC300" s="257">
        <f t="shared" si="116"/>
        <v>1</v>
      </c>
      <c r="AD300" s="650">
        <v>2</v>
      </c>
      <c r="AE300" s="480">
        <f t="shared" si="128"/>
        <v>2</v>
      </c>
      <c r="AF300" s="257">
        <f t="shared" si="129"/>
        <v>1</v>
      </c>
      <c r="AG300" s="650">
        <v>0</v>
      </c>
      <c r="AH300" s="480">
        <f t="shared" si="130"/>
        <v>0</v>
      </c>
      <c r="AI300" s="257" t="str">
        <f t="shared" si="131"/>
        <v/>
      </c>
      <c r="AJ300" s="480">
        <v>0</v>
      </c>
      <c r="AK300" s="480">
        <f t="shared" si="132"/>
        <v>0</v>
      </c>
      <c r="AL300" s="257" t="str">
        <f t="shared" si="133"/>
        <v/>
      </c>
      <c r="AM300" s="650">
        <v>0</v>
      </c>
      <c r="AN300" s="480">
        <f t="shared" si="134"/>
        <v>0</v>
      </c>
      <c r="AO300" s="257" t="str">
        <f t="shared" si="135"/>
        <v/>
      </c>
      <c r="AP300" s="650">
        <v>2</v>
      </c>
      <c r="AQ300" s="480">
        <f t="shared" si="136"/>
        <v>2</v>
      </c>
      <c r="AR300" s="257">
        <f t="shared" si="137"/>
        <v>1</v>
      </c>
      <c r="AS300" s="650">
        <v>0</v>
      </c>
      <c r="AT300" s="480">
        <f t="shared" si="138"/>
        <v>2</v>
      </c>
      <c r="AU300" s="257">
        <f t="shared" si="139"/>
        <v>0</v>
      </c>
      <c r="AV300" s="650">
        <v>1</v>
      </c>
      <c r="AW300" s="480">
        <f t="shared" si="140"/>
        <v>1</v>
      </c>
      <c r="AX300" s="257">
        <f t="shared" si="141"/>
        <v>1</v>
      </c>
      <c r="AY300" s="654">
        <v>1</v>
      </c>
      <c r="AZ300" s="480">
        <f t="shared" si="142"/>
        <v>1</v>
      </c>
      <c r="BA300" s="257">
        <f t="shared" si="143"/>
        <v>1</v>
      </c>
      <c r="BB300" s="650">
        <v>0</v>
      </c>
      <c r="BC300" s="480">
        <f t="shared" si="144"/>
        <v>2</v>
      </c>
      <c r="BD300" s="257">
        <f t="shared" si="145"/>
        <v>0</v>
      </c>
      <c r="BE300" s="650">
        <v>1</v>
      </c>
      <c r="BF300" s="480">
        <f t="shared" si="146"/>
        <v>1</v>
      </c>
      <c r="BG300" s="257">
        <f t="shared" si="147"/>
        <v>1</v>
      </c>
      <c r="BH300" s="650">
        <v>2</v>
      </c>
      <c r="BI300" s="480">
        <f t="shared" si="148"/>
        <v>2</v>
      </c>
      <c r="BJ300" s="257">
        <f t="shared" si="149"/>
        <v>1</v>
      </c>
      <c r="BK300" s="650">
        <v>0</v>
      </c>
      <c r="BL300" s="480">
        <f t="shared" si="150"/>
        <v>0</v>
      </c>
      <c r="BM300" s="257" t="str">
        <f t="shared" si="151"/>
        <v/>
      </c>
      <c r="BN300" s="650">
        <v>0</v>
      </c>
      <c r="BO300" s="480">
        <f t="shared" si="152"/>
        <v>0</v>
      </c>
      <c r="BP300" s="257" t="str">
        <f t="shared" si="153"/>
        <v/>
      </c>
      <c r="BQ300" s="650">
        <v>1</v>
      </c>
      <c r="BR300" s="480">
        <f t="shared" si="154"/>
        <v>1</v>
      </c>
      <c r="BS300" s="257">
        <f t="shared" si="155"/>
        <v>1</v>
      </c>
      <c r="BT300" s="650">
        <v>0</v>
      </c>
      <c r="BU300" s="480">
        <v>0</v>
      </c>
      <c r="BV300" s="257" t="str">
        <f t="shared" si="156"/>
        <v/>
      </c>
      <c r="BW300" s="650">
        <v>0</v>
      </c>
      <c r="BX300" s="480">
        <f t="shared" si="157"/>
        <v>0</v>
      </c>
      <c r="BY300" s="257" t="str">
        <f t="shared" si="158"/>
        <v/>
      </c>
      <c r="BZ300" s="650">
        <v>1</v>
      </c>
      <c r="CA300" s="480">
        <f t="shared" si="159"/>
        <v>1</v>
      </c>
      <c r="CB300" s="257">
        <f t="shared" si="160"/>
        <v>1</v>
      </c>
      <c r="CC300" s="650">
        <v>1</v>
      </c>
      <c r="CD300" s="480">
        <f t="shared" si="161"/>
        <v>1</v>
      </c>
      <c r="CE300" s="257">
        <f t="shared" si="162"/>
        <v>1</v>
      </c>
      <c r="CF300" s="256">
        <v>1</v>
      </c>
      <c r="CG300" s="480">
        <f t="shared" si="163"/>
        <v>1</v>
      </c>
      <c r="CH300" s="257">
        <f t="shared" si="164"/>
        <v>1</v>
      </c>
      <c r="CI300" s="256">
        <v>0</v>
      </c>
      <c r="CJ300" s="256">
        <f t="shared" si="165"/>
        <v>0</v>
      </c>
      <c r="CK300" s="257" t="str">
        <f t="shared" si="166"/>
        <v/>
      </c>
      <c r="CL300" s="256">
        <v>0</v>
      </c>
      <c r="CM300" s="256">
        <f t="shared" si="167"/>
        <v>0</v>
      </c>
      <c r="CN300" s="257" t="str">
        <f t="shared" si="168"/>
        <v/>
      </c>
      <c r="CO300" s="650">
        <v>0</v>
      </c>
      <c r="CP300" s="256">
        <f t="shared" si="169"/>
        <v>0</v>
      </c>
      <c r="CQ300" s="257" t="str">
        <f t="shared" si="170"/>
        <v/>
      </c>
      <c r="CR300" s="256">
        <v>0</v>
      </c>
      <c r="CS300" s="256">
        <f t="shared" si="171"/>
        <v>0</v>
      </c>
      <c r="CT300" s="257" t="str">
        <f t="shared" si="172"/>
        <v/>
      </c>
      <c r="CU300" s="256">
        <v>0</v>
      </c>
      <c r="CV300" s="256">
        <v>0</v>
      </c>
      <c r="CW300" s="257" t="str">
        <f t="shared" si="173"/>
        <v/>
      </c>
      <c r="CX300" s="256">
        <v>2</v>
      </c>
      <c r="CY300" s="256">
        <f t="shared" si="174"/>
        <v>2</v>
      </c>
      <c r="CZ300" s="257">
        <f t="shared" si="175"/>
        <v>1</v>
      </c>
    </row>
    <row r="301" spans="1:104" ht="15" customHeight="1" x14ac:dyDescent="0.25">
      <c r="A301" s="152">
        <v>47</v>
      </c>
      <c r="B301" s="127" t="s">
        <v>384</v>
      </c>
      <c r="C301" s="127" t="s">
        <v>345</v>
      </c>
      <c r="D301" s="480">
        <v>1</v>
      </c>
      <c r="E301" s="480">
        <v>1</v>
      </c>
      <c r="F301" s="257">
        <f t="shared" si="117"/>
        <v>1</v>
      </c>
      <c r="G301" s="239" t="str">
        <f t="shared" si="111"/>
        <v>Đạt</v>
      </c>
      <c r="H301" s="259">
        <f t="shared" si="176"/>
        <v>11</v>
      </c>
      <c r="I301" s="259">
        <f t="shared" si="176"/>
        <v>10</v>
      </c>
      <c r="J301" s="293">
        <f t="shared" si="118"/>
        <v>1.1000000000000001</v>
      </c>
      <c r="K301" s="239" t="str">
        <f t="shared" si="113"/>
        <v>Đạt</v>
      </c>
      <c r="L301" s="651">
        <v>0</v>
      </c>
      <c r="M301" s="651">
        <f t="shared" si="114"/>
        <v>0</v>
      </c>
      <c r="N301" s="257" t="str">
        <f t="shared" si="119"/>
        <v/>
      </c>
      <c r="O301" s="256">
        <v>1</v>
      </c>
      <c r="P301" s="480">
        <f t="shared" si="120"/>
        <v>1</v>
      </c>
      <c r="Q301" s="257">
        <f t="shared" si="115"/>
        <v>1</v>
      </c>
      <c r="R301" s="650">
        <v>1</v>
      </c>
      <c r="S301" s="480">
        <f t="shared" si="121"/>
        <v>1</v>
      </c>
      <c r="T301" s="257">
        <f t="shared" si="122"/>
        <v>1</v>
      </c>
      <c r="U301" s="256">
        <v>0</v>
      </c>
      <c r="V301" s="480">
        <f t="shared" si="123"/>
        <v>0</v>
      </c>
      <c r="W301" s="257" t="str">
        <f t="shared" si="124"/>
        <v/>
      </c>
      <c r="X301" s="650">
        <v>0</v>
      </c>
      <c r="Y301" s="480">
        <f t="shared" si="125"/>
        <v>0</v>
      </c>
      <c r="Z301" s="257" t="str">
        <f t="shared" si="126"/>
        <v/>
      </c>
      <c r="AA301" s="650">
        <v>0</v>
      </c>
      <c r="AB301" s="480">
        <f t="shared" si="127"/>
        <v>0</v>
      </c>
      <c r="AC301" s="257" t="str">
        <f t="shared" si="116"/>
        <v/>
      </c>
      <c r="AD301" s="650">
        <v>2</v>
      </c>
      <c r="AE301" s="480">
        <f t="shared" si="128"/>
        <v>2</v>
      </c>
      <c r="AF301" s="257">
        <f t="shared" si="129"/>
        <v>1</v>
      </c>
      <c r="AG301" s="650">
        <v>0</v>
      </c>
      <c r="AH301" s="480">
        <f t="shared" si="130"/>
        <v>0</v>
      </c>
      <c r="AI301" s="257" t="str">
        <f t="shared" si="131"/>
        <v/>
      </c>
      <c r="AJ301" s="480">
        <v>0</v>
      </c>
      <c r="AK301" s="480">
        <f t="shared" si="132"/>
        <v>0</v>
      </c>
      <c r="AL301" s="257" t="str">
        <f t="shared" si="133"/>
        <v/>
      </c>
      <c r="AM301" s="650">
        <v>1</v>
      </c>
      <c r="AN301" s="480">
        <f t="shared" si="134"/>
        <v>1</v>
      </c>
      <c r="AO301" s="257">
        <f t="shared" si="135"/>
        <v>1</v>
      </c>
      <c r="AP301" s="650">
        <v>0</v>
      </c>
      <c r="AQ301" s="480">
        <f t="shared" si="136"/>
        <v>0</v>
      </c>
      <c r="AR301" s="257" t="str">
        <f t="shared" si="137"/>
        <v/>
      </c>
      <c r="AS301" s="650">
        <v>1</v>
      </c>
      <c r="AT301" s="480">
        <f t="shared" si="138"/>
        <v>1</v>
      </c>
      <c r="AU301" s="257">
        <f t="shared" si="139"/>
        <v>1</v>
      </c>
      <c r="AV301" s="650">
        <v>0</v>
      </c>
      <c r="AW301" s="480">
        <f t="shared" si="140"/>
        <v>0</v>
      </c>
      <c r="AX301" s="257" t="str">
        <f t="shared" si="141"/>
        <v/>
      </c>
      <c r="AY301" s="654">
        <v>0</v>
      </c>
      <c r="AZ301" s="480">
        <f t="shared" si="142"/>
        <v>0</v>
      </c>
      <c r="BA301" s="257" t="str">
        <f t="shared" si="143"/>
        <v/>
      </c>
      <c r="BB301" s="650">
        <v>1</v>
      </c>
      <c r="BC301" s="480">
        <f t="shared" si="144"/>
        <v>0</v>
      </c>
      <c r="BD301" s="257" t="str">
        <f t="shared" si="145"/>
        <v/>
      </c>
      <c r="BE301" s="650">
        <v>1</v>
      </c>
      <c r="BF301" s="480">
        <f t="shared" si="146"/>
        <v>1</v>
      </c>
      <c r="BG301" s="257">
        <f t="shared" si="147"/>
        <v>1</v>
      </c>
      <c r="BH301" s="650">
        <v>0</v>
      </c>
      <c r="BI301" s="480">
        <f t="shared" si="148"/>
        <v>0</v>
      </c>
      <c r="BJ301" s="257" t="str">
        <f t="shared" si="149"/>
        <v/>
      </c>
      <c r="BK301" s="650">
        <v>0</v>
      </c>
      <c r="BL301" s="480">
        <f t="shared" si="150"/>
        <v>0</v>
      </c>
      <c r="BM301" s="257" t="str">
        <f t="shared" si="151"/>
        <v/>
      </c>
      <c r="BN301" s="650">
        <v>0</v>
      </c>
      <c r="BO301" s="480">
        <f t="shared" si="152"/>
        <v>0</v>
      </c>
      <c r="BP301" s="257" t="str">
        <f t="shared" si="153"/>
        <v/>
      </c>
      <c r="BQ301" s="650">
        <v>0</v>
      </c>
      <c r="BR301" s="480">
        <f t="shared" si="154"/>
        <v>0</v>
      </c>
      <c r="BS301" s="257" t="str">
        <f t="shared" si="155"/>
        <v/>
      </c>
      <c r="BT301" s="650">
        <v>0</v>
      </c>
      <c r="BU301" s="480">
        <v>0</v>
      </c>
      <c r="BV301" s="257" t="str">
        <f t="shared" si="156"/>
        <v/>
      </c>
      <c r="BW301" s="650">
        <v>0</v>
      </c>
      <c r="BX301" s="480">
        <f t="shared" si="157"/>
        <v>0</v>
      </c>
      <c r="BY301" s="257" t="str">
        <f t="shared" si="158"/>
        <v/>
      </c>
      <c r="BZ301" s="650">
        <v>0</v>
      </c>
      <c r="CA301" s="480">
        <f t="shared" si="159"/>
        <v>0</v>
      </c>
      <c r="CB301" s="257" t="str">
        <f t="shared" si="160"/>
        <v/>
      </c>
      <c r="CC301" s="650">
        <v>0</v>
      </c>
      <c r="CD301" s="480">
        <f t="shared" si="161"/>
        <v>0</v>
      </c>
      <c r="CE301" s="257" t="str">
        <f t="shared" si="162"/>
        <v/>
      </c>
      <c r="CF301" s="256">
        <v>1</v>
      </c>
      <c r="CG301" s="480">
        <f t="shared" si="163"/>
        <v>1</v>
      </c>
      <c r="CH301" s="257">
        <f t="shared" si="164"/>
        <v>1</v>
      </c>
      <c r="CI301" s="256">
        <v>0</v>
      </c>
      <c r="CJ301" s="256">
        <f t="shared" si="165"/>
        <v>0</v>
      </c>
      <c r="CK301" s="257" t="str">
        <f t="shared" si="166"/>
        <v/>
      </c>
      <c r="CL301" s="256">
        <v>0</v>
      </c>
      <c r="CM301" s="256">
        <f t="shared" si="167"/>
        <v>0</v>
      </c>
      <c r="CN301" s="257" t="str">
        <f t="shared" si="168"/>
        <v/>
      </c>
      <c r="CO301" s="650">
        <v>1</v>
      </c>
      <c r="CP301" s="256">
        <f t="shared" si="169"/>
        <v>1</v>
      </c>
      <c r="CQ301" s="257">
        <f t="shared" si="170"/>
        <v>1</v>
      </c>
      <c r="CR301" s="256">
        <v>0</v>
      </c>
      <c r="CS301" s="256">
        <f t="shared" si="171"/>
        <v>0</v>
      </c>
      <c r="CT301" s="257" t="str">
        <f t="shared" si="172"/>
        <v/>
      </c>
      <c r="CU301" s="256">
        <v>0</v>
      </c>
      <c r="CV301" s="256">
        <v>0</v>
      </c>
      <c r="CW301" s="257" t="str">
        <f t="shared" si="173"/>
        <v/>
      </c>
      <c r="CX301" s="256">
        <v>1</v>
      </c>
      <c r="CY301" s="256">
        <f t="shared" si="174"/>
        <v>1</v>
      </c>
      <c r="CZ301" s="257">
        <f t="shared" si="175"/>
        <v>1</v>
      </c>
    </row>
    <row r="302" spans="1:104" ht="15" customHeight="1" x14ac:dyDescent="0.25">
      <c r="A302" s="152">
        <v>48</v>
      </c>
      <c r="B302" s="127" t="s">
        <v>385</v>
      </c>
      <c r="C302" s="127" t="s">
        <v>339</v>
      </c>
      <c r="D302" s="480">
        <v>1</v>
      </c>
      <c r="E302" s="480">
        <v>1</v>
      </c>
      <c r="F302" s="257">
        <f t="shared" si="117"/>
        <v>1</v>
      </c>
      <c r="G302" s="239" t="str">
        <f t="shared" si="111"/>
        <v>Đạt</v>
      </c>
      <c r="H302" s="259">
        <f t="shared" si="176"/>
        <v>30</v>
      </c>
      <c r="I302" s="259">
        <f t="shared" si="176"/>
        <v>33</v>
      </c>
      <c r="J302" s="293">
        <f t="shared" si="118"/>
        <v>0.90909090909090906</v>
      </c>
      <c r="K302" s="239" t="str">
        <f t="shared" si="113"/>
        <v>Không đạt</v>
      </c>
      <c r="L302" s="651">
        <v>1</v>
      </c>
      <c r="M302" s="651">
        <f t="shared" si="114"/>
        <v>1</v>
      </c>
      <c r="N302" s="257">
        <f t="shared" si="119"/>
        <v>1</v>
      </c>
      <c r="O302" s="256">
        <v>1</v>
      </c>
      <c r="P302" s="480">
        <f t="shared" si="120"/>
        <v>1</v>
      </c>
      <c r="Q302" s="257">
        <f t="shared" si="115"/>
        <v>1</v>
      </c>
      <c r="R302" s="650">
        <v>1</v>
      </c>
      <c r="S302" s="480">
        <f t="shared" si="121"/>
        <v>1</v>
      </c>
      <c r="T302" s="257">
        <f t="shared" si="122"/>
        <v>1</v>
      </c>
      <c r="U302" s="256">
        <v>1</v>
      </c>
      <c r="V302" s="480">
        <f t="shared" si="123"/>
        <v>1</v>
      </c>
      <c r="W302" s="257">
        <f t="shared" si="124"/>
        <v>1</v>
      </c>
      <c r="X302" s="650">
        <v>3</v>
      </c>
      <c r="Y302" s="480">
        <f t="shared" si="125"/>
        <v>3</v>
      </c>
      <c r="Z302" s="257">
        <f t="shared" si="126"/>
        <v>1</v>
      </c>
      <c r="AA302" s="650">
        <v>3</v>
      </c>
      <c r="AB302" s="480">
        <f t="shared" si="127"/>
        <v>3</v>
      </c>
      <c r="AC302" s="257">
        <f t="shared" si="116"/>
        <v>1</v>
      </c>
      <c r="AD302" s="650">
        <v>0</v>
      </c>
      <c r="AE302" s="480">
        <f t="shared" si="128"/>
        <v>0</v>
      </c>
      <c r="AF302" s="257" t="str">
        <f t="shared" si="129"/>
        <v/>
      </c>
      <c r="AG302" s="650">
        <v>0</v>
      </c>
      <c r="AH302" s="480">
        <f t="shared" si="130"/>
        <v>0</v>
      </c>
      <c r="AI302" s="257" t="str">
        <f t="shared" si="131"/>
        <v/>
      </c>
      <c r="AJ302" s="480">
        <v>1</v>
      </c>
      <c r="AK302" s="480">
        <f t="shared" si="132"/>
        <v>1</v>
      </c>
      <c r="AL302" s="257">
        <f t="shared" si="133"/>
        <v>1</v>
      </c>
      <c r="AM302" s="650">
        <v>1</v>
      </c>
      <c r="AN302" s="480">
        <f t="shared" si="134"/>
        <v>1</v>
      </c>
      <c r="AO302" s="257">
        <f t="shared" si="135"/>
        <v>1</v>
      </c>
      <c r="AP302" s="650">
        <v>2</v>
      </c>
      <c r="AQ302" s="480">
        <f t="shared" si="136"/>
        <v>2</v>
      </c>
      <c r="AR302" s="257">
        <f t="shared" si="137"/>
        <v>1</v>
      </c>
      <c r="AS302" s="650">
        <v>0</v>
      </c>
      <c r="AT302" s="480">
        <f t="shared" si="138"/>
        <v>0</v>
      </c>
      <c r="AU302" s="257" t="str">
        <f t="shared" si="139"/>
        <v/>
      </c>
      <c r="AV302" s="650">
        <v>1</v>
      </c>
      <c r="AW302" s="480">
        <f t="shared" si="140"/>
        <v>1</v>
      </c>
      <c r="AX302" s="257">
        <f t="shared" si="141"/>
        <v>1</v>
      </c>
      <c r="AY302" s="654">
        <v>1</v>
      </c>
      <c r="AZ302" s="480">
        <f t="shared" si="142"/>
        <v>1</v>
      </c>
      <c r="BA302" s="257">
        <f t="shared" si="143"/>
        <v>1</v>
      </c>
      <c r="BB302" s="650">
        <v>1</v>
      </c>
      <c r="BC302" s="480">
        <f t="shared" si="144"/>
        <v>2</v>
      </c>
      <c r="BD302" s="257">
        <f t="shared" si="145"/>
        <v>0.5</v>
      </c>
      <c r="BE302" s="650">
        <v>0</v>
      </c>
      <c r="BF302" s="480">
        <f t="shared" si="146"/>
        <v>0</v>
      </c>
      <c r="BG302" s="257" t="str">
        <f t="shared" si="147"/>
        <v/>
      </c>
      <c r="BH302" s="650">
        <v>0</v>
      </c>
      <c r="BI302" s="480">
        <f t="shared" si="148"/>
        <v>0</v>
      </c>
      <c r="BJ302" s="257" t="str">
        <f t="shared" si="149"/>
        <v/>
      </c>
      <c r="BK302" s="650">
        <v>0</v>
      </c>
      <c r="BL302" s="480">
        <f t="shared" si="150"/>
        <v>0</v>
      </c>
      <c r="BM302" s="257" t="str">
        <f t="shared" si="151"/>
        <v/>
      </c>
      <c r="BN302" s="650">
        <v>1</v>
      </c>
      <c r="BO302" s="480">
        <f t="shared" si="152"/>
        <v>1</v>
      </c>
      <c r="BP302" s="257">
        <f t="shared" si="153"/>
        <v>1</v>
      </c>
      <c r="BQ302" s="650">
        <v>0</v>
      </c>
      <c r="BR302" s="480">
        <f t="shared" si="154"/>
        <v>0</v>
      </c>
      <c r="BS302" s="257" t="str">
        <f t="shared" si="155"/>
        <v/>
      </c>
      <c r="BT302" s="650">
        <v>0</v>
      </c>
      <c r="BU302" s="480">
        <v>2</v>
      </c>
      <c r="BV302" s="257">
        <f t="shared" si="156"/>
        <v>0</v>
      </c>
      <c r="BW302" s="650">
        <v>0</v>
      </c>
      <c r="BX302" s="480">
        <f t="shared" si="157"/>
        <v>0</v>
      </c>
      <c r="BY302" s="257" t="str">
        <f t="shared" si="158"/>
        <v/>
      </c>
      <c r="BZ302" s="650">
        <v>0</v>
      </c>
      <c r="CA302" s="480">
        <f t="shared" si="159"/>
        <v>0</v>
      </c>
      <c r="CB302" s="257" t="str">
        <f t="shared" si="160"/>
        <v/>
      </c>
      <c r="CC302" s="650">
        <v>6</v>
      </c>
      <c r="CD302" s="480">
        <f t="shared" si="161"/>
        <v>6</v>
      </c>
      <c r="CE302" s="257">
        <f t="shared" si="162"/>
        <v>1</v>
      </c>
      <c r="CF302" s="256">
        <v>1</v>
      </c>
      <c r="CG302" s="480">
        <f t="shared" si="163"/>
        <v>1</v>
      </c>
      <c r="CH302" s="257">
        <f t="shared" si="164"/>
        <v>1</v>
      </c>
      <c r="CI302" s="256">
        <v>3</v>
      </c>
      <c r="CJ302" s="256">
        <f t="shared" si="165"/>
        <v>3</v>
      </c>
      <c r="CK302" s="257">
        <f t="shared" si="166"/>
        <v>1</v>
      </c>
      <c r="CL302" s="256">
        <v>1</v>
      </c>
      <c r="CM302" s="256">
        <f t="shared" si="167"/>
        <v>1</v>
      </c>
      <c r="CN302" s="257">
        <f t="shared" si="168"/>
        <v>1</v>
      </c>
      <c r="CO302" s="650">
        <v>0</v>
      </c>
      <c r="CP302" s="256">
        <f t="shared" si="169"/>
        <v>0</v>
      </c>
      <c r="CQ302" s="257" t="str">
        <f t="shared" si="170"/>
        <v/>
      </c>
      <c r="CR302" s="256">
        <v>0</v>
      </c>
      <c r="CS302" s="256">
        <f t="shared" si="171"/>
        <v>0</v>
      </c>
      <c r="CT302" s="257" t="str">
        <f t="shared" si="172"/>
        <v/>
      </c>
      <c r="CU302" s="256">
        <v>0</v>
      </c>
      <c r="CV302" s="256">
        <v>0</v>
      </c>
      <c r="CW302" s="257" t="str">
        <f t="shared" si="173"/>
        <v/>
      </c>
      <c r="CX302" s="256">
        <v>1</v>
      </c>
      <c r="CY302" s="256">
        <f t="shared" si="174"/>
        <v>1</v>
      </c>
      <c r="CZ302" s="257">
        <f t="shared" si="175"/>
        <v>1</v>
      </c>
    </row>
    <row r="303" spans="1:104" ht="15" customHeight="1" x14ac:dyDescent="0.25">
      <c r="A303" s="152">
        <v>49</v>
      </c>
      <c r="B303" s="127" t="s">
        <v>386</v>
      </c>
      <c r="C303" s="127" t="s">
        <v>345</v>
      </c>
      <c r="D303" s="480">
        <v>0</v>
      </c>
      <c r="E303" s="480">
        <v>0</v>
      </c>
      <c r="F303" s="257" t="str">
        <f t="shared" si="117"/>
        <v>-</v>
      </c>
      <c r="G303" s="239" t="str">
        <f t="shared" si="111"/>
        <v>Đạt</v>
      </c>
      <c r="H303" s="259">
        <f t="shared" si="176"/>
        <v>16</v>
      </c>
      <c r="I303" s="259">
        <f t="shared" si="176"/>
        <v>13</v>
      </c>
      <c r="J303" s="293">
        <f t="shared" si="118"/>
        <v>1.2307692307692308</v>
      </c>
      <c r="K303" s="239" t="str">
        <f t="shared" si="113"/>
        <v>Đạt</v>
      </c>
      <c r="L303" s="651">
        <v>0</v>
      </c>
      <c r="M303" s="651">
        <f t="shared" si="114"/>
        <v>0</v>
      </c>
      <c r="N303" s="257" t="str">
        <f t="shared" si="119"/>
        <v/>
      </c>
      <c r="O303" s="256">
        <v>1</v>
      </c>
      <c r="P303" s="480">
        <f t="shared" si="120"/>
        <v>1</v>
      </c>
      <c r="Q303" s="257">
        <f t="shared" si="115"/>
        <v>1</v>
      </c>
      <c r="R303" s="650">
        <v>0</v>
      </c>
      <c r="S303" s="480">
        <f t="shared" si="121"/>
        <v>0</v>
      </c>
      <c r="T303" s="257" t="str">
        <f t="shared" si="122"/>
        <v/>
      </c>
      <c r="U303" s="256">
        <v>2</v>
      </c>
      <c r="V303" s="480">
        <f t="shared" si="123"/>
        <v>2</v>
      </c>
      <c r="W303" s="257">
        <f t="shared" si="124"/>
        <v>1</v>
      </c>
      <c r="X303" s="650">
        <v>0</v>
      </c>
      <c r="Y303" s="480">
        <f t="shared" si="125"/>
        <v>0</v>
      </c>
      <c r="Z303" s="257" t="str">
        <f t="shared" si="126"/>
        <v/>
      </c>
      <c r="AA303" s="650">
        <v>0</v>
      </c>
      <c r="AB303" s="480">
        <f t="shared" si="127"/>
        <v>0</v>
      </c>
      <c r="AC303" s="257" t="str">
        <f t="shared" si="116"/>
        <v/>
      </c>
      <c r="AD303" s="650">
        <v>0</v>
      </c>
      <c r="AE303" s="480">
        <f t="shared" si="128"/>
        <v>0</v>
      </c>
      <c r="AF303" s="257" t="str">
        <f t="shared" si="129"/>
        <v/>
      </c>
      <c r="AG303" s="650">
        <v>1</v>
      </c>
      <c r="AH303" s="480">
        <f t="shared" si="130"/>
        <v>1</v>
      </c>
      <c r="AI303" s="257">
        <f t="shared" si="131"/>
        <v>1</v>
      </c>
      <c r="AJ303" s="480">
        <v>0</v>
      </c>
      <c r="AK303" s="480">
        <f t="shared" si="132"/>
        <v>0</v>
      </c>
      <c r="AL303" s="257" t="str">
        <f t="shared" si="133"/>
        <v/>
      </c>
      <c r="AM303" s="650">
        <v>1</v>
      </c>
      <c r="AN303" s="480">
        <f t="shared" si="134"/>
        <v>1</v>
      </c>
      <c r="AO303" s="257">
        <f t="shared" si="135"/>
        <v>1</v>
      </c>
      <c r="AP303" s="650">
        <v>3</v>
      </c>
      <c r="AQ303" s="480">
        <f t="shared" si="136"/>
        <v>3</v>
      </c>
      <c r="AR303" s="257">
        <f t="shared" si="137"/>
        <v>1</v>
      </c>
      <c r="AS303" s="650">
        <v>0</v>
      </c>
      <c r="AT303" s="480">
        <f t="shared" si="138"/>
        <v>1</v>
      </c>
      <c r="AU303" s="257">
        <f t="shared" si="139"/>
        <v>0</v>
      </c>
      <c r="AV303" s="650">
        <v>0</v>
      </c>
      <c r="AW303" s="480">
        <f t="shared" si="140"/>
        <v>0</v>
      </c>
      <c r="AX303" s="257" t="str">
        <f t="shared" si="141"/>
        <v/>
      </c>
      <c r="AY303" s="654">
        <v>0</v>
      </c>
      <c r="AZ303" s="480">
        <f t="shared" si="142"/>
        <v>0</v>
      </c>
      <c r="BA303" s="257" t="str">
        <f t="shared" si="143"/>
        <v/>
      </c>
      <c r="BB303" s="650">
        <v>0</v>
      </c>
      <c r="BC303" s="480">
        <f t="shared" si="144"/>
        <v>0</v>
      </c>
      <c r="BD303" s="257" t="str">
        <f t="shared" si="145"/>
        <v/>
      </c>
      <c r="BE303" s="650">
        <v>0</v>
      </c>
      <c r="BF303" s="480">
        <f t="shared" si="146"/>
        <v>0</v>
      </c>
      <c r="BG303" s="257" t="str">
        <f t="shared" si="147"/>
        <v/>
      </c>
      <c r="BH303" s="650">
        <v>0</v>
      </c>
      <c r="BI303" s="480">
        <f t="shared" si="148"/>
        <v>0</v>
      </c>
      <c r="BJ303" s="257" t="str">
        <f t="shared" si="149"/>
        <v/>
      </c>
      <c r="BK303" s="650">
        <v>0</v>
      </c>
      <c r="BL303" s="480">
        <f t="shared" si="150"/>
        <v>0</v>
      </c>
      <c r="BM303" s="257" t="str">
        <f t="shared" si="151"/>
        <v/>
      </c>
      <c r="BN303" s="650">
        <v>0</v>
      </c>
      <c r="BO303" s="480">
        <f t="shared" si="152"/>
        <v>0</v>
      </c>
      <c r="BP303" s="257" t="str">
        <f t="shared" si="153"/>
        <v/>
      </c>
      <c r="BQ303" s="650">
        <v>0</v>
      </c>
      <c r="BR303" s="480">
        <f t="shared" si="154"/>
        <v>0</v>
      </c>
      <c r="BS303" s="257" t="str">
        <f t="shared" si="155"/>
        <v/>
      </c>
      <c r="BT303" s="650">
        <v>4</v>
      </c>
      <c r="BU303" s="480">
        <v>0</v>
      </c>
      <c r="BV303" s="257" t="str">
        <f t="shared" si="156"/>
        <v/>
      </c>
      <c r="BW303" s="650">
        <v>0</v>
      </c>
      <c r="BX303" s="480">
        <f t="shared" si="157"/>
        <v>0</v>
      </c>
      <c r="BY303" s="257" t="str">
        <f t="shared" si="158"/>
        <v/>
      </c>
      <c r="BZ303" s="650">
        <v>0</v>
      </c>
      <c r="CA303" s="480">
        <f t="shared" si="159"/>
        <v>0</v>
      </c>
      <c r="CB303" s="257" t="str">
        <f t="shared" si="160"/>
        <v/>
      </c>
      <c r="CC303" s="650">
        <v>0</v>
      </c>
      <c r="CD303" s="480">
        <f t="shared" si="161"/>
        <v>0</v>
      </c>
      <c r="CE303" s="257" t="str">
        <f t="shared" si="162"/>
        <v/>
      </c>
      <c r="CF303" s="256">
        <v>0</v>
      </c>
      <c r="CG303" s="480">
        <f t="shared" si="163"/>
        <v>0</v>
      </c>
      <c r="CH303" s="257" t="str">
        <f t="shared" si="164"/>
        <v/>
      </c>
      <c r="CI303" s="256">
        <v>0</v>
      </c>
      <c r="CJ303" s="256">
        <f t="shared" si="165"/>
        <v>0</v>
      </c>
      <c r="CK303" s="257" t="str">
        <f t="shared" si="166"/>
        <v/>
      </c>
      <c r="CL303" s="256">
        <v>2</v>
      </c>
      <c r="CM303" s="256">
        <f t="shared" si="167"/>
        <v>2</v>
      </c>
      <c r="CN303" s="257">
        <f t="shared" si="168"/>
        <v>1</v>
      </c>
      <c r="CO303" s="650">
        <v>0</v>
      </c>
      <c r="CP303" s="256">
        <f t="shared" si="169"/>
        <v>0</v>
      </c>
      <c r="CQ303" s="257" t="str">
        <f t="shared" si="170"/>
        <v/>
      </c>
      <c r="CR303" s="256">
        <v>1</v>
      </c>
      <c r="CS303" s="256">
        <f t="shared" si="171"/>
        <v>1</v>
      </c>
      <c r="CT303" s="257">
        <f t="shared" si="172"/>
        <v>1</v>
      </c>
      <c r="CU303" s="256">
        <v>1</v>
      </c>
      <c r="CV303" s="256">
        <v>1</v>
      </c>
      <c r="CW303" s="257">
        <f t="shared" si="173"/>
        <v>1</v>
      </c>
      <c r="CX303" s="256">
        <v>0</v>
      </c>
      <c r="CY303" s="256">
        <f t="shared" si="174"/>
        <v>0</v>
      </c>
      <c r="CZ303" s="257" t="str">
        <f t="shared" si="175"/>
        <v/>
      </c>
    </row>
    <row r="304" spans="1:104" ht="15" customHeight="1" x14ac:dyDescent="0.25">
      <c r="A304" s="152">
        <v>50</v>
      </c>
      <c r="B304" s="127" t="s">
        <v>387</v>
      </c>
      <c r="C304" s="127" t="s">
        <v>336</v>
      </c>
      <c r="D304" s="480">
        <v>1</v>
      </c>
      <c r="E304" s="480">
        <v>1</v>
      </c>
      <c r="F304" s="257">
        <f t="shared" si="117"/>
        <v>1</v>
      </c>
      <c r="G304" s="239" t="str">
        <f t="shared" si="111"/>
        <v>Đạt</v>
      </c>
      <c r="H304" s="259">
        <f t="shared" si="176"/>
        <v>39</v>
      </c>
      <c r="I304" s="259">
        <f t="shared" si="176"/>
        <v>26</v>
      </c>
      <c r="J304" s="293">
        <f t="shared" si="118"/>
        <v>1.5</v>
      </c>
      <c r="K304" s="239" t="str">
        <f t="shared" si="113"/>
        <v>Đạt</v>
      </c>
      <c r="L304" s="651">
        <v>1</v>
      </c>
      <c r="M304" s="651">
        <f t="shared" si="114"/>
        <v>1</v>
      </c>
      <c r="N304" s="257">
        <f t="shared" si="119"/>
        <v>1</v>
      </c>
      <c r="O304" s="256">
        <v>0</v>
      </c>
      <c r="P304" s="480">
        <f t="shared" si="120"/>
        <v>0</v>
      </c>
      <c r="Q304" s="257" t="str">
        <f t="shared" si="115"/>
        <v/>
      </c>
      <c r="R304" s="650">
        <v>2</v>
      </c>
      <c r="S304" s="480">
        <f t="shared" si="121"/>
        <v>2</v>
      </c>
      <c r="T304" s="257">
        <f t="shared" si="122"/>
        <v>1</v>
      </c>
      <c r="U304" s="256">
        <v>0</v>
      </c>
      <c r="V304" s="480">
        <f t="shared" si="123"/>
        <v>0</v>
      </c>
      <c r="W304" s="257" t="str">
        <f t="shared" si="124"/>
        <v/>
      </c>
      <c r="X304" s="650">
        <v>0</v>
      </c>
      <c r="Y304" s="480">
        <f t="shared" si="125"/>
        <v>0</v>
      </c>
      <c r="Z304" s="257" t="str">
        <f t="shared" si="126"/>
        <v/>
      </c>
      <c r="AA304" s="650">
        <v>0</v>
      </c>
      <c r="AB304" s="480">
        <f t="shared" si="127"/>
        <v>0</v>
      </c>
      <c r="AC304" s="257" t="str">
        <f t="shared" si="116"/>
        <v/>
      </c>
      <c r="AD304" s="650">
        <v>0</v>
      </c>
      <c r="AE304" s="480">
        <f t="shared" si="128"/>
        <v>0</v>
      </c>
      <c r="AF304" s="257" t="str">
        <f t="shared" si="129"/>
        <v/>
      </c>
      <c r="AG304" s="650">
        <v>2</v>
      </c>
      <c r="AH304" s="480">
        <f t="shared" si="130"/>
        <v>2</v>
      </c>
      <c r="AI304" s="257">
        <f t="shared" si="131"/>
        <v>1</v>
      </c>
      <c r="AJ304" s="480">
        <v>0</v>
      </c>
      <c r="AK304" s="480">
        <f t="shared" si="132"/>
        <v>0</v>
      </c>
      <c r="AL304" s="257" t="str">
        <f t="shared" si="133"/>
        <v/>
      </c>
      <c r="AM304" s="650">
        <v>0</v>
      </c>
      <c r="AN304" s="480">
        <f t="shared" si="134"/>
        <v>0</v>
      </c>
      <c r="AO304" s="257" t="str">
        <f t="shared" si="135"/>
        <v/>
      </c>
      <c r="AP304" s="650">
        <v>0</v>
      </c>
      <c r="AQ304" s="480">
        <f t="shared" si="136"/>
        <v>0</v>
      </c>
      <c r="AR304" s="257" t="str">
        <f t="shared" si="137"/>
        <v/>
      </c>
      <c r="AS304" s="650">
        <v>3</v>
      </c>
      <c r="AT304" s="480">
        <f t="shared" si="138"/>
        <v>0</v>
      </c>
      <c r="AU304" s="257" t="str">
        <f t="shared" si="139"/>
        <v/>
      </c>
      <c r="AV304" s="650">
        <v>0</v>
      </c>
      <c r="AW304" s="480">
        <f t="shared" si="140"/>
        <v>0</v>
      </c>
      <c r="AX304" s="257" t="str">
        <f t="shared" si="141"/>
        <v/>
      </c>
      <c r="AY304" s="654">
        <v>6</v>
      </c>
      <c r="AZ304" s="480">
        <f t="shared" si="142"/>
        <v>6</v>
      </c>
      <c r="BA304" s="257">
        <f t="shared" si="143"/>
        <v>1</v>
      </c>
      <c r="BB304" s="650">
        <v>5</v>
      </c>
      <c r="BC304" s="480">
        <f t="shared" si="144"/>
        <v>0</v>
      </c>
      <c r="BD304" s="257" t="str">
        <f t="shared" si="145"/>
        <v/>
      </c>
      <c r="BE304" s="650">
        <v>0</v>
      </c>
      <c r="BF304" s="480">
        <f t="shared" si="146"/>
        <v>0</v>
      </c>
      <c r="BG304" s="257" t="str">
        <f t="shared" si="147"/>
        <v/>
      </c>
      <c r="BH304" s="650">
        <v>0</v>
      </c>
      <c r="BI304" s="480">
        <f t="shared" si="148"/>
        <v>0</v>
      </c>
      <c r="BJ304" s="257" t="str">
        <f t="shared" si="149"/>
        <v/>
      </c>
      <c r="BK304" s="650">
        <v>1</v>
      </c>
      <c r="BL304" s="480">
        <f t="shared" si="150"/>
        <v>1</v>
      </c>
      <c r="BM304" s="257">
        <f t="shared" si="151"/>
        <v>1</v>
      </c>
      <c r="BN304" s="650">
        <v>0</v>
      </c>
      <c r="BO304" s="480">
        <f t="shared" si="152"/>
        <v>0</v>
      </c>
      <c r="BP304" s="257" t="str">
        <f t="shared" si="153"/>
        <v/>
      </c>
      <c r="BQ304" s="650">
        <v>0</v>
      </c>
      <c r="BR304" s="480">
        <f t="shared" si="154"/>
        <v>0</v>
      </c>
      <c r="BS304" s="257" t="str">
        <f t="shared" si="155"/>
        <v/>
      </c>
      <c r="BT304" s="650">
        <v>4</v>
      </c>
      <c r="BU304" s="480">
        <v>0</v>
      </c>
      <c r="BV304" s="257" t="str">
        <f t="shared" si="156"/>
        <v/>
      </c>
      <c r="BW304" s="650">
        <v>1</v>
      </c>
      <c r="BX304" s="480">
        <f t="shared" si="157"/>
        <v>0</v>
      </c>
      <c r="BY304" s="257" t="str">
        <f t="shared" si="158"/>
        <v/>
      </c>
      <c r="BZ304" s="650">
        <v>4</v>
      </c>
      <c r="CA304" s="480">
        <f t="shared" si="159"/>
        <v>4</v>
      </c>
      <c r="CB304" s="257">
        <f t="shared" si="160"/>
        <v>1</v>
      </c>
      <c r="CC304" s="650">
        <v>0</v>
      </c>
      <c r="CD304" s="480">
        <f t="shared" si="161"/>
        <v>0</v>
      </c>
      <c r="CE304" s="257" t="str">
        <f t="shared" si="162"/>
        <v/>
      </c>
      <c r="CF304" s="256">
        <v>0</v>
      </c>
      <c r="CG304" s="480">
        <f t="shared" si="163"/>
        <v>0</v>
      </c>
      <c r="CH304" s="257" t="str">
        <f t="shared" si="164"/>
        <v/>
      </c>
      <c r="CI304" s="256">
        <v>0</v>
      </c>
      <c r="CJ304" s="256">
        <f t="shared" si="165"/>
        <v>0</v>
      </c>
      <c r="CK304" s="257" t="str">
        <f t="shared" si="166"/>
        <v/>
      </c>
      <c r="CL304" s="256">
        <v>0</v>
      </c>
      <c r="CM304" s="256">
        <f t="shared" si="167"/>
        <v>0</v>
      </c>
      <c r="CN304" s="257" t="str">
        <f t="shared" si="168"/>
        <v/>
      </c>
      <c r="CO304" s="650">
        <v>9</v>
      </c>
      <c r="CP304" s="256">
        <f t="shared" si="169"/>
        <v>9</v>
      </c>
      <c r="CQ304" s="257">
        <f t="shared" si="170"/>
        <v>1</v>
      </c>
      <c r="CR304" s="256">
        <v>0</v>
      </c>
      <c r="CS304" s="256">
        <f t="shared" si="171"/>
        <v>0</v>
      </c>
      <c r="CT304" s="257" t="str">
        <f t="shared" si="172"/>
        <v/>
      </c>
      <c r="CU304" s="256">
        <v>0</v>
      </c>
      <c r="CV304" s="256">
        <v>0</v>
      </c>
      <c r="CW304" s="257" t="str">
        <f t="shared" si="173"/>
        <v/>
      </c>
      <c r="CX304" s="256">
        <v>1</v>
      </c>
      <c r="CY304" s="256">
        <f t="shared" si="174"/>
        <v>1</v>
      </c>
      <c r="CZ304" s="257">
        <f t="shared" si="175"/>
        <v>1</v>
      </c>
    </row>
    <row r="305" spans="1:104" ht="15" customHeight="1" x14ac:dyDescent="0.25">
      <c r="A305" s="152">
        <v>51</v>
      </c>
      <c r="B305" s="127" t="s">
        <v>388</v>
      </c>
      <c r="C305" s="127" t="s">
        <v>339</v>
      </c>
      <c r="D305" s="480">
        <v>0</v>
      </c>
      <c r="E305" s="480">
        <v>0</v>
      </c>
      <c r="F305" s="257" t="str">
        <f t="shared" si="117"/>
        <v>-</v>
      </c>
      <c r="G305" s="239" t="str">
        <f t="shared" si="111"/>
        <v>Đạt</v>
      </c>
      <c r="H305" s="259">
        <f t="shared" si="176"/>
        <v>14</v>
      </c>
      <c r="I305" s="259">
        <f t="shared" si="176"/>
        <v>14</v>
      </c>
      <c r="J305" s="293">
        <f t="shared" si="118"/>
        <v>1</v>
      </c>
      <c r="K305" s="239" t="str">
        <f t="shared" si="113"/>
        <v>Đạt</v>
      </c>
      <c r="L305" s="651">
        <v>0</v>
      </c>
      <c r="M305" s="651">
        <f t="shared" si="114"/>
        <v>0</v>
      </c>
      <c r="N305" s="257" t="str">
        <f t="shared" si="119"/>
        <v/>
      </c>
      <c r="O305" s="256">
        <v>0</v>
      </c>
      <c r="P305" s="480">
        <f t="shared" si="120"/>
        <v>0</v>
      </c>
      <c r="Q305" s="257" t="str">
        <f t="shared" si="115"/>
        <v/>
      </c>
      <c r="R305" s="650">
        <v>0</v>
      </c>
      <c r="S305" s="480">
        <f t="shared" si="121"/>
        <v>0</v>
      </c>
      <c r="T305" s="257" t="str">
        <f t="shared" si="122"/>
        <v/>
      </c>
      <c r="U305" s="256">
        <v>1</v>
      </c>
      <c r="V305" s="480">
        <f t="shared" si="123"/>
        <v>1</v>
      </c>
      <c r="W305" s="257">
        <f t="shared" si="124"/>
        <v>1</v>
      </c>
      <c r="X305" s="650">
        <v>0</v>
      </c>
      <c r="Y305" s="480">
        <f t="shared" si="125"/>
        <v>0</v>
      </c>
      <c r="Z305" s="257" t="str">
        <f t="shared" si="126"/>
        <v/>
      </c>
      <c r="AA305" s="650">
        <v>0</v>
      </c>
      <c r="AB305" s="480">
        <f t="shared" si="127"/>
        <v>0</v>
      </c>
      <c r="AC305" s="257" t="str">
        <f t="shared" si="116"/>
        <v/>
      </c>
      <c r="AD305" s="650">
        <v>0</v>
      </c>
      <c r="AE305" s="480">
        <f t="shared" si="128"/>
        <v>0</v>
      </c>
      <c r="AF305" s="257" t="str">
        <f t="shared" si="129"/>
        <v/>
      </c>
      <c r="AG305" s="650">
        <v>0</v>
      </c>
      <c r="AH305" s="480">
        <f t="shared" si="130"/>
        <v>0</v>
      </c>
      <c r="AI305" s="257" t="str">
        <f t="shared" si="131"/>
        <v/>
      </c>
      <c r="AJ305" s="480">
        <v>0</v>
      </c>
      <c r="AK305" s="480">
        <f t="shared" si="132"/>
        <v>0</v>
      </c>
      <c r="AL305" s="257" t="str">
        <f t="shared" si="133"/>
        <v/>
      </c>
      <c r="AM305" s="650">
        <v>2</v>
      </c>
      <c r="AN305" s="480">
        <f t="shared" si="134"/>
        <v>2</v>
      </c>
      <c r="AO305" s="257">
        <f t="shared" si="135"/>
        <v>1</v>
      </c>
      <c r="AP305" s="650">
        <v>4</v>
      </c>
      <c r="AQ305" s="480">
        <f t="shared" si="136"/>
        <v>4</v>
      </c>
      <c r="AR305" s="257">
        <f t="shared" si="137"/>
        <v>1</v>
      </c>
      <c r="AS305" s="650">
        <v>0</v>
      </c>
      <c r="AT305" s="480">
        <f t="shared" si="138"/>
        <v>0</v>
      </c>
      <c r="AU305" s="257" t="str">
        <f t="shared" si="139"/>
        <v/>
      </c>
      <c r="AV305" s="650">
        <v>2</v>
      </c>
      <c r="AW305" s="480">
        <f t="shared" si="140"/>
        <v>2</v>
      </c>
      <c r="AX305" s="257">
        <f t="shared" si="141"/>
        <v>1</v>
      </c>
      <c r="AY305" s="654">
        <v>1</v>
      </c>
      <c r="AZ305" s="480">
        <f t="shared" si="142"/>
        <v>1</v>
      </c>
      <c r="BA305" s="257">
        <f t="shared" si="143"/>
        <v>1</v>
      </c>
      <c r="BB305" s="650">
        <v>0</v>
      </c>
      <c r="BC305" s="480">
        <f t="shared" si="144"/>
        <v>0</v>
      </c>
      <c r="BD305" s="257" t="str">
        <f t="shared" si="145"/>
        <v/>
      </c>
      <c r="BE305" s="650">
        <v>0</v>
      </c>
      <c r="BF305" s="480">
        <f t="shared" si="146"/>
        <v>0</v>
      </c>
      <c r="BG305" s="257" t="str">
        <f t="shared" si="147"/>
        <v/>
      </c>
      <c r="BH305" s="650">
        <v>0</v>
      </c>
      <c r="BI305" s="480">
        <f t="shared" si="148"/>
        <v>0</v>
      </c>
      <c r="BJ305" s="257" t="str">
        <f t="shared" si="149"/>
        <v/>
      </c>
      <c r="BK305" s="650">
        <v>0</v>
      </c>
      <c r="BL305" s="480">
        <f t="shared" si="150"/>
        <v>0</v>
      </c>
      <c r="BM305" s="257" t="str">
        <f t="shared" si="151"/>
        <v/>
      </c>
      <c r="BN305" s="650">
        <v>0</v>
      </c>
      <c r="BO305" s="480">
        <f t="shared" si="152"/>
        <v>0</v>
      </c>
      <c r="BP305" s="257" t="str">
        <f t="shared" si="153"/>
        <v/>
      </c>
      <c r="BQ305" s="650">
        <v>0</v>
      </c>
      <c r="BR305" s="480">
        <f t="shared" si="154"/>
        <v>0</v>
      </c>
      <c r="BS305" s="257" t="str">
        <f t="shared" si="155"/>
        <v/>
      </c>
      <c r="BT305" s="650">
        <v>0</v>
      </c>
      <c r="BU305" s="480">
        <v>0</v>
      </c>
      <c r="BV305" s="257" t="str">
        <f t="shared" si="156"/>
        <v/>
      </c>
      <c r="BW305" s="650">
        <v>0</v>
      </c>
      <c r="BX305" s="480">
        <f t="shared" si="157"/>
        <v>0</v>
      </c>
      <c r="BY305" s="257" t="str">
        <f t="shared" si="158"/>
        <v/>
      </c>
      <c r="BZ305" s="650">
        <v>0</v>
      </c>
      <c r="CA305" s="480">
        <f t="shared" si="159"/>
        <v>0</v>
      </c>
      <c r="CB305" s="257" t="str">
        <f t="shared" si="160"/>
        <v/>
      </c>
      <c r="CC305" s="650">
        <v>1</v>
      </c>
      <c r="CD305" s="480">
        <f t="shared" si="161"/>
        <v>1</v>
      </c>
      <c r="CE305" s="257">
        <f t="shared" si="162"/>
        <v>1</v>
      </c>
      <c r="CF305" s="256">
        <v>1</v>
      </c>
      <c r="CG305" s="480">
        <f t="shared" si="163"/>
        <v>1</v>
      </c>
      <c r="CH305" s="257">
        <f t="shared" si="164"/>
        <v>1</v>
      </c>
      <c r="CI305" s="256">
        <v>2</v>
      </c>
      <c r="CJ305" s="256">
        <f t="shared" si="165"/>
        <v>2</v>
      </c>
      <c r="CK305" s="257">
        <f t="shared" si="166"/>
        <v>1</v>
      </c>
      <c r="CL305" s="256">
        <v>0</v>
      </c>
      <c r="CM305" s="256">
        <f t="shared" si="167"/>
        <v>0</v>
      </c>
      <c r="CN305" s="257" t="str">
        <f t="shared" si="168"/>
        <v/>
      </c>
      <c r="CO305" s="650">
        <v>0</v>
      </c>
      <c r="CP305" s="256">
        <f t="shared" si="169"/>
        <v>0</v>
      </c>
      <c r="CQ305" s="257" t="str">
        <f t="shared" si="170"/>
        <v/>
      </c>
      <c r="CR305" s="256">
        <v>0</v>
      </c>
      <c r="CS305" s="256">
        <f t="shared" si="171"/>
        <v>0</v>
      </c>
      <c r="CT305" s="257" t="str">
        <f t="shared" si="172"/>
        <v/>
      </c>
      <c r="CU305" s="256">
        <v>0</v>
      </c>
      <c r="CV305" s="256">
        <v>0</v>
      </c>
      <c r="CW305" s="257" t="str">
        <f t="shared" si="173"/>
        <v/>
      </c>
      <c r="CX305" s="256">
        <v>0</v>
      </c>
      <c r="CY305" s="256">
        <f t="shared" si="174"/>
        <v>0</v>
      </c>
      <c r="CZ305" s="257" t="str">
        <f t="shared" si="175"/>
        <v/>
      </c>
    </row>
    <row r="306" spans="1:104" ht="15" customHeight="1" x14ac:dyDescent="0.25">
      <c r="A306" s="152">
        <v>52</v>
      </c>
      <c r="B306" s="127" t="s">
        <v>389</v>
      </c>
      <c r="C306" s="127" t="s">
        <v>336</v>
      </c>
      <c r="D306" s="480">
        <v>1</v>
      </c>
      <c r="E306" s="480">
        <v>1</v>
      </c>
      <c r="F306" s="257">
        <f t="shared" si="117"/>
        <v>1</v>
      </c>
      <c r="G306" s="239" t="str">
        <f t="shared" si="111"/>
        <v>Đạt</v>
      </c>
      <c r="H306" s="259">
        <f t="shared" si="176"/>
        <v>14</v>
      </c>
      <c r="I306" s="259">
        <f t="shared" si="176"/>
        <v>18</v>
      </c>
      <c r="J306" s="293">
        <f t="shared" si="118"/>
        <v>0.77777777777777779</v>
      </c>
      <c r="K306" s="239" t="str">
        <f t="shared" si="113"/>
        <v>Không đạt</v>
      </c>
      <c r="L306" s="651">
        <v>0</v>
      </c>
      <c r="M306" s="651">
        <f t="shared" si="114"/>
        <v>0</v>
      </c>
      <c r="N306" s="257" t="str">
        <f t="shared" si="119"/>
        <v/>
      </c>
      <c r="O306" s="256">
        <v>0</v>
      </c>
      <c r="P306" s="480">
        <f t="shared" si="120"/>
        <v>0</v>
      </c>
      <c r="Q306" s="257" t="str">
        <f t="shared" si="115"/>
        <v/>
      </c>
      <c r="R306" s="650">
        <v>1</v>
      </c>
      <c r="S306" s="480">
        <f t="shared" si="121"/>
        <v>1</v>
      </c>
      <c r="T306" s="257">
        <f t="shared" si="122"/>
        <v>1</v>
      </c>
      <c r="U306" s="256">
        <v>0</v>
      </c>
      <c r="V306" s="480">
        <f t="shared" si="123"/>
        <v>0</v>
      </c>
      <c r="W306" s="257" t="str">
        <f t="shared" si="124"/>
        <v/>
      </c>
      <c r="X306" s="650">
        <v>0</v>
      </c>
      <c r="Y306" s="480">
        <f t="shared" si="125"/>
        <v>0</v>
      </c>
      <c r="Z306" s="257" t="str">
        <f t="shared" si="126"/>
        <v/>
      </c>
      <c r="AA306" s="650">
        <v>0</v>
      </c>
      <c r="AB306" s="480">
        <f t="shared" si="127"/>
        <v>0</v>
      </c>
      <c r="AC306" s="257" t="str">
        <f t="shared" si="116"/>
        <v/>
      </c>
      <c r="AD306" s="650">
        <v>0</v>
      </c>
      <c r="AE306" s="480">
        <f t="shared" si="128"/>
        <v>0</v>
      </c>
      <c r="AF306" s="257" t="str">
        <f t="shared" si="129"/>
        <v/>
      </c>
      <c r="AG306" s="650">
        <v>0</v>
      </c>
      <c r="AH306" s="480">
        <f t="shared" si="130"/>
        <v>0</v>
      </c>
      <c r="AI306" s="257" t="str">
        <f t="shared" si="131"/>
        <v/>
      </c>
      <c r="AJ306" s="480">
        <v>0</v>
      </c>
      <c r="AK306" s="480">
        <f t="shared" si="132"/>
        <v>0</v>
      </c>
      <c r="AL306" s="257" t="str">
        <f t="shared" si="133"/>
        <v/>
      </c>
      <c r="AM306" s="650">
        <v>1</v>
      </c>
      <c r="AN306" s="480">
        <f t="shared" si="134"/>
        <v>1</v>
      </c>
      <c r="AO306" s="257">
        <f t="shared" si="135"/>
        <v>1</v>
      </c>
      <c r="AP306" s="650">
        <v>0</v>
      </c>
      <c r="AQ306" s="480">
        <f t="shared" si="136"/>
        <v>0</v>
      </c>
      <c r="AR306" s="257" t="str">
        <f t="shared" si="137"/>
        <v/>
      </c>
      <c r="AS306" s="650">
        <v>1</v>
      </c>
      <c r="AT306" s="480">
        <f t="shared" si="138"/>
        <v>2</v>
      </c>
      <c r="AU306" s="257">
        <f t="shared" si="139"/>
        <v>0.5</v>
      </c>
      <c r="AV306" s="650">
        <v>0</v>
      </c>
      <c r="AW306" s="480">
        <f t="shared" si="140"/>
        <v>0</v>
      </c>
      <c r="AX306" s="257" t="str">
        <f t="shared" si="141"/>
        <v/>
      </c>
      <c r="AY306" s="654">
        <v>1</v>
      </c>
      <c r="AZ306" s="480">
        <f t="shared" si="142"/>
        <v>1</v>
      </c>
      <c r="BA306" s="257">
        <f t="shared" si="143"/>
        <v>1</v>
      </c>
      <c r="BB306" s="650">
        <v>0</v>
      </c>
      <c r="BC306" s="480">
        <f t="shared" si="144"/>
        <v>0</v>
      </c>
      <c r="BD306" s="257" t="str">
        <f t="shared" si="145"/>
        <v/>
      </c>
      <c r="BE306" s="650">
        <v>0</v>
      </c>
      <c r="BF306" s="480">
        <f t="shared" si="146"/>
        <v>0</v>
      </c>
      <c r="BG306" s="257" t="str">
        <f t="shared" si="147"/>
        <v/>
      </c>
      <c r="BH306" s="650">
        <v>0</v>
      </c>
      <c r="BI306" s="480">
        <f t="shared" si="148"/>
        <v>0</v>
      </c>
      <c r="BJ306" s="257" t="str">
        <f t="shared" si="149"/>
        <v/>
      </c>
      <c r="BK306" s="650">
        <v>1</v>
      </c>
      <c r="BL306" s="480">
        <f t="shared" si="150"/>
        <v>1</v>
      </c>
      <c r="BM306" s="257">
        <f t="shared" si="151"/>
        <v>1</v>
      </c>
      <c r="BN306" s="650">
        <v>0</v>
      </c>
      <c r="BO306" s="480">
        <f t="shared" si="152"/>
        <v>0</v>
      </c>
      <c r="BP306" s="257" t="str">
        <f t="shared" si="153"/>
        <v/>
      </c>
      <c r="BQ306" s="650">
        <v>1</v>
      </c>
      <c r="BR306" s="480">
        <f t="shared" si="154"/>
        <v>1</v>
      </c>
      <c r="BS306" s="257">
        <f t="shared" si="155"/>
        <v>1</v>
      </c>
      <c r="BT306" s="650">
        <v>0</v>
      </c>
      <c r="BU306" s="480">
        <v>3</v>
      </c>
      <c r="BV306" s="257">
        <f t="shared" si="156"/>
        <v>0</v>
      </c>
      <c r="BW306" s="650">
        <v>0</v>
      </c>
      <c r="BX306" s="480">
        <f t="shared" si="157"/>
        <v>0</v>
      </c>
      <c r="BY306" s="257" t="str">
        <f t="shared" si="158"/>
        <v/>
      </c>
      <c r="BZ306" s="650">
        <v>0</v>
      </c>
      <c r="CA306" s="480">
        <f t="shared" si="159"/>
        <v>0</v>
      </c>
      <c r="CB306" s="257" t="str">
        <f t="shared" si="160"/>
        <v/>
      </c>
      <c r="CC306" s="650">
        <v>2</v>
      </c>
      <c r="CD306" s="480">
        <f t="shared" si="161"/>
        <v>2</v>
      </c>
      <c r="CE306" s="257">
        <f t="shared" si="162"/>
        <v>1</v>
      </c>
      <c r="CF306" s="256">
        <v>0</v>
      </c>
      <c r="CG306" s="480">
        <f t="shared" si="163"/>
        <v>0</v>
      </c>
      <c r="CH306" s="257" t="str">
        <f t="shared" si="164"/>
        <v/>
      </c>
      <c r="CI306" s="256">
        <v>4</v>
      </c>
      <c r="CJ306" s="256">
        <f t="shared" si="165"/>
        <v>4</v>
      </c>
      <c r="CK306" s="257">
        <f t="shared" si="166"/>
        <v>1</v>
      </c>
      <c r="CL306" s="256">
        <v>0</v>
      </c>
      <c r="CM306" s="256">
        <f t="shared" si="167"/>
        <v>0</v>
      </c>
      <c r="CN306" s="257" t="str">
        <f t="shared" si="168"/>
        <v/>
      </c>
      <c r="CO306" s="650">
        <v>0</v>
      </c>
      <c r="CP306" s="256">
        <f t="shared" si="169"/>
        <v>0</v>
      </c>
      <c r="CQ306" s="257" t="str">
        <f t="shared" si="170"/>
        <v/>
      </c>
      <c r="CR306" s="256">
        <v>0</v>
      </c>
      <c r="CS306" s="256">
        <f t="shared" si="171"/>
        <v>0</v>
      </c>
      <c r="CT306" s="257" t="str">
        <f t="shared" si="172"/>
        <v/>
      </c>
      <c r="CU306" s="256">
        <v>1</v>
      </c>
      <c r="CV306" s="256">
        <v>1</v>
      </c>
      <c r="CW306" s="257">
        <f t="shared" si="173"/>
        <v>1</v>
      </c>
      <c r="CX306" s="256">
        <v>1</v>
      </c>
      <c r="CY306" s="256">
        <f t="shared" si="174"/>
        <v>1</v>
      </c>
      <c r="CZ306" s="257">
        <f t="shared" si="175"/>
        <v>1</v>
      </c>
    </row>
    <row r="307" spans="1:104" ht="15" customHeight="1" x14ac:dyDescent="0.25">
      <c r="A307" s="152">
        <v>53</v>
      </c>
      <c r="B307" s="127" t="s">
        <v>390</v>
      </c>
      <c r="C307" s="127" t="s">
        <v>339</v>
      </c>
      <c r="D307" s="480">
        <v>0</v>
      </c>
      <c r="E307" s="480">
        <v>0</v>
      </c>
      <c r="F307" s="257" t="str">
        <f t="shared" si="117"/>
        <v>-</v>
      </c>
      <c r="G307" s="239" t="str">
        <f t="shared" si="111"/>
        <v>Đạt</v>
      </c>
      <c r="H307" s="259">
        <f t="shared" si="176"/>
        <v>16</v>
      </c>
      <c r="I307" s="259">
        <f t="shared" si="176"/>
        <v>12</v>
      </c>
      <c r="J307" s="293">
        <f t="shared" si="118"/>
        <v>1.3333333333333333</v>
      </c>
      <c r="K307" s="239" t="str">
        <f t="shared" si="113"/>
        <v>Đạt</v>
      </c>
      <c r="L307" s="651">
        <v>0</v>
      </c>
      <c r="M307" s="651">
        <f t="shared" si="114"/>
        <v>0</v>
      </c>
      <c r="N307" s="257" t="str">
        <f t="shared" si="119"/>
        <v/>
      </c>
      <c r="O307" s="256">
        <v>0</v>
      </c>
      <c r="P307" s="480">
        <f t="shared" si="120"/>
        <v>0</v>
      </c>
      <c r="Q307" s="257" t="str">
        <f t="shared" si="115"/>
        <v/>
      </c>
      <c r="R307" s="650">
        <v>1</v>
      </c>
      <c r="S307" s="480">
        <f t="shared" si="121"/>
        <v>1</v>
      </c>
      <c r="T307" s="257">
        <f t="shared" si="122"/>
        <v>1</v>
      </c>
      <c r="U307" s="256">
        <v>1</v>
      </c>
      <c r="V307" s="480">
        <f t="shared" si="123"/>
        <v>1</v>
      </c>
      <c r="W307" s="257">
        <f t="shared" si="124"/>
        <v>1</v>
      </c>
      <c r="X307" s="650">
        <v>0</v>
      </c>
      <c r="Y307" s="480">
        <f t="shared" si="125"/>
        <v>0</v>
      </c>
      <c r="Z307" s="257" t="str">
        <f t="shared" si="126"/>
        <v/>
      </c>
      <c r="AA307" s="650">
        <v>0</v>
      </c>
      <c r="AB307" s="480">
        <f t="shared" si="127"/>
        <v>0</v>
      </c>
      <c r="AC307" s="257" t="str">
        <f t="shared" si="116"/>
        <v/>
      </c>
      <c r="AD307" s="650">
        <v>0</v>
      </c>
      <c r="AE307" s="480">
        <f t="shared" si="128"/>
        <v>0</v>
      </c>
      <c r="AF307" s="257" t="str">
        <f t="shared" si="129"/>
        <v/>
      </c>
      <c r="AG307" s="650">
        <v>2</v>
      </c>
      <c r="AH307" s="480">
        <f t="shared" si="130"/>
        <v>2</v>
      </c>
      <c r="AI307" s="257">
        <f t="shared" si="131"/>
        <v>1</v>
      </c>
      <c r="AJ307" s="480">
        <v>0</v>
      </c>
      <c r="AK307" s="480">
        <f t="shared" si="132"/>
        <v>0</v>
      </c>
      <c r="AL307" s="257" t="str">
        <f t="shared" si="133"/>
        <v/>
      </c>
      <c r="AM307" s="650">
        <v>1</v>
      </c>
      <c r="AN307" s="480">
        <f t="shared" si="134"/>
        <v>1</v>
      </c>
      <c r="AO307" s="257">
        <f t="shared" si="135"/>
        <v>1</v>
      </c>
      <c r="AP307" s="650">
        <v>1</v>
      </c>
      <c r="AQ307" s="480">
        <f t="shared" si="136"/>
        <v>1</v>
      </c>
      <c r="AR307" s="257">
        <f t="shared" si="137"/>
        <v>1</v>
      </c>
      <c r="AS307" s="650">
        <v>1</v>
      </c>
      <c r="AT307" s="480">
        <f t="shared" si="138"/>
        <v>0</v>
      </c>
      <c r="AU307" s="257" t="str">
        <f t="shared" si="139"/>
        <v/>
      </c>
      <c r="AV307" s="650">
        <v>0</v>
      </c>
      <c r="AW307" s="480">
        <f t="shared" si="140"/>
        <v>0</v>
      </c>
      <c r="AX307" s="257" t="str">
        <f t="shared" si="141"/>
        <v/>
      </c>
      <c r="AY307" s="654">
        <v>0</v>
      </c>
      <c r="AZ307" s="480">
        <f t="shared" si="142"/>
        <v>0</v>
      </c>
      <c r="BA307" s="257" t="str">
        <f t="shared" si="143"/>
        <v/>
      </c>
      <c r="BB307" s="650">
        <v>2</v>
      </c>
      <c r="BC307" s="480">
        <f t="shared" si="144"/>
        <v>0</v>
      </c>
      <c r="BD307" s="257" t="str">
        <f t="shared" si="145"/>
        <v/>
      </c>
      <c r="BE307" s="650">
        <v>1</v>
      </c>
      <c r="BF307" s="480">
        <f t="shared" si="146"/>
        <v>1</v>
      </c>
      <c r="BG307" s="257">
        <f t="shared" si="147"/>
        <v>1</v>
      </c>
      <c r="BH307" s="650">
        <v>1</v>
      </c>
      <c r="BI307" s="480">
        <f t="shared" si="148"/>
        <v>1</v>
      </c>
      <c r="BJ307" s="257">
        <f t="shared" si="149"/>
        <v>1</v>
      </c>
      <c r="BK307" s="650">
        <v>0</v>
      </c>
      <c r="BL307" s="480">
        <f t="shared" si="150"/>
        <v>0</v>
      </c>
      <c r="BM307" s="257" t="str">
        <f t="shared" si="151"/>
        <v/>
      </c>
      <c r="BN307" s="650">
        <v>0</v>
      </c>
      <c r="BO307" s="480">
        <f t="shared" si="152"/>
        <v>0</v>
      </c>
      <c r="BP307" s="257" t="str">
        <f t="shared" si="153"/>
        <v/>
      </c>
      <c r="BQ307" s="650">
        <v>0</v>
      </c>
      <c r="BR307" s="480">
        <f t="shared" si="154"/>
        <v>0</v>
      </c>
      <c r="BS307" s="257" t="str">
        <f t="shared" si="155"/>
        <v/>
      </c>
      <c r="BT307" s="650">
        <v>0</v>
      </c>
      <c r="BU307" s="480">
        <v>0</v>
      </c>
      <c r="BV307" s="257" t="str">
        <f t="shared" si="156"/>
        <v/>
      </c>
      <c r="BW307" s="650">
        <v>1</v>
      </c>
      <c r="BX307" s="480">
        <f t="shared" si="157"/>
        <v>0</v>
      </c>
      <c r="BY307" s="257" t="str">
        <f t="shared" si="158"/>
        <v/>
      </c>
      <c r="BZ307" s="650">
        <v>1</v>
      </c>
      <c r="CA307" s="480">
        <f t="shared" si="159"/>
        <v>1</v>
      </c>
      <c r="CB307" s="257">
        <f t="shared" si="160"/>
        <v>1</v>
      </c>
      <c r="CC307" s="650">
        <v>0</v>
      </c>
      <c r="CD307" s="480">
        <f t="shared" si="161"/>
        <v>0</v>
      </c>
      <c r="CE307" s="257" t="str">
        <f t="shared" si="162"/>
        <v/>
      </c>
      <c r="CF307" s="256">
        <v>1</v>
      </c>
      <c r="CG307" s="480">
        <f t="shared" si="163"/>
        <v>1</v>
      </c>
      <c r="CH307" s="257">
        <f t="shared" si="164"/>
        <v>1</v>
      </c>
      <c r="CI307" s="256">
        <v>0</v>
      </c>
      <c r="CJ307" s="256">
        <f t="shared" si="165"/>
        <v>0</v>
      </c>
      <c r="CK307" s="257" t="str">
        <f t="shared" si="166"/>
        <v/>
      </c>
      <c r="CL307" s="256">
        <v>1</v>
      </c>
      <c r="CM307" s="256">
        <f t="shared" si="167"/>
        <v>1</v>
      </c>
      <c r="CN307" s="257">
        <f t="shared" si="168"/>
        <v>1</v>
      </c>
      <c r="CO307" s="650">
        <v>1</v>
      </c>
      <c r="CP307" s="256">
        <f t="shared" si="169"/>
        <v>1</v>
      </c>
      <c r="CQ307" s="257">
        <f t="shared" si="170"/>
        <v>1</v>
      </c>
      <c r="CR307" s="256">
        <v>0</v>
      </c>
      <c r="CS307" s="256">
        <f t="shared" si="171"/>
        <v>0</v>
      </c>
      <c r="CT307" s="257" t="str">
        <f t="shared" si="172"/>
        <v/>
      </c>
      <c r="CU307" s="256">
        <v>0</v>
      </c>
      <c r="CV307" s="256">
        <v>0</v>
      </c>
      <c r="CW307" s="257" t="str">
        <f t="shared" si="173"/>
        <v/>
      </c>
      <c r="CX307" s="256">
        <v>0</v>
      </c>
      <c r="CY307" s="256">
        <f t="shared" si="174"/>
        <v>0</v>
      </c>
      <c r="CZ307" s="257" t="str">
        <f t="shared" si="175"/>
        <v/>
      </c>
    </row>
    <row r="308" spans="1:104" ht="15" customHeight="1" x14ac:dyDescent="0.25">
      <c r="A308" s="152">
        <v>54</v>
      </c>
      <c r="B308" s="127" t="s">
        <v>391</v>
      </c>
      <c r="C308" s="127" t="s">
        <v>339</v>
      </c>
      <c r="D308" s="480">
        <v>1</v>
      </c>
      <c r="E308" s="480">
        <v>1</v>
      </c>
      <c r="F308" s="257">
        <f t="shared" si="117"/>
        <v>1</v>
      </c>
      <c r="G308" s="239" t="str">
        <f t="shared" si="111"/>
        <v>Đạt</v>
      </c>
      <c r="H308" s="259">
        <f t="shared" si="176"/>
        <v>20</v>
      </c>
      <c r="I308" s="259">
        <f t="shared" si="176"/>
        <v>20</v>
      </c>
      <c r="J308" s="293">
        <f t="shared" si="118"/>
        <v>1</v>
      </c>
      <c r="K308" s="239" t="str">
        <f t="shared" si="113"/>
        <v>Đạt</v>
      </c>
      <c r="L308" s="651">
        <v>0</v>
      </c>
      <c r="M308" s="651">
        <f t="shared" si="114"/>
        <v>0</v>
      </c>
      <c r="N308" s="257" t="str">
        <f t="shared" si="119"/>
        <v/>
      </c>
      <c r="O308" s="256">
        <v>0</v>
      </c>
      <c r="P308" s="480">
        <f t="shared" si="120"/>
        <v>0</v>
      </c>
      <c r="Q308" s="257" t="str">
        <f t="shared" si="115"/>
        <v/>
      </c>
      <c r="R308" s="650">
        <v>0</v>
      </c>
      <c r="S308" s="480">
        <f t="shared" si="121"/>
        <v>0</v>
      </c>
      <c r="T308" s="257" t="str">
        <f t="shared" si="122"/>
        <v/>
      </c>
      <c r="U308" s="256">
        <v>1</v>
      </c>
      <c r="V308" s="480">
        <f t="shared" si="123"/>
        <v>1</v>
      </c>
      <c r="W308" s="257">
        <f t="shared" si="124"/>
        <v>1</v>
      </c>
      <c r="X308" s="650">
        <v>4</v>
      </c>
      <c r="Y308" s="480">
        <f t="shared" si="125"/>
        <v>4</v>
      </c>
      <c r="Z308" s="257">
        <f t="shared" si="126"/>
        <v>1</v>
      </c>
      <c r="AA308" s="650">
        <v>0</v>
      </c>
      <c r="AB308" s="480">
        <f t="shared" si="127"/>
        <v>0</v>
      </c>
      <c r="AC308" s="257" t="str">
        <f t="shared" si="116"/>
        <v/>
      </c>
      <c r="AD308" s="650">
        <v>0</v>
      </c>
      <c r="AE308" s="480">
        <f t="shared" si="128"/>
        <v>0</v>
      </c>
      <c r="AF308" s="257" t="str">
        <f t="shared" si="129"/>
        <v/>
      </c>
      <c r="AG308" s="650">
        <v>0</v>
      </c>
      <c r="AH308" s="480">
        <f t="shared" si="130"/>
        <v>0</v>
      </c>
      <c r="AI308" s="257" t="str">
        <f t="shared" si="131"/>
        <v/>
      </c>
      <c r="AJ308" s="480">
        <v>0</v>
      </c>
      <c r="AK308" s="480">
        <f t="shared" si="132"/>
        <v>0</v>
      </c>
      <c r="AL308" s="257" t="str">
        <f t="shared" si="133"/>
        <v/>
      </c>
      <c r="AM308" s="650">
        <v>1</v>
      </c>
      <c r="AN308" s="480">
        <f t="shared" si="134"/>
        <v>1</v>
      </c>
      <c r="AO308" s="257">
        <f t="shared" si="135"/>
        <v>1</v>
      </c>
      <c r="AP308" s="650">
        <v>1</v>
      </c>
      <c r="AQ308" s="480">
        <f t="shared" si="136"/>
        <v>1</v>
      </c>
      <c r="AR308" s="257">
        <f t="shared" si="137"/>
        <v>1</v>
      </c>
      <c r="AS308" s="650">
        <v>2</v>
      </c>
      <c r="AT308" s="480">
        <f t="shared" si="138"/>
        <v>4</v>
      </c>
      <c r="AU308" s="257">
        <f t="shared" si="139"/>
        <v>0.5</v>
      </c>
      <c r="AV308" s="650">
        <v>0</v>
      </c>
      <c r="AW308" s="480">
        <f t="shared" si="140"/>
        <v>0</v>
      </c>
      <c r="AX308" s="257" t="str">
        <f t="shared" si="141"/>
        <v/>
      </c>
      <c r="AY308" s="654">
        <v>1</v>
      </c>
      <c r="AZ308" s="480">
        <f t="shared" si="142"/>
        <v>1</v>
      </c>
      <c r="BA308" s="257">
        <f t="shared" si="143"/>
        <v>1</v>
      </c>
      <c r="BB308" s="650">
        <v>2</v>
      </c>
      <c r="BC308" s="480">
        <f t="shared" si="144"/>
        <v>0</v>
      </c>
      <c r="BD308" s="257" t="str">
        <f t="shared" si="145"/>
        <v/>
      </c>
      <c r="BE308" s="650">
        <v>0</v>
      </c>
      <c r="BF308" s="480">
        <f t="shared" si="146"/>
        <v>0</v>
      </c>
      <c r="BG308" s="257" t="str">
        <f t="shared" si="147"/>
        <v/>
      </c>
      <c r="BH308" s="650">
        <v>0</v>
      </c>
      <c r="BI308" s="480">
        <f t="shared" si="148"/>
        <v>0</v>
      </c>
      <c r="BJ308" s="257" t="str">
        <f t="shared" si="149"/>
        <v/>
      </c>
      <c r="BK308" s="650">
        <v>1</v>
      </c>
      <c r="BL308" s="480">
        <f t="shared" si="150"/>
        <v>1</v>
      </c>
      <c r="BM308" s="257">
        <f t="shared" si="151"/>
        <v>1</v>
      </c>
      <c r="BN308" s="650">
        <v>0</v>
      </c>
      <c r="BO308" s="480">
        <f t="shared" si="152"/>
        <v>0</v>
      </c>
      <c r="BP308" s="257" t="str">
        <f t="shared" si="153"/>
        <v/>
      </c>
      <c r="BQ308" s="650">
        <v>0</v>
      </c>
      <c r="BR308" s="480">
        <f t="shared" si="154"/>
        <v>0</v>
      </c>
      <c r="BS308" s="257" t="str">
        <f t="shared" si="155"/>
        <v/>
      </c>
      <c r="BT308" s="650">
        <v>0</v>
      </c>
      <c r="BU308" s="480">
        <v>0</v>
      </c>
      <c r="BV308" s="257" t="str">
        <f t="shared" si="156"/>
        <v/>
      </c>
      <c r="BW308" s="650">
        <v>0</v>
      </c>
      <c r="BX308" s="480">
        <f t="shared" si="157"/>
        <v>0</v>
      </c>
      <c r="BY308" s="257" t="str">
        <f t="shared" si="158"/>
        <v/>
      </c>
      <c r="BZ308" s="650">
        <v>1</v>
      </c>
      <c r="CA308" s="480">
        <f t="shared" si="159"/>
        <v>1</v>
      </c>
      <c r="CB308" s="257">
        <f t="shared" si="160"/>
        <v>1</v>
      </c>
      <c r="CC308" s="650">
        <v>1</v>
      </c>
      <c r="CD308" s="480">
        <f t="shared" si="161"/>
        <v>1</v>
      </c>
      <c r="CE308" s="257">
        <f t="shared" si="162"/>
        <v>1</v>
      </c>
      <c r="CF308" s="256">
        <v>2</v>
      </c>
      <c r="CG308" s="480">
        <f t="shared" si="163"/>
        <v>2</v>
      </c>
      <c r="CH308" s="257">
        <f t="shared" si="164"/>
        <v>1</v>
      </c>
      <c r="CI308" s="256">
        <v>1</v>
      </c>
      <c r="CJ308" s="256">
        <f t="shared" si="165"/>
        <v>1</v>
      </c>
      <c r="CK308" s="257">
        <f t="shared" si="166"/>
        <v>1</v>
      </c>
      <c r="CL308" s="256">
        <v>0</v>
      </c>
      <c r="CM308" s="256">
        <f t="shared" si="167"/>
        <v>0</v>
      </c>
      <c r="CN308" s="257" t="str">
        <f t="shared" si="168"/>
        <v/>
      </c>
      <c r="CO308" s="650">
        <v>1</v>
      </c>
      <c r="CP308" s="256">
        <f t="shared" si="169"/>
        <v>1</v>
      </c>
      <c r="CQ308" s="257">
        <f t="shared" si="170"/>
        <v>1</v>
      </c>
      <c r="CR308" s="256">
        <v>0</v>
      </c>
      <c r="CS308" s="256">
        <f t="shared" si="171"/>
        <v>0</v>
      </c>
      <c r="CT308" s="257" t="str">
        <f t="shared" si="172"/>
        <v/>
      </c>
      <c r="CU308" s="256">
        <v>0</v>
      </c>
      <c r="CV308" s="256">
        <v>0</v>
      </c>
      <c r="CW308" s="257" t="str">
        <f t="shared" si="173"/>
        <v/>
      </c>
      <c r="CX308" s="256">
        <v>1</v>
      </c>
      <c r="CY308" s="256">
        <f t="shared" si="174"/>
        <v>1</v>
      </c>
      <c r="CZ308" s="257">
        <f t="shared" si="175"/>
        <v>1</v>
      </c>
    </row>
    <row r="309" spans="1:104" ht="15" customHeight="1" x14ac:dyDescent="0.25">
      <c r="A309" s="152">
        <v>55</v>
      </c>
      <c r="B309" s="127" t="s">
        <v>392</v>
      </c>
      <c r="C309" s="127" t="s">
        <v>339</v>
      </c>
      <c r="D309" s="480">
        <v>0</v>
      </c>
      <c r="E309" s="480">
        <v>0</v>
      </c>
      <c r="F309" s="257" t="str">
        <f t="shared" si="117"/>
        <v>-</v>
      </c>
      <c r="G309" s="239" t="str">
        <f t="shared" si="111"/>
        <v>Đạt</v>
      </c>
      <c r="H309" s="259">
        <f t="shared" si="176"/>
        <v>27</v>
      </c>
      <c r="I309" s="259">
        <f t="shared" si="176"/>
        <v>28</v>
      </c>
      <c r="J309" s="293">
        <f t="shared" si="118"/>
        <v>0.9642857142857143</v>
      </c>
      <c r="K309" s="239" t="str">
        <f t="shared" si="113"/>
        <v>Không đạt</v>
      </c>
      <c r="L309" s="651">
        <v>1</v>
      </c>
      <c r="M309" s="651">
        <f t="shared" si="114"/>
        <v>1</v>
      </c>
      <c r="N309" s="257">
        <f t="shared" si="119"/>
        <v>1</v>
      </c>
      <c r="O309" s="256">
        <v>0</v>
      </c>
      <c r="P309" s="480">
        <f t="shared" si="120"/>
        <v>0</v>
      </c>
      <c r="Q309" s="257" t="str">
        <f t="shared" si="115"/>
        <v/>
      </c>
      <c r="R309" s="650">
        <v>4</v>
      </c>
      <c r="S309" s="480">
        <f t="shared" si="121"/>
        <v>4</v>
      </c>
      <c r="T309" s="257">
        <f t="shared" si="122"/>
        <v>1</v>
      </c>
      <c r="U309" s="256">
        <v>3</v>
      </c>
      <c r="V309" s="480">
        <f t="shared" si="123"/>
        <v>3</v>
      </c>
      <c r="W309" s="257">
        <f t="shared" si="124"/>
        <v>1</v>
      </c>
      <c r="X309" s="650">
        <v>1</v>
      </c>
      <c r="Y309" s="480">
        <f t="shared" si="125"/>
        <v>1</v>
      </c>
      <c r="Z309" s="257">
        <f t="shared" si="126"/>
        <v>1</v>
      </c>
      <c r="AA309" s="650">
        <v>3</v>
      </c>
      <c r="AB309" s="480">
        <f t="shared" si="127"/>
        <v>3</v>
      </c>
      <c r="AC309" s="257">
        <f t="shared" si="116"/>
        <v>1</v>
      </c>
      <c r="AD309" s="650">
        <v>1</v>
      </c>
      <c r="AE309" s="480">
        <f t="shared" si="128"/>
        <v>1</v>
      </c>
      <c r="AF309" s="257">
        <f t="shared" si="129"/>
        <v>1</v>
      </c>
      <c r="AG309" s="650">
        <v>0</v>
      </c>
      <c r="AH309" s="480">
        <f t="shared" si="130"/>
        <v>0</v>
      </c>
      <c r="AI309" s="257" t="str">
        <f t="shared" si="131"/>
        <v/>
      </c>
      <c r="AJ309" s="480">
        <v>0</v>
      </c>
      <c r="AK309" s="480">
        <f t="shared" si="132"/>
        <v>0</v>
      </c>
      <c r="AL309" s="257" t="str">
        <f t="shared" si="133"/>
        <v/>
      </c>
      <c r="AM309" s="650">
        <v>0</v>
      </c>
      <c r="AN309" s="480">
        <f t="shared" si="134"/>
        <v>0</v>
      </c>
      <c r="AO309" s="257" t="str">
        <f t="shared" si="135"/>
        <v/>
      </c>
      <c r="AP309" s="650">
        <v>1</v>
      </c>
      <c r="AQ309" s="480">
        <f t="shared" si="136"/>
        <v>1</v>
      </c>
      <c r="AR309" s="257">
        <f t="shared" si="137"/>
        <v>1</v>
      </c>
      <c r="AS309" s="650">
        <v>0</v>
      </c>
      <c r="AT309" s="480">
        <f t="shared" si="138"/>
        <v>1</v>
      </c>
      <c r="AU309" s="257">
        <f t="shared" si="139"/>
        <v>0</v>
      </c>
      <c r="AV309" s="650">
        <v>1</v>
      </c>
      <c r="AW309" s="480">
        <f t="shared" si="140"/>
        <v>1</v>
      </c>
      <c r="AX309" s="257">
        <f t="shared" si="141"/>
        <v>1</v>
      </c>
      <c r="AY309" s="654">
        <v>1</v>
      </c>
      <c r="AZ309" s="480">
        <f t="shared" si="142"/>
        <v>1</v>
      </c>
      <c r="BA309" s="257">
        <f t="shared" si="143"/>
        <v>1</v>
      </c>
      <c r="BB309" s="650">
        <v>1</v>
      </c>
      <c r="BC309" s="480">
        <f t="shared" si="144"/>
        <v>0</v>
      </c>
      <c r="BD309" s="257" t="str">
        <f t="shared" si="145"/>
        <v/>
      </c>
      <c r="BE309" s="650">
        <v>0</v>
      </c>
      <c r="BF309" s="480">
        <f t="shared" si="146"/>
        <v>0</v>
      </c>
      <c r="BG309" s="257" t="str">
        <f t="shared" si="147"/>
        <v/>
      </c>
      <c r="BH309" s="650">
        <v>0</v>
      </c>
      <c r="BI309" s="480">
        <f t="shared" si="148"/>
        <v>0</v>
      </c>
      <c r="BJ309" s="257" t="str">
        <f t="shared" si="149"/>
        <v/>
      </c>
      <c r="BK309" s="650">
        <v>0</v>
      </c>
      <c r="BL309" s="480">
        <f t="shared" si="150"/>
        <v>0</v>
      </c>
      <c r="BM309" s="257" t="str">
        <f t="shared" si="151"/>
        <v/>
      </c>
      <c r="BN309" s="650">
        <v>2</v>
      </c>
      <c r="BO309" s="480">
        <f t="shared" si="152"/>
        <v>2</v>
      </c>
      <c r="BP309" s="257">
        <f t="shared" si="153"/>
        <v>1</v>
      </c>
      <c r="BQ309" s="650">
        <v>2</v>
      </c>
      <c r="BR309" s="480">
        <f t="shared" si="154"/>
        <v>2</v>
      </c>
      <c r="BS309" s="257">
        <f t="shared" si="155"/>
        <v>1</v>
      </c>
      <c r="BT309" s="650">
        <v>0</v>
      </c>
      <c r="BU309" s="480">
        <v>1</v>
      </c>
      <c r="BV309" s="257">
        <f t="shared" si="156"/>
        <v>0</v>
      </c>
      <c r="BW309" s="650">
        <v>0</v>
      </c>
      <c r="BX309" s="480">
        <f t="shared" si="157"/>
        <v>0</v>
      </c>
      <c r="BY309" s="257" t="str">
        <f t="shared" si="158"/>
        <v/>
      </c>
      <c r="BZ309" s="650">
        <v>0</v>
      </c>
      <c r="CA309" s="480">
        <f t="shared" si="159"/>
        <v>0</v>
      </c>
      <c r="CB309" s="257" t="str">
        <f t="shared" si="160"/>
        <v/>
      </c>
      <c r="CC309" s="650">
        <v>2</v>
      </c>
      <c r="CD309" s="480">
        <f t="shared" si="161"/>
        <v>2</v>
      </c>
      <c r="CE309" s="257">
        <f t="shared" si="162"/>
        <v>1</v>
      </c>
      <c r="CF309" s="256">
        <v>2</v>
      </c>
      <c r="CG309" s="480">
        <f t="shared" si="163"/>
        <v>2</v>
      </c>
      <c r="CH309" s="257">
        <f t="shared" si="164"/>
        <v>1</v>
      </c>
      <c r="CI309" s="256">
        <v>0</v>
      </c>
      <c r="CJ309" s="256">
        <f t="shared" si="165"/>
        <v>0</v>
      </c>
      <c r="CK309" s="257" t="str">
        <f t="shared" si="166"/>
        <v/>
      </c>
      <c r="CL309" s="256">
        <v>0</v>
      </c>
      <c r="CM309" s="256">
        <f t="shared" si="167"/>
        <v>0</v>
      </c>
      <c r="CN309" s="257" t="str">
        <f t="shared" si="168"/>
        <v/>
      </c>
      <c r="CO309" s="650">
        <v>2</v>
      </c>
      <c r="CP309" s="256">
        <f t="shared" si="169"/>
        <v>2</v>
      </c>
      <c r="CQ309" s="257">
        <f t="shared" si="170"/>
        <v>1</v>
      </c>
      <c r="CR309" s="256">
        <v>0</v>
      </c>
      <c r="CS309" s="256">
        <f t="shared" si="171"/>
        <v>0</v>
      </c>
      <c r="CT309" s="257" t="str">
        <f t="shared" si="172"/>
        <v/>
      </c>
      <c r="CU309" s="256">
        <v>0</v>
      </c>
      <c r="CV309" s="256">
        <v>0</v>
      </c>
      <c r="CW309" s="257" t="str">
        <f t="shared" si="173"/>
        <v/>
      </c>
      <c r="CX309" s="256">
        <v>0</v>
      </c>
      <c r="CY309" s="256">
        <f t="shared" si="174"/>
        <v>0</v>
      </c>
      <c r="CZ309" s="257" t="str">
        <f t="shared" si="175"/>
        <v/>
      </c>
    </row>
    <row r="310" spans="1:104" ht="15" customHeight="1" x14ac:dyDescent="0.25">
      <c r="A310" s="152">
        <v>56</v>
      </c>
      <c r="B310" s="127" t="s">
        <v>393</v>
      </c>
      <c r="C310" s="127" t="s">
        <v>345</v>
      </c>
      <c r="D310" s="480">
        <v>1</v>
      </c>
      <c r="E310" s="480">
        <v>1</v>
      </c>
      <c r="F310" s="257">
        <f t="shared" si="117"/>
        <v>1</v>
      </c>
      <c r="G310" s="239" t="str">
        <f t="shared" si="111"/>
        <v>Đạt</v>
      </c>
      <c r="H310" s="259">
        <f t="shared" si="176"/>
        <v>25</v>
      </c>
      <c r="I310" s="259">
        <f t="shared" si="176"/>
        <v>19</v>
      </c>
      <c r="J310" s="293">
        <f t="shared" si="118"/>
        <v>1.3157894736842106</v>
      </c>
      <c r="K310" s="239" t="str">
        <f t="shared" si="113"/>
        <v>Đạt</v>
      </c>
      <c r="L310" s="651">
        <v>1</v>
      </c>
      <c r="M310" s="651">
        <f t="shared" si="114"/>
        <v>1</v>
      </c>
      <c r="N310" s="257">
        <f t="shared" si="119"/>
        <v>1</v>
      </c>
      <c r="O310" s="256">
        <v>0</v>
      </c>
      <c r="P310" s="480">
        <f t="shared" si="120"/>
        <v>0</v>
      </c>
      <c r="Q310" s="257" t="str">
        <f t="shared" si="115"/>
        <v/>
      </c>
      <c r="R310" s="650">
        <v>1</v>
      </c>
      <c r="S310" s="480">
        <f t="shared" si="121"/>
        <v>1</v>
      </c>
      <c r="T310" s="257">
        <f t="shared" si="122"/>
        <v>1</v>
      </c>
      <c r="U310" s="256">
        <v>2</v>
      </c>
      <c r="V310" s="480">
        <f t="shared" si="123"/>
        <v>2</v>
      </c>
      <c r="W310" s="257">
        <f t="shared" si="124"/>
        <v>1</v>
      </c>
      <c r="X310" s="650">
        <v>0</v>
      </c>
      <c r="Y310" s="480">
        <f t="shared" si="125"/>
        <v>0</v>
      </c>
      <c r="Z310" s="257" t="str">
        <f t="shared" si="126"/>
        <v/>
      </c>
      <c r="AA310" s="650">
        <v>0</v>
      </c>
      <c r="AB310" s="480">
        <f t="shared" si="127"/>
        <v>0</v>
      </c>
      <c r="AC310" s="257" t="str">
        <f t="shared" si="116"/>
        <v/>
      </c>
      <c r="AD310" s="650">
        <v>1</v>
      </c>
      <c r="AE310" s="480">
        <f t="shared" si="128"/>
        <v>1</v>
      </c>
      <c r="AF310" s="257">
        <f t="shared" si="129"/>
        <v>1</v>
      </c>
      <c r="AG310" s="650">
        <v>0</v>
      </c>
      <c r="AH310" s="480">
        <f t="shared" si="130"/>
        <v>0</v>
      </c>
      <c r="AI310" s="257" t="str">
        <f t="shared" si="131"/>
        <v/>
      </c>
      <c r="AJ310" s="480">
        <v>0</v>
      </c>
      <c r="AK310" s="480">
        <f t="shared" si="132"/>
        <v>0</v>
      </c>
      <c r="AL310" s="257" t="str">
        <f t="shared" si="133"/>
        <v/>
      </c>
      <c r="AM310" s="650">
        <v>0</v>
      </c>
      <c r="AN310" s="480">
        <f t="shared" si="134"/>
        <v>0</v>
      </c>
      <c r="AO310" s="257" t="str">
        <f t="shared" si="135"/>
        <v/>
      </c>
      <c r="AP310" s="650">
        <v>1</v>
      </c>
      <c r="AQ310" s="480">
        <f t="shared" si="136"/>
        <v>1</v>
      </c>
      <c r="AR310" s="257">
        <f t="shared" si="137"/>
        <v>1</v>
      </c>
      <c r="AS310" s="650">
        <v>4</v>
      </c>
      <c r="AT310" s="480">
        <f t="shared" si="138"/>
        <v>0</v>
      </c>
      <c r="AU310" s="257" t="str">
        <f t="shared" si="139"/>
        <v/>
      </c>
      <c r="AV310" s="650">
        <v>1</v>
      </c>
      <c r="AW310" s="480">
        <f t="shared" si="140"/>
        <v>1</v>
      </c>
      <c r="AX310" s="257">
        <f t="shared" si="141"/>
        <v>1</v>
      </c>
      <c r="AY310" s="654">
        <v>0</v>
      </c>
      <c r="AZ310" s="480">
        <f t="shared" si="142"/>
        <v>0</v>
      </c>
      <c r="BA310" s="257" t="str">
        <f t="shared" si="143"/>
        <v/>
      </c>
      <c r="BB310" s="650">
        <v>1</v>
      </c>
      <c r="BC310" s="480">
        <f t="shared" si="144"/>
        <v>0</v>
      </c>
      <c r="BD310" s="257" t="str">
        <f t="shared" si="145"/>
        <v/>
      </c>
      <c r="BE310" s="650">
        <v>1</v>
      </c>
      <c r="BF310" s="480">
        <f t="shared" si="146"/>
        <v>1</v>
      </c>
      <c r="BG310" s="257">
        <f t="shared" si="147"/>
        <v>1</v>
      </c>
      <c r="BH310" s="650">
        <v>3</v>
      </c>
      <c r="BI310" s="480">
        <f t="shared" si="148"/>
        <v>3</v>
      </c>
      <c r="BJ310" s="257">
        <f t="shared" si="149"/>
        <v>1</v>
      </c>
      <c r="BK310" s="650">
        <v>0</v>
      </c>
      <c r="BL310" s="480">
        <f t="shared" si="150"/>
        <v>0</v>
      </c>
      <c r="BM310" s="257" t="str">
        <f t="shared" si="151"/>
        <v/>
      </c>
      <c r="BN310" s="650">
        <v>0</v>
      </c>
      <c r="BO310" s="480">
        <f t="shared" si="152"/>
        <v>0</v>
      </c>
      <c r="BP310" s="257" t="str">
        <f t="shared" si="153"/>
        <v/>
      </c>
      <c r="BQ310" s="650">
        <v>1</v>
      </c>
      <c r="BR310" s="480">
        <f t="shared" si="154"/>
        <v>1</v>
      </c>
      <c r="BS310" s="257">
        <f t="shared" si="155"/>
        <v>1</v>
      </c>
      <c r="BT310" s="650">
        <v>1</v>
      </c>
      <c r="BU310" s="480">
        <v>0</v>
      </c>
      <c r="BV310" s="257" t="str">
        <f t="shared" si="156"/>
        <v/>
      </c>
      <c r="BW310" s="650">
        <v>0</v>
      </c>
      <c r="BX310" s="480">
        <f t="shared" si="157"/>
        <v>0</v>
      </c>
      <c r="BY310" s="257" t="str">
        <f t="shared" si="158"/>
        <v/>
      </c>
      <c r="BZ310" s="650">
        <v>0</v>
      </c>
      <c r="CA310" s="480">
        <f t="shared" si="159"/>
        <v>0</v>
      </c>
      <c r="CB310" s="257" t="str">
        <f t="shared" si="160"/>
        <v/>
      </c>
      <c r="CC310" s="650">
        <v>2</v>
      </c>
      <c r="CD310" s="480">
        <f t="shared" si="161"/>
        <v>2</v>
      </c>
      <c r="CE310" s="257">
        <f t="shared" si="162"/>
        <v>1</v>
      </c>
      <c r="CF310" s="256">
        <v>1</v>
      </c>
      <c r="CG310" s="480">
        <f t="shared" si="163"/>
        <v>1</v>
      </c>
      <c r="CH310" s="257">
        <f t="shared" si="164"/>
        <v>1</v>
      </c>
      <c r="CI310" s="256">
        <v>0</v>
      </c>
      <c r="CJ310" s="256">
        <f t="shared" si="165"/>
        <v>0</v>
      </c>
      <c r="CK310" s="257" t="str">
        <f t="shared" si="166"/>
        <v/>
      </c>
      <c r="CL310" s="256">
        <v>1</v>
      </c>
      <c r="CM310" s="256">
        <f t="shared" si="167"/>
        <v>1</v>
      </c>
      <c r="CN310" s="257">
        <f t="shared" si="168"/>
        <v>1</v>
      </c>
      <c r="CO310" s="650">
        <v>2</v>
      </c>
      <c r="CP310" s="256">
        <f t="shared" si="169"/>
        <v>2</v>
      </c>
      <c r="CQ310" s="257">
        <f t="shared" si="170"/>
        <v>1</v>
      </c>
      <c r="CR310" s="256">
        <v>0</v>
      </c>
      <c r="CS310" s="256">
        <f t="shared" si="171"/>
        <v>0</v>
      </c>
      <c r="CT310" s="257" t="str">
        <f t="shared" si="172"/>
        <v/>
      </c>
      <c r="CU310" s="256">
        <v>0</v>
      </c>
      <c r="CV310" s="256">
        <v>0</v>
      </c>
      <c r="CW310" s="257" t="str">
        <f t="shared" si="173"/>
        <v/>
      </c>
      <c r="CX310" s="256">
        <v>1</v>
      </c>
      <c r="CY310" s="256">
        <f t="shared" si="174"/>
        <v>1</v>
      </c>
      <c r="CZ310" s="257">
        <f t="shared" si="175"/>
        <v>1</v>
      </c>
    </row>
    <row r="311" spans="1:104" ht="15" customHeight="1" x14ac:dyDescent="0.25">
      <c r="A311" s="152">
        <v>57</v>
      </c>
      <c r="B311" s="127" t="s">
        <v>394</v>
      </c>
      <c r="C311" s="127" t="s">
        <v>336</v>
      </c>
      <c r="D311" s="480">
        <v>0</v>
      </c>
      <c r="E311" s="480">
        <v>0</v>
      </c>
      <c r="F311" s="257" t="str">
        <f t="shared" si="117"/>
        <v>-</v>
      </c>
      <c r="G311" s="239" t="str">
        <f t="shared" si="111"/>
        <v>Đạt</v>
      </c>
      <c r="H311" s="259">
        <f t="shared" si="176"/>
        <v>29</v>
      </c>
      <c r="I311" s="259">
        <f t="shared" si="176"/>
        <v>29</v>
      </c>
      <c r="J311" s="293">
        <f t="shared" si="118"/>
        <v>1</v>
      </c>
      <c r="K311" s="239" t="str">
        <f t="shared" si="113"/>
        <v>Đạt</v>
      </c>
      <c r="L311" s="651">
        <v>0</v>
      </c>
      <c r="M311" s="651">
        <f t="shared" si="114"/>
        <v>0</v>
      </c>
      <c r="N311" s="257" t="str">
        <f t="shared" si="119"/>
        <v/>
      </c>
      <c r="O311" s="256">
        <v>0</v>
      </c>
      <c r="P311" s="480">
        <f t="shared" si="120"/>
        <v>0</v>
      </c>
      <c r="Q311" s="257" t="str">
        <f t="shared" si="115"/>
        <v/>
      </c>
      <c r="R311" s="650">
        <v>0</v>
      </c>
      <c r="S311" s="480">
        <f t="shared" si="121"/>
        <v>0</v>
      </c>
      <c r="T311" s="257" t="str">
        <f t="shared" si="122"/>
        <v/>
      </c>
      <c r="U311" s="256">
        <v>0</v>
      </c>
      <c r="V311" s="480">
        <f t="shared" si="123"/>
        <v>0</v>
      </c>
      <c r="W311" s="257" t="str">
        <f t="shared" si="124"/>
        <v/>
      </c>
      <c r="X311" s="650">
        <v>0</v>
      </c>
      <c r="Y311" s="480">
        <f t="shared" si="125"/>
        <v>0</v>
      </c>
      <c r="Z311" s="257" t="str">
        <f t="shared" si="126"/>
        <v/>
      </c>
      <c r="AA311" s="650">
        <v>2</v>
      </c>
      <c r="AB311" s="480">
        <f t="shared" si="127"/>
        <v>2</v>
      </c>
      <c r="AC311" s="257">
        <f t="shared" si="116"/>
        <v>1</v>
      </c>
      <c r="AD311" s="650">
        <v>0</v>
      </c>
      <c r="AE311" s="480">
        <f t="shared" si="128"/>
        <v>0</v>
      </c>
      <c r="AF311" s="257" t="str">
        <f t="shared" si="129"/>
        <v/>
      </c>
      <c r="AG311" s="650">
        <v>1</v>
      </c>
      <c r="AH311" s="480">
        <f t="shared" si="130"/>
        <v>1</v>
      </c>
      <c r="AI311" s="257">
        <f t="shared" si="131"/>
        <v>1</v>
      </c>
      <c r="AJ311" s="480">
        <v>0</v>
      </c>
      <c r="AK311" s="480">
        <f t="shared" si="132"/>
        <v>0</v>
      </c>
      <c r="AL311" s="257" t="str">
        <f t="shared" si="133"/>
        <v/>
      </c>
      <c r="AM311" s="650">
        <v>0</v>
      </c>
      <c r="AN311" s="480">
        <f t="shared" si="134"/>
        <v>0</v>
      </c>
      <c r="AO311" s="257" t="str">
        <f t="shared" si="135"/>
        <v/>
      </c>
      <c r="AP311" s="650">
        <v>2</v>
      </c>
      <c r="AQ311" s="480">
        <f t="shared" si="136"/>
        <v>2</v>
      </c>
      <c r="AR311" s="257">
        <f t="shared" si="137"/>
        <v>1</v>
      </c>
      <c r="AS311" s="650">
        <v>1</v>
      </c>
      <c r="AT311" s="480">
        <f t="shared" si="138"/>
        <v>1</v>
      </c>
      <c r="AU311" s="257">
        <f t="shared" si="139"/>
        <v>1</v>
      </c>
      <c r="AV311" s="650">
        <v>3</v>
      </c>
      <c r="AW311" s="480">
        <f t="shared" si="140"/>
        <v>3</v>
      </c>
      <c r="AX311" s="257">
        <f t="shared" si="141"/>
        <v>1</v>
      </c>
      <c r="AY311" s="654">
        <v>0</v>
      </c>
      <c r="AZ311" s="480">
        <f t="shared" si="142"/>
        <v>0</v>
      </c>
      <c r="BA311" s="257" t="str">
        <f t="shared" si="143"/>
        <v/>
      </c>
      <c r="BB311" s="650">
        <v>7</v>
      </c>
      <c r="BC311" s="480">
        <f t="shared" si="144"/>
        <v>7</v>
      </c>
      <c r="BD311" s="257">
        <f t="shared" si="145"/>
        <v>1</v>
      </c>
      <c r="BE311" s="650">
        <v>11</v>
      </c>
      <c r="BF311" s="480">
        <f t="shared" si="146"/>
        <v>11</v>
      </c>
      <c r="BG311" s="257">
        <f t="shared" si="147"/>
        <v>1</v>
      </c>
      <c r="BH311" s="650">
        <v>0</v>
      </c>
      <c r="BI311" s="480">
        <f t="shared" si="148"/>
        <v>0</v>
      </c>
      <c r="BJ311" s="257" t="str">
        <f t="shared" si="149"/>
        <v/>
      </c>
      <c r="BK311" s="650">
        <v>1</v>
      </c>
      <c r="BL311" s="480">
        <f t="shared" si="150"/>
        <v>1</v>
      </c>
      <c r="BM311" s="257">
        <f t="shared" si="151"/>
        <v>1</v>
      </c>
      <c r="BN311" s="650">
        <v>0</v>
      </c>
      <c r="BO311" s="480">
        <f t="shared" si="152"/>
        <v>0</v>
      </c>
      <c r="BP311" s="257" t="str">
        <f t="shared" si="153"/>
        <v/>
      </c>
      <c r="BQ311" s="650">
        <v>0</v>
      </c>
      <c r="BR311" s="480">
        <f t="shared" si="154"/>
        <v>0</v>
      </c>
      <c r="BS311" s="257" t="str">
        <f t="shared" si="155"/>
        <v/>
      </c>
      <c r="BT311" s="650">
        <v>0</v>
      </c>
      <c r="BU311" s="480">
        <v>0</v>
      </c>
      <c r="BV311" s="257" t="str">
        <f t="shared" si="156"/>
        <v/>
      </c>
      <c r="BW311" s="650">
        <v>0</v>
      </c>
      <c r="BX311" s="480">
        <f t="shared" si="157"/>
        <v>0</v>
      </c>
      <c r="BY311" s="257" t="str">
        <f t="shared" si="158"/>
        <v/>
      </c>
      <c r="BZ311" s="650">
        <v>0</v>
      </c>
      <c r="CA311" s="480">
        <f t="shared" si="159"/>
        <v>0</v>
      </c>
      <c r="CB311" s="257" t="str">
        <f t="shared" si="160"/>
        <v/>
      </c>
      <c r="CC311" s="650">
        <v>1</v>
      </c>
      <c r="CD311" s="480">
        <f t="shared" si="161"/>
        <v>1</v>
      </c>
      <c r="CE311" s="257">
        <f t="shared" si="162"/>
        <v>1</v>
      </c>
      <c r="CF311" s="256">
        <v>0</v>
      </c>
      <c r="CG311" s="480">
        <f t="shared" si="163"/>
        <v>0</v>
      </c>
      <c r="CH311" s="257" t="str">
        <f t="shared" si="164"/>
        <v/>
      </c>
      <c r="CI311" s="256">
        <v>0</v>
      </c>
      <c r="CJ311" s="256">
        <f t="shared" si="165"/>
        <v>0</v>
      </c>
      <c r="CK311" s="257" t="str">
        <f t="shared" si="166"/>
        <v/>
      </c>
      <c r="CL311" s="256">
        <v>0</v>
      </c>
      <c r="CM311" s="256">
        <f t="shared" si="167"/>
        <v>0</v>
      </c>
      <c r="CN311" s="257" t="str">
        <f t="shared" si="168"/>
        <v/>
      </c>
      <c r="CO311" s="650">
        <v>0</v>
      </c>
      <c r="CP311" s="256">
        <f t="shared" si="169"/>
        <v>0</v>
      </c>
      <c r="CQ311" s="257" t="str">
        <f t="shared" si="170"/>
        <v/>
      </c>
      <c r="CR311" s="256">
        <v>0</v>
      </c>
      <c r="CS311" s="256">
        <f t="shared" si="171"/>
        <v>0</v>
      </c>
      <c r="CT311" s="257" t="str">
        <f t="shared" si="172"/>
        <v/>
      </c>
      <c r="CU311" s="256">
        <v>0</v>
      </c>
      <c r="CV311" s="256">
        <v>0</v>
      </c>
      <c r="CW311" s="257" t="str">
        <f t="shared" si="173"/>
        <v/>
      </c>
      <c r="CX311" s="256">
        <v>0</v>
      </c>
      <c r="CY311" s="256">
        <f t="shared" si="174"/>
        <v>0</v>
      </c>
      <c r="CZ311" s="257" t="str">
        <f t="shared" si="175"/>
        <v/>
      </c>
    </row>
    <row r="312" spans="1:104" ht="15" customHeight="1" x14ac:dyDescent="0.25">
      <c r="A312" s="152">
        <v>58</v>
      </c>
      <c r="B312" s="127" t="s">
        <v>395</v>
      </c>
      <c r="C312" s="127" t="s">
        <v>336</v>
      </c>
      <c r="D312" s="480">
        <v>2</v>
      </c>
      <c r="E312" s="480">
        <v>2</v>
      </c>
      <c r="F312" s="257">
        <f t="shared" si="117"/>
        <v>1</v>
      </c>
      <c r="G312" s="239" t="str">
        <f t="shared" si="111"/>
        <v>Đạt</v>
      </c>
      <c r="H312" s="259">
        <f t="shared" si="176"/>
        <v>132</v>
      </c>
      <c r="I312" s="259">
        <f t="shared" si="176"/>
        <v>143</v>
      </c>
      <c r="J312" s="293">
        <f t="shared" si="118"/>
        <v>0.92307692307692313</v>
      </c>
      <c r="K312" s="239" t="str">
        <f t="shared" si="113"/>
        <v>Không đạt</v>
      </c>
      <c r="L312" s="651">
        <v>3</v>
      </c>
      <c r="M312" s="651">
        <f t="shared" si="114"/>
        <v>3</v>
      </c>
      <c r="N312" s="257">
        <f t="shared" si="119"/>
        <v>1</v>
      </c>
      <c r="O312" s="256">
        <v>1</v>
      </c>
      <c r="P312" s="480">
        <f t="shared" si="120"/>
        <v>1</v>
      </c>
      <c r="Q312" s="257">
        <f t="shared" si="115"/>
        <v>1</v>
      </c>
      <c r="R312" s="650">
        <v>7</v>
      </c>
      <c r="S312" s="480">
        <f t="shared" si="121"/>
        <v>7</v>
      </c>
      <c r="T312" s="257">
        <f t="shared" si="122"/>
        <v>1</v>
      </c>
      <c r="U312" s="256">
        <v>6</v>
      </c>
      <c r="V312" s="480">
        <f t="shared" si="123"/>
        <v>6</v>
      </c>
      <c r="W312" s="257">
        <f t="shared" si="124"/>
        <v>1</v>
      </c>
      <c r="X312" s="650">
        <v>5</v>
      </c>
      <c r="Y312" s="480">
        <f t="shared" si="125"/>
        <v>5</v>
      </c>
      <c r="Z312" s="257">
        <f t="shared" si="126"/>
        <v>1</v>
      </c>
      <c r="AA312" s="650">
        <v>4</v>
      </c>
      <c r="AB312" s="480">
        <f t="shared" si="127"/>
        <v>4</v>
      </c>
      <c r="AC312" s="257">
        <f t="shared" si="116"/>
        <v>1</v>
      </c>
      <c r="AD312" s="650">
        <v>5</v>
      </c>
      <c r="AE312" s="480">
        <f t="shared" si="128"/>
        <v>5</v>
      </c>
      <c r="AF312" s="257">
        <f t="shared" si="129"/>
        <v>1</v>
      </c>
      <c r="AG312" s="650">
        <v>0</v>
      </c>
      <c r="AH312" s="480">
        <f t="shared" si="130"/>
        <v>0</v>
      </c>
      <c r="AI312" s="257" t="str">
        <f t="shared" si="131"/>
        <v/>
      </c>
      <c r="AJ312" s="480">
        <v>0</v>
      </c>
      <c r="AK312" s="480">
        <f t="shared" si="132"/>
        <v>0</v>
      </c>
      <c r="AL312" s="257" t="str">
        <f t="shared" si="133"/>
        <v/>
      </c>
      <c r="AM312" s="650">
        <v>4</v>
      </c>
      <c r="AN312" s="480">
        <f t="shared" si="134"/>
        <v>4</v>
      </c>
      <c r="AO312" s="257">
        <f t="shared" si="135"/>
        <v>1</v>
      </c>
      <c r="AP312" s="650">
        <v>5</v>
      </c>
      <c r="AQ312" s="480">
        <f t="shared" si="136"/>
        <v>5</v>
      </c>
      <c r="AR312" s="257">
        <f t="shared" si="137"/>
        <v>1</v>
      </c>
      <c r="AS312" s="650">
        <v>0</v>
      </c>
      <c r="AT312" s="480">
        <f t="shared" si="138"/>
        <v>3</v>
      </c>
      <c r="AU312" s="257">
        <f t="shared" si="139"/>
        <v>0</v>
      </c>
      <c r="AV312" s="650">
        <v>19</v>
      </c>
      <c r="AW312" s="480">
        <f t="shared" si="140"/>
        <v>19</v>
      </c>
      <c r="AX312" s="257">
        <f t="shared" si="141"/>
        <v>1</v>
      </c>
      <c r="AY312" s="654">
        <v>1</v>
      </c>
      <c r="AZ312" s="480">
        <f t="shared" si="142"/>
        <v>1</v>
      </c>
      <c r="BA312" s="257">
        <f t="shared" si="143"/>
        <v>1</v>
      </c>
      <c r="BB312" s="650">
        <v>0</v>
      </c>
      <c r="BC312" s="480">
        <f t="shared" si="144"/>
        <v>5</v>
      </c>
      <c r="BD312" s="257">
        <f t="shared" si="145"/>
        <v>0</v>
      </c>
      <c r="BE312" s="650">
        <v>6</v>
      </c>
      <c r="BF312" s="480">
        <f t="shared" si="146"/>
        <v>6</v>
      </c>
      <c r="BG312" s="257">
        <f t="shared" si="147"/>
        <v>1</v>
      </c>
      <c r="BH312" s="650">
        <v>9</v>
      </c>
      <c r="BI312" s="480">
        <f t="shared" si="148"/>
        <v>9</v>
      </c>
      <c r="BJ312" s="257">
        <f t="shared" si="149"/>
        <v>1</v>
      </c>
      <c r="BK312" s="650">
        <v>2</v>
      </c>
      <c r="BL312" s="480">
        <f t="shared" si="150"/>
        <v>2</v>
      </c>
      <c r="BM312" s="257">
        <f t="shared" si="151"/>
        <v>1</v>
      </c>
      <c r="BN312" s="650">
        <v>2</v>
      </c>
      <c r="BO312" s="480">
        <f t="shared" si="152"/>
        <v>2</v>
      </c>
      <c r="BP312" s="257">
        <f t="shared" si="153"/>
        <v>1</v>
      </c>
      <c r="BQ312" s="650">
        <v>4</v>
      </c>
      <c r="BR312" s="480">
        <f t="shared" si="154"/>
        <v>4</v>
      </c>
      <c r="BS312" s="257">
        <f t="shared" si="155"/>
        <v>1</v>
      </c>
      <c r="BT312" s="650">
        <v>2</v>
      </c>
      <c r="BU312" s="480">
        <v>4</v>
      </c>
      <c r="BV312" s="257">
        <f t="shared" si="156"/>
        <v>0.5</v>
      </c>
      <c r="BW312" s="650">
        <v>0</v>
      </c>
      <c r="BX312" s="480">
        <f t="shared" si="157"/>
        <v>1</v>
      </c>
      <c r="BY312" s="257">
        <f t="shared" si="158"/>
        <v>0</v>
      </c>
      <c r="BZ312" s="650">
        <v>13</v>
      </c>
      <c r="CA312" s="480">
        <f t="shared" si="159"/>
        <v>13</v>
      </c>
      <c r="CB312" s="257">
        <f t="shared" si="160"/>
        <v>1</v>
      </c>
      <c r="CC312" s="650">
        <v>7</v>
      </c>
      <c r="CD312" s="480">
        <f t="shared" si="161"/>
        <v>7</v>
      </c>
      <c r="CE312" s="257">
        <f t="shared" si="162"/>
        <v>1</v>
      </c>
      <c r="CF312" s="256">
        <v>2</v>
      </c>
      <c r="CG312" s="480">
        <f t="shared" si="163"/>
        <v>2</v>
      </c>
      <c r="CH312" s="257">
        <f t="shared" si="164"/>
        <v>1</v>
      </c>
      <c r="CI312" s="256">
        <v>5</v>
      </c>
      <c r="CJ312" s="256">
        <f t="shared" si="165"/>
        <v>5</v>
      </c>
      <c r="CK312" s="257">
        <f t="shared" si="166"/>
        <v>1</v>
      </c>
      <c r="CL312" s="256">
        <v>12</v>
      </c>
      <c r="CM312" s="256">
        <f t="shared" si="167"/>
        <v>12</v>
      </c>
      <c r="CN312" s="257">
        <f t="shared" si="168"/>
        <v>1</v>
      </c>
      <c r="CO312" s="650">
        <v>3</v>
      </c>
      <c r="CP312" s="256">
        <f t="shared" si="169"/>
        <v>3</v>
      </c>
      <c r="CQ312" s="257">
        <f t="shared" si="170"/>
        <v>1</v>
      </c>
      <c r="CR312" s="256">
        <v>0</v>
      </c>
      <c r="CS312" s="256">
        <f t="shared" si="171"/>
        <v>0</v>
      </c>
      <c r="CT312" s="257" t="str">
        <f t="shared" si="172"/>
        <v/>
      </c>
      <c r="CU312" s="256">
        <v>3</v>
      </c>
      <c r="CV312" s="256">
        <v>3</v>
      </c>
      <c r="CW312" s="257">
        <f t="shared" si="173"/>
        <v>1</v>
      </c>
      <c r="CX312" s="256">
        <v>2</v>
      </c>
      <c r="CY312" s="256">
        <f t="shared" si="174"/>
        <v>2</v>
      </c>
      <c r="CZ312" s="257">
        <f t="shared" si="175"/>
        <v>1</v>
      </c>
    </row>
    <row r="313" spans="1:104" ht="15" customHeight="1" x14ac:dyDescent="0.25">
      <c r="A313" s="152">
        <v>59</v>
      </c>
      <c r="B313" s="127" t="s">
        <v>396</v>
      </c>
      <c r="C313" s="127" t="s">
        <v>336</v>
      </c>
      <c r="D313" s="480">
        <v>0</v>
      </c>
      <c r="E313" s="480">
        <v>0</v>
      </c>
      <c r="F313" s="257" t="str">
        <f t="shared" si="117"/>
        <v>-</v>
      </c>
      <c r="G313" s="239" t="str">
        <f t="shared" si="111"/>
        <v>Đạt</v>
      </c>
      <c r="H313" s="259">
        <f t="shared" si="176"/>
        <v>10</v>
      </c>
      <c r="I313" s="259">
        <f t="shared" si="176"/>
        <v>11</v>
      </c>
      <c r="J313" s="293">
        <f t="shared" si="118"/>
        <v>0.90909090909090906</v>
      </c>
      <c r="K313" s="239" t="str">
        <f t="shared" si="113"/>
        <v>Không đạt</v>
      </c>
      <c r="L313" s="651">
        <v>0</v>
      </c>
      <c r="M313" s="651">
        <f t="shared" si="114"/>
        <v>0</v>
      </c>
      <c r="N313" s="257" t="str">
        <f t="shared" si="119"/>
        <v/>
      </c>
      <c r="O313" s="256">
        <v>0</v>
      </c>
      <c r="P313" s="480">
        <f t="shared" si="120"/>
        <v>0</v>
      </c>
      <c r="Q313" s="257" t="str">
        <f t="shared" si="115"/>
        <v/>
      </c>
      <c r="R313" s="650">
        <v>0</v>
      </c>
      <c r="S313" s="480">
        <f t="shared" si="121"/>
        <v>0</v>
      </c>
      <c r="T313" s="257" t="str">
        <f t="shared" si="122"/>
        <v/>
      </c>
      <c r="U313" s="256">
        <v>0</v>
      </c>
      <c r="V313" s="480">
        <f t="shared" si="123"/>
        <v>0</v>
      </c>
      <c r="W313" s="257" t="str">
        <f t="shared" si="124"/>
        <v/>
      </c>
      <c r="X313" s="650">
        <v>0</v>
      </c>
      <c r="Y313" s="480">
        <f t="shared" si="125"/>
        <v>0</v>
      </c>
      <c r="Z313" s="257" t="str">
        <f t="shared" si="126"/>
        <v/>
      </c>
      <c r="AA313" s="650">
        <v>1</v>
      </c>
      <c r="AB313" s="480">
        <f t="shared" si="127"/>
        <v>1</v>
      </c>
      <c r="AC313" s="257">
        <f t="shared" si="116"/>
        <v>1</v>
      </c>
      <c r="AD313" s="650">
        <v>0</v>
      </c>
      <c r="AE313" s="480">
        <f t="shared" si="128"/>
        <v>0</v>
      </c>
      <c r="AF313" s="257" t="str">
        <f t="shared" si="129"/>
        <v/>
      </c>
      <c r="AG313" s="650">
        <v>0</v>
      </c>
      <c r="AH313" s="480">
        <f t="shared" si="130"/>
        <v>0</v>
      </c>
      <c r="AI313" s="257" t="str">
        <f t="shared" si="131"/>
        <v/>
      </c>
      <c r="AJ313" s="480">
        <v>0</v>
      </c>
      <c r="AK313" s="480">
        <f t="shared" si="132"/>
        <v>0</v>
      </c>
      <c r="AL313" s="257" t="str">
        <f t="shared" si="133"/>
        <v/>
      </c>
      <c r="AM313" s="650">
        <v>0</v>
      </c>
      <c r="AN313" s="480">
        <f t="shared" si="134"/>
        <v>0</v>
      </c>
      <c r="AO313" s="257" t="str">
        <f t="shared" si="135"/>
        <v/>
      </c>
      <c r="AP313" s="650">
        <v>0</v>
      </c>
      <c r="AQ313" s="480">
        <f t="shared" si="136"/>
        <v>0</v>
      </c>
      <c r="AR313" s="257" t="str">
        <f t="shared" si="137"/>
        <v/>
      </c>
      <c r="AS313" s="650">
        <v>0</v>
      </c>
      <c r="AT313" s="480">
        <f t="shared" si="138"/>
        <v>0</v>
      </c>
      <c r="AU313" s="257" t="str">
        <f t="shared" si="139"/>
        <v/>
      </c>
      <c r="AV313" s="650">
        <v>0</v>
      </c>
      <c r="AW313" s="480">
        <f t="shared" si="140"/>
        <v>0</v>
      </c>
      <c r="AX313" s="257" t="str">
        <f t="shared" si="141"/>
        <v/>
      </c>
      <c r="AY313" s="654">
        <v>0</v>
      </c>
      <c r="AZ313" s="480">
        <f t="shared" si="142"/>
        <v>0</v>
      </c>
      <c r="BA313" s="257" t="str">
        <f t="shared" si="143"/>
        <v/>
      </c>
      <c r="BB313" s="650">
        <v>0</v>
      </c>
      <c r="BC313" s="480">
        <f t="shared" si="144"/>
        <v>1</v>
      </c>
      <c r="BD313" s="257">
        <f t="shared" si="145"/>
        <v>0</v>
      </c>
      <c r="BE313" s="650">
        <v>3</v>
      </c>
      <c r="BF313" s="480">
        <f t="shared" si="146"/>
        <v>3</v>
      </c>
      <c r="BG313" s="257">
        <f t="shared" si="147"/>
        <v>1</v>
      </c>
      <c r="BH313" s="650">
        <v>3</v>
      </c>
      <c r="BI313" s="480">
        <f t="shared" si="148"/>
        <v>3</v>
      </c>
      <c r="BJ313" s="257">
        <f t="shared" si="149"/>
        <v>1</v>
      </c>
      <c r="BK313" s="650">
        <v>0</v>
      </c>
      <c r="BL313" s="480">
        <f t="shared" si="150"/>
        <v>0</v>
      </c>
      <c r="BM313" s="257" t="str">
        <f t="shared" si="151"/>
        <v/>
      </c>
      <c r="BN313" s="650">
        <v>1</v>
      </c>
      <c r="BO313" s="480">
        <f t="shared" si="152"/>
        <v>1</v>
      </c>
      <c r="BP313" s="257">
        <f t="shared" si="153"/>
        <v>1</v>
      </c>
      <c r="BQ313" s="650">
        <v>0</v>
      </c>
      <c r="BR313" s="480">
        <f t="shared" si="154"/>
        <v>0</v>
      </c>
      <c r="BS313" s="257" t="str">
        <f t="shared" si="155"/>
        <v/>
      </c>
      <c r="BT313" s="650">
        <v>0</v>
      </c>
      <c r="BU313" s="480">
        <v>0</v>
      </c>
      <c r="BV313" s="257" t="str">
        <f t="shared" si="156"/>
        <v/>
      </c>
      <c r="BW313" s="650">
        <v>0</v>
      </c>
      <c r="BX313" s="480">
        <f t="shared" si="157"/>
        <v>0</v>
      </c>
      <c r="BY313" s="257" t="str">
        <f t="shared" si="158"/>
        <v/>
      </c>
      <c r="BZ313" s="650">
        <v>0</v>
      </c>
      <c r="CA313" s="480">
        <f t="shared" si="159"/>
        <v>0</v>
      </c>
      <c r="CB313" s="257" t="str">
        <f t="shared" si="160"/>
        <v/>
      </c>
      <c r="CC313" s="650">
        <v>0</v>
      </c>
      <c r="CD313" s="480">
        <f t="shared" si="161"/>
        <v>0</v>
      </c>
      <c r="CE313" s="257" t="str">
        <f t="shared" si="162"/>
        <v/>
      </c>
      <c r="CF313" s="256">
        <v>0</v>
      </c>
      <c r="CG313" s="480">
        <f t="shared" si="163"/>
        <v>0</v>
      </c>
      <c r="CH313" s="257" t="str">
        <f t="shared" si="164"/>
        <v/>
      </c>
      <c r="CI313" s="256">
        <v>1</v>
      </c>
      <c r="CJ313" s="256">
        <f t="shared" si="165"/>
        <v>1</v>
      </c>
      <c r="CK313" s="257">
        <f t="shared" si="166"/>
        <v>1</v>
      </c>
      <c r="CL313" s="256">
        <v>0</v>
      </c>
      <c r="CM313" s="256">
        <f t="shared" si="167"/>
        <v>0</v>
      </c>
      <c r="CN313" s="257" t="str">
        <f t="shared" si="168"/>
        <v/>
      </c>
      <c r="CO313" s="650">
        <v>1</v>
      </c>
      <c r="CP313" s="256">
        <f t="shared" si="169"/>
        <v>1</v>
      </c>
      <c r="CQ313" s="257">
        <f t="shared" si="170"/>
        <v>1</v>
      </c>
      <c r="CR313" s="256">
        <v>0</v>
      </c>
      <c r="CS313" s="256">
        <f t="shared" si="171"/>
        <v>0</v>
      </c>
      <c r="CT313" s="257" t="str">
        <f t="shared" si="172"/>
        <v/>
      </c>
      <c r="CU313" s="256">
        <v>0</v>
      </c>
      <c r="CV313" s="256">
        <v>0</v>
      </c>
      <c r="CW313" s="257" t="str">
        <f t="shared" si="173"/>
        <v/>
      </c>
      <c r="CX313" s="256">
        <v>0</v>
      </c>
      <c r="CY313" s="256">
        <f t="shared" si="174"/>
        <v>0</v>
      </c>
      <c r="CZ313" s="257" t="str">
        <f t="shared" si="175"/>
        <v/>
      </c>
    </row>
    <row r="314" spans="1:104" ht="15" customHeight="1" x14ac:dyDescent="0.25">
      <c r="A314" s="152">
        <v>60</v>
      </c>
      <c r="B314" s="127" t="s">
        <v>397</v>
      </c>
      <c r="C314" s="127" t="s">
        <v>339</v>
      </c>
      <c r="D314" s="480">
        <v>0</v>
      </c>
      <c r="E314" s="480">
        <v>0</v>
      </c>
      <c r="F314" s="257" t="str">
        <f t="shared" si="117"/>
        <v>-</v>
      </c>
      <c r="G314" s="239" t="str">
        <f t="shared" si="111"/>
        <v>Đạt</v>
      </c>
      <c r="H314" s="259">
        <f t="shared" si="176"/>
        <v>7</v>
      </c>
      <c r="I314" s="259">
        <f t="shared" si="176"/>
        <v>7</v>
      </c>
      <c r="J314" s="293">
        <f t="shared" si="118"/>
        <v>1</v>
      </c>
      <c r="K314" s="239" t="str">
        <f t="shared" si="113"/>
        <v>Đạt</v>
      </c>
      <c r="L314" s="651">
        <v>0</v>
      </c>
      <c r="M314" s="651">
        <f t="shared" si="114"/>
        <v>0</v>
      </c>
      <c r="N314" s="257" t="str">
        <f t="shared" si="119"/>
        <v/>
      </c>
      <c r="O314" s="256">
        <v>0</v>
      </c>
      <c r="P314" s="480">
        <f t="shared" si="120"/>
        <v>0</v>
      </c>
      <c r="Q314" s="257" t="str">
        <f t="shared" si="115"/>
        <v/>
      </c>
      <c r="R314" s="650">
        <v>0</v>
      </c>
      <c r="S314" s="480">
        <f t="shared" si="121"/>
        <v>0</v>
      </c>
      <c r="T314" s="257" t="str">
        <f t="shared" si="122"/>
        <v/>
      </c>
      <c r="U314" s="256">
        <v>1</v>
      </c>
      <c r="V314" s="480">
        <f t="shared" si="123"/>
        <v>1</v>
      </c>
      <c r="W314" s="257">
        <f t="shared" si="124"/>
        <v>1</v>
      </c>
      <c r="X314" s="650">
        <v>0</v>
      </c>
      <c r="Y314" s="480">
        <f t="shared" si="125"/>
        <v>0</v>
      </c>
      <c r="Z314" s="257" t="str">
        <f t="shared" si="126"/>
        <v/>
      </c>
      <c r="AA314" s="650">
        <v>1</v>
      </c>
      <c r="AB314" s="480">
        <f t="shared" si="127"/>
        <v>1</v>
      </c>
      <c r="AC314" s="257">
        <f t="shared" si="116"/>
        <v>1</v>
      </c>
      <c r="AD314" s="650">
        <v>0</v>
      </c>
      <c r="AE314" s="480">
        <f t="shared" si="128"/>
        <v>0</v>
      </c>
      <c r="AF314" s="257" t="str">
        <f t="shared" si="129"/>
        <v/>
      </c>
      <c r="AG314" s="650">
        <v>1</v>
      </c>
      <c r="AH314" s="480">
        <f t="shared" si="130"/>
        <v>1</v>
      </c>
      <c r="AI314" s="257">
        <f t="shared" si="131"/>
        <v>1</v>
      </c>
      <c r="AJ314" s="480">
        <v>0</v>
      </c>
      <c r="AK314" s="480">
        <f t="shared" si="132"/>
        <v>0</v>
      </c>
      <c r="AL314" s="257" t="str">
        <f t="shared" si="133"/>
        <v/>
      </c>
      <c r="AM314" s="650">
        <v>0</v>
      </c>
      <c r="AN314" s="480">
        <f t="shared" si="134"/>
        <v>0</v>
      </c>
      <c r="AO314" s="257" t="str">
        <f t="shared" si="135"/>
        <v/>
      </c>
      <c r="AP314" s="650">
        <v>0</v>
      </c>
      <c r="AQ314" s="480">
        <f t="shared" si="136"/>
        <v>0</v>
      </c>
      <c r="AR314" s="257" t="str">
        <f t="shared" si="137"/>
        <v/>
      </c>
      <c r="AS314" s="650">
        <v>0</v>
      </c>
      <c r="AT314" s="480">
        <f t="shared" si="138"/>
        <v>0</v>
      </c>
      <c r="AU314" s="257" t="str">
        <f t="shared" si="139"/>
        <v/>
      </c>
      <c r="AV314" s="650">
        <v>0</v>
      </c>
      <c r="AW314" s="480">
        <f t="shared" si="140"/>
        <v>0</v>
      </c>
      <c r="AX314" s="257" t="str">
        <f t="shared" si="141"/>
        <v/>
      </c>
      <c r="AY314" s="654">
        <v>0</v>
      </c>
      <c r="AZ314" s="480">
        <f t="shared" si="142"/>
        <v>0</v>
      </c>
      <c r="BA314" s="257" t="str">
        <f t="shared" si="143"/>
        <v/>
      </c>
      <c r="BB314" s="650">
        <v>0</v>
      </c>
      <c r="BC314" s="480">
        <f t="shared" si="144"/>
        <v>0</v>
      </c>
      <c r="BD314" s="257" t="str">
        <f t="shared" si="145"/>
        <v/>
      </c>
      <c r="BE314" s="650">
        <v>0</v>
      </c>
      <c r="BF314" s="480">
        <f t="shared" si="146"/>
        <v>0</v>
      </c>
      <c r="BG314" s="257" t="str">
        <f t="shared" si="147"/>
        <v/>
      </c>
      <c r="BH314" s="650">
        <v>1</v>
      </c>
      <c r="BI314" s="480">
        <f t="shared" si="148"/>
        <v>1</v>
      </c>
      <c r="BJ314" s="257">
        <f t="shared" si="149"/>
        <v>1</v>
      </c>
      <c r="BK314" s="650">
        <v>0</v>
      </c>
      <c r="BL314" s="480">
        <f t="shared" si="150"/>
        <v>0</v>
      </c>
      <c r="BM314" s="257" t="str">
        <f t="shared" si="151"/>
        <v/>
      </c>
      <c r="BN314" s="650">
        <v>1</v>
      </c>
      <c r="BO314" s="480">
        <f t="shared" si="152"/>
        <v>1</v>
      </c>
      <c r="BP314" s="257">
        <f t="shared" si="153"/>
        <v>1</v>
      </c>
      <c r="BQ314" s="650">
        <v>0</v>
      </c>
      <c r="BR314" s="480">
        <f t="shared" si="154"/>
        <v>0</v>
      </c>
      <c r="BS314" s="257" t="str">
        <f t="shared" si="155"/>
        <v/>
      </c>
      <c r="BT314" s="650">
        <v>0</v>
      </c>
      <c r="BU314" s="480">
        <v>0</v>
      </c>
      <c r="BV314" s="257" t="str">
        <f t="shared" si="156"/>
        <v/>
      </c>
      <c r="BW314" s="650">
        <v>0</v>
      </c>
      <c r="BX314" s="480">
        <f t="shared" si="157"/>
        <v>0</v>
      </c>
      <c r="BY314" s="257" t="str">
        <f t="shared" si="158"/>
        <v/>
      </c>
      <c r="BZ314" s="650">
        <v>0</v>
      </c>
      <c r="CA314" s="480">
        <f t="shared" si="159"/>
        <v>0</v>
      </c>
      <c r="CB314" s="257" t="str">
        <f t="shared" si="160"/>
        <v/>
      </c>
      <c r="CC314" s="650">
        <v>1</v>
      </c>
      <c r="CD314" s="480">
        <f t="shared" si="161"/>
        <v>1</v>
      </c>
      <c r="CE314" s="257">
        <f t="shared" si="162"/>
        <v>1</v>
      </c>
      <c r="CF314" s="256">
        <v>0</v>
      </c>
      <c r="CG314" s="480">
        <f t="shared" si="163"/>
        <v>0</v>
      </c>
      <c r="CH314" s="257" t="str">
        <f t="shared" si="164"/>
        <v/>
      </c>
      <c r="CI314" s="256">
        <v>0</v>
      </c>
      <c r="CJ314" s="256">
        <f t="shared" si="165"/>
        <v>0</v>
      </c>
      <c r="CK314" s="257" t="str">
        <f t="shared" si="166"/>
        <v/>
      </c>
      <c r="CL314" s="256">
        <v>1</v>
      </c>
      <c r="CM314" s="256">
        <f t="shared" si="167"/>
        <v>1</v>
      </c>
      <c r="CN314" s="257">
        <f t="shared" si="168"/>
        <v>1</v>
      </c>
      <c r="CO314" s="650">
        <v>0</v>
      </c>
      <c r="CP314" s="256">
        <f t="shared" si="169"/>
        <v>0</v>
      </c>
      <c r="CQ314" s="257" t="str">
        <f t="shared" si="170"/>
        <v/>
      </c>
      <c r="CR314" s="256">
        <v>0</v>
      </c>
      <c r="CS314" s="256">
        <f t="shared" si="171"/>
        <v>0</v>
      </c>
      <c r="CT314" s="257" t="str">
        <f t="shared" si="172"/>
        <v/>
      </c>
      <c r="CU314" s="256">
        <v>0</v>
      </c>
      <c r="CV314" s="256">
        <v>0</v>
      </c>
      <c r="CW314" s="257" t="str">
        <f t="shared" si="173"/>
        <v/>
      </c>
      <c r="CX314" s="256">
        <v>0</v>
      </c>
      <c r="CY314" s="256">
        <f t="shared" si="174"/>
        <v>0</v>
      </c>
      <c r="CZ314" s="257" t="str">
        <f t="shared" si="175"/>
        <v/>
      </c>
    </row>
    <row r="315" spans="1:104" ht="15" customHeight="1" x14ac:dyDescent="0.25">
      <c r="A315" s="152">
        <v>61</v>
      </c>
      <c r="B315" s="127" t="s">
        <v>398</v>
      </c>
      <c r="C315" s="127" t="s">
        <v>336</v>
      </c>
      <c r="D315" s="480">
        <v>0</v>
      </c>
      <c r="E315" s="480">
        <v>0</v>
      </c>
      <c r="F315" s="257" t="str">
        <f t="shared" si="117"/>
        <v>-</v>
      </c>
      <c r="G315" s="239" t="str">
        <f t="shared" si="111"/>
        <v>Đạt</v>
      </c>
      <c r="H315" s="259">
        <f t="shared" si="176"/>
        <v>5</v>
      </c>
      <c r="I315" s="259">
        <f t="shared" si="176"/>
        <v>6</v>
      </c>
      <c r="J315" s="293">
        <f t="shared" si="118"/>
        <v>0.83333333333333337</v>
      </c>
      <c r="K315" s="239" t="str">
        <f t="shared" si="113"/>
        <v>Không đạt</v>
      </c>
      <c r="L315" s="651">
        <v>0</v>
      </c>
      <c r="M315" s="651">
        <f t="shared" si="114"/>
        <v>0</v>
      </c>
      <c r="N315" s="257" t="str">
        <f t="shared" si="119"/>
        <v/>
      </c>
      <c r="O315" s="256">
        <v>0</v>
      </c>
      <c r="P315" s="480">
        <f t="shared" si="120"/>
        <v>0</v>
      </c>
      <c r="Q315" s="257" t="str">
        <f t="shared" si="115"/>
        <v/>
      </c>
      <c r="R315" s="650">
        <v>1</v>
      </c>
      <c r="S315" s="480">
        <f t="shared" si="121"/>
        <v>1</v>
      </c>
      <c r="T315" s="257">
        <f t="shared" si="122"/>
        <v>1</v>
      </c>
      <c r="U315" s="256">
        <v>0</v>
      </c>
      <c r="V315" s="480">
        <f t="shared" si="123"/>
        <v>0</v>
      </c>
      <c r="W315" s="257" t="str">
        <f t="shared" si="124"/>
        <v/>
      </c>
      <c r="X315" s="650">
        <v>0</v>
      </c>
      <c r="Y315" s="480">
        <f t="shared" si="125"/>
        <v>0</v>
      </c>
      <c r="Z315" s="257" t="str">
        <f t="shared" si="126"/>
        <v/>
      </c>
      <c r="AA315" s="650">
        <v>0</v>
      </c>
      <c r="AB315" s="480">
        <f t="shared" si="127"/>
        <v>0</v>
      </c>
      <c r="AC315" s="257" t="str">
        <f t="shared" si="116"/>
        <v/>
      </c>
      <c r="AD315" s="650">
        <v>0</v>
      </c>
      <c r="AE315" s="480">
        <f t="shared" si="128"/>
        <v>0</v>
      </c>
      <c r="AF315" s="257" t="str">
        <f t="shared" si="129"/>
        <v/>
      </c>
      <c r="AG315" s="650">
        <v>0</v>
      </c>
      <c r="AH315" s="480">
        <f t="shared" si="130"/>
        <v>0</v>
      </c>
      <c r="AI315" s="257" t="str">
        <f t="shared" si="131"/>
        <v/>
      </c>
      <c r="AJ315" s="480">
        <v>0</v>
      </c>
      <c r="AK315" s="480">
        <f t="shared" si="132"/>
        <v>0</v>
      </c>
      <c r="AL315" s="257" t="str">
        <f t="shared" si="133"/>
        <v/>
      </c>
      <c r="AM315" s="650">
        <v>1</v>
      </c>
      <c r="AN315" s="480">
        <f t="shared" si="134"/>
        <v>1</v>
      </c>
      <c r="AO315" s="257">
        <f t="shared" si="135"/>
        <v>1</v>
      </c>
      <c r="AP315" s="650">
        <v>0</v>
      </c>
      <c r="AQ315" s="480">
        <f t="shared" si="136"/>
        <v>0</v>
      </c>
      <c r="AR315" s="257" t="str">
        <f t="shared" si="137"/>
        <v/>
      </c>
      <c r="AS315" s="650">
        <v>0</v>
      </c>
      <c r="AT315" s="480">
        <f t="shared" si="138"/>
        <v>0</v>
      </c>
      <c r="AU315" s="257" t="str">
        <f t="shared" si="139"/>
        <v/>
      </c>
      <c r="AV315" s="650">
        <v>0</v>
      </c>
      <c r="AW315" s="480">
        <f t="shared" si="140"/>
        <v>0</v>
      </c>
      <c r="AX315" s="257" t="str">
        <f t="shared" si="141"/>
        <v/>
      </c>
      <c r="AY315" s="654">
        <v>0</v>
      </c>
      <c r="AZ315" s="480">
        <f t="shared" si="142"/>
        <v>0</v>
      </c>
      <c r="BA315" s="257" t="str">
        <f t="shared" si="143"/>
        <v/>
      </c>
      <c r="BB315" s="650">
        <v>0</v>
      </c>
      <c r="BC315" s="480">
        <f t="shared" si="144"/>
        <v>0</v>
      </c>
      <c r="BD315" s="257" t="str">
        <f t="shared" si="145"/>
        <v/>
      </c>
      <c r="BE315" s="650">
        <v>0</v>
      </c>
      <c r="BF315" s="480">
        <f t="shared" si="146"/>
        <v>0</v>
      </c>
      <c r="BG315" s="257" t="str">
        <f t="shared" si="147"/>
        <v/>
      </c>
      <c r="BH315" s="650">
        <v>2</v>
      </c>
      <c r="BI315" s="480">
        <f t="shared" si="148"/>
        <v>2</v>
      </c>
      <c r="BJ315" s="257">
        <f t="shared" si="149"/>
        <v>1</v>
      </c>
      <c r="BK315" s="650">
        <v>0</v>
      </c>
      <c r="BL315" s="480">
        <f t="shared" si="150"/>
        <v>0</v>
      </c>
      <c r="BM315" s="257" t="str">
        <f t="shared" si="151"/>
        <v/>
      </c>
      <c r="BN315" s="650">
        <v>0</v>
      </c>
      <c r="BO315" s="480">
        <f t="shared" si="152"/>
        <v>0</v>
      </c>
      <c r="BP315" s="257" t="str">
        <f t="shared" si="153"/>
        <v/>
      </c>
      <c r="BQ315" s="650">
        <v>0</v>
      </c>
      <c r="BR315" s="480">
        <f t="shared" si="154"/>
        <v>0</v>
      </c>
      <c r="BS315" s="257" t="str">
        <f t="shared" si="155"/>
        <v/>
      </c>
      <c r="BT315" s="650">
        <v>0</v>
      </c>
      <c r="BU315" s="480">
        <v>1</v>
      </c>
      <c r="BV315" s="257">
        <f t="shared" si="156"/>
        <v>0</v>
      </c>
      <c r="BW315" s="650">
        <v>0</v>
      </c>
      <c r="BX315" s="480">
        <f t="shared" si="157"/>
        <v>0</v>
      </c>
      <c r="BY315" s="257" t="str">
        <f t="shared" si="158"/>
        <v/>
      </c>
      <c r="BZ315" s="650">
        <v>0</v>
      </c>
      <c r="CA315" s="480">
        <f t="shared" si="159"/>
        <v>0</v>
      </c>
      <c r="CB315" s="257" t="str">
        <f t="shared" si="160"/>
        <v/>
      </c>
      <c r="CC315" s="650">
        <v>0</v>
      </c>
      <c r="CD315" s="480">
        <f t="shared" si="161"/>
        <v>0</v>
      </c>
      <c r="CE315" s="257" t="str">
        <f t="shared" si="162"/>
        <v/>
      </c>
      <c r="CF315" s="256">
        <v>0</v>
      </c>
      <c r="CG315" s="480">
        <f t="shared" si="163"/>
        <v>0</v>
      </c>
      <c r="CH315" s="257" t="str">
        <f t="shared" si="164"/>
        <v/>
      </c>
      <c r="CI315" s="256">
        <v>0</v>
      </c>
      <c r="CJ315" s="256">
        <f t="shared" si="165"/>
        <v>0</v>
      </c>
      <c r="CK315" s="257" t="str">
        <f t="shared" si="166"/>
        <v/>
      </c>
      <c r="CL315" s="256">
        <v>1</v>
      </c>
      <c r="CM315" s="256">
        <f t="shared" si="167"/>
        <v>1</v>
      </c>
      <c r="CN315" s="257">
        <f t="shared" si="168"/>
        <v>1</v>
      </c>
      <c r="CO315" s="650">
        <v>0</v>
      </c>
      <c r="CP315" s="256">
        <f t="shared" si="169"/>
        <v>0</v>
      </c>
      <c r="CQ315" s="257" t="str">
        <f t="shared" si="170"/>
        <v/>
      </c>
      <c r="CR315" s="256">
        <v>0</v>
      </c>
      <c r="CS315" s="256">
        <f t="shared" si="171"/>
        <v>0</v>
      </c>
      <c r="CT315" s="257" t="str">
        <f t="shared" si="172"/>
        <v/>
      </c>
      <c r="CU315" s="256">
        <v>0</v>
      </c>
      <c r="CV315" s="256">
        <v>0</v>
      </c>
      <c r="CW315" s="257" t="str">
        <f t="shared" si="173"/>
        <v/>
      </c>
      <c r="CX315" s="256">
        <v>0</v>
      </c>
      <c r="CY315" s="256">
        <f t="shared" si="174"/>
        <v>0</v>
      </c>
      <c r="CZ315" s="257" t="str">
        <f t="shared" si="175"/>
        <v/>
      </c>
    </row>
    <row r="316" spans="1:104" x14ac:dyDescent="0.25">
      <c r="A316" s="152">
        <v>62</v>
      </c>
      <c r="B316" s="127" t="s">
        <v>399</v>
      </c>
      <c r="C316" s="127" t="s">
        <v>339</v>
      </c>
      <c r="D316" s="480">
        <v>2</v>
      </c>
      <c r="E316" s="480">
        <v>2</v>
      </c>
      <c r="F316" s="257">
        <f t="shared" si="117"/>
        <v>1</v>
      </c>
      <c r="G316" s="239" t="str">
        <f t="shared" si="111"/>
        <v>Đạt</v>
      </c>
      <c r="H316" s="259">
        <f t="shared" si="176"/>
        <v>21</v>
      </c>
      <c r="I316" s="259">
        <f t="shared" si="176"/>
        <v>20</v>
      </c>
      <c r="J316" s="293">
        <f t="shared" si="118"/>
        <v>1.05</v>
      </c>
      <c r="K316" s="239" t="str">
        <f t="shared" si="113"/>
        <v>Đạt</v>
      </c>
      <c r="L316" s="651">
        <v>1</v>
      </c>
      <c r="M316" s="651">
        <f t="shared" si="114"/>
        <v>1</v>
      </c>
      <c r="N316" s="257">
        <f t="shared" si="119"/>
        <v>1</v>
      </c>
      <c r="O316" s="256">
        <v>0</v>
      </c>
      <c r="P316" s="480">
        <f t="shared" si="120"/>
        <v>0</v>
      </c>
      <c r="Q316" s="257" t="str">
        <f t="shared" si="115"/>
        <v/>
      </c>
      <c r="R316" s="650">
        <v>2</v>
      </c>
      <c r="S316" s="480">
        <f t="shared" si="121"/>
        <v>2</v>
      </c>
      <c r="T316" s="257">
        <f t="shared" si="122"/>
        <v>1</v>
      </c>
      <c r="U316" s="256">
        <v>0</v>
      </c>
      <c r="V316" s="480">
        <f t="shared" si="123"/>
        <v>0</v>
      </c>
      <c r="W316" s="257" t="str">
        <f t="shared" si="124"/>
        <v/>
      </c>
      <c r="X316" s="650">
        <v>3</v>
      </c>
      <c r="Y316" s="480">
        <f t="shared" si="125"/>
        <v>3</v>
      </c>
      <c r="Z316" s="257">
        <f t="shared" si="126"/>
        <v>1</v>
      </c>
      <c r="AA316" s="650">
        <v>1</v>
      </c>
      <c r="AB316" s="480">
        <f t="shared" si="127"/>
        <v>1</v>
      </c>
      <c r="AC316" s="257">
        <f t="shared" si="116"/>
        <v>1</v>
      </c>
      <c r="AD316" s="650">
        <v>3</v>
      </c>
      <c r="AE316" s="480">
        <f t="shared" si="128"/>
        <v>3</v>
      </c>
      <c r="AF316" s="257">
        <f t="shared" si="129"/>
        <v>1</v>
      </c>
      <c r="AG316" s="650">
        <v>0</v>
      </c>
      <c r="AH316" s="480">
        <f t="shared" si="130"/>
        <v>0</v>
      </c>
      <c r="AI316" s="257" t="str">
        <f t="shared" si="131"/>
        <v/>
      </c>
      <c r="AJ316" s="480">
        <v>0</v>
      </c>
      <c r="AK316" s="480">
        <f t="shared" si="132"/>
        <v>0</v>
      </c>
      <c r="AL316" s="257" t="str">
        <f t="shared" si="133"/>
        <v/>
      </c>
      <c r="AM316" s="650">
        <v>0</v>
      </c>
      <c r="AN316" s="480">
        <f t="shared" si="134"/>
        <v>0</v>
      </c>
      <c r="AO316" s="257" t="str">
        <f t="shared" si="135"/>
        <v/>
      </c>
      <c r="AP316" s="650">
        <v>0</v>
      </c>
      <c r="AQ316" s="480">
        <f t="shared" si="136"/>
        <v>0</v>
      </c>
      <c r="AR316" s="257" t="str">
        <f t="shared" si="137"/>
        <v/>
      </c>
      <c r="AS316" s="650">
        <v>0</v>
      </c>
      <c r="AT316" s="480">
        <f t="shared" si="138"/>
        <v>0</v>
      </c>
      <c r="AU316" s="257" t="str">
        <f t="shared" si="139"/>
        <v/>
      </c>
      <c r="AV316" s="650">
        <v>1</v>
      </c>
      <c r="AW316" s="480">
        <f t="shared" si="140"/>
        <v>1</v>
      </c>
      <c r="AX316" s="257">
        <f t="shared" si="141"/>
        <v>1</v>
      </c>
      <c r="AY316" s="654">
        <v>1</v>
      </c>
      <c r="AZ316" s="480">
        <f t="shared" si="142"/>
        <v>1</v>
      </c>
      <c r="BA316" s="257">
        <f t="shared" si="143"/>
        <v>1</v>
      </c>
      <c r="BB316" s="650">
        <v>0</v>
      </c>
      <c r="BC316" s="480">
        <f t="shared" si="144"/>
        <v>0</v>
      </c>
      <c r="BD316" s="257" t="str">
        <f t="shared" si="145"/>
        <v/>
      </c>
      <c r="BE316" s="650">
        <v>0</v>
      </c>
      <c r="BF316" s="480">
        <f t="shared" si="146"/>
        <v>0</v>
      </c>
      <c r="BG316" s="257" t="str">
        <f t="shared" si="147"/>
        <v/>
      </c>
      <c r="BH316" s="650">
        <v>1</v>
      </c>
      <c r="BI316" s="480">
        <f t="shared" si="148"/>
        <v>1</v>
      </c>
      <c r="BJ316" s="257">
        <f t="shared" si="149"/>
        <v>1</v>
      </c>
      <c r="BK316" s="650">
        <v>0</v>
      </c>
      <c r="BL316" s="480">
        <f t="shared" si="150"/>
        <v>0</v>
      </c>
      <c r="BM316" s="257" t="str">
        <f t="shared" si="151"/>
        <v/>
      </c>
      <c r="BN316" s="650">
        <v>0</v>
      </c>
      <c r="BO316" s="480">
        <f t="shared" si="152"/>
        <v>0</v>
      </c>
      <c r="BP316" s="257" t="str">
        <f t="shared" si="153"/>
        <v/>
      </c>
      <c r="BQ316" s="650">
        <v>0</v>
      </c>
      <c r="BR316" s="480">
        <f t="shared" si="154"/>
        <v>0</v>
      </c>
      <c r="BS316" s="257" t="str">
        <f t="shared" si="155"/>
        <v/>
      </c>
      <c r="BT316" s="650">
        <v>1</v>
      </c>
      <c r="BU316" s="480">
        <v>0</v>
      </c>
      <c r="BV316" s="257" t="str">
        <f t="shared" si="156"/>
        <v/>
      </c>
      <c r="BW316" s="650">
        <v>0</v>
      </c>
      <c r="BX316" s="480">
        <f t="shared" si="157"/>
        <v>0</v>
      </c>
      <c r="BY316" s="257" t="str">
        <f t="shared" si="158"/>
        <v/>
      </c>
      <c r="BZ316" s="650">
        <v>1</v>
      </c>
      <c r="CA316" s="480">
        <f t="shared" si="159"/>
        <v>1</v>
      </c>
      <c r="CB316" s="257">
        <f t="shared" si="160"/>
        <v>1</v>
      </c>
      <c r="CC316" s="650">
        <v>0</v>
      </c>
      <c r="CD316" s="480">
        <f t="shared" si="161"/>
        <v>0</v>
      </c>
      <c r="CE316" s="257" t="str">
        <f t="shared" si="162"/>
        <v/>
      </c>
      <c r="CF316" s="256">
        <v>0</v>
      </c>
      <c r="CG316" s="480">
        <f t="shared" si="163"/>
        <v>0</v>
      </c>
      <c r="CH316" s="257" t="str">
        <f t="shared" si="164"/>
        <v/>
      </c>
      <c r="CI316" s="256">
        <v>2</v>
      </c>
      <c r="CJ316" s="256">
        <f t="shared" si="165"/>
        <v>2</v>
      </c>
      <c r="CK316" s="257">
        <f t="shared" si="166"/>
        <v>1</v>
      </c>
      <c r="CL316" s="256">
        <v>2</v>
      </c>
      <c r="CM316" s="256">
        <f t="shared" si="167"/>
        <v>2</v>
      </c>
      <c r="CN316" s="257">
        <f t="shared" si="168"/>
        <v>1</v>
      </c>
      <c r="CO316" s="650">
        <v>0</v>
      </c>
      <c r="CP316" s="256">
        <f t="shared" si="169"/>
        <v>0</v>
      </c>
      <c r="CQ316" s="257" t="str">
        <f t="shared" si="170"/>
        <v/>
      </c>
      <c r="CR316" s="256">
        <v>0</v>
      </c>
      <c r="CS316" s="256">
        <f t="shared" si="171"/>
        <v>0</v>
      </c>
      <c r="CT316" s="257" t="str">
        <f t="shared" si="172"/>
        <v/>
      </c>
      <c r="CU316" s="256">
        <v>0</v>
      </c>
      <c r="CV316" s="256">
        <v>0</v>
      </c>
      <c r="CW316" s="257" t="str">
        <f t="shared" si="173"/>
        <v/>
      </c>
      <c r="CX316" s="256">
        <v>2</v>
      </c>
      <c r="CY316" s="256">
        <f t="shared" si="174"/>
        <v>2</v>
      </c>
      <c r="CZ316" s="257">
        <f t="shared" si="175"/>
        <v>1</v>
      </c>
    </row>
    <row r="317" spans="1:104" ht="15" customHeight="1" x14ac:dyDescent="0.25">
      <c r="A317" s="152">
        <v>63</v>
      </c>
      <c r="B317" s="127" t="s">
        <v>400</v>
      </c>
      <c r="C317" s="127" t="s">
        <v>339</v>
      </c>
      <c r="D317" s="480">
        <v>1</v>
      </c>
      <c r="E317" s="480">
        <v>1</v>
      </c>
      <c r="F317" s="257">
        <f t="shared" si="117"/>
        <v>1</v>
      </c>
      <c r="G317" s="239" t="str">
        <f t="shared" si="111"/>
        <v>Đạt</v>
      </c>
      <c r="H317" s="259">
        <f t="shared" si="176"/>
        <v>10</v>
      </c>
      <c r="I317" s="259">
        <f t="shared" si="176"/>
        <v>11</v>
      </c>
      <c r="J317" s="293">
        <f t="shared" si="118"/>
        <v>0.90909090909090906</v>
      </c>
      <c r="K317" s="239" t="str">
        <f t="shared" si="113"/>
        <v>Không đạt</v>
      </c>
      <c r="L317" s="651">
        <v>0</v>
      </c>
      <c r="M317" s="651">
        <f t="shared" si="114"/>
        <v>0</v>
      </c>
      <c r="N317" s="257" t="str">
        <f t="shared" si="119"/>
        <v/>
      </c>
      <c r="O317" s="256">
        <v>0</v>
      </c>
      <c r="P317" s="480">
        <f t="shared" si="120"/>
        <v>0</v>
      </c>
      <c r="Q317" s="257" t="str">
        <f t="shared" si="115"/>
        <v/>
      </c>
      <c r="R317" s="650">
        <v>0</v>
      </c>
      <c r="S317" s="480">
        <f t="shared" si="121"/>
        <v>0</v>
      </c>
      <c r="T317" s="257" t="str">
        <f t="shared" si="122"/>
        <v/>
      </c>
      <c r="U317" s="256">
        <v>1</v>
      </c>
      <c r="V317" s="480">
        <f t="shared" si="123"/>
        <v>1</v>
      </c>
      <c r="W317" s="257">
        <f t="shared" si="124"/>
        <v>1</v>
      </c>
      <c r="X317" s="650">
        <v>0</v>
      </c>
      <c r="Y317" s="480">
        <f t="shared" si="125"/>
        <v>0</v>
      </c>
      <c r="Z317" s="257" t="str">
        <f t="shared" si="126"/>
        <v/>
      </c>
      <c r="AA317" s="650">
        <v>1</v>
      </c>
      <c r="AB317" s="480">
        <f t="shared" si="127"/>
        <v>1</v>
      </c>
      <c r="AC317" s="257">
        <f t="shared" si="116"/>
        <v>1</v>
      </c>
      <c r="AD317" s="650">
        <v>0</v>
      </c>
      <c r="AE317" s="480">
        <f t="shared" si="128"/>
        <v>0</v>
      </c>
      <c r="AF317" s="257" t="str">
        <f t="shared" si="129"/>
        <v/>
      </c>
      <c r="AG317" s="650">
        <v>0</v>
      </c>
      <c r="AH317" s="480">
        <f t="shared" si="130"/>
        <v>0</v>
      </c>
      <c r="AI317" s="257" t="str">
        <f t="shared" si="131"/>
        <v/>
      </c>
      <c r="AJ317" s="480">
        <v>0</v>
      </c>
      <c r="AK317" s="480">
        <f t="shared" si="132"/>
        <v>0</v>
      </c>
      <c r="AL317" s="257" t="str">
        <f t="shared" si="133"/>
        <v/>
      </c>
      <c r="AM317" s="650">
        <v>0</v>
      </c>
      <c r="AN317" s="480">
        <f t="shared" si="134"/>
        <v>0</v>
      </c>
      <c r="AO317" s="257" t="str">
        <f t="shared" si="135"/>
        <v/>
      </c>
      <c r="AP317" s="650">
        <v>0</v>
      </c>
      <c r="AQ317" s="480">
        <f t="shared" si="136"/>
        <v>0</v>
      </c>
      <c r="AR317" s="257" t="str">
        <f t="shared" si="137"/>
        <v/>
      </c>
      <c r="AS317" s="650">
        <v>1</v>
      </c>
      <c r="AT317" s="480">
        <f t="shared" si="138"/>
        <v>0</v>
      </c>
      <c r="AU317" s="257" t="str">
        <f t="shared" si="139"/>
        <v/>
      </c>
      <c r="AV317" s="650">
        <v>0</v>
      </c>
      <c r="AW317" s="480">
        <f t="shared" si="140"/>
        <v>0</v>
      </c>
      <c r="AX317" s="257" t="str">
        <f t="shared" si="141"/>
        <v/>
      </c>
      <c r="AY317" s="654">
        <v>0</v>
      </c>
      <c r="AZ317" s="480">
        <f t="shared" si="142"/>
        <v>0</v>
      </c>
      <c r="BA317" s="257" t="str">
        <f t="shared" si="143"/>
        <v/>
      </c>
      <c r="BB317" s="650">
        <v>0</v>
      </c>
      <c r="BC317" s="480">
        <f t="shared" si="144"/>
        <v>0</v>
      </c>
      <c r="BD317" s="257" t="str">
        <f t="shared" si="145"/>
        <v/>
      </c>
      <c r="BE317" s="650">
        <v>0</v>
      </c>
      <c r="BF317" s="480">
        <f t="shared" si="146"/>
        <v>0</v>
      </c>
      <c r="BG317" s="257" t="str">
        <f t="shared" si="147"/>
        <v/>
      </c>
      <c r="BH317" s="650">
        <v>0</v>
      </c>
      <c r="BI317" s="480">
        <f t="shared" si="148"/>
        <v>0</v>
      </c>
      <c r="BJ317" s="257" t="str">
        <f t="shared" si="149"/>
        <v/>
      </c>
      <c r="BK317" s="650">
        <v>2</v>
      </c>
      <c r="BL317" s="480">
        <f t="shared" si="150"/>
        <v>2</v>
      </c>
      <c r="BM317" s="257">
        <f t="shared" si="151"/>
        <v>1</v>
      </c>
      <c r="BN317" s="650">
        <v>0</v>
      </c>
      <c r="BO317" s="480">
        <f t="shared" si="152"/>
        <v>0</v>
      </c>
      <c r="BP317" s="257" t="str">
        <f t="shared" si="153"/>
        <v/>
      </c>
      <c r="BQ317" s="650">
        <v>1</v>
      </c>
      <c r="BR317" s="480">
        <f t="shared" si="154"/>
        <v>1</v>
      </c>
      <c r="BS317" s="257">
        <f t="shared" si="155"/>
        <v>1</v>
      </c>
      <c r="BT317" s="650">
        <v>0</v>
      </c>
      <c r="BU317" s="480">
        <v>2</v>
      </c>
      <c r="BV317" s="257">
        <f t="shared" si="156"/>
        <v>0</v>
      </c>
      <c r="BW317" s="650">
        <v>0</v>
      </c>
      <c r="BX317" s="480">
        <f t="shared" si="157"/>
        <v>0</v>
      </c>
      <c r="BY317" s="257" t="str">
        <f t="shared" si="158"/>
        <v/>
      </c>
      <c r="BZ317" s="650">
        <v>0</v>
      </c>
      <c r="CA317" s="480">
        <f t="shared" si="159"/>
        <v>0</v>
      </c>
      <c r="CB317" s="257" t="str">
        <f t="shared" si="160"/>
        <v/>
      </c>
      <c r="CC317" s="650">
        <v>1</v>
      </c>
      <c r="CD317" s="480">
        <f t="shared" si="161"/>
        <v>1</v>
      </c>
      <c r="CE317" s="257">
        <f t="shared" si="162"/>
        <v>1</v>
      </c>
      <c r="CF317" s="256">
        <v>0</v>
      </c>
      <c r="CG317" s="480">
        <f t="shared" si="163"/>
        <v>0</v>
      </c>
      <c r="CH317" s="257" t="str">
        <f t="shared" si="164"/>
        <v/>
      </c>
      <c r="CI317" s="256">
        <v>0</v>
      </c>
      <c r="CJ317" s="256">
        <f t="shared" si="165"/>
        <v>0</v>
      </c>
      <c r="CK317" s="257" t="str">
        <f t="shared" si="166"/>
        <v/>
      </c>
      <c r="CL317" s="256">
        <v>2</v>
      </c>
      <c r="CM317" s="256">
        <f t="shared" si="167"/>
        <v>2</v>
      </c>
      <c r="CN317" s="257">
        <f t="shared" si="168"/>
        <v>1</v>
      </c>
      <c r="CO317" s="650">
        <v>0</v>
      </c>
      <c r="CP317" s="256">
        <f t="shared" si="169"/>
        <v>0</v>
      </c>
      <c r="CQ317" s="257" t="str">
        <f t="shared" si="170"/>
        <v/>
      </c>
      <c r="CR317" s="256">
        <v>0</v>
      </c>
      <c r="CS317" s="256">
        <f t="shared" si="171"/>
        <v>0</v>
      </c>
      <c r="CT317" s="257" t="str">
        <f t="shared" si="172"/>
        <v/>
      </c>
      <c r="CU317" s="256">
        <v>0</v>
      </c>
      <c r="CV317" s="256">
        <v>0</v>
      </c>
      <c r="CW317" s="257" t="str">
        <f t="shared" si="173"/>
        <v/>
      </c>
      <c r="CX317" s="256">
        <v>1</v>
      </c>
      <c r="CY317" s="256">
        <f t="shared" si="174"/>
        <v>1</v>
      </c>
      <c r="CZ317" s="257">
        <f t="shared" si="175"/>
        <v>1</v>
      </c>
    </row>
    <row r="318" spans="1:104" x14ac:dyDescent="0.25">
      <c r="E318" s="298"/>
    </row>
    <row r="319" spans="1:104" x14ac:dyDescent="0.25">
      <c r="E319" s="298"/>
    </row>
    <row r="320" spans="1:104" x14ac:dyDescent="0.25">
      <c r="E320" s="298"/>
    </row>
    <row r="321" spans="5:5" x14ac:dyDescent="0.25">
      <c r="E321" s="298"/>
    </row>
    <row r="322" spans="5:5" x14ac:dyDescent="0.25">
      <c r="E322" s="298"/>
    </row>
    <row r="323" spans="5:5" x14ac:dyDescent="0.25">
      <c r="E323" s="298"/>
    </row>
    <row r="324" spans="5:5" x14ac:dyDescent="0.25">
      <c r="E324" s="298"/>
    </row>
    <row r="325" spans="5:5" x14ac:dyDescent="0.25">
      <c r="E325" s="298"/>
    </row>
    <row r="326" spans="5:5" x14ac:dyDescent="0.25">
      <c r="E326" s="298"/>
    </row>
    <row r="327" spans="5:5" x14ac:dyDescent="0.25">
      <c r="E327" s="298"/>
    </row>
    <row r="328" spans="5:5" x14ac:dyDescent="0.25">
      <c r="E328" s="298"/>
    </row>
    <row r="329" spans="5:5" x14ac:dyDescent="0.25">
      <c r="E329" s="298"/>
    </row>
    <row r="330" spans="5:5" x14ac:dyDescent="0.25">
      <c r="E330" s="298"/>
    </row>
    <row r="331" spans="5:5" x14ac:dyDescent="0.25">
      <c r="E331" s="298"/>
    </row>
    <row r="332" spans="5:5" x14ac:dyDescent="0.25">
      <c r="E332" s="298"/>
    </row>
    <row r="333" spans="5:5" x14ac:dyDescent="0.25">
      <c r="E333" s="298"/>
    </row>
    <row r="334" spans="5:5" x14ac:dyDescent="0.25">
      <c r="E334" s="298"/>
    </row>
    <row r="335" spans="5:5" x14ac:dyDescent="0.25">
      <c r="E335" s="298"/>
    </row>
    <row r="336" spans="5:5" x14ac:dyDescent="0.25">
      <c r="E336" s="298"/>
    </row>
    <row r="337" spans="5:5" x14ac:dyDescent="0.25">
      <c r="E337" s="298"/>
    </row>
    <row r="338" spans="5:5" x14ac:dyDescent="0.25">
      <c r="E338" s="298"/>
    </row>
    <row r="339" spans="5:5" x14ac:dyDescent="0.25">
      <c r="E339" s="298"/>
    </row>
    <row r="340" spans="5:5" x14ac:dyDescent="0.25">
      <c r="E340" s="298"/>
    </row>
    <row r="341" spans="5:5" x14ac:dyDescent="0.25">
      <c r="E341" s="298"/>
    </row>
    <row r="342" spans="5:5" x14ac:dyDescent="0.25">
      <c r="E342" s="298"/>
    </row>
    <row r="343" spans="5:5" x14ac:dyDescent="0.25">
      <c r="E343" s="298"/>
    </row>
    <row r="344" spans="5:5" x14ac:dyDescent="0.25">
      <c r="E344" s="298"/>
    </row>
    <row r="345" spans="5:5" x14ac:dyDescent="0.25">
      <c r="E345" s="298"/>
    </row>
    <row r="346" spans="5:5" x14ac:dyDescent="0.25">
      <c r="E346" s="298"/>
    </row>
    <row r="347" spans="5:5" x14ac:dyDescent="0.25">
      <c r="E347" s="298"/>
    </row>
    <row r="348" spans="5:5" x14ac:dyDescent="0.25">
      <c r="E348" s="298"/>
    </row>
    <row r="349" spans="5:5" x14ac:dyDescent="0.25">
      <c r="E349" s="298"/>
    </row>
    <row r="350" spans="5:5" x14ac:dyDescent="0.25">
      <c r="E350" s="298"/>
    </row>
    <row r="351" spans="5:5" x14ac:dyDescent="0.25">
      <c r="E351" s="298"/>
    </row>
    <row r="352" spans="5:5" x14ac:dyDescent="0.25">
      <c r="E352" s="298"/>
    </row>
    <row r="353" spans="5:5" x14ac:dyDescent="0.25">
      <c r="E353" s="298"/>
    </row>
    <row r="354" spans="5:5" x14ac:dyDescent="0.25">
      <c r="E354" s="298"/>
    </row>
    <row r="355" spans="5:5" x14ac:dyDescent="0.25">
      <c r="E355" s="298"/>
    </row>
    <row r="356" spans="5:5" x14ac:dyDescent="0.25">
      <c r="E356" s="298"/>
    </row>
    <row r="357" spans="5:5" x14ac:dyDescent="0.25">
      <c r="E357" s="298"/>
    </row>
    <row r="358" spans="5:5" x14ac:dyDescent="0.25">
      <c r="E358" s="298"/>
    </row>
    <row r="359" spans="5:5" x14ac:dyDescent="0.25">
      <c r="E359" s="298"/>
    </row>
    <row r="360" spans="5:5" x14ac:dyDescent="0.25">
      <c r="E360" s="298"/>
    </row>
    <row r="361" spans="5:5" x14ac:dyDescent="0.25">
      <c r="E361" s="298"/>
    </row>
    <row r="362" spans="5:5" x14ac:dyDescent="0.25">
      <c r="E362" s="298"/>
    </row>
    <row r="363" spans="5:5" x14ac:dyDescent="0.25">
      <c r="E363" s="298"/>
    </row>
    <row r="364" spans="5:5" x14ac:dyDescent="0.25">
      <c r="E364" s="298"/>
    </row>
    <row r="365" spans="5:5" x14ac:dyDescent="0.25">
      <c r="E365" s="298"/>
    </row>
    <row r="366" spans="5:5" x14ac:dyDescent="0.25">
      <c r="E366" s="298"/>
    </row>
    <row r="367" spans="5:5" x14ac:dyDescent="0.25">
      <c r="E367" s="298"/>
    </row>
    <row r="368" spans="5:5" x14ac:dyDescent="0.25">
      <c r="E368" s="298"/>
    </row>
    <row r="369" spans="5:5" x14ac:dyDescent="0.25">
      <c r="E369" s="298"/>
    </row>
    <row r="370" spans="5:5" x14ac:dyDescent="0.25">
      <c r="E370" s="298"/>
    </row>
    <row r="371" spans="5:5" x14ac:dyDescent="0.25">
      <c r="E371" s="298"/>
    </row>
    <row r="372" spans="5:5" x14ac:dyDescent="0.25">
      <c r="E372" s="298"/>
    </row>
    <row r="373" spans="5:5" x14ac:dyDescent="0.25">
      <c r="E373" s="298"/>
    </row>
    <row r="374" spans="5:5" x14ac:dyDescent="0.25">
      <c r="E374" s="298"/>
    </row>
    <row r="375" spans="5:5" x14ac:dyDescent="0.25">
      <c r="E375" s="298"/>
    </row>
    <row r="376" spans="5:5" x14ac:dyDescent="0.25">
      <c r="E376" s="298"/>
    </row>
    <row r="377" spans="5:5" x14ac:dyDescent="0.25">
      <c r="E377" s="298"/>
    </row>
    <row r="378" spans="5:5" x14ac:dyDescent="0.25">
      <c r="E378" s="298"/>
    </row>
    <row r="379" spans="5:5" x14ac:dyDescent="0.25">
      <c r="E379" s="298"/>
    </row>
    <row r="380" spans="5:5" x14ac:dyDescent="0.25">
      <c r="E380" s="298"/>
    </row>
    <row r="381" spans="5:5" x14ac:dyDescent="0.25">
      <c r="E381" s="298"/>
    </row>
    <row r="382" spans="5:5" x14ac:dyDescent="0.25">
      <c r="E382" s="298"/>
    </row>
    <row r="383" spans="5:5" x14ac:dyDescent="0.25">
      <c r="E383" s="298"/>
    </row>
    <row r="384" spans="5:5" x14ac:dyDescent="0.25">
      <c r="E384" s="298"/>
    </row>
    <row r="385" spans="5:5" x14ac:dyDescent="0.25">
      <c r="E385" s="298"/>
    </row>
    <row r="386" spans="5:5" x14ac:dyDescent="0.25">
      <c r="E386" s="298"/>
    </row>
    <row r="387" spans="5:5" x14ac:dyDescent="0.25">
      <c r="E387" s="298"/>
    </row>
    <row r="388" spans="5:5" x14ac:dyDescent="0.25">
      <c r="E388" s="298"/>
    </row>
    <row r="389" spans="5:5" x14ac:dyDescent="0.25">
      <c r="E389" s="298"/>
    </row>
    <row r="390" spans="5:5" x14ac:dyDescent="0.25">
      <c r="E390" s="298"/>
    </row>
    <row r="391" spans="5:5" x14ac:dyDescent="0.25">
      <c r="E391" s="298"/>
    </row>
    <row r="392" spans="5:5" x14ac:dyDescent="0.25">
      <c r="E392" s="298"/>
    </row>
    <row r="393" spans="5:5" x14ac:dyDescent="0.25">
      <c r="E393" s="298"/>
    </row>
    <row r="394" spans="5:5" x14ac:dyDescent="0.25">
      <c r="E394" s="298"/>
    </row>
    <row r="395" spans="5:5" x14ac:dyDescent="0.25">
      <c r="E395" s="298"/>
    </row>
    <row r="396" spans="5:5" x14ac:dyDescent="0.25">
      <c r="E396" s="298"/>
    </row>
    <row r="397" spans="5:5" x14ac:dyDescent="0.25">
      <c r="E397" s="298"/>
    </row>
    <row r="398" spans="5:5" x14ac:dyDescent="0.25">
      <c r="E398" s="298"/>
    </row>
    <row r="399" spans="5:5" x14ac:dyDescent="0.25">
      <c r="E399" s="298"/>
    </row>
    <row r="400" spans="5:5" x14ac:dyDescent="0.25">
      <c r="E400" s="298"/>
    </row>
    <row r="401" spans="5:5" x14ac:dyDescent="0.25">
      <c r="E401" s="298"/>
    </row>
    <row r="402" spans="5:5" x14ac:dyDescent="0.25">
      <c r="E402" s="298"/>
    </row>
    <row r="403" spans="5:5" x14ac:dyDescent="0.25">
      <c r="E403" s="298"/>
    </row>
    <row r="404" spans="5:5" x14ac:dyDescent="0.25">
      <c r="E404" s="298"/>
    </row>
    <row r="405" spans="5:5" x14ac:dyDescent="0.25">
      <c r="E405" s="298"/>
    </row>
    <row r="406" spans="5:5" x14ac:dyDescent="0.25">
      <c r="E406" s="298"/>
    </row>
    <row r="407" spans="5:5" x14ac:dyDescent="0.25">
      <c r="E407" s="298"/>
    </row>
    <row r="408" spans="5:5" x14ac:dyDescent="0.25">
      <c r="E408" s="298"/>
    </row>
    <row r="409" spans="5:5" x14ac:dyDescent="0.25">
      <c r="E409" s="298"/>
    </row>
    <row r="410" spans="5:5" x14ac:dyDescent="0.25">
      <c r="E410" s="298"/>
    </row>
    <row r="411" spans="5:5" x14ac:dyDescent="0.25">
      <c r="E411" s="298"/>
    </row>
    <row r="412" spans="5:5" x14ac:dyDescent="0.25">
      <c r="E412" s="298"/>
    </row>
    <row r="413" spans="5:5" x14ac:dyDescent="0.25">
      <c r="E413" s="298"/>
    </row>
    <row r="414" spans="5:5" x14ac:dyDescent="0.25">
      <c r="E414" s="298"/>
    </row>
    <row r="415" spans="5:5" x14ac:dyDescent="0.25">
      <c r="E415" s="298"/>
    </row>
    <row r="416" spans="5:5" x14ac:dyDescent="0.25">
      <c r="E416" s="298"/>
    </row>
    <row r="417" spans="5:5" x14ac:dyDescent="0.25">
      <c r="E417" s="298"/>
    </row>
    <row r="418" spans="5:5" x14ac:dyDescent="0.25">
      <c r="E418" s="298"/>
    </row>
    <row r="419" spans="5:5" x14ac:dyDescent="0.25">
      <c r="E419" s="298"/>
    </row>
    <row r="420" spans="5:5" x14ac:dyDescent="0.25">
      <c r="E420" s="298"/>
    </row>
    <row r="421" spans="5:5" x14ac:dyDescent="0.25">
      <c r="E421" s="298"/>
    </row>
    <row r="422" spans="5:5" x14ac:dyDescent="0.25">
      <c r="E422" s="298"/>
    </row>
    <row r="423" spans="5:5" x14ac:dyDescent="0.25">
      <c r="E423" s="298"/>
    </row>
    <row r="424" spans="5:5" x14ac:dyDescent="0.25">
      <c r="E424" s="298"/>
    </row>
    <row r="425" spans="5:5" x14ac:dyDescent="0.25">
      <c r="E425" s="298"/>
    </row>
    <row r="426" spans="5:5" x14ac:dyDescent="0.25">
      <c r="E426" s="298"/>
    </row>
    <row r="427" spans="5:5" x14ac:dyDescent="0.25">
      <c r="E427" s="298"/>
    </row>
    <row r="428" spans="5:5" x14ac:dyDescent="0.25">
      <c r="E428" s="298"/>
    </row>
    <row r="429" spans="5:5" x14ac:dyDescent="0.25">
      <c r="E429" s="298"/>
    </row>
    <row r="430" spans="5:5" x14ac:dyDescent="0.25">
      <c r="E430" s="298"/>
    </row>
    <row r="431" spans="5:5" x14ac:dyDescent="0.25">
      <c r="E431" s="298"/>
    </row>
    <row r="432" spans="5:5" x14ac:dyDescent="0.25">
      <c r="E432" s="298"/>
    </row>
    <row r="433" spans="5:5" x14ac:dyDescent="0.25">
      <c r="E433" s="298"/>
    </row>
    <row r="434" spans="5:5" x14ac:dyDescent="0.25">
      <c r="E434" s="298"/>
    </row>
    <row r="435" spans="5:5" x14ac:dyDescent="0.25">
      <c r="E435" s="298"/>
    </row>
    <row r="436" spans="5:5" x14ac:dyDescent="0.25">
      <c r="E436" s="298"/>
    </row>
    <row r="437" spans="5:5" x14ac:dyDescent="0.25">
      <c r="E437" s="298"/>
    </row>
    <row r="438" spans="5:5" x14ac:dyDescent="0.25">
      <c r="E438" s="298"/>
    </row>
    <row r="439" spans="5:5" x14ac:dyDescent="0.25">
      <c r="E439" s="298"/>
    </row>
    <row r="440" spans="5:5" x14ac:dyDescent="0.25">
      <c r="E440" s="298"/>
    </row>
    <row r="441" spans="5:5" x14ac:dyDescent="0.25">
      <c r="E441" s="298"/>
    </row>
    <row r="442" spans="5:5" x14ac:dyDescent="0.25">
      <c r="E442" s="298"/>
    </row>
    <row r="443" spans="5:5" x14ac:dyDescent="0.25">
      <c r="E443" s="298"/>
    </row>
    <row r="444" spans="5:5" x14ac:dyDescent="0.25">
      <c r="E444" s="298"/>
    </row>
    <row r="445" spans="5:5" x14ac:dyDescent="0.25">
      <c r="E445" s="298"/>
    </row>
    <row r="446" spans="5:5" x14ac:dyDescent="0.25">
      <c r="E446" s="298"/>
    </row>
    <row r="447" spans="5:5" x14ac:dyDescent="0.25">
      <c r="E447" s="298"/>
    </row>
    <row r="448" spans="5:5" x14ac:dyDescent="0.25">
      <c r="E448" s="298"/>
    </row>
    <row r="449" spans="5:5" x14ac:dyDescent="0.25">
      <c r="E449" s="298"/>
    </row>
    <row r="450" spans="5:5" x14ac:dyDescent="0.25">
      <c r="E450" s="298"/>
    </row>
    <row r="451" spans="5:5" x14ac:dyDescent="0.25">
      <c r="E451" s="298"/>
    </row>
    <row r="452" spans="5:5" x14ac:dyDescent="0.25">
      <c r="E452" s="298"/>
    </row>
    <row r="453" spans="5:5" x14ac:dyDescent="0.25">
      <c r="E453" s="298"/>
    </row>
    <row r="454" spans="5:5" x14ac:dyDescent="0.25">
      <c r="E454" s="298"/>
    </row>
    <row r="455" spans="5:5" x14ac:dyDescent="0.25">
      <c r="E455" s="298"/>
    </row>
    <row r="456" spans="5:5" x14ac:dyDescent="0.25">
      <c r="E456" s="298"/>
    </row>
    <row r="457" spans="5:5" x14ac:dyDescent="0.25">
      <c r="E457" s="298"/>
    </row>
    <row r="458" spans="5:5" x14ac:dyDescent="0.25">
      <c r="E458" s="298"/>
    </row>
    <row r="459" spans="5:5" x14ac:dyDescent="0.25">
      <c r="E459" s="298"/>
    </row>
    <row r="460" spans="5:5" x14ac:dyDescent="0.25">
      <c r="E460" s="298"/>
    </row>
    <row r="461" spans="5:5" x14ac:dyDescent="0.25">
      <c r="E461" s="298"/>
    </row>
    <row r="462" spans="5:5" x14ac:dyDescent="0.25">
      <c r="E462" s="298"/>
    </row>
    <row r="463" spans="5:5" x14ac:dyDescent="0.25">
      <c r="E463" s="298"/>
    </row>
    <row r="464" spans="5:5" x14ac:dyDescent="0.25">
      <c r="E464" s="298"/>
    </row>
    <row r="465" spans="5:5" x14ac:dyDescent="0.25">
      <c r="E465" s="298"/>
    </row>
    <row r="466" spans="5:5" x14ac:dyDescent="0.25">
      <c r="E466" s="298"/>
    </row>
    <row r="467" spans="5:5" x14ac:dyDescent="0.25">
      <c r="E467" s="298"/>
    </row>
    <row r="468" spans="5:5" x14ac:dyDescent="0.25">
      <c r="E468" s="298"/>
    </row>
    <row r="469" spans="5:5" x14ac:dyDescent="0.25">
      <c r="E469" s="298"/>
    </row>
    <row r="470" spans="5:5" x14ac:dyDescent="0.25">
      <c r="E470" s="298"/>
    </row>
    <row r="471" spans="5:5" x14ac:dyDescent="0.25">
      <c r="E471" s="298"/>
    </row>
    <row r="472" spans="5:5" x14ac:dyDescent="0.25">
      <c r="E472" s="298"/>
    </row>
    <row r="473" spans="5:5" x14ac:dyDescent="0.25">
      <c r="E473" s="298"/>
    </row>
    <row r="474" spans="5:5" x14ac:dyDescent="0.25">
      <c r="E474" s="298"/>
    </row>
    <row r="475" spans="5:5" x14ac:dyDescent="0.25">
      <c r="E475" s="298"/>
    </row>
    <row r="476" spans="5:5" x14ac:dyDescent="0.25">
      <c r="E476" s="298"/>
    </row>
    <row r="477" spans="5:5" x14ac:dyDescent="0.25">
      <c r="E477" s="298"/>
    </row>
    <row r="478" spans="5:5" x14ac:dyDescent="0.25">
      <c r="E478" s="298"/>
    </row>
    <row r="479" spans="5:5" x14ac:dyDescent="0.25">
      <c r="E479" s="298"/>
    </row>
    <row r="480" spans="5:5" x14ac:dyDescent="0.25">
      <c r="E480" s="298"/>
    </row>
    <row r="481" spans="5:5" x14ac:dyDescent="0.25">
      <c r="E481" s="298"/>
    </row>
    <row r="482" spans="5:5" x14ac:dyDescent="0.25">
      <c r="E482" s="298"/>
    </row>
    <row r="483" spans="5:5" x14ac:dyDescent="0.25">
      <c r="E483" s="298"/>
    </row>
    <row r="484" spans="5:5" x14ac:dyDescent="0.25">
      <c r="E484" s="298"/>
    </row>
    <row r="485" spans="5:5" x14ac:dyDescent="0.25">
      <c r="E485" s="298"/>
    </row>
    <row r="486" spans="5:5" x14ac:dyDescent="0.25">
      <c r="E486" s="298"/>
    </row>
    <row r="487" spans="5:5" x14ac:dyDescent="0.25">
      <c r="E487" s="298"/>
    </row>
    <row r="488" spans="5:5" x14ac:dyDescent="0.25">
      <c r="E488" s="298"/>
    </row>
    <row r="489" spans="5:5" x14ac:dyDescent="0.25">
      <c r="E489" s="298"/>
    </row>
    <row r="490" spans="5:5" x14ac:dyDescent="0.25">
      <c r="E490" s="298"/>
    </row>
    <row r="491" spans="5:5" x14ac:dyDescent="0.25">
      <c r="E491" s="298"/>
    </row>
    <row r="492" spans="5:5" x14ac:dyDescent="0.25">
      <c r="E492" s="298"/>
    </row>
    <row r="493" spans="5:5" x14ac:dyDescent="0.25">
      <c r="E493" s="298"/>
    </row>
    <row r="494" spans="5:5" x14ac:dyDescent="0.25">
      <c r="E494" s="298"/>
    </row>
    <row r="495" spans="5:5" x14ac:dyDescent="0.25">
      <c r="E495" s="298"/>
    </row>
    <row r="496" spans="5:5" x14ac:dyDescent="0.25">
      <c r="E496" s="298"/>
    </row>
    <row r="497" spans="5:5" x14ac:dyDescent="0.25">
      <c r="E497" s="298"/>
    </row>
    <row r="498" spans="5:5" x14ac:dyDescent="0.25">
      <c r="E498" s="298"/>
    </row>
    <row r="499" spans="5:5" x14ac:dyDescent="0.25">
      <c r="E499" s="298"/>
    </row>
    <row r="500" spans="5:5" x14ac:dyDescent="0.25">
      <c r="E500" s="298"/>
    </row>
    <row r="501" spans="5:5" x14ac:dyDescent="0.25">
      <c r="E501" s="298"/>
    </row>
    <row r="502" spans="5:5" x14ac:dyDescent="0.25">
      <c r="E502" s="298"/>
    </row>
    <row r="503" spans="5:5" x14ac:dyDescent="0.25">
      <c r="E503" s="298"/>
    </row>
    <row r="504" spans="5:5" x14ac:dyDescent="0.25">
      <c r="E504" s="298"/>
    </row>
    <row r="505" spans="5:5" x14ac:dyDescent="0.25">
      <c r="E505" s="298"/>
    </row>
    <row r="506" spans="5:5" x14ac:dyDescent="0.25">
      <c r="E506" s="298"/>
    </row>
    <row r="507" spans="5:5" x14ac:dyDescent="0.25">
      <c r="E507" s="298"/>
    </row>
    <row r="508" spans="5:5" x14ac:dyDescent="0.25">
      <c r="E508" s="298"/>
    </row>
    <row r="509" spans="5:5" x14ac:dyDescent="0.25">
      <c r="E509" s="298"/>
    </row>
    <row r="510" spans="5:5" x14ac:dyDescent="0.25">
      <c r="E510" s="298"/>
    </row>
    <row r="511" spans="5:5" x14ac:dyDescent="0.25">
      <c r="E511" s="298"/>
    </row>
    <row r="512" spans="5:5" x14ac:dyDescent="0.25">
      <c r="E512" s="298"/>
    </row>
    <row r="513" spans="5:5" x14ac:dyDescent="0.25">
      <c r="E513" s="298"/>
    </row>
    <row r="514" spans="5:5" x14ac:dyDescent="0.25">
      <c r="E514" s="298"/>
    </row>
    <row r="515" spans="5:5" x14ac:dyDescent="0.25">
      <c r="E515" s="298"/>
    </row>
    <row r="516" spans="5:5" x14ac:dyDescent="0.25">
      <c r="E516" s="298"/>
    </row>
    <row r="517" spans="5:5" x14ac:dyDescent="0.25">
      <c r="E517" s="298"/>
    </row>
    <row r="518" spans="5:5" x14ac:dyDescent="0.25">
      <c r="E518" s="298"/>
    </row>
    <row r="519" spans="5:5" x14ac:dyDescent="0.25">
      <c r="E519" s="298"/>
    </row>
    <row r="520" spans="5:5" x14ac:dyDescent="0.25">
      <c r="E520" s="298"/>
    </row>
    <row r="521" spans="5:5" x14ac:dyDescent="0.25">
      <c r="E521" s="298"/>
    </row>
    <row r="522" spans="5:5" x14ac:dyDescent="0.25">
      <c r="E522" s="298"/>
    </row>
    <row r="523" spans="5:5" x14ac:dyDescent="0.25">
      <c r="E523" s="298"/>
    </row>
    <row r="524" spans="5:5" x14ac:dyDescent="0.25">
      <c r="E524" s="298"/>
    </row>
    <row r="525" spans="5:5" x14ac:dyDescent="0.25">
      <c r="E525" s="298"/>
    </row>
    <row r="526" spans="5:5" x14ac:dyDescent="0.25">
      <c r="E526" s="298"/>
    </row>
    <row r="527" spans="5:5" x14ac:dyDescent="0.25">
      <c r="E527" s="298"/>
    </row>
    <row r="528" spans="5:5" x14ac:dyDescent="0.25">
      <c r="E528" s="298"/>
    </row>
    <row r="529" spans="5:5" x14ac:dyDescent="0.25">
      <c r="E529" s="298"/>
    </row>
    <row r="530" spans="5:5" x14ac:dyDescent="0.25">
      <c r="E530" s="298"/>
    </row>
    <row r="531" spans="5:5" x14ac:dyDescent="0.25">
      <c r="E531" s="298"/>
    </row>
    <row r="532" spans="5:5" x14ac:dyDescent="0.25">
      <c r="E532" s="298"/>
    </row>
    <row r="533" spans="5:5" x14ac:dyDescent="0.25">
      <c r="E533" s="298"/>
    </row>
    <row r="534" spans="5:5" x14ac:dyDescent="0.25">
      <c r="E534" s="298"/>
    </row>
    <row r="535" spans="5:5" x14ac:dyDescent="0.25">
      <c r="E535" s="298"/>
    </row>
    <row r="536" spans="5:5" x14ac:dyDescent="0.25">
      <c r="E536" s="298"/>
    </row>
    <row r="537" spans="5:5" x14ac:dyDescent="0.25">
      <c r="E537" s="298"/>
    </row>
    <row r="538" spans="5:5" x14ac:dyDescent="0.25">
      <c r="E538" s="298"/>
    </row>
    <row r="539" spans="5:5" x14ac:dyDescent="0.25">
      <c r="E539" s="298"/>
    </row>
    <row r="540" spans="5:5" x14ac:dyDescent="0.25">
      <c r="E540" s="298"/>
    </row>
    <row r="541" spans="5:5" x14ac:dyDescent="0.25">
      <c r="E541" s="298"/>
    </row>
    <row r="542" spans="5:5" x14ac:dyDescent="0.25">
      <c r="E542" s="298"/>
    </row>
    <row r="543" spans="5:5" x14ac:dyDescent="0.25">
      <c r="E543" s="298"/>
    </row>
    <row r="544" spans="5:5" x14ac:dyDescent="0.25">
      <c r="E544" s="298"/>
    </row>
    <row r="545" spans="5:5" x14ac:dyDescent="0.25">
      <c r="E545" s="298"/>
    </row>
    <row r="546" spans="5:5" x14ac:dyDescent="0.25">
      <c r="E546" s="298"/>
    </row>
    <row r="547" spans="5:5" x14ac:dyDescent="0.25">
      <c r="E547" s="298"/>
    </row>
    <row r="548" spans="5:5" x14ac:dyDescent="0.25">
      <c r="E548" s="298"/>
    </row>
    <row r="549" spans="5:5" x14ac:dyDescent="0.25">
      <c r="E549" s="298"/>
    </row>
    <row r="550" spans="5:5" x14ac:dyDescent="0.25">
      <c r="E550" s="298"/>
    </row>
    <row r="551" spans="5:5" x14ac:dyDescent="0.25">
      <c r="E551" s="298"/>
    </row>
    <row r="552" spans="5:5" x14ac:dyDescent="0.25">
      <c r="E552" s="298"/>
    </row>
    <row r="553" spans="5:5" x14ac:dyDescent="0.25">
      <c r="E553" s="298"/>
    </row>
    <row r="554" spans="5:5" x14ac:dyDescent="0.25">
      <c r="E554" s="298"/>
    </row>
    <row r="555" spans="5:5" x14ac:dyDescent="0.25">
      <c r="E555" s="298"/>
    </row>
    <row r="556" spans="5:5" x14ac:dyDescent="0.25">
      <c r="E556" s="298"/>
    </row>
    <row r="557" spans="5:5" x14ac:dyDescent="0.25">
      <c r="E557" s="298"/>
    </row>
    <row r="558" spans="5:5" x14ac:dyDescent="0.25">
      <c r="E558" s="298"/>
    </row>
    <row r="559" spans="5:5" x14ac:dyDescent="0.25">
      <c r="E559" s="298"/>
    </row>
    <row r="560" spans="5:5" x14ac:dyDescent="0.25">
      <c r="E560" s="298"/>
    </row>
    <row r="561" spans="5:5" x14ac:dyDescent="0.25">
      <c r="E561" s="298"/>
    </row>
    <row r="562" spans="5:5" x14ac:dyDescent="0.25">
      <c r="E562" s="298"/>
    </row>
    <row r="563" spans="5:5" x14ac:dyDescent="0.25">
      <c r="E563" s="298"/>
    </row>
    <row r="564" spans="5:5" x14ac:dyDescent="0.25">
      <c r="E564" s="298"/>
    </row>
    <row r="565" spans="5:5" x14ac:dyDescent="0.25">
      <c r="E565" s="298"/>
    </row>
    <row r="566" spans="5:5" x14ac:dyDescent="0.25">
      <c r="E566" s="298"/>
    </row>
    <row r="567" spans="5:5" x14ac:dyDescent="0.25">
      <c r="E567" s="298"/>
    </row>
    <row r="568" spans="5:5" x14ac:dyDescent="0.25">
      <c r="E568" s="298"/>
    </row>
    <row r="569" spans="5:5" x14ac:dyDescent="0.25">
      <c r="E569" s="298"/>
    </row>
    <row r="570" spans="5:5" x14ac:dyDescent="0.25">
      <c r="E570" s="298"/>
    </row>
    <row r="571" spans="5:5" x14ac:dyDescent="0.25">
      <c r="E571" s="298"/>
    </row>
    <row r="572" spans="5:5" x14ac:dyDescent="0.25">
      <c r="E572" s="298"/>
    </row>
    <row r="573" spans="5:5" x14ac:dyDescent="0.25">
      <c r="E573" s="298"/>
    </row>
    <row r="574" spans="5:5" x14ac:dyDescent="0.25">
      <c r="E574" s="298"/>
    </row>
    <row r="575" spans="5:5" x14ac:dyDescent="0.25">
      <c r="E575" s="298"/>
    </row>
    <row r="576" spans="5:5" x14ac:dyDescent="0.25">
      <c r="E576" s="298"/>
    </row>
    <row r="577" spans="5:5" x14ac:dyDescent="0.25">
      <c r="E577" s="298"/>
    </row>
    <row r="578" spans="5:5" x14ac:dyDescent="0.25">
      <c r="E578" s="298"/>
    </row>
    <row r="579" spans="5:5" x14ac:dyDescent="0.25">
      <c r="E579" s="298"/>
    </row>
    <row r="580" spans="5:5" x14ac:dyDescent="0.25">
      <c r="E580" s="298"/>
    </row>
    <row r="581" spans="5:5" x14ac:dyDescent="0.25">
      <c r="E581" s="298"/>
    </row>
    <row r="582" spans="5:5" x14ac:dyDescent="0.25">
      <c r="E582" s="298"/>
    </row>
    <row r="583" spans="5:5" x14ac:dyDescent="0.25">
      <c r="E583" s="298"/>
    </row>
    <row r="584" spans="5:5" x14ac:dyDescent="0.25">
      <c r="E584" s="298"/>
    </row>
    <row r="585" spans="5:5" x14ac:dyDescent="0.25">
      <c r="E585" s="298"/>
    </row>
    <row r="586" spans="5:5" x14ac:dyDescent="0.25">
      <c r="E586" s="298"/>
    </row>
    <row r="587" spans="5:5" x14ac:dyDescent="0.25">
      <c r="E587" s="298"/>
    </row>
    <row r="588" spans="5:5" x14ac:dyDescent="0.25">
      <c r="E588" s="298"/>
    </row>
    <row r="589" spans="5:5" x14ac:dyDescent="0.25">
      <c r="E589" s="298"/>
    </row>
    <row r="590" spans="5:5" x14ac:dyDescent="0.25">
      <c r="E590" s="298"/>
    </row>
    <row r="591" spans="5:5" x14ac:dyDescent="0.25">
      <c r="E591" s="298"/>
    </row>
    <row r="592" spans="5:5" x14ac:dyDescent="0.25">
      <c r="E592" s="298"/>
    </row>
    <row r="593" spans="5:5" x14ac:dyDescent="0.25">
      <c r="E593" s="298"/>
    </row>
    <row r="594" spans="5:5" x14ac:dyDescent="0.25">
      <c r="E594" s="298"/>
    </row>
    <row r="595" spans="5:5" x14ac:dyDescent="0.25">
      <c r="E595" s="298"/>
    </row>
    <row r="596" spans="5:5" x14ac:dyDescent="0.25">
      <c r="E596" s="298"/>
    </row>
    <row r="597" spans="5:5" x14ac:dyDescent="0.25">
      <c r="E597" s="298"/>
    </row>
    <row r="598" spans="5:5" x14ac:dyDescent="0.25">
      <c r="E598" s="298"/>
    </row>
    <row r="599" spans="5:5" x14ac:dyDescent="0.25">
      <c r="E599" s="298"/>
    </row>
    <row r="600" spans="5:5" x14ac:dyDescent="0.25">
      <c r="E600" s="298"/>
    </row>
    <row r="601" spans="5:5" x14ac:dyDescent="0.25">
      <c r="E601" s="298"/>
    </row>
    <row r="602" spans="5:5" x14ac:dyDescent="0.25">
      <c r="E602" s="298"/>
    </row>
    <row r="603" spans="5:5" x14ac:dyDescent="0.25">
      <c r="E603" s="298"/>
    </row>
    <row r="604" spans="5:5" x14ac:dyDescent="0.25">
      <c r="E604" s="298"/>
    </row>
    <row r="605" spans="5:5" x14ac:dyDescent="0.25">
      <c r="E605" s="298"/>
    </row>
    <row r="606" spans="5:5" x14ac:dyDescent="0.25">
      <c r="E606" s="298"/>
    </row>
    <row r="607" spans="5:5" x14ac:dyDescent="0.25">
      <c r="E607" s="298"/>
    </row>
    <row r="608" spans="5:5" x14ac:dyDescent="0.25">
      <c r="E608" s="298"/>
    </row>
    <row r="609" spans="5:5" x14ac:dyDescent="0.25">
      <c r="E609" s="298"/>
    </row>
    <row r="610" spans="5:5" x14ac:dyDescent="0.25">
      <c r="E610" s="298"/>
    </row>
    <row r="611" spans="5:5" x14ac:dyDescent="0.25">
      <c r="E611" s="298"/>
    </row>
    <row r="612" spans="5:5" x14ac:dyDescent="0.25">
      <c r="E612" s="298"/>
    </row>
    <row r="613" spans="5:5" x14ac:dyDescent="0.25">
      <c r="E613" s="298"/>
    </row>
    <row r="614" spans="5:5" x14ac:dyDescent="0.25">
      <c r="E614" s="298"/>
    </row>
    <row r="615" spans="5:5" x14ac:dyDescent="0.25">
      <c r="E615" s="298"/>
    </row>
    <row r="616" spans="5:5" x14ac:dyDescent="0.25">
      <c r="E616" s="298"/>
    </row>
    <row r="617" spans="5:5" x14ac:dyDescent="0.25">
      <c r="E617" s="298"/>
    </row>
    <row r="618" spans="5:5" x14ac:dyDescent="0.25">
      <c r="E618" s="298"/>
    </row>
    <row r="619" spans="5:5" x14ac:dyDescent="0.25">
      <c r="E619" s="298"/>
    </row>
    <row r="620" spans="5:5" x14ac:dyDescent="0.25">
      <c r="E620" s="298"/>
    </row>
    <row r="621" spans="5:5" x14ac:dyDescent="0.25">
      <c r="E621" s="298"/>
    </row>
    <row r="622" spans="5:5" x14ac:dyDescent="0.25">
      <c r="E622" s="298"/>
    </row>
    <row r="623" spans="5:5" x14ac:dyDescent="0.25">
      <c r="E623" s="298"/>
    </row>
    <row r="624" spans="5:5" x14ac:dyDescent="0.25">
      <c r="E624" s="298"/>
    </row>
    <row r="625" spans="5:5" x14ac:dyDescent="0.25">
      <c r="E625" s="298"/>
    </row>
    <row r="626" spans="5:5" x14ac:dyDescent="0.25">
      <c r="E626" s="298"/>
    </row>
    <row r="627" spans="5:5" x14ac:dyDescent="0.25">
      <c r="E627" s="298"/>
    </row>
    <row r="628" spans="5:5" x14ac:dyDescent="0.25">
      <c r="E628" s="298"/>
    </row>
    <row r="629" spans="5:5" x14ac:dyDescent="0.25">
      <c r="E629" s="298"/>
    </row>
    <row r="630" spans="5:5" x14ac:dyDescent="0.25">
      <c r="E630" s="298"/>
    </row>
    <row r="631" spans="5:5" x14ac:dyDescent="0.25">
      <c r="E631" s="298"/>
    </row>
    <row r="632" spans="5:5" x14ac:dyDescent="0.25">
      <c r="E632" s="298"/>
    </row>
    <row r="633" spans="5:5" x14ac:dyDescent="0.25">
      <c r="E633" s="298"/>
    </row>
    <row r="634" spans="5:5" x14ac:dyDescent="0.25">
      <c r="E634" s="298"/>
    </row>
    <row r="635" spans="5:5" x14ac:dyDescent="0.25">
      <c r="E635" s="298"/>
    </row>
    <row r="636" spans="5:5" x14ac:dyDescent="0.25">
      <c r="E636" s="298"/>
    </row>
    <row r="637" spans="5:5" x14ac:dyDescent="0.25">
      <c r="E637" s="298"/>
    </row>
    <row r="638" spans="5:5" x14ac:dyDescent="0.25">
      <c r="E638" s="298"/>
    </row>
    <row r="639" spans="5:5" x14ac:dyDescent="0.25">
      <c r="E639" s="298"/>
    </row>
    <row r="640" spans="5:5" x14ac:dyDescent="0.25">
      <c r="E640" s="298"/>
    </row>
    <row r="641" spans="5:5" x14ac:dyDescent="0.25">
      <c r="E641" s="298"/>
    </row>
    <row r="642" spans="5:5" x14ac:dyDescent="0.25">
      <c r="E642" s="298"/>
    </row>
    <row r="643" spans="5:5" x14ac:dyDescent="0.25">
      <c r="E643" s="298"/>
    </row>
    <row r="644" spans="5:5" x14ac:dyDescent="0.25">
      <c r="E644" s="298"/>
    </row>
    <row r="645" spans="5:5" x14ac:dyDescent="0.25">
      <c r="E645" s="298"/>
    </row>
    <row r="646" spans="5:5" x14ac:dyDescent="0.25">
      <c r="E646" s="298"/>
    </row>
    <row r="647" spans="5:5" x14ac:dyDescent="0.25">
      <c r="E647" s="298"/>
    </row>
    <row r="648" spans="5:5" x14ac:dyDescent="0.25">
      <c r="E648" s="298"/>
    </row>
    <row r="649" spans="5:5" x14ac:dyDescent="0.25">
      <c r="E649" s="298"/>
    </row>
    <row r="650" spans="5:5" x14ac:dyDescent="0.25">
      <c r="E650" s="298"/>
    </row>
    <row r="651" spans="5:5" x14ac:dyDescent="0.25">
      <c r="E651" s="298"/>
    </row>
    <row r="652" spans="5:5" x14ac:dyDescent="0.25">
      <c r="E652" s="298"/>
    </row>
    <row r="653" spans="5:5" x14ac:dyDescent="0.25">
      <c r="E653" s="298"/>
    </row>
    <row r="654" spans="5:5" x14ac:dyDescent="0.25">
      <c r="E654" s="298"/>
    </row>
    <row r="655" spans="5:5" x14ac:dyDescent="0.25">
      <c r="E655" s="298"/>
    </row>
    <row r="656" spans="5:5" x14ac:dyDescent="0.25">
      <c r="E656" s="298"/>
    </row>
    <row r="657" spans="5:5" x14ac:dyDescent="0.25">
      <c r="E657" s="298"/>
    </row>
    <row r="658" spans="5:5" x14ac:dyDescent="0.25">
      <c r="E658" s="298"/>
    </row>
    <row r="659" spans="5:5" x14ac:dyDescent="0.25">
      <c r="E659" s="298"/>
    </row>
    <row r="660" spans="5:5" x14ac:dyDescent="0.25">
      <c r="E660" s="298"/>
    </row>
    <row r="661" spans="5:5" x14ac:dyDescent="0.25">
      <c r="E661" s="298"/>
    </row>
    <row r="662" spans="5:5" x14ac:dyDescent="0.25">
      <c r="E662" s="298"/>
    </row>
    <row r="663" spans="5:5" x14ac:dyDescent="0.25">
      <c r="E663" s="298"/>
    </row>
    <row r="664" spans="5:5" x14ac:dyDescent="0.25">
      <c r="E664" s="298"/>
    </row>
    <row r="665" spans="5:5" x14ac:dyDescent="0.25">
      <c r="E665" s="298"/>
    </row>
    <row r="666" spans="5:5" x14ac:dyDescent="0.25">
      <c r="E666" s="298"/>
    </row>
    <row r="667" spans="5:5" x14ac:dyDescent="0.25">
      <c r="E667" s="298"/>
    </row>
    <row r="668" spans="5:5" x14ac:dyDescent="0.25">
      <c r="E668" s="298"/>
    </row>
    <row r="669" spans="5:5" x14ac:dyDescent="0.25">
      <c r="E669" s="298"/>
    </row>
    <row r="670" spans="5:5" x14ac:dyDescent="0.25">
      <c r="E670" s="298"/>
    </row>
    <row r="671" spans="5:5" x14ac:dyDescent="0.25">
      <c r="E671" s="298"/>
    </row>
    <row r="672" spans="5:5" x14ac:dyDescent="0.25">
      <c r="E672" s="298"/>
    </row>
    <row r="673" spans="5:5" x14ac:dyDescent="0.25">
      <c r="E673" s="298"/>
    </row>
    <row r="674" spans="5:5" x14ac:dyDescent="0.25">
      <c r="E674" s="298"/>
    </row>
    <row r="675" spans="5:5" x14ac:dyDescent="0.25">
      <c r="E675" s="298"/>
    </row>
    <row r="676" spans="5:5" x14ac:dyDescent="0.25">
      <c r="E676" s="298"/>
    </row>
    <row r="677" spans="5:5" x14ac:dyDescent="0.25">
      <c r="E677" s="298"/>
    </row>
    <row r="678" spans="5:5" x14ac:dyDescent="0.25">
      <c r="E678" s="298"/>
    </row>
    <row r="679" spans="5:5" x14ac:dyDescent="0.25">
      <c r="E679" s="298"/>
    </row>
    <row r="680" spans="5:5" x14ac:dyDescent="0.25">
      <c r="E680" s="298"/>
    </row>
    <row r="681" spans="5:5" x14ac:dyDescent="0.25">
      <c r="E681" s="298"/>
    </row>
    <row r="682" spans="5:5" x14ac:dyDescent="0.25">
      <c r="E682" s="298"/>
    </row>
    <row r="683" spans="5:5" x14ac:dyDescent="0.25">
      <c r="E683" s="298"/>
    </row>
    <row r="684" spans="5:5" x14ac:dyDescent="0.25">
      <c r="E684" s="298"/>
    </row>
    <row r="685" spans="5:5" x14ac:dyDescent="0.25">
      <c r="E685" s="298"/>
    </row>
    <row r="686" spans="5:5" x14ac:dyDescent="0.25">
      <c r="E686" s="298"/>
    </row>
    <row r="687" spans="5:5" x14ac:dyDescent="0.25">
      <c r="E687" s="298"/>
    </row>
    <row r="688" spans="5:5" x14ac:dyDescent="0.25">
      <c r="E688" s="298"/>
    </row>
    <row r="689" spans="5:5" x14ac:dyDescent="0.25">
      <c r="E689" s="298"/>
    </row>
    <row r="690" spans="5:5" x14ac:dyDescent="0.25">
      <c r="E690" s="298"/>
    </row>
    <row r="691" spans="5:5" x14ac:dyDescent="0.25">
      <c r="E691" s="298"/>
    </row>
    <row r="692" spans="5:5" x14ac:dyDescent="0.25">
      <c r="E692" s="298"/>
    </row>
    <row r="693" spans="5:5" x14ac:dyDescent="0.25">
      <c r="E693" s="298"/>
    </row>
    <row r="694" spans="5:5" x14ac:dyDescent="0.25">
      <c r="E694" s="298"/>
    </row>
    <row r="695" spans="5:5" x14ac:dyDescent="0.25">
      <c r="E695" s="298"/>
    </row>
    <row r="696" spans="5:5" x14ac:dyDescent="0.25">
      <c r="E696" s="298"/>
    </row>
    <row r="697" spans="5:5" x14ac:dyDescent="0.25">
      <c r="E697" s="298"/>
    </row>
    <row r="698" spans="5:5" x14ac:dyDescent="0.25">
      <c r="E698" s="298"/>
    </row>
    <row r="699" spans="5:5" x14ac:dyDescent="0.25">
      <c r="E699" s="298"/>
    </row>
    <row r="700" spans="5:5" x14ac:dyDescent="0.25">
      <c r="E700" s="298"/>
    </row>
    <row r="701" spans="5:5" x14ac:dyDescent="0.25">
      <c r="E701" s="298"/>
    </row>
    <row r="702" spans="5:5" x14ac:dyDescent="0.25">
      <c r="E702" s="298"/>
    </row>
    <row r="703" spans="5:5" x14ac:dyDescent="0.25">
      <c r="E703" s="298"/>
    </row>
    <row r="704" spans="5:5" x14ac:dyDescent="0.25">
      <c r="E704" s="298"/>
    </row>
    <row r="705" spans="5:5" x14ac:dyDescent="0.25">
      <c r="E705" s="298"/>
    </row>
    <row r="706" spans="5:5" x14ac:dyDescent="0.25">
      <c r="E706" s="298"/>
    </row>
    <row r="707" spans="5:5" x14ac:dyDescent="0.25">
      <c r="E707" s="298"/>
    </row>
    <row r="708" spans="5:5" x14ac:dyDescent="0.25">
      <c r="E708" s="298"/>
    </row>
    <row r="709" spans="5:5" x14ac:dyDescent="0.25">
      <c r="E709" s="298"/>
    </row>
    <row r="710" spans="5:5" x14ac:dyDescent="0.25">
      <c r="E710" s="298"/>
    </row>
    <row r="711" spans="5:5" x14ac:dyDescent="0.25">
      <c r="E711" s="298"/>
    </row>
    <row r="712" spans="5:5" x14ac:dyDescent="0.25">
      <c r="E712" s="298"/>
    </row>
    <row r="713" spans="5:5" x14ac:dyDescent="0.25">
      <c r="E713" s="298"/>
    </row>
    <row r="714" spans="5:5" x14ac:dyDescent="0.25">
      <c r="E714" s="298"/>
    </row>
    <row r="715" spans="5:5" x14ac:dyDescent="0.25">
      <c r="E715" s="298"/>
    </row>
    <row r="716" spans="5:5" x14ac:dyDescent="0.25">
      <c r="E716" s="298"/>
    </row>
    <row r="717" spans="5:5" x14ac:dyDescent="0.25">
      <c r="E717" s="298"/>
    </row>
    <row r="718" spans="5:5" x14ac:dyDescent="0.25">
      <c r="E718" s="298"/>
    </row>
    <row r="719" spans="5:5" x14ac:dyDescent="0.25">
      <c r="E719" s="298"/>
    </row>
    <row r="720" spans="5:5" x14ac:dyDescent="0.25">
      <c r="E720" s="298"/>
    </row>
    <row r="721" spans="5:5" x14ac:dyDescent="0.25">
      <c r="E721" s="298"/>
    </row>
    <row r="722" spans="5:5" x14ac:dyDescent="0.25">
      <c r="E722" s="298"/>
    </row>
    <row r="723" spans="5:5" x14ac:dyDescent="0.25">
      <c r="E723" s="298"/>
    </row>
    <row r="724" spans="5:5" x14ac:dyDescent="0.25">
      <c r="E724" s="298"/>
    </row>
    <row r="725" spans="5:5" x14ac:dyDescent="0.25">
      <c r="E725" s="298"/>
    </row>
    <row r="726" spans="5:5" x14ac:dyDescent="0.25">
      <c r="E726" s="298"/>
    </row>
    <row r="727" spans="5:5" x14ac:dyDescent="0.25">
      <c r="E727" s="298"/>
    </row>
    <row r="728" spans="5:5" x14ac:dyDescent="0.25">
      <c r="E728" s="298"/>
    </row>
    <row r="729" spans="5:5" x14ac:dyDescent="0.25">
      <c r="E729" s="298"/>
    </row>
    <row r="730" spans="5:5" x14ac:dyDescent="0.25">
      <c r="E730" s="298"/>
    </row>
    <row r="731" spans="5:5" x14ac:dyDescent="0.25">
      <c r="E731" s="298"/>
    </row>
    <row r="732" spans="5:5" x14ac:dyDescent="0.25">
      <c r="E732" s="298"/>
    </row>
    <row r="733" spans="5:5" x14ac:dyDescent="0.25">
      <c r="E733" s="298"/>
    </row>
    <row r="734" spans="5:5" x14ac:dyDescent="0.25">
      <c r="E734" s="298"/>
    </row>
    <row r="735" spans="5:5" x14ac:dyDescent="0.25">
      <c r="E735" s="298"/>
    </row>
    <row r="736" spans="5:5" x14ac:dyDescent="0.25">
      <c r="E736" s="298"/>
    </row>
    <row r="737" spans="5:5" x14ac:dyDescent="0.25">
      <c r="E737" s="298"/>
    </row>
    <row r="738" spans="5:5" x14ac:dyDescent="0.25">
      <c r="E738" s="298"/>
    </row>
    <row r="739" spans="5:5" x14ac:dyDescent="0.25">
      <c r="E739" s="298"/>
    </row>
    <row r="740" spans="5:5" x14ac:dyDescent="0.25">
      <c r="E740" s="298"/>
    </row>
    <row r="741" spans="5:5" x14ac:dyDescent="0.25">
      <c r="E741" s="298"/>
    </row>
    <row r="742" spans="5:5" x14ac:dyDescent="0.25">
      <c r="E742" s="298"/>
    </row>
    <row r="743" spans="5:5" x14ac:dyDescent="0.25">
      <c r="E743" s="298"/>
    </row>
    <row r="744" spans="5:5" x14ac:dyDescent="0.25">
      <c r="E744" s="298"/>
    </row>
    <row r="745" spans="5:5" x14ac:dyDescent="0.25">
      <c r="E745" s="298"/>
    </row>
    <row r="746" spans="5:5" x14ac:dyDescent="0.25">
      <c r="E746" s="298"/>
    </row>
    <row r="747" spans="5:5" x14ac:dyDescent="0.25">
      <c r="E747" s="298"/>
    </row>
    <row r="748" spans="5:5" x14ac:dyDescent="0.25">
      <c r="E748" s="298"/>
    </row>
    <row r="749" spans="5:5" x14ac:dyDescent="0.25">
      <c r="E749" s="298"/>
    </row>
    <row r="750" spans="5:5" x14ac:dyDescent="0.25">
      <c r="E750" s="298"/>
    </row>
    <row r="751" spans="5:5" x14ac:dyDescent="0.25">
      <c r="E751" s="298"/>
    </row>
    <row r="752" spans="5:5" x14ac:dyDescent="0.25">
      <c r="E752" s="298"/>
    </row>
    <row r="753" spans="5:5" x14ac:dyDescent="0.25">
      <c r="E753" s="298"/>
    </row>
    <row r="754" spans="5:5" x14ac:dyDescent="0.25">
      <c r="E754" s="298"/>
    </row>
    <row r="755" spans="5:5" x14ac:dyDescent="0.25">
      <c r="E755" s="298"/>
    </row>
    <row r="756" spans="5:5" x14ac:dyDescent="0.25">
      <c r="E756" s="298"/>
    </row>
    <row r="757" spans="5:5" x14ac:dyDescent="0.25">
      <c r="E757" s="298"/>
    </row>
    <row r="758" spans="5:5" x14ac:dyDescent="0.25">
      <c r="E758" s="298"/>
    </row>
    <row r="759" spans="5:5" x14ac:dyDescent="0.25">
      <c r="E759" s="298"/>
    </row>
    <row r="760" spans="5:5" x14ac:dyDescent="0.25">
      <c r="E760" s="298"/>
    </row>
    <row r="761" spans="5:5" x14ac:dyDescent="0.25">
      <c r="E761" s="298"/>
    </row>
    <row r="762" spans="5:5" x14ac:dyDescent="0.25">
      <c r="E762" s="298"/>
    </row>
    <row r="763" spans="5:5" x14ac:dyDescent="0.25">
      <c r="E763" s="298"/>
    </row>
    <row r="764" spans="5:5" x14ac:dyDescent="0.25">
      <c r="E764" s="298"/>
    </row>
    <row r="765" spans="5:5" x14ac:dyDescent="0.25">
      <c r="E765" s="298"/>
    </row>
    <row r="766" spans="5:5" x14ac:dyDescent="0.25">
      <c r="E766" s="298"/>
    </row>
    <row r="767" spans="5:5" x14ac:dyDescent="0.25">
      <c r="E767" s="298"/>
    </row>
    <row r="768" spans="5:5" x14ac:dyDescent="0.25">
      <c r="E768" s="298"/>
    </row>
    <row r="769" spans="5:5" x14ac:dyDescent="0.25">
      <c r="E769" s="298"/>
    </row>
    <row r="770" spans="5:5" x14ac:dyDescent="0.25">
      <c r="E770" s="298"/>
    </row>
    <row r="771" spans="5:5" x14ac:dyDescent="0.25">
      <c r="E771" s="298"/>
    </row>
    <row r="772" spans="5:5" x14ac:dyDescent="0.25">
      <c r="E772" s="298"/>
    </row>
    <row r="773" spans="5:5" x14ac:dyDescent="0.25">
      <c r="E773" s="298"/>
    </row>
    <row r="774" spans="5:5" x14ac:dyDescent="0.25">
      <c r="E774" s="298"/>
    </row>
    <row r="775" spans="5:5" x14ac:dyDescent="0.25">
      <c r="E775" s="298"/>
    </row>
    <row r="776" spans="5:5" x14ac:dyDescent="0.25">
      <c r="E776" s="298"/>
    </row>
    <row r="777" spans="5:5" x14ac:dyDescent="0.25">
      <c r="E777" s="298"/>
    </row>
    <row r="778" spans="5:5" x14ac:dyDescent="0.25">
      <c r="E778" s="298"/>
    </row>
    <row r="779" spans="5:5" x14ac:dyDescent="0.25">
      <c r="E779" s="298"/>
    </row>
    <row r="780" spans="5:5" x14ac:dyDescent="0.25">
      <c r="E780" s="298"/>
    </row>
    <row r="781" spans="5:5" x14ac:dyDescent="0.25">
      <c r="E781" s="298"/>
    </row>
    <row r="782" spans="5:5" x14ac:dyDescent="0.25">
      <c r="E782" s="298"/>
    </row>
    <row r="783" spans="5:5" x14ac:dyDescent="0.25">
      <c r="E783" s="298"/>
    </row>
    <row r="784" spans="5:5" x14ac:dyDescent="0.25">
      <c r="E784" s="298"/>
    </row>
    <row r="785" spans="5:5" x14ac:dyDescent="0.25">
      <c r="E785" s="298"/>
    </row>
    <row r="786" spans="5:5" x14ac:dyDescent="0.25">
      <c r="E786" s="298"/>
    </row>
    <row r="787" spans="5:5" x14ac:dyDescent="0.25">
      <c r="E787" s="298"/>
    </row>
    <row r="788" spans="5:5" x14ac:dyDescent="0.25">
      <c r="E788" s="298"/>
    </row>
    <row r="789" spans="5:5" x14ac:dyDescent="0.25">
      <c r="E789" s="298"/>
    </row>
    <row r="790" spans="5:5" x14ac:dyDescent="0.25">
      <c r="E790" s="298"/>
    </row>
    <row r="791" spans="5:5" x14ac:dyDescent="0.25">
      <c r="E791" s="298"/>
    </row>
    <row r="792" spans="5:5" x14ac:dyDescent="0.25">
      <c r="E792" s="298"/>
    </row>
    <row r="793" spans="5:5" x14ac:dyDescent="0.25">
      <c r="E793" s="298"/>
    </row>
    <row r="794" spans="5:5" x14ac:dyDescent="0.25">
      <c r="E794" s="298"/>
    </row>
    <row r="795" spans="5:5" x14ac:dyDescent="0.25">
      <c r="E795" s="298"/>
    </row>
    <row r="796" spans="5:5" x14ac:dyDescent="0.25">
      <c r="E796" s="298"/>
    </row>
    <row r="797" spans="5:5" x14ac:dyDescent="0.25">
      <c r="E797" s="298"/>
    </row>
    <row r="798" spans="5:5" x14ac:dyDescent="0.25">
      <c r="E798" s="298"/>
    </row>
    <row r="799" spans="5:5" x14ac:dyDescent="0.25">
      <c r="E799" s="298"/>
    </row>
    <row r="800" spans="5:5" x14ac:dyDescent="0.25">
      <c r="E800" s="298"/>
    </row>
    <row r="801" spans="5:5" x14ac:dyDescent="0.25">
      <c r="E801" s="298"/>
    </row>
    <row r="802" spans="5:5" x14ac:dyDescent="0.25">
      <c r="E802" s="298"/>
    </row>
    <row r="803" spans="5:5" x14ac:dyDescent="0.25">
      <c r="E803" s="298"/>
    </row>
    <row r="804" spans="5:5" x14ac:dyDescent="0.25">
      <c r="E804" s="298"/>
    </row>
    <row r="805" spans="5:5" x14ac:dyDescent="0.25">
      <c r="E805" s="298"/>
    </row>
    <row r="806" spans="5:5" x14ac:dyDescent="0.25">
      <c r="E806" s="298"/>
    </row>
    <row r="807" spans="5:5" x14ac:dyDescent="0.25">
      <c r="E807" s="298"/>
    </row>
    <row r="808" spans="5:5" x14ac:dyDescent="0.25">
      <c r="E808" s="298"/>
    </row>
    <row r="809" spans="5:5" x14ac:dyDescent="0.25">
      <c r="E809" s="298"/>
    </row>
    <row r="810" spans="5:5" x14ac:dyDescent="0.25">
      <c r="E810" s="298"/>
    </row>
    <row r="811" spans="5:5" x14ac:dyDescent="0.25">
      <c r="E811" s="298"/>
    </row>
    <row r="812" spans="5:5" x14ac:dyDescent="0.25">
      <c r="E812" s="298"/>
    </row>
    <row r="813" spans="5:5" x14ac:dyDescent="0.25">
      <c r="E813" s="298"/>
    </row>
    <row r="814" spans="5:5" x14ac:dyDescent="0.25">
      <c r="E814" s="298"/>
    </row>
    <row r="815" spans="5:5" x14ac:dyDescent="0.25">
      <c r="E815" s="298"/>
    </row>
    <row r="816" spans="5:5" x14ac:dyDescent="0.25">
      <c r="E816" s="298"/>
    </row>
    <row r="817" spans="5:5" x14ac:dyDescent="0.25">
      <c r="E817" s="298"/>
    </row>
    <row r="818" spans="5:5" x14ac:dyDescent="0.25">
      <c r="E818" s="298"/>
    </row>
    <row r="819" spans="5:5" x14ac:dyDescent="0.25">
      <c r="E819" s="298"/>
    </row>
    <row r="820" spans="5:5" x14ac:dyDescent="0.25">
      <c r="E820" s="298"/>
    </row>
    <row r="821" spans="5:5" x14ac:dyDescent="0.25">
      <c r="E821" s="298"/>
    </row>
    <row r="822" spans="5:5" x14ac:dyDescent="0.25">
      <c r="E822" s="298"/>
    </row>
    <row r="823" spans="5:5" x14ac:dyDescent="0.25">
      <c r="E823" s="298"/>
    </row>
    <row r="824" spans="5:5" x14ac:dyDescent="0.25">
      <c r="E824" s="298"/>
    </row>
    <row r="825" spans="5:5" x14ac:dyDescent="0.25">
      <c r="E825" s="298"/>
    </row>
    <row r="826" spans="5:5" x14ac:dyDescent="0.25">
      <c r="E826" s="298"/>
    </row>
    <row r="827" spans="5:5" x14ac:dyDescent="0.25">
      <c r="E827" s="298"/>
    </row>
    <row r="828" spans="5:5" x14ac:dyDescent="0.25">
      <c r="E828" s="298"/>
    </row>
    <row r="829" spans="5:5" x14ac:dyDescent="0.25">
      <c r="E829" s="298"/>
    </row>
    <row r="830" spans="5:5" x14ac:dyDescent="0.25">
      <c r="E830" s="298"/>
    </row>
    <row r="831" spans="5:5" x14ac:dyDescent="0.25">
      <c r="E831" s="298"/>
    </row>
    <row r="832" spans="5:5" x14ac:dyDescent="0.25">
      <c r="E832" s="298"/>
    </row>
    <row r="833" spans="5:5" x14ac:dyDescent="0.25">
      <c r="E833" s="298"/>
    </row>
    <row r="834" spans="5:5" x14ac:dyDescent="0.25">
      <c r="E834" s="298"/>
    </row>
    <row r="835" spans="5:5" x14ac:dyDescent="0.25">
      <c r="E835" s="298"/>
    </row>
    <row r="836" spans="5:5" x14ac:dyDescent="0.25">
      <c r="E836" s="298"/>
    </row>
    <row r="837" spans="5:5" x14ac:dyDescent="0.25">
      <c r="E837" s="298"/>
    </row>
    <row r="838" spans="5:5" x14ac:dyDescent="0.25">
      <c r="E838" s="298"/>
    </row>
    <row r="839" spans="5:5" x14ac:dyDescent="0.25">
      <c r="E839" s="298"/>
    </row>
    <row r="840" spans="5:5" x14ac:dyDescent="0.25">
      <c r="E840" s="298"/>
    </row>
    <row r="841" spans="5:5" x14ac:dyDescent="0.25">
      <c r="E841" s="298"/>
    </row>
    <row r="842" spans="5:5" x14ac:dyDescent="0.25">
      <c r="E842" s="298"/>
    </row>
    <row r="843" spans="5:5" x14ac:dyDescent="0.25">
      <c r="E843" s="298"/>
    </row>
    <row r="844" spans="5:5" x14ac:dyDescent="0.25">
      <c r="E844" s="298"/>
    </row>
    <row r="845" spans="5:5" x14ac:dyDescent="0.25">
      <c r="E845" s="298"/>
    </row>
    <row r="846" spans="5:5" x14ac:dyDescent="0.25">
      <c r="E846" s="298"/>
    </row>
    <row r="847" spans="5:5" x14ac:dyDescent="0.25">
      <c r="E847" s="298"/>
    </row>
    <row r="848" spans="5:5" x14ac:dyDescent="0.25">
      <c r="E848" s="298"/>
    </row>
    <row r="849" spans="5:5" x14ac:dyDescent="0.25">
      <c r="E849" s="298"/>
    </row>
    <row r="850" spans="5:5" x14ac:dyDescent="0.25">
      <c r="E850" s="298"/>
    </row>
    <row r="851" spans="5:5" x14ac:dyDescent="0.25">
      <c r="E851" s="298"/>
    </row>
    <row r="852" spans="5:5" x14ac:dyDescent="0.25">
      <c r="E852" s="298"/>
    </row>
    <row r="853" spans="5:5" x14ac:dyDescent="0.25">
      <c r="E853" s="298"/>
    </row>
    <row r="854" spans="5:5" x14ac:dyDescent="0.25">
      <c r="E854" s="298"/>
    </row>
    <row r="855" spans="5:5" x14ac:dyDescent="0.25">
      <c r="E855" s="298"/>
    </row>
    <row r="856" spans="5:5" x14ac:dyDescent="0.25">
      <c r="E856" s="298"/>
    </row>
    <row r="857" spans="5:5" x14ac:dyDescent="0.25">
      <c r="E857" s="298"/>
    </row>
    <row r="858" spans="5:5" x14ac:dyDescent="0.25">
      <c r="E858" s="298"/>
    </row>
    <row r="859" spans="5:5" x14ac:dyDescent="0.25">
      <c r="E859" s="298"/>
    </row>
    <row r="860" spans="5:5" x14ac:dyDescent="0.25">
      <c r="E860" s="298"/>
    </row>
    <row r="861" spans="5:5" x14ac:dyDescent="0.25">
      <c r="E861" s="298"/>
    </row>
    <row r="862" spans="5:5" x14ac:dyDescent="0.25">
      <c r="E862" s="298"/>
    </row>
    <row r="863" spans="5:5" x14ac:dyDescent="0.25">
      <c r="E863" s="298"/>
    </row>
    <row r="864" spans="5:5" x14ac:dyDescent="0.25">
      <c r="E864" s="298"/>
    </row>
    <row r="865" spans="5:5" x14ac:dyDescent="0.25">
      <c r="E865" s="298"/>
    </row>
    <row r="866" spans="5:5" x14ac:dyDescent="0.25">
      <c r="E866" s="298"/>
    </row>
    <row r="867" spans="5:5" x14ac:dyDescent="0.25">
      <c r="E867" s="298"/>
    </row>
    <row r="868" spans="5:5" x14ac:dyDescent="0.25">
      <c r="E868" s="298"/>
    </row>
    <row r="869" spans="5:5" x14ac:dyDescent="0.25">
      <c r="E869" s="298"/>
    </row>
    <row r="870" spans="5:5" x14ac:dyDescent="0.25">
      <c r="E870" s="298"/>
    </row>
    <row r="871" spans="5:5" x14ac:dyDescent="0.25">
      <c r="E871" s="298"/>
    </row>
    <row r="872" spans="5:5" x14ac:dyDescent="0.25">
      <c r="E872" s="298"/>
    </row>
    <row r="873" spans="5:5" x14ac:dyDescent="0.25">
      <c r="E873" s="298"/>
    </row>
    <row r="874" spans="5:5" x14ac:dyDescent="0.25">
      <c r="E874" s="298"/>
    </row>
    <row r="875" spans="5:5" x14ac:dyDescent="0.25">
      <c r="E875" s="298"/>
    </row>
    <row r="876" spans="5:5" x14ac:dyDescent="0.25">
      <c r="E876" s="298"/>
    </row>
    <row r="877" spans="5:5" x14ac:dyDescent="0.25">
      <c r="E877" s="298"/>
    </row>
    <row r="878" spans="5:5" x14ac:dyDescent="0.25">
      <c r="E878" s="298"/>
    </row>
    <row r="879" spans="5:5" x14ac:dyDescent="0.25">
      <c r="E879" s="298"/>
    </row>
    <row r="880" spans="5:5" x14ac:dyDescent="0.25">
      <c r="E880" s="298"/>
    </row>
    <row r="881" spans="5:5" x14ac:dyDescent="0.25">
      <c r="E881" s="298"/>
    </row>
    <row r="882" spans="5:5" x14ac:dyDescent="0.25">
      <c r="E882" s="298"/>
    </row>
    <row r="883" spans="5:5" x14ac:dyDescent="0.25">
      <c r="E883" s="298"/>
    </row>
    <row r="884" spans="5:5" x14ac:dyDescent="0.25">
      <c r="E884" s="298"/>
    </row>
    <row r="885" spans="5:5" x14ac:dyDescent="0.25">
      <c r="E885" s="298"/>
    </row>
    <row r="886" spans="5:5" x14ac:dyDescent="0.25">
      <c r="E886" s="298"/>
    </row>
    <row r="887" spans="5:5" x14ac:dyDescent="0.25">
      <c r="E887" s="298"/>
    </row>
    <row r="888" spans="5:5" x14ac:dyDescent="0.25">
      <c r="E888" s="298"/>
    </row>
    <row r="889" spans="5:5" x14ac:dyDescent="0.25">
      <c r="E889" s="298"/>
    </row>
  </sheetData>
  <mergeCells count="172">
    <mergeCell ref="F1:R1"/>
    <mergeCell ref="I4:K4"/>
    <mergeCell ref="L4:N4"/>
    <mergeCell ref="A5:A6"/>
    <mergeCell ref="B5:B6"/>
    <mergeCell ref="C5:C6"/>
    <mergeCell ref="D5:H5"/>
    <mergeCell ref="I5:K5"/>
    <mergeCell ref="L5:N5"/>
    <mergeCell ref="O5:Q5"/>
    <mergeCell ref="T8:W8"/>
    <mergeCell ref="T9:W9"/>
    <mergeCell ref="AK42:AM44"/>
    <mergeCell ref="D43:F43"/>
    <mergeCell ref="AH43:AJ44"/>
    <mergeCell ref="BM44:BO44"/>
    <mergeCell ref="S5:S6"/>
    <mergeCell ref="T5:W6"/>
    <mergeCell ref="X5:X6"/>
    <mergeCell ref="Y5:AB5"/>
    <mergeCell ref="AC5:AD5"/>
    <mergeCell ref="T7:W7"/>
    <mergeCell ref="V45:X45"/>
    <mergeCell ref="Y45:AA45"/>
    <mergeCell ref="AB45:AD45"/>
    <mergeCell ref="A45:A46"/>
    <mergeCell ref="B45:B46"/>
    <mergeCell ref="C45:C46"/>
    <mergeCell ref="D45:F45"/>
    <mergeCell ref="G45:I45"/>
    <mergeCell ref="J45:L45"/>
    <mergeCell ref="CP45:CR45"/>
    <mergeCell ref="CS45:CU45"/>
    <mergeCell ref="CV45:CX45"/>
    <mergeCell ref="BO45:BQ45"/>
    <mergeCell ref="BR45:BT45"/>
    <mergeCell ref="BU45:BW45"/>
    <mergeCell ref="BX45:BZ45"/>
    <mergeCell ref="CA45:CC45"/>
    <mergeCell ref="CD45:CF45"/>
    <mergeCell ref="A114:A115"/>
    <mergeCell ref="B114:B115"/>
    <mergeCell ref="C114:C115"/>
    <mergeCell ref="D114:F114"/>
    <mergeCell ref="G114:G115"/>
    <mergeCell ref="H114:J114"/>
    <mergeCell ref="CG45:CI45"/>
    <mergeCell ref="CJ45:CL45"/>
    <mergeCell ref="CM45:CO45"/>
    <mergeCell ref="AW45:AY45"/>
    <mergeCell ref="AZ45:BB45"/>
    <mergeCell ref="BC45:BE45"/>
    <mergeCell ref="BF45:BH45"/>
    <mergeCell ref="BI45:BK45"/>
    <mergeCell ref="BL45:BN45"/>
    <mergeCell ref="AE45:AG45"/>
    <mergeCell ref="AH45:AJ45"/>
    <mergeCell ref="AK45:AM45"/>
    <mergeCell ref="AN45:AP45"/>
    <mergeCell ref="AQ45:AS45"/>
    <mergeCell ref="AT45:AV45"/>
    <mergeCell ref="M45:O45"/>
    <mergeCell ref="P45:R45"/>
    <mergeCell ref="S45:U45"/>
    <mergeCell ref="AA114:AC114"/>
    <mergeCell ref="AD114:AF114"/>
    <mergeCell ref="AG114:AI114"/>
    <mergeCell ref="AJ114:AL114"/>
    <mergeCell ref="AM114:AO114"/>
    <mergeCell ref="AP114:AR114"/>
    <mergeCell ref="K114:K115"/>
    <mergeCell ref="L114:N114"/>
    <mergeCell ref="O114:Q114"/>
    <mergeCell ref="R114:T114"/>
    <mergeCell ref="U114:W114"/>
    <mergeCell ref="X114:Z114"/>
    <mergeCell ref="BQ114:BS114"/>
    <mergeCell ref="BT114:BV114"/>
    <mergeCell ref="BW114:BY114"/>
    <mergeCell ref="BZ114:CB114"/>
    <mergeCell ref="AS114:AU114"/>
    <mergeCell ref="AV114:AX114"/>
    <mergeCell ref="AY114:BA114"/>
    <mergeCell ref="BB114:BD114"/>
    <mergeCell ref="BE114:BG114"/>
    <mergeCell ref="BH114:BJ114"/>
    <mergeCell ref="O183:Q183"/>
    <mergeCell ref="R183:T183"/>
    <mergeCell ref="U183:W183"/>
    <mergeCell ref="X183:Z183"/>
    <mergeCell ref="AA183:AC183"/>
    <mergeCell ref="AD183:AF183"/>
    <mergeCell ref="CU114:CW114"/>
    <mergeCell ref="CX114:CZ114"/>
    <mergeCell ref="A183:A184"/>
    <mergeCell ref="B183:B184"/>
    <mergeCell ref="C183:C184"/>
    <mergeCell ref="D183:F183"/>
    <mergeCell ref="G183:G184"/>
    <mergeCell ref="H183:J183"/>
    <mergeCell ref="K183:K184"/>
    <mergeCell ref="L183:N183"/>
    <mergeCell ref="CC114:CE114"/>
    <mergeCell ref="CF114:CH114"/>
    <mergeCell ref="CI114:CK114"/>
    <mergeCell ref="CL114:CN114"/>
    <mergeCell ref="CO114:CQ114"/>
    <mergeCell ref="CR114:CT114"/>
    <mergeCell ref="BK114:BM114"/>
    <mergeCell ref="BN114:BP114"/>
    <mergeCell ref="AY183:BA183"/>
    <mergeCell ref="BB183:BD183"/>
    <mergeCell ref="BE183:BG183"/>
    <mergeCell ref="BH183:BJ183"/>
    <mergeCell ref="BK183:BM183"/>
    <mergeCell ref="BN183:BP183"/>
    <mergeCell ref="AG183:AI183"/>
    <mergeCell ref="AJ183:AL183"/>
    <mergeCell ref="AM183:AO183"/>
    <mergeCell ref="AP183:AR183"/>
    <mergeCell ref="AS183:AU183"/>
    <mergeCell ref="AV183:AX183"/>
    <mergeCell ref="CI183:CK183"/>
    <mergeCell ref="CL183:CN183"/>
    <mergeCell ref="CO183:CQ183"/>
    <mergeCell ref="CR183:CT183"/>
    <mergeCell ref="CU183:CW183"/>
    <mergeCell ref="CX183:CZ183"/>
    <mergeCell ref="BQ183:BS183"/>
    <mergeCell ref="BT183:BV183"/>
    <mergeCell ref="BW183:BY183"/>
    <mergeCell ref="BZ183:CB183"/>
    <mergeCell ref="CC183:CE183"/>
    <mergeCell ref="CF183:CH183"/>
    <mergeCell ref="K252:K253"/>
    <mergeCell ref="L252:N252"/>
    <mergeCell ref="O252:Q252"/>
    <mergeCell ref="R252:T252"/>
    <mergeCell ref="U252:W252"/>
    <mergeCell ref="X252:Z252"/>
    <mergeCell ref="A252:A253"/>
    <mergeCell ref="B252:B253"/>
    <mergeCell ref="C252:C253"/>
    <mergeCell ref="D252:F252"/>
    <mergeCell ref="G252:G253"/>
    <mergeCell ref="H252:J252"/>
    <mergeCell ref="AS252:AU252"/>
    <mergeCell ref="AV252:AX252"/>
    <mergeCell ref="AY252:BA252"/>
    <mergeCell ref="BB252:BD252"/>
    <mergeCell ref="BE252:BG252"/>
    <mergeCell ref="BH252:BJ252"/>
    <mergeCell ref="AA252:AC252"/>
    <mergeCell ref="AD252:AF252"/>
    <mergeCell ref="AG252:AI252"/>
    <mergeCell ref="AJ252:AL252"/>
    <mergeCell ref="AM252:AO252"/>
    <mergeCell ref="AP252:AR252"/>
    <mergeCell ref="CU252:CW252"/>
    <mergeCell ref="CX252:CZ252"/>
    <mergeCell ref="CC252:CE252"/>
    <mergeCell ref="CF252:CH252"/>
    <mergeCell ref="CI252:CK252"/>
    <mergeCell ref="CL252:CN252"/>
    <mergeCell ref="CO252:CQ252"/>
    <mergeCell ref="CR252:CT252"/>
    <mergeCell ref="BK252:BM252"/>
    <mergeCell ref="BN252:BP252"/>
    <mergeCell ref="BQ252:BS252"/>
    <mergeCell ref="BT252:BV252"/>
    <mergeCell ref="BW252:BY252"/>
    <mergeCell ref="BZ252:CB252"/>
  </mergeCells>
  <conditionalFormatting sqref="G116:G179">
    <cfRule type="cellIs" dxfId="25" priority="11" operator="equal">
      <formula>"Không đạt"</formula>
    </cfRule>
    <cfRule type="cellIs" dxfId="24" priority="12" operator="lessThan">
      <formula>0.62</formula>
    </cfRule>
  </conditionalFormatting>
  <conditionalFormatting sqref="G185:G249">
    <cfRule type="cellIs" dxfId="23" priority="9" operator="equal">
      <formula>"Không đạt"</formula>
    </cfRule>
    <cfRule type="cellIs" dxfId="22" priority="10" operator="lessThan">
      <formula>0.62</formula>
    </cfRule>
  </conditionalFormatting>
  <conditionalFormatting sqref="G254:G317">
    <cfRule type="cellIs" dxfId="21" priority="3" operator="equal">
      <formula>"Không đạt"</formula>
    </cfRule>
    <cfRule type="cellIs" dxfId="20" priority="4" operator="lessThan">
      <formula>0.62</formula>
    </cfRule>
  </conditionalFormatting>
  <conditionalFormatting sqref="K116:K179">
    <cfRule type="cellIs" dxfId="19" priority="7" operator="equal">
      <formula>"Không đạt"</formula>
    </cfRule>
    <cfRule type="cellIs" dxfId="18" priority="8" operator="lessThan">
      <formula>0.62</formula>
    </cfRule>
  </conditionalFormatting>
  <conditionalFormatting sqref="K185:K249">
    <cfRule type="cellIs" dxfId="17" priority="5" operator="equal">
      <formula>"Không đạt"</formula>
    </cfRule>
    <cfRule type="cellIs" dxfId="16" priority="6" operator="lessThan">
      <formula>0.62</formula>
    </cfRule>
  </conditionalFormatting>
  <conditionalFormatting sqref="K254:K317">
    <cfRule type="cellIs" dxfId="15" priority="1" operator="equal">
      <formula>"Không đạt"</formula>
    </cfRule>
    <cfRule type="cellIs" dxfId="14" priority="2" operator="lessThan">
      <formula>0.62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7CE33629B0D07D42966CEA863F7C5C3F" ma:contentTypeVersion="3" ma:contentTypeDescription="Tạo tài liệu mới." ma:contentTypeScope="" ma:versionID="c4474c4de2a9bfb040cf1493d0f92dc9">
  <xsd:schema xmlns:xsd="http://www.w3.org/2001/XMLSchema" xmlns:xs="http://www.w3.org/2001/XMLSchema" xmlns:p="http://schemas.microsoft.com/office/2006/metadata/properties" xmlns:ns2="4fe72cbe-3928-4b8c-a67a-1ef710018cff" targetNamespace="http://schemas.microsoft.com/office/2006/metadata/properties" ma:root="true" ma:fieldsID="1860c21e3041006b2612d271d35fb135" ns2:_="">
    <xsd:import namespace="4fe72cbe-3928-4b8c-a67a-1ef710018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72cbe-3928-4b8c-a67a-1ef710018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AAB9AD-09A2-4B43-9CB8-44F28AE4EF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92F0D4-23F3-47DB-BCE1-75840884F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72cbe-3928-4b8c-a67a-1ef710018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3A6F5-5EE7-44B6-B950-9AFE45EA0C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PL01-Su co phat sinh</vt:lpstr>
      <vt:lpstr>PL02-So lieu TN&amp;XL</vt:lpstr>
      <vt:lpstr>PL06_Kenh_truyen</vt:lpstr>
      <vt:lpstr>PL06-Kenh truyen -Lễ</vt:lpstr>
      <vt:lpstr>PL08-KPI VTT</vt:lpstr>
      <vt:lpstr>KPI VTS</vt:lpstr>
      <vt:lpstr>PL Tháng trước</vt:lpstr>
      <vt:lpstr>PL tết 2024 &amp; 2025</vt:lpstr>
      <vt:lpstr>PL06-luu t3</vt:lpstr>
      <vt:lpstr>PL06-luu SL</vt:lpstr>
      <vt:lpstr>PL lưu KPI VTS</vt:lpstr>
      <vt:lpstr>KPI VTS t3</vt:lpstr>
      <vt:lpstr>KPI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2024-12-13T08:31:48Z</dcterms:created>
  <dc:creator>thuyntg</dc:creator>
  <cp:lastModifiedBy>Phong Pahm</cp:lastModifiedBy>
  <dcterms:modified xsi:type="dcterms:W3CDTF">2025-08-26T13:44:03Z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0x0101007CE33629B0D07D42966CEA863F7C5C3F</vt:lpwstr>
  </property>
</Properties>
</file>