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ircuit_maker\"/>
    </mc:Choice>
  </mc:AlternateContent>
  <xr:revisionPtr revIDLastSave="0" documentId="13_ncr:1_{89336B04-537D-4BF5-AA17-89113ED95322}" xr6:coauthVersionLast="45" xr6:coauthVersionMax="45" xr10:uidLastSave="{00000000-0000-0000-0000-000000000000}"/>
  <bookViews>
    <workbookView xWindow="-120" yWindow="-120" windowWidth="29040" windowHeight="15840" xr2:uid="{B772319B-DCED-4B51-AA93-553D8013AA9F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D68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  <c r="F4" i="1"/>
  <c r="B17" i="1" s="1"/>
  <c r="E4" i="1"/>
  <c r="I17" i="1" l="1"/>
  <c r="J17" i="1" s="1"/>
  <c r="H17" i="1"/>
  <c r="D17" i="1"/>
  <c r="B60" i="1"/>
  <c r="H60" i="1" s="1"/>
  <c r="B52" i="1"/>
  <c r="H52" i="1" s="1"/>
  <c r="B44" i="1"/>
  <c r="H44" i="1" s="1"/>
  <c r="B36" i="1"/>
  <c r="H36" i="1" s="1"/>
  <c r="B28" i="1"/>
  <c r="B20" i="1"/>
  <c r="B16" i="1"/>
  <c r="D16" i="1" s="1"/>
  <c r="B13" i="1"/>
  <c r="D13" i="1" s="1"/>
  <c r="B55" i="1"/>
  <c r="H55" i="1" s="1"/>
  <c r="B47" i="1"/>
  <c r="H47" i="1" s="1"/>
  <c r="B39" i="1"/>
  <c r="H39" i="1" s="1"/>
  <c r="B31" i="1"/>
  <c r="B23" i="1"/>
  <c r="B15" i="1"/>
  <c r="D15" i="1" s="1"/>
  <c r="B62" i="1"/>
  <c r="H62" i="1" s="1"/>
  <c r="B54" i="1"/>
  <c r="H54" i="1" s="1"/>
  <c r="B46" i="1"/>
  <c r="H46" i="1" s="1"/>
  <c r="B38" i="1"/>
  <c r="H38" i="1" s="1"/>
  <c r="B30" i="1"/>
  <c r="B18" i="1"/>
  <c r="B56" i="1"/>
  <c r="H56" i="1" s="1"/>
  <c r="B48" i="1"/>
  <c r="H48" i="1" s="1"/>
  <c r="B40" i="1"/>
  <c r="H40" i="1" s="1"/>
  <c r="B32" i="1"/>
  <c r="B24" i="1"/>
  <c r="B59" i="1"/>
  <c r="H59" i="1" s="1"/>
  <c r="B51" i="1"/>
  <c r="H51" i="1" s="1"/>
  <c r="B43" i="1"/>
  <c r="H43" i="1" s="1"/>
  <c r="B35" i="1"/>
  <c r="H35" i="1" s="1"/>
  <c r="B27" i="1"/>
  <c r="B19" i="1"/>
  <c r="B58" i="1"/>
  <c r="H58" i="1" s="1"/>
  <c r="B50" i="1"/>
  <c r="H50" i="1" s="1"/>
  <c r="B42" i="1"/>
  <c r="H42" i="1" s="1"/>
  <c r="B34" i="1"/>
  <c r="H34" i="1" s="1"/>
  <c r="B26" i="1"/>
  <c r="B22" i="1"/>
  <c r="B14" i="1"/>
  <c r="D14" i="1" s="1"/>
  <c r="B61" i="1"/>
  <c r="H61" i="1" s="1"/>
  <c r="B57" i="1"/>
  <c r="H57" i="1" s="1"/>
  <c r="B53" i="1"/>
  <c r="H53" i="1" s="1"/>
  <c r="B49" i="1"/>
  <c r="H49" i="1" s="1"/>
  <c r="B45" i="1"/>
  <c r="H45" i="1" s="1"/>
  <c r="B41" i="1"/>
  <c r="H41" i="1" s="1"/>
  <c r="B37" i="1"/>
  <c r="H37" i="1" s="1"/>
  <c r="B33" i="1"/>
  <c r="H33" i="1" s="1"/>
  <c r="B29" i="1"/>
  <c r="B25" i="1"/>
  <c r="B21" i="1"/>
  <c r="E19" i="1"/>
  <c r="F19" i="1" s="1"/>
  <c r="E26" i="1"/>
  <c r="E24" i="1"/>
  <c r="I32" i="1"/>
  <c r="J32" i="1" s="1"/>
  <c r="I24" i="1"/>
  <c r="I55" i="1"/>
  <c r="I20" i="1"/>
  <c r="I62" i="1"/>
  <c r="I53" i="1"/>
  <c r="I43" i="1"/>
  <c r="I33" i="1"/>
  <c r="I57" i="1"/>
  <c r="J57" i="1" s="1"/>
  <c r="I51" i="1"/>
  <c r="J51" i="1" s="1"/>
  <c r="I50" i="1"/>
  <c r="I61" i="1"/>
  <c r="E29" i="1"/>
  <c r="I19" i="1"/>
  <c r="J19" i="1" s="1"/>
  <c r="I40" i="1"/>
  <c r="J40" i="1" s="1"/>
  <c r="I26" i="1"/>
  <c r="J26" i="1" s="1"/>
  <c r="I39" i="1"/>
  <c r="I38" i="1"/>
  <c r="J38" i="1" s="1"/>
  <c r="I37" i="1"/>
  <c r="E31" i="1"/>
  <c r="F31" i="1" s="1"/>
  <c r="I35" i="1"/>
  <c r="J35" i="1" s="1"/>
  <c r="I25" i="1"/>
  <c r="J25" i="1" s="1"/>
  <c r="I31" i="1"/>
  <c r="I30" i="1"/>
  <c r="I45" i="1"/>
  <c r="I60" i="1"/>
  <c r="I52" i="1"/>
  <c r="I36" i="1"/>
  <c r="J36" i="1" s="1"/>
  <c r="I56" i="1"/>
  <c r="J56" i="1" s="1"/>
  <c r="I23" i="1"/>
  <c r="I18" i="1"/>
  <c r="I21" i="1"/>
  <c r="I46" i="1"/>
  <c r="J46" i="1" s="1"/>
  <c r="E23" i="1"/>
  <c r="E20" i="1"/>
  <c r="E16" i="1"/>
  <c r="I29" i="1"/>
  <c r="I47" i="1"/>
  <c r="J47" i="1" s="1"/>
  <c r="I44" i="1"/>
  <c r="J44" i="1" s="1"/>
  <c r="I28" i="1"/>
  <c r="I48" i="1"/>
  <c r="E27" i="1"/>
  <c r="F27" i="1" s="1"/>
  <c r="E18" i="1"/>
  <c r="E21" i="1"/>
  <c r="E14" i="1"/>
  <c r="I34" i="1"/>
  <c r="J34" i="1" s="1"/>
  <c r="I41" i="1"/>
  <c r="I54" i="1"/>
  <c r="J54" i="1" s="1"/>
  <c r="I49" i="1"/>
  <c r="E15" i="1"/>
  <c r="F15" i="1" s="1"/>
  <c r="I58" i="1"/>
  <c r="E17" i="1"/>
  <c r="F17" i="1" s="1"/>
  <c r="E22" i="1"/>
  <c r="F22" i="1" s="1"/>
  <c r="E32" i="1"/>
  <c r="F32" i="1" s="1"/>
  <c r="E28" i="1"/>
  <c r="E25" i="1"/>
  <c r="F25" i="1" s="1"/>
  <c r="E30" i="1"/>
  <c r="F30" i="1" s="1"/>
  <c r="I22" i="1"/>
  <c r="I27" i="1"/>
  <c r="I59" i="1"/>
  <c r="E13" i="1"/>
  <c r="I42" i="1"/>
  <c r="J42" i="1" s="1"/>
  <c r="J22" i="1" l="1"/>
  <c r="F23" i="1"/>
  <c r="J23" i="1"/>
  <c r="J60" i="1"/>
  <c r="J53" i="1"/>
  <c r="J24" i="1"/>
  <c r="F21" i="1"/>
  <c r="J28" i="1"/>
  <c r="J21" i="1"/>
  <c r="F28" i="1"/>
  <c r="J58" i="1"/>
  <c r="J41" i="1"/>
  <c r="F18" i="1"/>
  <c r="F20" i="1"/>
  <c r="J18" i="1"/>
  <c r="J52" i="1"/>
  <c r="J31" i="1"/>
  <c r="J37" i="1"/>
  <c r="J50" i="1"/>
  <c r="J43" i="1"/>
  <c r="J55" i="1"/>
  <c r="F26" i="1"/>
  <c r="D27" i="1"/>
  <c r="H27" i="1"/>
  <c r="D20" i="1"/>
  <c r="H20" i="1"/>
  <c r="J59" i="1"/>
  <c r="F14" i="1"/>
  <c r="J29" i="1"/>
  <c r="J45" i="1"/>
  <c r="J39" i="1"/>
  <c r="F29" i="1"/>
  <c r="J62" i="1"/>
  <c r="D21" i="1"/>
  <c r="H21" i="1"/>
  <c r="H22" i="1"/>
  <c r="D22" i="1"/>
  <c r="D24" i="1"/>
  <c r="H24" i="1"/>
  <c r="D23" i="1"/>
  <c r="H23" i="1"/>
  <c r="H28" i="1"/>
  <c r="D28" i="1"/>
  <c r="J49" i="1"/>
  <c r="J48" i="1"/>
  <c r="J27" i="1"/>
  <c r="F16" i="1"/>
  <c r="J30" i="1"/>
  <c r="J61" i="1"/>
  <c r="J33" i="1"/>
  <c r="J20" i="1"/>
  <c r="F24" i="1"/>
  <c r="D25" i="1"/>
  <c r="H25" i="1"/>
  <c r="H26" i="1"/>
  <c r="D26" i="1"/>
  <c r="D32" i="1"/>
  <c r="H32" i="1"/>
  <c r="H18" i="1"/>
  <c r="D18" i="1"/>
  <c r="D31" i="1"/>
  <c r="H31" i="1"/>
  <c r="D29" i="1"/>
  <c r="H29" i="1"/>
  <c r="D19" i="1"/>
  <c r="H19" i="1"/>
  <c r="H30" i="1"/>
  <c r="D30" i="1"/>
  <c r="F13" i="1"/>
  <c r="K13" i="1" l="1"/>
</calcChain>
</file>

<file path=xl/sharedStrings.xml><?xml version="1.0" encoding="utf-8"?>
<sst xmlns="http://schemas.openxmlformats.org/spreadsheetml/2006/main" count="36" uniqueCount="29">
  <si>
    <t>In</t>
  </si>
  <si>
    <t>Vmin</t>
  </si>
  <si>
    <t>Vmax</t>
  </si>
  <si>
    <t>Out</t>
  </si>
  <si>
    <t>Imin</t>
  </si>
  <si>
    <t>Imax</t>
  </si>
  <si>
    <t>Pmin</t>
  </si>
  <si>
    <t>Pmax</t>
  </si>
  <si>
    <t>https://www.ti.com/lit/an/slva535b/slva535b.pdf?ts=1601744706541&amp;ref_url=https%253A%252F%252Fwww.google.com%252F</t>
  </si>
  <si>
    <t>Vout</t>
  </si>
  <si>
    <t>Kind</t>
  </si>
  <si>
    <t>Fsw</t>
  </si>
  <si>
    <t>Iout</t>
  </si>
  <si>
    <t>Inductor</t>
  </si>
  <si>
    <t>General</t>
  </si>
  <si>
    <t>Boost</t>
  </si>
  <si>
    <t>Buck</t>
  </si>
  <si>
    <t>Dbuck</t>
  </si>
  <si>
    <t>L</t>
  </si>
  <si>
    <t>Dboost</t>
  </si>
  <si>
    <t>Idelta,max</t>
  </si>
  <si>
    <t>Iout,max</t>
  </si>
  <si>
    <t>Efficiency</t>
  </si>
  <si>
    <t>L,min</t>
  </si>
  <si>
    <t>Capacitor</t>
  </si>
  <si>
    <t>Vout,ripple</t>
  </si>
  <si>
    <t>Cout,min2</t>
  </si>
  <si>
    <t>Cout,min1</t>
  </si>
  <si>
    <t>delta 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</si>
</sst>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D633-15C9-413F-BD94-90CBB45502B4}">
  <dimension ref="A1:K118"/>
  <sheetViews>
    <sheetView tabSelected="1" zoomScale="70" zoomScaleNormal="70" workbookViewId="0">
      <selection activeCell="E69" sqref="E69:F117"/>
    </sheetView>
  </sheetViews>
  <sheetFormatPr baseColWidth="10" defaultRowHeight="15" x14ac:dyDescent="0.25"/>
  <cols>
    <col min="3" max="3" width="12" bestFit="1" customWidth="1"/>
    <col min="7" max="7" width="12.28515625" bestFit="1" customWidth="1"/>
    <col min="8" max="8" width="12" bestFit="1" customWidth="1"/>
    <col min="9" max="9" width="12.7109375" bestFit="1" customWidth="1"/>
  </cols>
  <sheetData>
    <row r="1" spans="1:11" ht="23.25" x14ac:dyDescent="0.35">
      <c r="A1" s="3" t="s">
        <v>14</v>
      </c>
    </row>
    <row r="2" spans="1:11" x14ac:dyDescent="0.25">
      <c r="A2" s="1" t="s">
        <v>0</v>
      </c>
      <c r="H2" s="1" t="s">
        <v>3</v>
      </c>
    </row>
    <row r="3" spans="1:11" x14ac:dyDescent="0.25">
      <c r="A3" t="s">
        <v>1</v>
      </c>
      <c r="B3" t="s">
        <v>2</v>
      </c>
      <c r="C3" t="s">
        <v>4</v>
      </c>
      <c r="D3" t="s">
        <v>5</v>
      </c>
      <c r="E3" t="s">
        <v>6</v>
      </c>
      <c r="F3" t="s">
        <v>7</v>
      </c>
      <c r="H3" t="s">
        <v>1</v>
      </c>
      <c r="I3" t="s">
        <v>2</v>
      </c>
      <c r="K3" t="s">
        <v>22</v>
      </c>
    </row>
    <row r="4" spans="1:11" x14ac:dyDescent="0.25">
      <c r="A4">
        <v>5</v>
      </c>
      <c r="B4">
        <v>20</v>
      </c>
      <c r="C4">
        <v>0.5</v>
      </c>
      <c r="D4">
        <v>5</v>
      </c>
      <c r="E4">
        <f>A4*C4</f>
        <v>2.5</v>
      </c>
      <c r="F4">
        <f>B4*D4</f>
        <v>100</v>
      </c>
      <c r="H4">
        <v>0</v>
      </c>
      <c r="I4">
        <v>50</v>
      </c>
      <c r="K4">
        <v>0.9</v>
      </c>
    </row>
    <row r="6" spans="1:11" x14ac:dyDescent="0.25">
      <c r="A6" t="s">
        <v>8</v>
      </c>
    </row>
    <row r="8" spans="1:11" x14ac:dyDescent="0.25">
      <c r="A8" t="s">
        <v>10</v>
      </c>
      <c r="B8" t="s">
        <v>11</v>
      </c>
      <c r="C8" t="s">
        <v>25</v>
      </c>
    </row>
    <row r="9" spans="1:11" x14ac:dyDescent="0.25">
      <c r="A9">
        <v>0.3</v>
      </c>
      <c r="B9">
        <v>200000</v>
      </c>
      <c r="C9">
        <v>0.1</v>
      </c>
    </row>
    <row r="10" spans="1:11" ht="21" x14ac:dyDescent="0.35">
      <c r="A10" s="2" t="s">
        <v>13</v>
      </c>
    </row>
    <row r="11" spans="1:11" x14ac:dyDescent="0.25">
      <c r="D11" s="1" t="s">
        <v>16</v>
      </c>
      <c r="G11" s="1" t="s">
        <v>15</v>
      </c>
    </row>
    <row r="12" spans="1:11" x14ac:dyDescent="0.25">
      <c r="A12" t="s">
        <v>9</v>
      </c>
      <c r="B12" t="s">
        <v>21</v>
      </c>
      <c r="C12" t="s">
        <v>17</v>
      </c>
      <c r="D12" s="4" t="s">
        <v>23</v>
      </c>
      <c r="E12" s="4" t="s">
        <v>20</v>
      </c>
      <c r="F12" s="4" t="s">
        <v>5</v>
      </c>
      <c r="G12" t="s">
        <v>19</v>
      </c>
      <c r="H12" t="s">
        <v>18</v>
      </c>
      <c r="I12" t="s">
        <v>20</v>
      </c>
      <c r="J12" t="s">
        <v>5</v>
      </c>
      <c r="K12" t="s">
        <v>18</v>
      </c>
    </row>
    <row r="13" spans="1:11" x14ac:dyDescent="0.25">
      <c r="A13">
        <v>1</v>
      </c>
      <c r="B13">
        <f>$F$4/A13</f>
        <v>100</v>
      </c>
      <c r="C13">
        <f t="shared" ref="C13:C32" si="0">A13/($B$4*$K$4)</f>
        <v>5.5555555555555552E-2</v>
      </c>
      <c r="D13">
        <f t="shared" ref="D13:D32" si="1">A13*($B$4-A13)/($A$9*$B$9*$B$4*B13)</f>
        <v>1.5833333333333333E-7</v>
      </c>
      <c r="E13" s="6">
        <f t="shared" ref="E13:E32" si="2">($B$4-A13)*C13/($B$9*$K$14)</f>
        <v>0.35185185185185186</v>
      </c>
      <c r="F13" s="6">
        <f t="shared" ref="F13:F32" si="3">E13/2+B13</f>
        <v>100.17592592592592</v>
      </c>
      <c r="I13" s="6"/>
      <c r="K13">
        <f>MAX(D13:D32,H17:H62)</f>
        <v>9.8583333333333318E-6</v>
      </c>
    </row>
    <row r="14" spans="1:11" x14ac:dyDescent="0.25">
      <c r="A14">
        <v>2</v>
      </c>
      <c r="B14">
        <f t="shared" ref="B14:B62" si="4">$F$4/A14</f>
        <v>50</v>
      </c>
      <c r="C14">
        <f t="shared" si="0"/>
        <v>0.1111111111111111</v>
      </c>
      <c r="D14">
        <f t="shared" si="1"/>
        <v>5.9999999999999997E-7</v>
      </c>
      <c r="E14" s="6">
        <f t="shared" si="2"/>
        <v>0.66666666666666663</v>
      </c>
      <c r="F14" s="6">
        <f t="shared" si="3"/>
        <v>50.333333333333336</v>
      </c>
      <c r="I14" s="6"/>
      <c r="K14" s="5">
        <v>1.5E-5</v>
      </c>
    </row>
    <row r="15" spans="1:11" x14ac:dyDescent="0.25">
      <c r="A15">
        <v>3</v>
      </c>
      <c r="B15">
        <f t="shared" si="4"/>
        <v>33.333333333333336</v>
      </c>
      <c r="C15">
        <f t="shared" si="0"/>
        <v>0.16666666666666666</v>
      </c>
      <c r="D15">
        <f t="shared" si="1"/>
        <v>1.2750000000000001E-6</v>
      </c>
      <c r="E15" s="6">
        <f t="shared" si="2"/>
        <v>0.94444444444444431</v>
      </c>
      <c r="F15" s="6">
        <f t="shared" si="3"/>
        <v>33.805555555555557</v>
      </c>
      <c r="I15" s="6"/>
    </row>
    <row r="16" spans="1:11" x14ac:dyDescent="0.25">
      <c r="A16">
        <v>4</v>
      </c>
      <c r="B16">
        <f t="shared" si="4"/>
        <v>25</v>
      </c>
      <c r="C16">
        <f t="shared" si="0"/>
        <v>0.22222222222222221</v>
      </c>
      <c r="D16">
        <f t="shared" si="1"/>
        <v>2.1333333333333334E-6</v>
      </c>
      <c r="E16" s="6">
        <f t="shared" si="2"/>
        <v>1.1851851851851851</v>
      </c>
      <c r="F16" s="6">
        <f t="shared" si="3"/>
        <v>25.592592592592592</v>
      </c>
      <c r="I16" s="6"/>
    </row>
    <row r="17" spans="1:10" x14ac:dyDescent="0.25">
      <c r="A17">
        <v>5</v>
      </c>
      <c r="B17">
        <f t="shared" si="4"/>
        <v>20</v>
      </c>
      <c r="C17">
        <f t="shared" si="0"/>
        <v>0.27777777777777779</v>
      </c>
      <c r="D17">
        <f t="shared" si="1"/>
        <v>3.1250000000000001E-6</v>
      </c>
      <c r="E17" s="6">
        <f t="shared" si="2"/>
        <v>1.3888888888888891</v>
      </c>
      <c r="F17" s="6">
        <f t="shared" si="3"/>
        <v>20.694444444444443</v>
      </c>
      <c r="G17">
        <f t="shared" ref="G17:G62" si="5">1-$A$4*$K$4/A17</f>
        <v>9.9999999999999978E-2</v>
      </c>
      <c r="H17">
        <f t="shared" ref="H17:H62" si="6">$A$4*$A$4*(A17-$A$4)/($B$9*$A$9*B17*A17*A17)</f>
        <v>0</v>
      </c>
      <c r="I17" s="5">
        <f t="shared" ref="I17:I62" si="7">$A$4*G17/($B$9*$K$14)</f>
        <v>0.16666666666666663</v>
      </c>
      <c r="J17" s="6">
        <f t="shared" ref="J17:J62" si="8">I17/2+B17/(1-G17)</f>
        <v>22.305555555555554</v>
      </c>
    </row>
    <row r="18" spans="1:10" x14ac:dyDescent="0.25">
      <c r="A18">
        <v>6</v>
      </c>
      <c r="B18">
        <f t="shared" si="4"/>
        <v>16.666666666666668</v>
      </c>
      <c r="C18">
        <f t="shared" si="0"/>
        <v>0.33333333333333331</v>
      </c>
      <c r="D18">
        <f t="shared" si="1"/>
        <v>4.1999999999999996E-6</v>
      </c>
      <c r="E18" s="6">
        <f t="shared" si="2"/>
        <v>1.5555555555555554</v>
      </c>
      <c r="F18" s="6">
        <f t="shared" si="3"/>
        <v>17.444444444444446</v>
      </c>
      <c r="G18">
        <f t="shared" si="5"/>
        <v>0.25</v>
      </c>
      <c r="H18">
        <f t="shared" si="6"/>
        <v>6.9444444444444427E-7</v>
      </c>
      <c r="I18" s="6">
        <f t="shared" si="7"/>
        <v>0.41666666666666669</v>
      </c>
      <c r="J18" s="6">
        <f t="shared" si="8"/>
        <v>22.430555555555557</v>
      </c>
    </row>
    <row r="19" spans="1:10" x14ac:dyDescent="0.25">
      <c r="A19">
        <v>7</v>
      </c>
      <c r="B19">
        <f t="shared" si="4"/>
        <v>14.285714285714286</v>
      </c>
      <c r="C19">
        <f t="shared" si="0"/>
        <v>0.3888888888888889</v>
      </c>
      <c r="D19">
        <f t="shared" si="1"/>
        <v>5.3083333333333322E-6</v>
      </c>
      <c r="E19" s="6">
        <f t="shared" si="2"/>
        <v>1.6851851851851851</v>
      </c>
      <c r="F19" s="6">
        <f t="shared" si="3"/>
        <v>15.12830687830688</v>
      </c>
      <c r="G19">
        <f t="shared" si="5"/>
        <v>0.3571428571428571</v>
      </c>
      <c r="H19">
        <f t="shared" si="6"/>
        <v>1.1904761904761904E-6</v>
      </c>
      <c r="I19" s="6">
        <f t="shared" si="7"/>
        <v>0.59523809523809523</v>
      </c>
      <c r="J19" s="6">
        <f t="shared" si="8"/>
        <v>22.519841269841269</v>
      </c>
    </row>
    <row r="20" spans="1:10" x14ac:dyDescent="0.25">
      <c r="A20">
        <v>8</v>
      </c>
      <c r="B20">
        <f t="shared" si="4"/>
        <v>12.5</v>
      </c>
      <c r="C20">
        <f t="shared" si="0"/>
        <v>0.44444444444444442</v>
      </c>
      <c r="D20">
        <f t="shared" si="1"/>
        <v>6.3999999999999997E-6</v>
      </c>
      <c r="E20" s="6">
        <f t="shared" si="2"/>
        <v>1.7777777777777777</v>
      </c>
      <c r="F20" s="6">
        <f t="shared" si="3"/>
        <v>13.388888888888889</v>
      </c>
      <c r="G20">
        <f t="shared" si="5"/>
        <v>0.4375</v>
      </c>
      <c r="H20">
        <f t="shared" si="6"/>
        <v>1.5625000000000001E-6</v>
      </c>
      <c r="I20" s="6">
        <f t="shared" si="7"/>
        <v>0.72916666666666663</v>
      </c>
      <c r="J20" s="6">
        <f t="shared" si="8"/>
        <v>22.586805555555554</v>
      </c>
    </row>
    <row r="21" spans="1:10" x14ac:dyDescent="0.25">
      <c r="A21">
        <v>9</v>
      </c>
      <c r="B21">
        <f t="shared" si="4"/>
        <v>11.111111111111111</v>
      </c>
      <c r="C21">
        <f t="shared" si="0"/>
        <v>0.5</v>
      </c>
      <c r="D21">
        <f t="shared" si="1"/>
        <v>7.4250000000000009E-6</v>
      </c>
      <c r="E21" s="6">
        <f t="shared" si="2"/>
        <v>1.8333333333333333</v>
      </c>
      <c r="F21" s="6">
        <f t="shared" si="3"/>
        <v>12.027777777777777</v>
      </c>
      <c r="G21">
        <f t="shared" si="5"/>
        <v>0.5</v>
      </c>
      <c r="H21">
        <f t="shared" si="6"/>
        <v>1.8518518518518519E-6</v>
      </c>
      <c r="I21" s="6">
        <f t="shared" si="7"/>
        <v>0.83333333333333337</v>
      </c>
      <c r="J21" s="6">
        <f t="shared" si="8"/>
        <v>22.638888888888889</v>
      </c>
    </row>
    <row r="22" spans="1:10" x14ac:dyDescent="0.25">
      <c r="A22">
        <v>10</v>
      </c>
      <c r="B22">
        <f t="shared" si="4"/>
        <v>10</v>
      </c>
      <c r="C22">
        <f t="shared" si="0"/>
        <v>0.55555555555555558</v>
      </c>
      <c r="D22">
        <f t="shared" si="1"/>
        <v>8.3333333333333337E-6</v>
      </c>
      <c r="E22" s="6">
        <f t="shared" si="2"/>
        <v>1.8518518518518519</v>
      </c>
      <c r="F22" s="6">
        <f t="shared" si="3"/>
        <v>10.925925925925926</v>
      </c>
      <c r="G22">
        <f t="shared" si="5"/>
        <v>0.55000000000000004</v>
      </c>
      <c r="H22">
        <f t="shared" si="6"/>
        <v>2.0833333333333334E-6</v>
      </c>
      <c r="I22" s="6">
        <f t="shared" si="7"/>
        <v>0.91666666666666663</v>
      </c>
      <c r="J22" s="6">
        <f t="shared" si="8"/>
        <v>22.680555555555557</v>
      </c>
    </row>
    <row r="23" spans="1:10" x14ac:dyDescent="0.25">
      <c r="A23">
        <v>11</v>
      </c>
      <c r="B23">
        <f t="shared" si="4"/>
        <v>9.0909090909090917</v>
      </c>
      <c r="C23">
        <f t="shared" si="0"/>
        <v>0.61111111111111116</v>
      </c>
      <c r="D23">
        <f t="shared" si="1"/>
        <v>9.0749999999999987E-6</v>
      </c>
      <c r="E23" s="6">
        <f t="shared" si="2"/>
        <v>1.8333333333333333</v>
      </c>
      <c r="F23" s="6">
        <f t="shared" si="3"/>
        <v>10.007575757575758</v>
      </c>
      <c r="G23">
        <f t="shared" si="5"/>
        <v>0.59090909090909083</v>
      </c>
      <c r="H23">
        <f t="shared" si="6"/>
        <v>2.2727272727272723E-6</v>
      </c>
      <c r="I23" s="6">
        <f t="shared" si="7"/>
        <v>0.98484848484848475</v>
      </c>
      <c r="J23" s="6">
        <f t="shared" si="8"/>
        <v>22.714646464646464</v>
      </c>
    </row>
    <row r="24" spans="1:10" x14ac:dyDescent="0.25">
      <c r="A24">
        <v>12</v>
      </c>
      <c r="B24">
        <f t="shared" si="4"/>
        <v>8.3333333333333339</v>
      </c>
      <c r="C24">
        <f t="shared" si="0"/>
        <v>0.66666666666666663</v>
      </c>
      <c r="D24">
        <f t="shared" si="1"/>
        <v>9.5999999999999996E-6</v>
      </c>
      <c r="E24" s="6">
        <f t="shared" si="2"/>
        <v>1.7777777777777777</v>
      </c>
      <c r="F24" s="6">
        <f t="shared" si="3"/>
        <v>9.2222222222222232</v>
      </c>
      <c r="G24">
        <f t="shared" si="5"/>
        <v>0.625</v>
      </c>
      <c r="H24">
        <f t="shared" si="6"/>
        <v>2.4305555555555552E-6</v>
      </c>
      <c r="I24" s="6">
        <f t="shared" si="7"/>
        <v>1.0416666666666667</v>
      </c>
      <c r="J24" s="6">
        <f t="shared" si="8"/>
        <v>22.743055555555557</v>
      </c>
    </row>
    <row r="25" spans="1:10" x14ac:dyDescent="0.25">
      <c r="A25">
        <v>13</v>
      </c>
      <c r="B25">
        <f t="shared" si="4"/>
        <v>7.6923076923076925</v>
      </c>
      <c r="C25">
        <f t="shared" si="0"/>
        <v>0.72222222222222221</v>
      </c>
      <c r="D25">
        <f t="shared" si="1"/>
        <v>9.8583333333333318E-6</v>
      </c>
      <c r="E25" s="6">
        <f t="shared" si="2"/>
        <v>1.6851851851851851</v>
      </c>
      <c r="F25" s="6">
        <f t="shared" si="3"/>
        <v>8.5349002849002851</v>
      </c>
      <c r="G25">
        <f t="shared" si="5"/>
        <v>0.65384615384615385</v>
      </c>
      <c r="H25">
        <f t="shared" si="6"/>
        <v>2.564102564102564E-6</v>
      </c>
      <c r="I25" s="6">
        <f t="shared" si="7"/>
        <v>1.0897435897435896</v>
      </c>
      <c r="J25" s="6">
        <f t="shared" si="8"/>
        <v>22.767094017094021</v>
      </c>
    </row>
    <row r="26" spans="1:10" x14ac:dyDescent="0.25">
      <c r="A26">
        <v>14</v>
      </c>
      <c r="B26">
        <f t="shared" si="4"/>
        <v>7.1428571428571432</v>
      </c>
      <c r="C26">
        <f t="shared" si="0"/>
        <v>0.77777777777777779</v>
      </c>
      <c r="D26">
        <f t="shared" si="1"/>
        <v>9.7999999999999977E-6</v>
      </c>
      <c r="E26" s="6">
        <f t="shared" si="2"/>
        <v>1.5555555555555556</v>
      </c>
      <c r="F26" s="6">
        <f t="shared" si="3"/>
        <v>7.9206349206349209</v>
      </c>
      <c r="G26">
        <f t="shared" si="5"/>
        <v>0.6785714285714286</v>
      </c>
      <c r="H26">
        <f t="shared" si="6"/>
        <v>2.6785714285714285E-6</v>
      </c>
      <c r="I26" s="6">
        <f t="shared" si="7"/>
        <v>1.1309523809523812</v>
      </c>
      <c r="J26" s="6">
        <f t="shared" si="8"/>
        <v>22.787698412698415</v>
      </c>
    </row>
    <row r="27" spans="1:10" x14ac:dyDescent="0.25">
      <c r="A27">
        <v>15</v>
      </c>
      <c r="B27">
        <f t="shared" si="4"/>
        <v>6.666666666666667</v>
      </c>
      <c r="C27">
        <f t="shared" si="0"/>
        <v>0.83333333333333337</v>
      </c>
      <c r="D27">
        <f t="shared" si="1"/>
        <v>9.3749999999999992E-6</v>
      </c>
      <c r="E27" s="6">
        <f t="shared" si="2"/>
        <v>1.3888888888888891</v>
      </c>
      <c r="F27" s="6">
        <f t="shared" si="3"/>
        <v>7.3611111111111116</v>
      </c>
      <c r="G27">
        <f t="shared" si="5"/>
        <v>0.7</v>
      </c>
      <c r="H27">
        <f t="shared" si="6"/>
        <v>2.7777777777777779E-6</v>
      </c>
      <c r="I27" s="6">
        <f t="shared" si="7"/>
        <v>1.1666666666666667</v>
      </c>
      <c r="J27" s="6">
        <f t="shared" si="8"/>
        <v>22.805555555555554</v>
      </c>
    </row>
    <row r="28" spans="1:10" x14ac:dyDescent="0.25">
      <c r="A28">
        <v>16</v>
      </c>
      <c r="B28">
        <f t="shared" si="4"/>
        <v>6.25</v>
      </c>
      <c r="C28">
        <f t="shared" si="0"/>
        <v>0.88888888888888884</v>
      </c>
      <c r="D28">
        <f t="shared" si="1"/>
        <v>8.5333333333333335E-6</v>
      </c>
      <c r="E28" s="6">
        <f t="shared" si="2"/>
        <v>1.1851851851851851</v>
      </c>
      <c r="F28" s="6">
        <f t="shared" si="3"/>
        <v>6.8425925925925926</v>
      </c>
      <c r="G28">
        <f t="shared" si="5"/>
        <v>0.71875</v>
      </c>
      <c r="H28">
        <f t="shared" si="6"/>
        <v>2.8645833333333334E-6</v>
      </c>
      <c r="I28" s="6">
        <f t="shared" si="7"/>
        <v>1.1979166666666667</v>
      </c>
      <c r="J28" s="6">
        <f t="shared" si="8"/>
        <v>22.821180555555554</v>
      </c>
    </row>
    <row r="29" spans="1:10" x14ac:dyDescent="0.25">
      <c r="A29">
        <v>17</v>
      </c>
      <c r="B29">
        <f t="shared" si="4"/>
        <v>5.882352941176471</v>
      </c>
      <c r="C29">
        <f t="shared" si="0"/>
        <v>0.94444444444444442</v>
      </c>
      <c r="D29">
        <f t="shared" si="1"/>
        <v>7.2250000000000003E-6</v>
      </c>
      <c r="E29" s="6">
        <f t="shared" si="2"/>
        <v>0.94444444444444431</v>
      </c>
      <c r="F29" s="6">
        <f t="shared" si="3"/>
        <v>6.3545751633986933</v>
      </c>
      <c r="G29">
        <f t="shared" si="5"/>
        <v>0.73529411764705888</v>
      </c>
      <c r="H29">
        <f t="shared" si="6"/>
        <v>2.9411764705882355E-6</v>
      </c>
      <c r="I29" s="6">
        <f t="shared" si="7"/>
        <v>1.2254901960784315</v>
      </c>
      <c r="J29" s="6">
        <f t="shared" si="8"/>
        <v>22.834967320261445</v>
      </c>
    </row>
    <row r="30" spans="1:10" x14ac:dyDescent="0.25">
      <c r="A30">
        <v>18</v>
      </c>
      <c r="B30">
        <f t="shared" si="4"/>
        <v>5.5555555555555554</v>
      </c>
      <c r="C30">
        <f t="shared" si="0"/>
        <v>1</v>
      </c>
      <c r="D30">
        <f t="shared" si="1"/>
        <v>5.4000000000000008E-6</v>
      </c>
      <c r="E30" s="6">
        <f t="shared" si="2"/>
        <v>0.66666666666666663</v>
      </c>
      <c r="F30" s="6">
        <f t="shared" si="3"/>
        <v>5.8888888888888884</v>
      </c>
      <c r="G30">
        <f t="shared" si="5"/>
        <v>0.75</v>
      </c>
      <c r="H30">
        <f t="shared" si="6"/>
        <v>3.0092592592592593E-6</v>
      </c>
      <c r="I30" s="6">
        <f t="shared" si="7"/>
        <v>1.25</v>
      </c>
      <c r="J30" s="6">
        <f t="shared" si="8"/>
        <v>22.847222222222221</v>
      </c>
    </row>
    <row r="31" spans="1:10" x14ac:dyDescent="0.25">
      <c r="A31">
        <v>19</v>
      </c>
      <c r="B31">
        <f t="shared" si="4"/>
        <v>5.2631578947368425</v>
      </c>
      <c r="C31">
        <f t="shared" si="0"/>
        <v>1.0555555555555556</v>
      </c>
      <c r="D31">
        <f t="shared" si="1"/>
        <v>3.008333333333333E-6</v>
      </c>
      <c r="E31" s="6">
        <f t="shared" si="2"/>
        <v>0.35185185185185186</v>
      </c>
      <c r="F31" s="6">
        <f t="shared" si="3"/>
        <v>5.4390838206627681</v>
      </c>
      <c r="G31">
        <f t="shared" si="5"/>
        <v>0.76315789473684215</v>
      </c>
      <c r="H31">
        <f t="shared" si="6"/>
        <v>3.0701754385964907E-6</v>
      </c>
      <c r="I31" s="6">
        <f t="shared" si="7"/>
        <v>1.2719298245614035</v>
      </c>
      <c r="J31" s="6">
        <f t="shared" si="8"/>
        <v>22.858187134502931</v>
      </c>
    </row>
    <row r="32" spans="1:10" x14ac:dyDescent="0.25">
      <c r="A32">
        <v>20</v>
      </c>
      <c r="B32">
        <f t="shared" si="4"/>
        <v>5</v>
      </c>
      <c r="C32">
        <f t="shared" si="0"/>
        <v>1.1111111111111112</v>
      </c>
      <c r="D32">
        <f t="shared" si="1"/>
        <v>0</v>
      </c>
      <c r="E32" s="6">
        <f t="shared" si="2"/>
        <v>0</v>
      </c>
      <c r="F32" s="6">
        <f t="shared" si="3"/>
        <v>5</v>
      </c>
      <c r="G32">
        <f t="shared" si="5"/>
        <v>0.77500000000000002</v>
      </c>
      <c r="H32">
        <f t="shared" si="6"/>
        <v>3.1250000000000001E-6</v>
      </c>
      <c r="I32" s="6">
        <f t="shared" si="7"/>
        <v>1.2916666666666667</v>
      </c>
      <c r="J32" s="6">
        <f t="shared" si="8"/>
        <v>22.868055555555557</v>
      </c>
    </row>
    <row r="33" spans="1:10" x14ac:dyDescent="0.25">
      <c r="A33">
        <v>21</v>
      </c>
      <c r="B33">
        <f t="shared" si="4"/>
        <v>4.7619047619047619</v>
      </c>
      <c r="G33">
        <f t="shared" si="5"/>
        <v>0.7857142857142857</v>
      </c>
      <c r="H33">
        <f t="shared" si="6"/>
        <v>3.1746031746031742E-6</v>
      </c>
      <c r="I33" s="6">
        <f t="shared" si="7"/>
        <v>1.3095238095238095</v>
      </c>
      <c r="J33" s="6">
        <f t="shared" si="8"/>
        <v>22.876984126984127</v>
      </c>
    </row>
    <row r="34" spans="1:10" x14ac:dyDescent="0.25">
      <c r="A34">
        <v>22</v>
      </c>
      <c r="B34">
        <f t="shared" si="4"/>
        <v>4.5454545454545459</v>
      </c>
      <c r="G34">
        <f t="shared" si="5"/>
        <v>0.79545454545454541</v>
      </c>
      <c r="H34">
        <f t="shared" si="6"/>
        <v>3.2196969696969694E-6</v>
      </c>
      <c r="I34" s="6">
        <f t="shared" si="7"/>
        <v>1.3257575757575757</v>
      </c>
      <c r="J34" s="6">
        <f t="shared" si="8"/>
        <v>22.88510101010101</v>
      </c>
    </row>
    <row r="35" spans="1:10" x14ac:dyDescent="0.25">
      <c r="A35">
        <v>23</v>
      </c>
      <c r="B35">
        <f t="shared" si="4"/>
        <v>4.3478260869565215</v>
      </c>
      <c r="G35">
        <f t="shared" si="5"/>
        <v>0.80434782608695654</v>
      </c>
      <c r="H35">
        <f t="shared" si="6"/>
        <v>3.2608695652173914E-6</v>
      </c>
      <c r="I35" s="6">
        <f t="shared" si="7"/>
        <v>1.3405797101449277</v>
      </c>
      <c r="J35" s="6">
        <f t="shared" si="8"/>
        <v>22.89251207729469</v>
      </c>
    </row>
    <row r="36" spans="1:10" x14ac:dyDescent="0.25">
      <c r="A36">
        <v>24</v>
      </c>
      <c r="B36">
        <f t="shared" si="4"/>
        <v>4.166666666666667</v>
      </c>
      <c r="G36">
        <f t="shared" si="5"/>
        <v>0.8125</v>
      </c>
      <c r="H36">
        <f t="shared" si="6"/>
        <v>3.2986111111111106E-6</v>
      </c>
      <c r="I36" s="6">
        <f t="shared" si="7"/>
        <v>1.3541666666666667</v>
      </c>
      <c r="J36" s="6">
        <f t="shared" si="8"/>
        <v>22.899305555555557</v>
      </c>
    </row>
    <row r="37" spans="1:10" x14ac:dyDescent="0.25">
      <c r="A37">
        <v>25</v>
      </c>
      <c r="B37">
        <f t="shared" si="4"/>
        <v>4</v>
      </c>
      <c r="G37">
        <f t="shared" si="5"/>
        <v>0.82000000000000006</v>
      </c>
      <c r="H37">
        <f t="shared" si="6"/>
        <v>3.3333333333333333E-6</v>
      </c>
      <c r="I37" s="6">
        <f t="shared" si="7"/>
        <v>1.3666666666666669</v>
      </c>
      <c r="J37" s="6">
        <f t="shared" si="8"/>
        <v>22.905555555555562</v>
      </c>
    </row>
    <row r="38" spans="1:10" x14ac:dyDescent="0.25">
      <c r="A38">
        <v>26</v>
      </c>
      <c r="B38">
        <f t="shared" si="4"/>
        <v>3.8461538461538463</v>
      </c>
      <c r="G38">
        <f t="shared" si="5"/>
        <v>0.82692307692307687</v>
      </c>
      <c r="H38">
        <f t="shared" si="6"/>
        <v>3.3653846153846154E-6</v>
      </c>
      <c r="I38" s="6">
        <f t="shared" si="7"/>
        <v>1.378205128205128</v>
      </c>
      <c r="J38" s="6">
        <f t="shared" si="8"/>
        <v>22.911324786324784</v>
      </c>
    </row>
    <row r="39" spans="1:10" x14ac:dyDescent="0.25">
      <c r="A39">
        <v>27</v>
      </c>
      <c r="B39">
        <f t="shared" si="4"/>
        <v>3.7037037037037037</v>
      </c>
      <c r="G39">
        <f t="shared" si="5"/>
        <v>0.83333333333333337</v>
      </c>
      <c r="H39">
        <f t="shared" si="6"/>
        <v>3.3950617283950617E-6</v>
      </c>
      <c r="I39" s="6">
        <f t="shared" si="7"/>
        <v>1.3888888888888891</v>
      </c>
      <c r="J39" s="6">
        <f t="shared" si="8"/>
        <v>22.916666666666671</v>
      </c>
    </row>
    <row r="40" spans="1:10" x14ac:dyDescent="0.25">
      <c r="A40">
        <v>28</v>
      </c>
      <c r="B40">
        <f t="shared" si="4"/>
        <v>3.5714285714285716</v>
      </c>
      <c r="G40">
        <f t="shared" si="5"/>
        <v>0.8392857142857143</v>
      </c>
      <c r="H40">
        <f t="shared" si="6"/>
        <v>3.4226190476190475E-6</v>
      </c>
      <c r="I40" s="6">
        <f t="shared" si="7"/>
        <v>1.3988095238095237</v>
      </c>
      <c r="J40" s="6">
        <f t="shared" si="8"/>
        <v>22.921626984126988</v>
      </c>
    </row>
    <row r="41" spans="1:10" x14ac:dyDescent="0.25">
      <c r="A41">
        <v>29</v>
      </c>
      <c r="B41">
        <f t="shared" si="4"/>
        <v>3.4482758620689653</v>
      </c>
      <c r="G41">
        <f t="shared" si="5"/>
        <v>0.84482758620689657</v>
      </c>
      <c r="H41">
        <f t="shared" si="6"/>
        <v>3.4482758620689663E-6</v>
      </c>
      <c r="I41" s="6">
        <f t="shared" si="7"/>
        <v>1.4080459770114944</v>
      </c>
      <c r="J41" s="6">
        <f t="shared" si="8"/>
        <v>22.926245210727974</v>
      </c>
    </row>
    <row r="42" spans="1:10" x14ac:dyDescent="0.25">
      <c r="A42">
        <v>30</v>
      </c>
      <c r="B42">
        <f t="shared" si="4"/>
        <v>3.3333333333333335</v>
      </c>
      <c r="G42">
        <f t="shared" si="5"/>
        <v>0.85</v>
      </c>
      <c r="H42">
        <f t="shared" si="6"/>
        <v>3.4722222222222224E-6</v>
      </c>
      <c r="I42" s="6">
        <f t="shared" si="7"/>
        <v>1.4166666666666667</v>
      </c>
      <c r="J42" s="6">
        <f t="shared" si="8"/>
        <v>22.930555555555554</v>
      </c>
    </row>
    <row r="43" spans="1:10" x14ac:dyDescent="0.25">
      <c r="A43">
        <v>31</v>
      </c>
      <c r="B43">
        <f t="shared" si="4"/>
        <v>3.225806451612903</v>
      </c>
      <c r="G43">
        <f t="shared" si="5"/>
        <v>0.85483870967741937</v>
      </c>
      <c r="H43">
        <f t="shared" si="6"/>
        <v>3.4946236559139785E-6</v>
      </c>
      <c r="I43" s="6">
        <f t="shared" si="7"/>
        <v>1.424731182795699</v>
      </c>
      <c r="J43" s="6">
        <f t="shared" si="8"/>
        <v>22.934587813620073</v>
      </c>
    </row>
    <row r="44" spans="1:10" x14ac:dyDescent="0.25">
      <c r="A44">
        <v>32</v>
      </c>
      <c r="B44">
        <f t="shared" si="4"/>
        <v>3.125</v>
      </c>
      <c r="G44">
        <f t="shared" si="5"/>
        <v>0.859375</v>
      </c>
      <c r="H44">
        <f t="shared" si="6"/>
        <v>3.5156249999999999E-6</v>
      </c>
      <c r="I44" s="6">
        <f t="shared" si="7"/>
        <v>1.4322916666666667</v>
      </c>
      <c r="J44" s="6">
        <f t="shared" si="8"/>
        <v>22.938368055555554</v>
      </c>
    </row>
    <row r="45" spans="1:10" x14ac:dyDescent="0.25">
      <c r="A45">
        <v>33</v>
      </c>
      <c r="B45">
        <f t="shared" si="4"/>
        <v>3.0303030303030303</v>
      </c>
      <c r="G45">
        <f t="shared" si="5"/>
        <v>0.86363636363636365</v>
      </c>
      <c r="H45">
        <f t="shared" si="6"/>
        <v>3.5353535353535352E-6</v>
      </c>
      <c r="I45" s="6">
        <f t="shared" si="7"/>
        <v>1.4393939393939394</v>
      </c>
      <c r="J45" s="6">
        <f t="shared" si="8"/>
        <v>22.941919191919194</v>
      </c>
    </row>
    <row r="46" spans="1:10" x14ac:dyDescent="0.25">
      <c r="A46">
        <v>34</v>
      </c>
      <c r="B46">
        <f t="shared" si="4"/>
        <v>2.9411764705882355</v>
      </c>
      <c r="G46">
        <f t="shared" si="5"/>
        <v>0.86764705882352944</v>
      </c>
      <c r="H46">
        <f t="shared" si="6"/>
        <v>3.553921568627451E-6</v>
      </c>
      <c r="I46" s="6">
        <f t="shared" si="7"/>
        <v>1.446078431372549</v>
      </c>
      <c r="J46" s="6">
        <f t="shared" si="8"/>
        <v>22.945261437908503</v>
      </c>
    </row>
    <row r="47" spans="1:10" x14ac:dyDescent="0.25">
      <c r="A47">
        <v>35</v>
      </c>
      <c r="B47">
        <f t="shared" si="4"/>
        <v>2.8571428571428572</v>
      </c>
      <c r="G47">
        <f t="shared" si="5"/>
        <v>0.87142857142857144</v>
      </c>
      <c r="H47">
        <f t="shared" si="6"/>
        <v>3.5714285714285714E-6</v>
      </c>
      <c r="I47" s="6">
        <f t="shared" si="7"/>
        <v>1.4523809523809526</v>
      </c>
      <c r="J47" s="6">
        <f t="shared" si="8"/>
        <v>22.948412698412703</v>
      </c>
    </row>
    <row r="48" spans="1:10" x14ac:dyDescent="0.25">
      <c r="A48">
        <v>36</v>
      </c>
      <c r="B48">
        <f t="shared" si="4"/>
        <v>2.7777777777777777</v>
      </c>
      <c r="G48">
        <f t="shared" si="5"/>
        <v>0.875</v>
      </c>
      <c r="H48">
        <f t="shared" si="6"/>
        <v>3.5879629629629629E-6</v>
      </c>
      <c r="I48" s="6">
        <f t="shared" si="7"/>
        <v>1.4583333333333333</v>
      </c>
      <c r="J48" s="6">
        <f t="shared" si="8"/>
        <v>22.951388888888889</v>
      </c>
    </row>
    <row r="49" spans="1:10" x14ac:dyDescent="0.25">
      <c r="A49">
        <v>37</v>
      </c>
      <c r="B49">
        <f t="shared" si="4"/>
        <v>2.7027027027027026</v>
      </c>
      <c r="G49">
        <f t="shared" si="5"/>
        <v>0.8783783783783784</v>
      </c>
      <c r="H49">
        <f t="shared" si="6"/>
        <v>3.6036036036036035E-6</v>
      </c>
      <c r="I49" s="6">
        <f t="shared" si="7"/>
        <v>1.4639639639639641</v>
      </c>
      <c r="J49" s="6">
        <f t="shared" si="8"/>
        <v>22.954204204204206</v>
      </c>
    </row>
    <row r="50" spans="1:10" x14ac:dyDescent="0.25">
      <c r="A50">
        <v>38</v>
      </c>
      <c r="B50">
        <f t="shared" si="4"/>
        <v>2.6315789473684212</v>
      </c>
      <c r="G50">
        <f t="shared" si="5"/>
        <v>0.88157894736842102</v>
      </c>
      <c r="H50">
        <f t="shared" si="6"/>
        <v>3.6184210526315783E-6</v>
      </c>
      <c r="I50" s="6">
        <f t="shared" si="7"/>
        <v>1.4692982456140351</v>
      </c>
      <c r="J50" s="6">
        <f t="shared" si="8"/>
        <v>22.956871345029235</v>
      </c>
    </row>
    <row r="51" spans="1:10" x14ac:dyDescent="0.25">
      <c r="A51">
        <v>39</v>
      </c>
      <c r="B51">
        <f t="shared" si="4"/>
        <v>2.5641025641025643</v>
      </c>
      <c r="G51">
        <f t="shared" si="5"/>
        <v>0.88461538461538458</v>
      </c>
      <c r="H51">
        <f t="shared" si="6"/>
        <v>3.632478632478632E-6</v>
      </c>
      <c r="I51" s="6">
        <f t="shared" si="7"/>
        <v>1.4743589743589745</v>
      </c>
      <c r="J51" s="6">
        <f t="shared" si="8"/>
        <v>22.959401709401703</v>
      </c>
    </row>
    <row r="52" spans="1:10" x14ac:dyDescent="0.25">
      <c r="A52">
        <v>40</v>
      </c>
      <c r="B52">
        <f t="shared" si="4"/>
        <v>2.5</v>
      </c>
      <c r="G52">
        <f t="shared" si="5"/>
        <v>0.88749999999999996</v>
      </c>
      <c r="H52">
        <f t="shared" si="6"/>
        <v>3.6458333333333333E-6</v>
      </c>
      <c r="I52" s="6">
        <f t="shared" si="7"/>
        <v>1.4791666666666667</v>
      </c>
      <c r="J52" s="6">
        <f t="shared" si="8"/>
        <v>22.961805555555546</v>
      </c>
    </row>
    <row r="53" spans="1:10" x14ac:dyDescent="0.25">
      <c r="A53">
        <v>41</v>
      </c>
      <c r="B53">
        <f t="shared" si="4"/>
        <v>2.4390243902439024</v>
      </c>
      <c r="G53">
        <f t="shared" si="5"/>
        <v>0.8902439024390244</v>
      </c>
      <c r="H53">
        <f t="shared" si="6"/>
        <v>3.6585365853658537E-6</v>
      </c>
      <c r="I53" s="6">
        <f t="shared" si="7"/>
        <v>1.4837398373983739</v>
      </c>
      <c r="J53" s="6">
        <f t="shared" si="8"/>
        <v>22.964092140921412</v>
      </c>
    </row>
    <row r="54" spans="1:10" x14ac:dyDescent="0.25">
      <c r="A54">
        <v>42</v>
      </c>
      <c r="B54">
        <f t="shared" si="4"/>
        <v>2.3809523809523809</v>
      </c>
      <c r="G54">
        <f t="shared" si="5"/>
        <v>0.8928571428571429</v>
      </c>
      <c r="H54">
        <f t="shared" si="6"/>
        <v>3.6706349206349203E-6</v>
      </c>
      <c r="I54" s="6">
        <f t="shared" si="7"/>
        <v>1.4880952380952381</v>
      </c>
      <c r="J54" s="6">
        <f t="shared" si="8"/>
        <v>22.966269841269852</v>
      </c>
    </row>
    <row r="55" spans="1:10" x14ac:dyDescent="0.25">
      <c r="A55">
        <v>43</v>
      </c>
      <c r="B55">
        <f t="shared" si="4"/>
        <v>2.3255813953488373</v>
      </c>
      <c r="G55">
        <f t="shared" si="5"/>
        <v>0.89534883720930236</v>
      </c>
      <c r="H55">
        <f t="shared" si="6"/>
        <v>3.682170542635659E-6</v>
      </c>
      <c r="I55" s="6">
        <f t="shared" si="7"/>
        <v>1.4922480620155039</v>
      </c>
      <c r="J55" s="6">
        <f t="shared" si="8"/>
        <v>22.968346253229985</v>
      </c>
    </row>
    <row r="56" spans="1:10" x14ac:dyDescent="0.25">
      <c r="A56">
        <v>44</v>
      </c>
      <c r="B56">
        <f t="shared" si="4"/>
        <v>2.2727272727272729</v>
      </c>
      <c r="G56">
        <f t="shared" si="5"/>
        <v>0.89772727272727271</v>
      </c>
      <c r="H56">
        <f t="shared" si="6"/>
        <v>3.6931818181818177E-6</v>
      </c>
      <c r="I56" s="6">
        <f t="shared" si="7"/>
        <v>1.4962121212121211</v>
      </c>
      <c r="J56" s="6">
        <f t="shared" si="8"/>
        <v>22.970328282828284</v>
      </c>
    </row>
    <row r="57" spans="1:10" x14ac:dyDescent="0.25">
      <c r="A57">
        <v>45</v>
      </c>
      <c r="B57">
        <f t="shared" si="4"/>
        <v>2.2222222222222223</v>
      </c>
      <c r="G57">
        <f t="shared" si="5"/>
        <v>0.9</v>
      </c>
      <c r="H57">
        <f t="shared" si="6"/>
        <v>3.7037037037037037E-6</v>
      </c>
      <c r="I57" s="6">
        <f t="shared" si="7"/>
        <v>1.5</v>
      </c>
      <c r="J57" s="6">
        <f t="shared" si="8"/>
        <v>22.972222222222229</v>
      </c>
    </row>
    <row r="58" spans="1:10" x14ac:dyDescent="0.25">
      <c r="A58">
        <v>46</v>
      </c>
      <c r="B58">
        <f t="shared" si="4"/>
        <v>2.1739130434782608</v>
      </c>
      <c r="G58">
        <f t="shared" si="5"/>
        <v>0.90217391304347827</v>
      </c>
      <c r="H58">
        <f t="shared" si="6"/>
        <v>3.7137681159420289E-6</v>
      </c>
      <c r="I58" s="6">
        <f t="shared" si="7"/>
        <v>1.5036231884057971</v>
      </c>
      <c r="J58" s="6">
        <f t="shared" si="8"/>
        <v>22.974033816425123</v>
      </c>
    </row>
    <row r="59" spans="1:10" x14ac:dyDescent="0.25">
      <c r="A59">
        <v>47</v>
      </c>
      <c r="B59">
        <f t="shared" si="4"/>
        <v>2.1276595744680851</v>
      </c>
      <c r="G59">
        <f t="shared" si="5"/>
        <v>0.9042553191489362</v>
      </c>
      <c r="H59">
        <f t="shared" si="6"/>
        <v>3.723404255319149E-6</v>
      </c>
      <c r="I59" s="6">
        <f t="shared" si="7"/>
        <v>1.5070921985815602</v>
      </c>
      <c r="J59" s="6">
        <f t="shared" si="8"/>
        <v>22.975768321513009</v>
      </c>
    </row>
    <row r="60" spans="1:10" x14ac:dyDescent="0.25">
      <c r="A60">
        <v>48</v>
      </c>
      <c r="B60">
        <f t="shared" si="4"/>
        <v>2.0833333333333335</v>
      </c>
      <c r="G60">
        <f t="shared" si="5"/>
        <v>0.90625</v>
      </c>
      <c r="H60">
        <f t="shared" si="6"/>
        <v>3.7326388888888883E-6</v>
      </c>
      <c r="I60" s="6">
        <f t="shared" si="7"/>
        <v>1.5104166666666667</v>
      </c>
      <c r="J60" s="6">
        <f t="shared" si="8"/>
        <v>22.977430555555557</v>
      </c>
    </row>
    <row r="61" spans="1:10" x14ac:dyDescent="0.25">
      <c r="A61">
        <v>49</v>
      </c>
      <c r="B61">
        <f t="shared" si="4"/>
        <v>2.0408163265306123</v>
      </c>
      <c r="G61">
        <f t="shared" si="5"/>
        <v>0.90816326530612246</v>
      </c>
      <c r="H61">
        <f t="shared" si="6"/>
        <v>3.7414965986394559E-6</v>
      </c>
      <c r="I61" s="6">
        <f t="shared" si="7"/>
        <v>1.5136054421768705</v>
      </c>
      <c r="J61" s="6">
        <f t="shared" si="8"/>
        <v>22.979024943310659</v>
      </c>
    </row>
    <row r="62" spans="1:10" x14ac:dyDescent="0.25">
      <c r="A62">
        <v>50</v>
      </c>
      <c r="B62">
        <f t="shared" si="4"/>
        <v>2</v>
      </c>
      <c r="G62">
        <f t="shared" si="5"/>
        <v>0.91</v>
      </c>
      <c r="H62">
        <f t="shared" si="6"/>
        <v>3.7500000000000001E-6</v>
      </c>
      <c r="I62" s="6">
        <f t="shared" si="7"/>
        <v>1.5166666666666666</v>
      </c>
      <c r="J62" s="6">
        <f t="shared" si="8"/>
        <v>22.980555555555561</v>
      </c>
    </row>
    <row r="65" spans="1:6" ht="21" x14ac:dyDescent="0.35">
      <c r="A65" s="2" t="s">
        <v>24</v>
      </c>
    </row>
    <row r="66" spans="1:6" x14ac:dyDescent="0.25">
      <c r="A66" t="s">
        <v>16</v>
      </c>
    </row>
    <row r="67" spans="1:6" x14ac:dyDescent="0.25">
      <c r="A67" t="s">
        <v>12</v>
      </c>
      <c r="B67" t="s">
        <v>28</v>
      </c>
      <c r="D67" t="s">
        <v>27</v>
      </c>
      <c r="F67" t="s">
        <v>26</v>
      </c>
    </row>
    <row r="68" spans="1:6" x14ac:dyDescent="0.25">
      <c r="A68">
        <v>20</v>
      </c>
      <c r="B68">
        <v>0.1</v>
      </c>
      <c r="D68">
        <f>A9*A68/(8*B9*C9)</f>
        <v>3.7499999999999997E-5</v>
      </c>
      <c r="E68">
        <v>1</v>
      </c>
      <c r="F68" s="5">
        <f>$A$9*$A$9*$A$68*$A$68*$K$14/(2*E68*$B$68)</f>
        <v>2.6999999999999997E-3</v>
      </c>
    </row>
    <row r="69" spans="1:6" x14ac:dyDescent="0.25">
      <c r="F69" s="5"/>
    </row>
    <row r="70" spans="1:6" x14ac:dyDescent="0.25">
      <c r="F70" s="5"/>
    </row>
    <row r="71" spans="1:6" x14ac:dyDescent="0.25">
      <c r="F71" s="5"/>
    </row>
    <row r="72" spans="1:6" x14ac:dyDescent="0.25">
      <c r="F72" s="5"/>
    </row>
    <row r="73" spans="1:6" x14ac:dyDescent="0.25">
      <c r="F73" s="5"/>
    </row>
    <row r="74" spans="1:6" x14ac:dyDescent="0.25">
      <c r="F74" s="5"/>
    </row>
    <row r="75" spans="1:6" x14ac:dyDescent="0.25">
      <c r="F75" s="5"/>
    </row>
    <row r="76" spans="1:6" x14ac:dyDescent="0.25">
      <c r="F76" s="5"/>
    </row>
    <row r="77" spans="1:6" x14ac:dyDescent="0.25">
      <c r="F77" s="5"/>
    </row>
    <row r="78" spans="1:6" x14ac:dyDescent="0.25">
      <c r="F78" s="5"/>
    </row>
    <row r="79" spans="1:6" x14ac:dyDescent="0.25">
      <c r="F79" s="5"/>
    </row>
    <row r="80" spans="1:6" x14ac:dyDescent="0.25">
      <c r="F80" s="5"/>
    </row>
    <row r="81" spans="6:6" x14ac:dyDescent="0.25">
      <c r="F81" s="5"/>
    </row>
    <row r="82" spans="6:6" x14ac:dyDescent="0.25">
      <c r="F82" s="5"/>
    </row>
    <row r="83" spans="6:6" x14ac:dyDescent="0.25">
      <c r="F83" s="5"/>
    </row>
    <row r="84" spans="6:6" x14ac:dyDescent="0.25">
      <c r="F84" s="5"/>
    </row>
    <row r="85" spans="6:6" x14ac:dyDescent="0.25">
      <c r="F85" s="5"/>
    </row>
    <row r="86" spans="6:6" x14ac:dyDescent="0.25">
      <c r="F86" s="5"/>
    </row>
    <row r="87" spans="6:6" x14ac:dyDescent="0.25">
      <c r="F87" s="5"/>
    </row>
    <row r="88" spans="6:6" x14ac:dyDescent="0.25">
      <c r="F88" s="5"/>
    </row>
    <row r="89" spans="6:6" x14ac:dyDescent="0.25">
      <c r="F89" s="5"/>
    </row>
    <row r="90" spans="6:6" x14ac:dyDescent="0.25">
      <c r="F90" s="5"/>
    </row>
    <row r="91" spans="6:6" x14ac:dyDescent="0.25">
      <c r="F91" s="5"/>
    </row>
    <row r="92" spans="6:6" x14ac:dyDescent="0.25">
      <c r="F92" s="5"/>
    </row>
    <row r="93" spans="6:6" x14ac:dyDescent="0.25">
      <c r="F93" s="5"/>
    </row>
    <row r="94" spans="6:6" x14ac:dyDescent="0.25">
      <c r="F94" s="5"/>
    </row>
    <row r="95" spans="6:6" x14ac:dyDescent="0.25">
      <c r="F95" s="5"/>
    </row>
    <row r="96" spans="6:6" x14ac:dyDescent="0.25">
      <c r="F96" s="5"/>
    </row>
    <row r="97" spans="6:6" x14ac:dyDescent="0.25">
      <c r="F97" s="5"/>
    </row>
    <row r="98" spans="6:6" x14ac:dyDescent="0.25">
      <c r="F98" s="5"/>
    </row>
    <row r="99" spans="6:6" x14ac:dyDescent="0.25">
      <c r="F99" s="5"/>
    </row>
    <row r="100" spans="6:6" x14ac:dyDescent="0.25">
      <c r="F100" s="5"/>
    </row>
    <row r="101" spans="6:6" x14ac:dyDescent="0.25">
      <c r="F101" s="5"/>
    </row>
    <row r="102" spans="6:6" x14ac:dyDescent="0.25">
      <c r="F102" s="5"/>
    </row>
    <row r="103" spans="6:6" x14ac:dyDescent="0.25">
      <c r="F103" s="5"/>
    </row>
    <row r="104" spans="6:6" x14ac:dyDescent="0.25">
      <c r="F104" s="5"/>
    </row>
    <row r="105" spans="6:6" x14ac:dyDescent="0.25">
      <c r="F105" s="5"/>
    </row>
    <row r="106" spans="6:6" x14ac:dyDescent="0.25">
      <c r="F106" s="5"/>
    </row>
    <row r="107" spans="6:6" x14ac:dyDescent="0.25">
      <c r="F107" s="5"/>
    </row>
    <row r="108" spans="6:6" x14ac:dyDescent="0.25">
      <c r="F108" s="5"/>
    </row>
    <row r="109" spans="6:6" x14ac:dyDescent="0.25">
      <c r="F109" s="5"/>
    </row>
    <row r="110" spans="6:6" x14ac:dyDescent="0.25">
      <c r="F110" s="5"/>
    </row>
    <row r="111" spans="6:6" x14ac:dyDescent="0.25">
      <c r="F111" s="5"/>
    </row>
    <row r="112" spans="6:6" x14ac:dyDescent="0.25">
      <c r="F112" s="5"/>
    </row>
    <row r="113" spans="6:6" x14ac:dyDescent="0.25">
      <c r="F113" s="5"/>
    </row>
    <row r="114" spans="6:6" x14ac:dyDescent="0.25">
      <c r="F114" s="5"/>
    </row>
    <row r="115" spans="6:6" x14ac:dyDescent="0.25">
      <c r="F115" s="5"/>
    </row>
    <row r="116" spans="6:6" x14ac:dyDescent="0.25">
      <c r="F116" s="5"/>
    </row>
    <row r="117" spans="6:6" x14ac:dyDescent="0.25">
      <c r="F117" s="5"/>
    </row>
    <row r="118" spans="6:6" x14ac:dyDescent="0.25">
      <c r="F118" s="5"/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Heinrichs</dc:creator>
  <cp:lastModifiedBy>Michael Heinrichs</cp:lastModifiedBy>
  <dcterms:created xsi:type="dcterms:W3CDTF">2020-10-11T23:08:07Z</dcterms:created>
  <dcterms:modified xsi:type="dcterms:W3CDTF">2020-10-15T09:10:50Z</dcterms:modified>
</cp:coreProperties>
</file>