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\Documents\Projects\NeuraViPeR\NeuraViPeR_once_worked\NeuraViPeR\ViperBoxInterface\defaults\"/>
    </mc:Choice>
  </mc:AlternateContent>
  <xr:revisionPtr revIDLastSave="0" documentId="13_ncr:1_{95A9EFD1-F442-4EE9-8D32-D40FF2AE5BF5}" xr6:coauthVersionLast="47" xr6:coauthVersionMax="47" xr10:uidLastSave="{00000000-0000-0000-0000-000000000000}"/>
  <bookViews>
    <workbookView xWindow="-120" yWindow="-16320" windowWidth="29040" windowHeight="15720" activeTab="1" xr2:uid="{BBC9133A-47E8-4183-A3D2-0E13C727BDE7}"/>
  </bookViews>
  <sheets>
    <sheet name="chan2el" sheetId="1" r:id="rId1"/>
    <sheet name="probeelec_to_asic_el_pad" sheetId="6" r:id="rId2"/>
    <sheet name="low_res" sheetId="7" r:id="rId3"/>
    <sheet name="OS to electr (by IMEC)" sheetId="9" r:id="rId4"/>
    <sheet name="emulator_mapping" sheetId="8" state="hidden" r:id="rId5"/>
  </sheets>
  <definedNames>
    <definedName name="_xlnm._FilterDatabase" localSheetId="4" hidden="1">emulator_mapping!$A$1:$K$61</definedName>
    <definedName name="_xlnm._FilterDatabase" localSheetId="1" hidden="1">probeelec_to_asic_el_pad!$A$1:$K$61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1" i="6" l="1"/>
  <c r="I59" i="6"/>
  <c r="I36" i="6"/>
  <c r="I18" i="6"/>
  <c r="H3" i="6" l="1"/>
  <c r="I3" i="6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I15" i="6" s="1"/>
  <c r="G16" i="6"/>
  <c r="G17" i="6"/>
  <c r="G18" i="6"/>
  <c r="G19" i="6"/>
  <c r="G20" i="6"/>
  <c r="G21" i="6"/>
  <c r="G22" i="6"/>
  <c r="G23" i="6"/>
  <c r="G24" i="6"/>
  <c r="I24" i="6" s="1"/>
  <c r="G25" i="6"/>
  <c r="G26" i="6"/>
  <c r="G27" i="6"/>
  <c r="G28" i="6"/>
  <c r="G29" i="6"/>
  <c r="G30" i="6"/>
  <c r="G31" i="6"/>
  <c r="G32" i="6"/>
  <c r="I32" i="6" s="1"/>
  <c r="G33" i="6"/>
  <c r="G34" i="6"/>
  <c r="G35" i="6"/>
  <c r="G36" i="6"/>
  <c r="G37" i="6"/>
  <c r="I37" i="6" s="1"/>
  <c r="G38" i="6"/>
  <c r="G39" i="6"/>
  <c r="I39" i="6" s="1"/>
  <c r="G40" i="6"/>
  <c r="G41" i="6"/>
  <c r="G42" i="6"/>
  <c r="G43" i="6"/>
  <c r="G44" i="6"/>
  <c r="G45" i="6"/>
  <c r="G46" i="6"/>
  <c r="I46" i="6" s="1"/>
  <c r="G47" i="6"/>
  <c r="G48" i="6"/>
  <c r="G49" i="6"/>
  <c r="G50" i="6"/>
  <c r="G51" i="6"/>
  <c r="I51" i="6" s="1"/>
  <c r="G52" i="6"/>
  <c r="I52" i="6" s="1"/>
  <c r="G53" i="6"/>
  <c r="G54" i="6"/>
  <c r="I54" i="6" s="1"/>
  <c r="G55" i="6"/>
  <c r="G56" i="6"/>
  <c r="I56" i="6" s="1"/>
  <c r="G57" i="6"/>
  <c r="G58" i="6"/>
  <c r="I58" i="6" s="1"/>
  <c r="G59" i="6"/>
  <c r="G60" i="6"/>
  <c r="I60" i="6" s="1"/>
  <c r="G61" i="6"/>
  <c r="F3" i="6"/>
  <c r="F4" i="6"/>
  <c r="I4" i="6" s="1"/>
  <c r="F5" i="6"/>
  <c r="I5" i="6" s="1"/>
  <c r="F6" i="6"/>
  <c r="F7" i="6"/>
  <c r="I7" i="6" s="1"/>
  <c r="F8" i="6"/>
  <c r="F9" i="6"/>
  <c r="F10" i="6"/>
  <c r="I10" i="6" s="1"/>
  <c r="F11" i="6"/>
  <c r="I11" i="6" s="1"/>
  <c r="F12" i="6"/>
  <c r="I12" i="6" s="1"/>
  <c r="F13" i="6"/>
  <c r="I13" i="6" s="1"/>
  <c r="F14" i="6"/>
  <c r="F15" i="6"/>
  <c r="F16" i="6"/>
  <c r="I16" i="6" s="1"/>
  <c r="F17" i="6"/>
  <c r="I17" i="6" s="1"/>
  <c r="F18" i="6"/>
  <c r="F19" i="6"/>
  <c r="F20" i="6"/>
  <c r="I20" i="6" s="1"/>
  <c r="F21" i="6"/>
  <c r="F22" i="6"/>
  <c r="I22" i="6" s="1"/>
  <c r="F23" i="6"/>
  <c r="F24" i="6"/>
  <c r="F25" i="6"/>
  <c r="I25" i="6" s="1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I44" i="6" s="1"/>
  <c r="F45" i="6"/>
  <c r="I45" i="6" s="1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E6" i="6"/>
  <c r="I6" i="6" s="1"/>
  <c r="E7" i="6"/>
  <c r="E8" i="6"/>
  <c r="I8" i="6" s="1"/>
  <c r="E9" i="6"/>
  <c r="I9" i="6" s="1"/>
  <c r="E10" i="6"/>
  <c r="E11" i="6"/>
  <c r="E12" i="6"/>
  <c r="E13" i="6"/>
  <c r="E14" i="6"/>
  <c r="I14" i="6" s="1"/>
  <c r="E15" i="6"/>
  <c r="E16" i="6"/>
  <c r="E17" i="6"/>
  <c r="E18" i="6"/>
  <c r="E19" i="6"/>
  <c r="I19" i="6" s="1"/>
  <c r="E20" i="6"/>
  <c r="E21" i="6"/>
  <c r="I21" i="6" s="1"/>
  <c r="E22" i="6"/>
  <c r="E23" i="6"/>
  <c r="I23" i="6" s="1"/>
  <c r="E24" i="6"/>
  <c r="E25" i="6"/>
  <c r="E26" i="6"/>
  <c r="I26" i="6" s="1"/>
  <c r="E27" i="6"/>
  <c r="I27" i="6" s="1"/>
  <c r="E28" i="6"/>
  <c r="I28" i="6" s="1"/>
  <c r="E29" i="6"/>
  <c r="I29" i="6" s="1"/>
  <c r="E30" i="6"/>
  <c r="I30" i="6" s="1"/>
  <c r="E31" i="6"/>
  <c r="I31" i="6" s="1"/>
  <c r="E32" i="6"/>
  <c r="E33" i="6"/>
  <c r="I33" i="6" s="1"/>
  <c r="E34" i="6"/>
  <c r="I34" i="6" s="1"/>
  <c r="E35" i="6"/>
  <c r="I35" i="6" s="1"/>
  <c r="E36" i="6"/>
  <c r="E37" i="6"/>
  <c r="E38" i="6"/>
  <c r="I38" i="6" s="1"/>
  <c r="E39" i="6"/>
  <c r="E40" i="6"/>
  <c r="I40" i="6" s="1"/>
  <c r="E41" i="6"/>
  <c r="I41" i="6" s="1"/>
  <c r="E42" i="6"/>
  <c r="I42" i="6" s="1"/>
  <c r="E43" i="6"/>
  <c r="I43" i="6" s="1"/>
  <c r="E44" i="6"/>
  <c r="E45" i="6"/>
  <c r="E46" i="6"/>
  <c r="E47" i="6"/>
  <c r="I47" i="6" s="1"/>
  <c r="E48" i="6"/>
  <c r="I48" i="6" s="1"/>
  <c r="E49" i="6"/>
  <c r="I49" i="6" s="1"/>
  <c r="E50" i="6"/>
  <c r="I50" i="6" s="1"/>
  <c r="E51" i="6"/>
  <c r="E52" i="6"/>
  <c r="E53" i="6"/>
  <c r="I53" i="6" s="1"/>
  <c r="E54" i="6"/>
  <c r="E55" i="6"/>
  <c r="I55" i="6" s="1"/>
  <c r="E56" i="6"/>
  <c r="E57" i="6"/>
  <c r="I57" i="6" s="1"/>
  <c r="E58" i="6"/>
  <c r="E59" i="6"/>
  <c r="E60" i="6"/>
  <c r="E61" i="6"/>
  <c r="E3" i="6"/>
  <c r="E4" i="6"/>
  <c r="E5" i="6"/>
  <c r="H2" i="6"/>
  <c r="F2" i="6"/>
  <c r="G2" i="6"/>
  <c r="E2" i="6"/>
  <c r="I2" i="6" s="1"/>
  <c r="I3" i="8"/>
  <c r="I2" i="8"/>
  <c r="H61" i="8"/>
  <c r="E61" i="8"/>
  <c r="I61" i="8" s="1"/>
  <c r="I60" i="8"/>
  <c r="L60" i="8" s="1"/>
  <c r="G60" i="8"/>
  <c r="E60" i="8"/>
  <c r="H59" i="8"/>
  <c r="I59" i="8" s="1"/>
  <c r="F59" i="8"/>
  <c r="G58" i="8"/>
  <c r="E58" i="8"/>
  <c r="I58" i="8" s="1"/>
  <c r="G57" i="8"/>
  <c r="E57" i="8"/>
  <c r="I57" i="8" s="1"/>
  <c r="I56" i="8"/>
  <c r="G56" i="8"/>
  <c r="E56" i="8"/>
  <c r="H55" i="8"/>
  <c r="E55" i="8"/>
  <c r="I55" i="8" s="1"/>
  <c r="G54" i="8"/>
  <c r="E54" i="8"/>
  <c r="I54" i="8" s="1"/>
  <c r="H53" i="8"/>
  <c r="E53" i="8"/>
  <c r="I53" i="8" s="1"/>
  <c r="G52" i="8"/>
  <c r="I52" i="8" s="1"/>
  <c r="F52" i="8"/>
  <c r="G51" i="8"/>
  <c r="E51" i="8"/>
  <c r="I51" i="8" s="1"/>
  <c r="I50" i="8"/>
  <c r="G50" i="8"/>
  <c r="E50" i="8"/>
  <c r="G49" i="8"/>
  <c r="E49" i="8"/>
  <c r="I49" i="8" s="1"/>
  <c r="G48" i="8"/>
  <c r="E48" i="8"/>
  <c r="I48" i="8" s="1"/>
  <c r="G47" i="8"/>
  <c r="E47" i="8"/>
  <c r="I47" i="8" s="1"/>
  <c r="G46" i="8"/>
  <c r="E46" i="8"/>
  <c r="I46" i="8" s="1"/>
  <c r="H45" i="8"/>
  <c r="F45" i="8"/>
  <c r="I45" i="8" s="1"/>
  <c r="G44" i="8"/>
  <c r="F44" i="8"/>
  <c r="I44" i="8" s="1"/>
  <c r="L44" i="8" s="1"/>
  <c r="G43" i="8"/>
  <c r="E43" i="8"/>
  <c r="I43" i="8" s="1"/>
  <c r="G42" i="8"/>
  <c r="E42" i="8"/>
  <c r="I42" i="8" s="1"/>
  <c r="I41" i="8"/>
  <c r="G41" i="8"/>
  <c r="E41" i="8"/>
  <c r="G40" i="8"/>
  <c r="E40" i="8"/>
  <c r="I40" i="8" s="1"/>
  <c r="G39" i="8"/>
  <c r="I39" i="8" s="1"/>
  <c r="E39" i="8"/>
  <c r="G38" i="8"/>
  <c r="E38" i="8"/>
  <c r="I38" i="8" s="1"/>
  <c r="L38" i="8" s="1"/>
  <c r="G37" i="8"/>
  <c r="E37" i="8"/>
  <c r="I37" i="8" s="1"/>
  <c r="H36" i="8"/>
  <c r="I36" i="8" s="1"/>
  <c r="F36" i="8"/>
  <c r="I35" i="8"/>
  <c r="H35" i="8"/>
  <c r="E35" i="8"/>
  <c r="G34" i="8"/>
  <c r="E34" i="8"/>
  <c r="I34" i="8" s="1"/>
  <c r="G33" i="8"/>
  <c r="E33" i="8"/>
  <c r="I33" i="8" s="1"/>
  <c r="G32" i="8"/>
  <c r="I32" i="8" s="1"/>
  <c r="E32" i="8"/>
  <c r="H31" i="8"/>
  <c r="E31" i="8"/>
  <c r="I31" i="8" s="1"/>
  <c r="G30" i="8"/>
  <c r="E30" i="8"/>
  <c r="I30" i="8" s="1"/>
  <c r="G29" i="8"/>
  <c r="E29" i="8"/>
  <c r="I29" i="8" s="1"/>
  <c r="G28" i="8"/>
  <c r="E28" i="8"/>
  <c r="I28" i="8" s="1"/>
  <c r="G27" i="8"/>
  <c r="E27" i="8"/>
  <c r="I27" i="8" s="1"/>
  <c r="G26" i="8"/>
  <c r="E26" i="8"/>
  <c r="I26" i="8" s="1"/>
  <c r="H25" i="8"/>
  <c r="F25" i="8"/>
  <c r="I25" i="8" s="1"/>
  <c r="I24" i="8"/>
  <c r="G24" i="8"/>
  <c r="E24" i="8"/>
  <c r="G23" i="8"/>
  <c r="E23" i="8"/>
  <c r="I23" i="8" s="1"/>
  <c r="H22" i="8"/>
  <c r="F22" i="8"/>
  <c r="I22" i="8" s="1"/>
  <c r="G21" i="8"/>
  <c r="E21" i="8"/>
  <c r="I21" i="8" s="1"/>
  <c r="H20" i="8"/>
  <c r="F20" i="8"/>
  <c r="I20" i="8" s="1"/>
  <c r="G19" i="8"/>
  <c r="E19" i="8"/>
  <c r="I19" i="8" s="1"/>
  <c r="H18" i="8"/>
  <c r="I18" i="8" s="1"/>
  <c r="L18" i="8" s="1"/>
  <c r="F18" i="8"/>
  <c r="H17" i="8"/>
  <c r="I17" i="8" s="1"/>
  <c r="F17" i="8"/>
  <c r="H16" i="8"/>
  <c r="F16" i="8"/>
  <c r="I16" i="8" s="1"/>
  <c r="G15" i="8"/>
  <c r="I15" i="8" s="1"/>
  <c r="E15" i="8"/>
  <c r="G14" i="8"/>
  <c r="E14" i="8"/>
  <c r="I14" i="8" s="1"/>
  <c r="H13" i="8"/>
  <c r="F13" i="8"/>
  <c r="I13" i="8" s="1"/>
  <c r="H12" i="8"/>
  <c r="F12" i="8"/>
  <c r="I12" i="8" s="1"/>
  <c r="H11" i="8"/>
  <c r="F11" i="8"/>
  <c r="I11" i="8" s="1"/>
  <c r="H10" i="8"/>
  <c r="F10" i="8"/>
  <c r="I10" i="8" s="1"/>
  <c r="L10" i="8" s="1"/>
  <c r="G9" i="8"/>
  <c r="E9" i="8"/>
  <c r="I9" i="8" s="1"/>
  <c r="G8" i="8"/>
  <c r="E8" i="8"/>
  <c r="I8" i="8" s="1"/>
  <c r="H7" i="8"/>
  <c r="F7" i="8"/>
  <c r="I7" i="8" s="1"/>
  <c r="G6" i="8"/>
  <c r="E6" i="8"/>
  <c r="I6" i="8" s="1"/>
  <c r="H5" i="8"/>
  <c r="F5" i="8"/>
  <c r="I5" i="8" s="1"/>
  <c r="H4" i="8"/>
  <c r="F4" i="8"/>
  <c r="I4" i="8" s="1"/>
  <c r="H3" i="8"/>
  <c r="F3" i="8"/>
  <c r="G2" i="8"/>
  <c r="E2" i="8"/>
  <c r="L2" i="8" s="1"/>
  <c r="J38" i="8"/>
  <c r="J24" i="8"/>
  <c r="J41" i="6"/>
  <c r="J58" i="6"/>
  <c r="J42" i="8"/>
  <c r="J41" i="8"/>
  <c r="J26" i="8"/>
  <c r="J20" i="8"/>
  <c r="J14" i="6"/>
  <c r="J34" i="6"/>
  <c r="J10" i="6"/>
  <c r="J59" i="6"/>
  <c r="J13" i="8"/>
  <c r="J19" i="6"/>
  <c r="J53" i="6"/>
  <c r="J39" i="6"/>
  <c r="J11" i="8"/>
  <c r="J28" i="8"/>
  <c r="J56" i="8"/>
  <c r="J21" i="8"/>
  <c r="J27" i="6"/>
  <c r="J42" i="6"/>
  <c r="J12" i="6"/>
  <c r="J35" i="8"/>
  <c r="J59" i="8"/>
  <c r="J56" i="6"/>
  <c r="J32" i="8"/>
  <c r="J16" i="6"/>
  <c r="J18" i="8"/>
  <c r="J12" i="8"/>
  <c r="J6" i="6"/>
  <c r="J23" i="6"/>
  <c r="J15" i="8"/>
  <c r="J48" i="6"/>
  <c r="J55" i="8"/>
  <c r="J31" i="6"/>
  <c r="J52" i="6"/>
  <c r="J35" i="6"/>
  <c r="J20" i="6"/>
  <c r="J57" i="6"/>
  <c r="J5" i="6"/>
  <c r="J44" i="6"/>
  <c r="J22" i="8"/>
  <c r="J3" i="6"/>
  <c r="J50" i="6"/>
  <c r="J4" i="8"/>
  <c r="J9" i="8"/>
  <c r="J49" i="8"/>
  <c r="J6" i="8"/>
  <c r="J61" i="6"/>
  <c r="J5" i="8"/>
  <c r="J58" i="8"/>
  <c r="J40" i="6"/>
  <c r="J10" i="8"/>
  <c r="J2" i="8"/>
  <c r="J60" i="6"/>
  <c r="J4" i="6"/>
  <c r="J55" i="6"/>
  <c r="J23" i="8"/>
  <c r="J30" i="6"/>
  <c r="J33" i="8"/>
  <c r="J50" i="8"/>
  <c r="J45" i="6"/>
  <c r="J19" i="8"/>
  <c r="J26" i="6"/>
  <c r="J48" i="8"/>
  <c r="J37" i="8"/>
  <c r="J30" i="8"/>
  <c r="J45" i="8"/>
  <c r="J25" i="6"/>
  <c r="J7" i="8"/>
  <c r="J61" i="8"/>
  <c r="J47" i="8"/>
  <c r="J24" i="6"/>
  <c r="J25" i="8"/>
  <c r="J54" i="8"/>
  <c r="J51" i="6"/>
  <c r="J3" i="8"/>
  <c r="J32" i="6"/>
  <c r="J54" i="6"/>
  <c r="J21" i="6"/>
  <c r="J47" i="6"/>
  <c r="J22" i="6"/>
  <c r="J18" i="6"/>
  <c r="J44" i="8"/>
  <c r="J36" i="8"/>
  <c r="J60" i="8"/>
  <c r="J7" i="6"/>
  <c r="J8" i="8"/>
  <c r="J31" i="8"/>
  <c r="J39" i="8"/>
  <c r="J29" i="6"/>
  <c r="J51" i="8"/>
  <c r="J8" i="6"/>
  <c r="J52" i="8"/>
  <c r="J27" i="8"/>
  <c r="J38" i="6"/>
  <c r="J2" i="6"/>
  <c r="J17" i="8"/>
  <c r="J40" i="8"/>
  <c r="J46" i="8"/>
  <c r="J33" i="6"/>
  <c r="J53" i="8"/>
  <c r="J43" i="6"/>
  <c r="J15" i="6"/>
  <c r="J13" i="6"/>
  <c r="J11" i="6"/>
  <c r="J36" i="6"/>
  <c r="J37" i="6"/>
  <c r="J14" i="8"/>
  <c r="J43" i="8"/>
  <c r="J57" i="8"/>
  <c r="J16" i="8"/>
  <c r="J17" i="6"/>
  <c r="J9" i="6"/>
  <c r="J34" i="8"/>
  <c r="J29" i="8"/>
  <c r="J28" i="6"/>
  <c r="L16" i="8" l="1"/>
  <c r="K16" i="8"/>
  <c r="K29" i="8"/>
  <c r="L29" i="8"/>
  <c r="K35" i="8"/>
  <c r="L35" i="8"/>
  <c r="L42" i="8"/>
  <c r="K42" i="8"/>
  <c r="K49" i="8"/>
  <c r="L49" i="8"/>
  <c r="L3" i="8"/>
  <c r="K3" i="8"/>
  <c r="L23" i="8"/>
  <c r="K23" i="8"/>
  <c r="L4" i="8"/>
  <c r="K4" i="8"/>
  <c r="L30" i="8"/>
  <c r="K30" i="8"/>
  <c r="L36" i="8"/>
  <c r="K36" i="8"/>
  <c r="K43" i="8"/>
  <c r="L43" i="8"/>
  <c r="K10" i="8"/>
  <c r="L17" i="8"/>
  <c r="K17" i="8"/>
  <c r="K37" i="8"/>
  <c r="L37" i="8"/>
  <c r="L56" i="8"/>
  <c r="K56" i="8"/>
  <c r="L11" i="8"/>
  <c r="K11" i="8"/>
  <c r="K31" i="8"/>
  <c r="L31" i="8"/>
  <c r="L50" i="8"/>
  <c r="K50" i="8"/>
  <c r="K57" i="8"/>
  <c r="L57" i="8"/>
  <c r="L5" i="8"/>
  <c r="K5" i="8"/>
  <c r="L24" i="8"/>
  <c r="K24" i="8"/>
  <c r="L12" i="8"/>
  <c r="K12" i="8"/>
  <c r="K25" i="8"/>
  <c r="L25" i="8"/>
  <c r="K51" i="8"/>
  <c r="L51" i="8"/>
  <c r="L58" i="8"/>
  <c r="K58" i="8"/>
  <c r="L6" i="8"/>
  <c r="K6" i="8"/>
  <c r="K18" i="8"/>
  <c r="K32" i="8"/>
  <c r="K38" i="8"/>
  <c r="K44" i="8"/>
  <c r="L19" i="8"/>
  <c r="K19" i="8"/>
  <c r="L26" i="8"/>
  <c r="K26" i="8"/>
  <c r="L32" i="8"/>
  <c r="K45" i="8"/>
  <c r="L45" i="8"/>
  <c r="L7" i="8"/>
  <c r="K7" i="8"/>
  <c r="L13" i="8"/>
  <c r="K13" i="8"/>
  <c r="L52" i="8"/>
  <c r="K52" i="8"/>
  <c r="L20" i="8"/>
  <c r="K20" i="8"/>
  <c r="K33" i="8"/>
  <c r="L33" i="8"/>
  <c r="K39" i="8"/>
  <c r="L39" i="8"/>
  <c r="L46" i="8"/>
  <c r="K46" i="8"/>
  <c r="K59" i="8"/>
  <c r="L59" i="8"/>
  <c r="L14" i="8"/>
  <c r="K14" i="8"/>
  <c r="L40" i="8"/>
  <c r="K40" i="8"/>
  <c r="K53" i="8"/>
  <c r="L53" i="8"/>
  <c r="L8" i="8"/>
  <c r="K8" i="8"/>
  <c r="K27" i="8"/>
  <c r="L27" i="8"/>
  <c r="L34" i="8"/>
  <c r="K34" i="8"/>
  <c r="K47" i="8"/>
  <c r="L47" i="8"/>
  <c r="L21" i="8"/>
  <c r="K21" i="8"/>
  <c r="L54" i="8"/>
  <c r="K54" i="8"/>
  <c r="L9" i="8"/>
  <c r="K9" i="8"/>
  <c r="L15" i="8"/>
  <c r="K15" i="8"/>
  <c r="L28" i="8"/>
  <c r="K28" i="8"/>
  <c r="L48" i="8"/>
  <c r="K48" i="8"/>
  <c r="K61" i="8"/>
  <c r="L61" i="8"/>
  <c r="K2" i="8"/>
  <c r="L22" i="8"/>
  <c r="K22" i="8"/>
  <c r="K41" i="8"/>
  <c r="L41" i="8"/>
  <c r="K55" i="8"/>
  <c r="L55" i="8"/>
  <c r="K60" i="8"/>
  <c r="K14" i="6"/>
  <c r="K6" i="6"/>
  <c r="K22" i="6"/>
  <c r="K7" i="6"/>
  <c r="K19" i="6"/>
  <c r="K55" i="6"/>
  <c r="J46" i="6"/>
  <c r="J49" i="6"/>
  <c r="N6" i="6" l="1"/>
  <c r="L6" i="6"/>
  <c r="N7" i="6"/>
  <c r="L7" i="6"/>
  <c r="N22" i="6"/>
  <c r="L22" i="6"/>
  <c r="N55" i="6"/>
  <c r="L55" i="6"/>
  <c r="N14" i="6"/>
  <c r="L14" i="6"/>
  <c r="N19" i="6"/>
  <c r="L19" i="6"/>
  <c r="M19" i="6"/>
  <c r="M6" i="6"/>
  <c r="M22" i="6"/>
  <c r="M7" i="6"/>
  <c r="M14" i="6"/>
  <c r="M55" i="6"/>
  <c r="N55" i="8"/>
  <c r="M55" i="8"/>
  <c r="N54" i="8"/>
  <c r="M54" i="8"/>
  <c r="N14" i="8"/>
  <c r="M14" i="8"/>
  <c r="N7" i="8"/>
  <c r="M7" i="8"/>
  <c r="N31" i="8"/>
  <c r="M31" i="8"/>
  <c r="M4" i="8"/>
  <c r="N4" i="8"/>
  <c r="N11" i="8"/>
  <c r="M11" i="8"/>
  <c r="N41" i="8"/>
  <c r="M41" i="8"/>
  <c r="N21" i="8"/>
  <c r="M21" i="8"/>
  <c r="N51" i="8"/>
  <c r="M51" i="8"/>
  <c r="N23" i="8"/>
  <c r="M23" i="8"/>
  <c r="N22" i="8"/>
  <c r="M22" i="8"/>
  <c r="N59" i="8"/>
  <c r="M59" i="8"/>
  <c r="N45" i="8"/>
  <c r="M45" i="8"/>
  <c r="N56" i="8"/>
  <c r="M56" i="8"/>
  <c r="N46" i="8"/>
  <c r="M46" i="8"/>
  <c r="N25" i="8"/>
  <c r="M25" i="8"/>
  <c r="N3" i="8"/>
  <c r="M3" i="8"/>
  <c r="N2" i="8"/>
  <c r="M2" i="8"/>
  <c r="N47" i="8"/>
  <c r="M47" i="8"/>
  <c r="N26" i="8"/>
  <c r="M26" i="8"/>
  <c r="M12" i="8"/>
  <c r="N12" i="8"/>
  <c r="N34" i="8"/>
  <c r="M34" i="8"/>
  <c r="N37" i="8"/>
  <c r="M37" i="8"/>
  <c r="N61" i="8"/>
  <c r="M61" i="8"/>
  <c r="N39" i="8"/>
  <c r="M39" i="8"/>
  <c r="N19" i="8"/>
  <c r="M19" i="8"/>
  <c r="N24" i="8"/>
  <c r="M24" i="8"/>
  <c r="N17" i="8"/>
  <c r="M17" i="8"/>
  <c r="N49" i="8"/>
  <c r="M49" i="8"/>
  <c r="N48" i="8"/>
  <c r="M48" i="8"/>
  <c r="N42" i="8"/>
  <c r="M42" i="8"/>
  <c r="N27" i="8"/>
  <c r="M27" i="8"/>
  <c r="N33" i="8"/>
  <c r="M33" i="8"/>
  <c r="N44" i="8"/>
  <c r="M44" i="8"/>
  <c r="N5" i="8"/>
  <c r="M5" i="8"/>
  <c r="N10" i="8"/>
  <c r="M10" i="8"/>
  <c r="N28" i="8"/>
  <c r="M28" i="8"/>
  <c r="M8" i="8"/>
  <c r="N8" i="8"/>
  <c r="M20" i="8"/>
  <c r="N20" i="8"/>
  <c r="N38" i="8"/>
  <c r="M38" i="8"/>
  <c r="N32" i="8"/>
  <c r="M32" i="8"/>
  <c r="N43" i="8"/>
  <c r="M43" i="8"/>
  <c r="N35" i="8"/>
  <c r="M35" i="8"/>
  <c r="N15" i="8"/>
  <c r="M15" i="8"/>
  <c r="M52" i="8"/>
  <c r="N52" i="8"/>
  <c r="N18" i="8"/>
  <c r="M18" i="8"/>
  <c r="N57" i="8"/>
  <c r="M57" i="8"/>
  <c r="M36" i="8"/>
  <c r="N36" i="8"/>
  <c r="N53" i="8"/>
  <c r="M53" i="8"/>
  <c r="N6" i="8"/>
  <c r="M6" i="8"/>
  <c r="N50" i="8"/>
  <c r="M50" i="8"/>
  <c r="N29" i="8"/>
  <c r="M29" i="8"/>
  <c r="N60" i="8"/>
  <c r="M60" i="8"/>
  <c r="N9" i="8"/>
  <c r="M9" i="8"/>
  <c r="N40" i="8"/>
  <c r="M40" i="8"/>
  <c r="N13" i="8"/>
  <c r="M13" i="8"/>
  <c r="N30" i="8"/>
  <c r="M30" i="8"/>
  <c r="M16" i="8"/>
  <c r="N16" i="8"/>
  <c r="N58" i="8"/>
  <c r="M58" i="8"/>
  <c r="K29" i="6"/>
  <c r="K15" i="6"/>
  <c r="K33" i="6"/>
  <c r="K9" i="6"/>
  <c r="K11" i="6"/>
  <c r="K51" i="6"/>
  <c r="K21" i="6"/>
  <c r="K12" i="6"/>
  <c r="K10" i="6"/>
  <c r="K20" i="6"/>
  <c r="K2" i="6"/>
  <c r="L2" i="6" s="1"/>
  <c r="K23" i="6"/>
  <c r="K8" i="6"/>
  <c r="K5" i="6"/>
  <c r="K4" i="6"/>
  <c r="K17" i="6"/>
  <c r="K18" i="6"/>
  <c r="K3" i="6"/>
  <c r="K30" i="6"/>
  <c r="K57" i="6"/>
  <c r="K45" i="6"/>
  <c r="K25" i="6"/>
  <c r="K41" i="6"/>
  <c r="K35" i="6"/>
  <c r="K38" i="6"/>
  <c r="K44" i="6"/>
  <c r="K39" i="6"/>
  <c r="K26" i="6"/>
  <c r="K52" i="6"/>
  <c r="K59" i="6"/>
  <c r="K40" i="6"/>
  <c r="K46" i="6"/>
  <c r="K60" i="6"/>
  <c r="K47" i="6"/>
  <c r="K43" i="6"/>
  <c r="K50" i="6"/>
  <c r="K61" i="6"/>
  <c r="K48" i="6"/>
  <c r="K36" i="6"/>
  <c r="K53" i="6"/>
  <c r="K58" i="6"/>
  <c r="K32" i="6"/>
  <c r="K54" i="6"/>
  <c r="K31" i="6"/>
  <c r="K49" i="6"/>
  <c r="K42" i="6"/>
  <c r="K37" i="6"/>
  <c r="K28" i="6"/>
  <c r="K27" i="6"/>
  <c r="K56" i="6"/>
  <c r="K24" i="6"/>
  <c r="K13" i="6"/>
  <c r="K34" i="6"/>
  <c r="K16" i="6"/>
  <c r="N25" i="6" l="1"/>
  <c r="L25" i="6"/>
  <c r="N45" i="6"/>
  <c r="L45" i="6"/>
  <c r="N13" i="6"/>
  <c r="L13" i="6"/>
  <c r="N43" i="6"/>
  <c r="L43" i="6"/>
  <c r="N56" i="6"/>
  <c r="L56" i="6"/>
  <c r="N15" i="6"/>
  <c r="L15" i="6"/>
  <c r="N27" i="6"/>
  <c r="L27" i="6"/>
  <c r="N60" i="6"/>
  <c r="L60" i="6"/>
  <c r="N18" i="6"/>
  <c r="L18" i="6"/>
  <c r="N29" i="6"/>
  <c r="L29" i="6"/>
  <c r="N28" i="6"/>
  <c r="L28" i="6"/>
  <c r="N46" i="6"/>
  <c r="L46" i="6"/>
  <c r="N17" i="6"/>
  <c r="L17" i="6"/>
  <c r="N37" i="6"/>
  <c r="L37" i="6"/>
  <c r="N40" i="6"/>
  <c r="L40" i="6"/>
  <c r="N4" i="6"/>
  <c r="L4" i="6"/>
  <c r="N51" i="6"/>
  <c r="L51" i="6"/>
  <c r="N34" i="6"/>
  <c r="L34" i="6"/>
  <c r="N50" i="6"/>
  <c r="L50" i="6"/>
  <c r="N59" i="6"/>
  <c r="L59" i="6"/>
  <c r="N16" i="6"/>
  <c r="L16" i="6"/>
  <c r="N61" i="6"/>
  <c r="L61" i="6"/>
  <c r="N11" i="6"/>
  <c r="L11" i="6"/>
  <c r="N24" i="6"/>
  <c r="L24" i="6"/>
  <c r="N47" i="6"/>
  <c r="L47" i="6"/>
  <c r="N3" i="6"/>
  <c r="L3" i="6"/>
  <c r="N5" i="6"/>
  <c r="L5" i="6"/>
  <c r="N52" i="6"/>
  <c r="L52" i="6"/>
  <c r="N8" i="6"/>
  <c r="L8" i="6"/>
  <c r="N26" i="6"/>
  <c r="L26" i="6"/>
  <c r="N39" i="6"/>
  <c r="L39" i="6"/>
  <c r="N57" i="6"/>
  <c r="L57" i="6"/>
  <c r="N30" i="6"/>
  <c r="L30" i="6"/>
  <c r="N42" i="6"/>
  <c r="L42" i="6"/>
  <c r="N49" i="6"/>
  <c r="L49" i="6"/>
  <c r="N20" i="6"/>
  <c r="L20" i="6"/>
  <c r="N9" i="6"/>
  <c r="L9" i="6"/>
  <c r="N31" i="6"/>
  <c r="L31" i="6"/>
  <c r="N10" i="6"/>
  <c r="L10" i="6"/>
  <c r="N48" i="6"/>
  <c r="L48" i="6"/>
  <c r="N33" i="6"/>
  <c r="L33" i="6"/>
  <c r="N23" i="6"/>
  <c r="L23" i="6"/>
  <c r="N54" i="6"/>
  <c r="L54" i="6"/>
  <c r="N32" i="6"/>
  <c r="L32" i="6"/>
  <c r="N44" i="6"/>
  <c r="L44" i="6"/>
  <c r="N58" i="6"/>
  <c r="L58" i="6"/>
  <c r="N38" i="6"/>
  <c r="L38" i="6"/>
  <c r="N53" i="6"/>
  <c r="L53" i="6"/>
  <c r="N35" i="6"/>
  <c r="L35" i="6"/>
  <c r="N12" i="6"/>
  <c r="L12" i="6"/>
  <c r="N36" i="6"/>
  <c r="L36" i="6"/>
  <c r="N41" i="6"/>
  <c r="L41" i="6"/>
  <c r="N21" i="6"/>
  <c r="L21" i="6"/>
  <c r="M4" i="6"/>
  <c r="M52" i="6"/>
  <c r="M8" i="6"/>
  <c r="N2" i="6"/>
  <c r="M2" i="6"/>
  <c r="M58" i="6"/>
  <c r="M38" i="6"/>
  <c r="M20" i="6"/>
  <c r="M53" i="6"/>
  <c r="M35" i="6"/>
  <c r="M10" i="6"/>
  <c r="M36" i="6"/>
  <c r="M41" i="6"/>
  <c r="M12" i="6"/>
  <c r="M54" i="6"/>
  <c r="M51" i="6"/>
  <c r="M11" i="6"/>
  <c r="M42" i="6"/>
  <c r="M31" i="6"/>
  <c r="M61" i="6"/>
  <c r="M13" i="6"/>
  <c r="M24" i="6"/>
  <c r="M30" i="6"/>
  <c r="M9" i="6"/>
  <c r="M59" i="6"/>
  <c r="M32" i="6"/>
  <c r="M48" i="6"/>
  <c r="M34" i="6"/>
  <c r="M3" i="6"/>
  <c r="M26" i="6"/>
  <c r="M23" i="6"/>
  <c r="M16" i="6"/>
  <c r="M60" i="6"/>
  <c r="M5" i="6"/>
  <c r="M39" i="6"/>
  <c r="M25" i="6"/>
  <c r="M45" i="6"/>
  <c r="M57" i="6"/>
  <c r="M43" i="6"/>
  <c r="M47" i="6"/>
  <c r="M33" i="6"/>
  <c r="M18" i="6"/>
  <c r="M46" i="6"/>
  <c r="M29" i="6"/>
  <c r="M49" i="6"/>
  <c r="M44" i="6"/>
  <c r="M21" i="6"/>
  <c r="M50" i="6"/>
  <c r="M56" i="6"/>
  <c r="M27" i="6"/>
  <c r="M15" i="6"/>
  <c r="M28" i="6"/>
  <c r="M17" i="6"/>
  <c r="M37" i="6"/>
  <c r="M40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tc={F4C539F1-0EE4-4CC5-A12D-268E398A1562}</author>
    <author>tc={3A7EDAEC-C525-4DAE-8067-F8B6A88D7606}</author>
    <author>tc={7F5036D8-1661-40BA-8C1C-A52FCBD05B65}</author>
    <author>tc={B79E6B55-99BA-4662-A08C-0DBA2668A814}</author>
    <author>tc={F63B2F0A-20EE-4474-89EC-9484127D8D1E}</author>
    <author>tc={AA140A83-7BE8-4EE1-A5D3-FF462E2415FE}</author>
    <author>tc={E6612BE9-7580-4AA1-9609-F35560C6D226}</author>
  </authors>
  <commentList>
    <comment ref="B1" authorId="0" shapeId="0" xr:uid="{F4C539F1-0EE4-4CC5-A12D-268E398A1562}">
      <text>
        <t>[Threaded comment]
Your version of Excel allows you to read this threaded comment; however, any edits to it will get removed if the file is opened in a newer version of Excel. Learn more: https://go.microsoft.com/fwlink/?linkid=870924
Comment:
    EL_PADs that are marked red are known to have lower resolution</t>
      </text>
    </comment>
    <comment ref="E1" authorId="1" shapeId="0" xr:uid="{3A7EDAEC-C525-4DAE-8067-F8B6A88D7606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Looks up which channel is connected to the electrode pad in column B</t>
      </text>
    </comment>
    <comment ref="I1" authorId="2" shapeId="0" xr:uid="{7F5036D8-1661-40BA-8C1C-A52FCBD05B65}">
      <text>
        <t>[Threaded comment]
Your version of Excel allows you to read this threaded comment; however, any edits to it will get removed if the file is opened in a newer version of Excel. Learn more: https://go.microsoft.com/fwlink/?linkid=870924
Comment:
    Edit this column by setting it to equal to the value of something in column C-F, the rest will update</t>
      </text>
    </comment>
    <comment ref="J1" authorId="3" shapeId="0" xr:uid="{B79E6B55-99BA-4662-A08C-0DBA2668A814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Looks up which input is selected in column G</t>
      </text>
    </comment>
    <comment ref="K1" authorId="4" shapeId="0" xr:uid="{F63B2F0A-20EE-4474-89EC-9484127D8D1E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Looks up if value in column G is already mentioned in any of the values above the current value. This doesn't work for the first value which always gives Duplicate.</t>
      </text>
    </comment>
    <comment ref="M1" authorId="5" shapeId="0" xr:uid="{AA140A83-7BE8-4EE1-A5D3-FF462E2415F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column is read by the software and the data in its particular row will be used to select from which input the channel/amplifier in the previous row will amplify.
</t>
      </text>
    </comment>
    <comment ref="N1" authorId="6" shapeId="0" xr:uid="{E6612BE9-7580-4AA1-9609-F35560C6D226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is read by the software and the data in its particular row will be displayed in Open Ephys on the channel that is marked here.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tc={5F6488BD-67BE-48E8-A7B0-66672CB63AD7}</author>
    <author>tc={AB462B84-A9BD-417A-B1E9-8578FB2007DC}</author>
    <author>tc={680A515E-D9F1-4204-A2CC-5EE5746B827F}</author>
    <author>tc={D1E3D0A6-BC5C-42F3-A4D3-FDAC0C9A0AA3}</author>
    <author>tc={E1117C52-C2BA-4C76-A9FF-DC937101FFBB}</author>
    <author>tc={37299E0A-708E-4B09-B611-7EFD90F67C62}</author>
    <author>tc={91F06FA7-0E2B-4CFD-8CA8-1154A40EB612}</author>
  </authors>
  <commentList>
    <comment ref="B1" authorId="0" shapeId="0" xr:uid="{5F6488BD-67BE-48E8-A7B0-66672CB63AD7}">
      <text>
        <t>[Threaded comment]
Your version of Excel allows you to read this threaded comment; however, any edits to it will get removed if the file is opened in a newer version of Excel. Learn more: https://go.microsoft.com/fwlink/?linkid=870924
Comment:
    EL_PADs that are marked red are known to have lower resolution</t>
      </text>
    </comment>
    <comment ref="E1" authorId="1" shapeId="0" xr:uid="{AB462B84-A9BD-417A-B1E9-8578FB2007DC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Looks up which channel is connected to the electrode pad in column B</t>
      </text>
    </comment>
    <comment ref="I1" authorId="2" shapeId="0" xr:uid="{680A515E-D9F1-4204-A2CC-5EE5746B827F}">
      <text>
        <t>[Threaded comment]
Your version of Excel allows you to read this threaded comment; however, any edits to it will get removed if the file is opened in a newer version of Excel. Learn more: https://go.microsoft.com/fwlink/?linkid=870924
Comment:
    Edit this column by setting it to equal to the value of something in column C-F, the rest will update</t>
      </text>
    </comment>
    <comment ref="J1" authorId="3" shapeId="0" xr:uid="{D1E3D0A6-BC5C-42F3-A4D3-FDAC0C9A0AA3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Looks up which input is selected in column G</t>
      </text>
    </comment>
    <comment ref="K1" authorId="4" shapeId="0" xr:uid="{E1117C52-C2BA-4C76-A9FF-DC937101FFBB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Looks up if value in column G is already mentioned in any of the values above the current value. This doesn't work for the first value which always gives Duplicate.</t>
      </text>
    </comment>
    <comment ref="M1" authorId="5" shapeId="0" xr:uid="{37299E0A-708E-4B09-B611-7EFD90F67C6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column is read by the software and the data in its particular row will be used to select from which input the channel/amplifier in the previous row will amplify.
</t>
      </text>
    </comment>
    <comment ref="N1" authorId="6" shapeId="0" xr:uid="{91F06FA7-0E2B-4CFD-8CA8-1154A40EB61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is read by the software and the data in its particular row will be displayed in Open Ephys on the channel that is marked here.</t>
      </text>
    </comment>
  </commentList>
</comments>
</file>

<file path=xl/sharedStrings.xml><?xml version="1.0" encoding="utf-8"?>
<sst xmlns="http://schemas.openxmlformats.org/spreadsheetml/2006/main" count="256" uniqueCount="27">
  <si>
    <t>Ch_InP position</t>
  </si>
  <si>
    <t>Channel #</t>
  </si>
  <si>
    <t>Rec_signal&lt;1:64&gt;</t>
  </si>
  <si>
    <t>EL_PAD#</t>
  </si>
  <si>
    <t>Input referring to that place</t>
  </si>
  <si>
    <t>Channel taken</t>
  </si>
  <si>
    <t>input 0 channel</t>
  </si>
  <si>
    <t>Probe electrode</t>
  </si>
  <si>
    <t>input 1 channel</t>
  </si>
  <si>
    <t>input 2 channel</t>
  </si>
  <si>
    <t>input 3 channel</t>
  </si>
  <si>
    <t>Duplicate?</t>
  </si>
  <si>
    <t>Resulting channel</t>
  </si>
  <si>
    <t>Resulting input selection</t>
  </si>
  <si>
    <t>Resulting electrode</t>
  </si>
  <si>
    <t>el_pad</t>
  </si>
  <si>
    <t>low res</t>
  </si>
  <si>
    <t>no data</t>
  </si>
  <si>
    <t>normal</t>
  </si>
  <si>
    <t>B</t>
  </si>
  <si>
    <t>Bottom (B) or Top connector</t>
  </si>
  <si>
    <t>Omnetics number</t>
  </si>
  <si>
    <t>T</t>
  </si>
  <si>
    <t>OS</t>
  </si>
  <si>
    <t>ELECTRODE (on probe)</t>
  </si>
  <si>
    <t>Low Resolution</t>
  </si>
  <si>
    <t>High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</si>
</sst>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Gill Sans MT"/>
      <family val="2"/>
    </font>
    <font>
      <sz val="11"/>
      <color rgb="FF006100"/>
      <name val="Gill Sans MT"/>
      <family val="2"/>
    </font>
    <font>
      <b/>
      <sz val="11"/>
      <color theme="1"/>
      <name val="Gill Sans MT"/>
      <family val="2"/>
    </font>
    <font>
      <sz val="11"/>
      <color rgb="FFFF0000"/>
      <name val="Gill Sans MT"/>
      <family val="2"/>
    </font>
    <font>
      <b/>
      <sz val="11"/>
      <name val="Gill Sans MT"/>
      <family val="2"/>
    </font>
    <font>
      <b/>
      <sz val="11"/>
      <color rgb="FF000000"/>
      <name val="Gill Sans MT"/>
      <family val="2"/>
    </font>
    <font>
      <sz val="11"/>
      <color rgb="FF000000"/>
      <name val="Gill Sans MT"/>
      <family val="2"/>
    </font>
    <font>
      <b/>
      <sz val="14"/>
      <color theme="1"/>
      <name val="Gill Sans MT"/>
      <family val="2"/>
    </font>
    <font>
      <b/>
      <sz val="16"/>
      <color theme="1"/>
      <name val="Gill Sans MT"/>
      <family val="2"/>
    </font>
    <font>
      <sz val="11"/>
      <name val="Gill Sans MT"/>
      <family val="2"/>
    </font>
    <font>
      <sz val="18"/>
      <color theme="1"/>
      <name val="Gill Sans MT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6">
    <xf numFmtId="0" fontId="0" fillId="0" borderId="0" xfId="0"/>
    <xf numFmtId="0" fontId="2" fillId="0" borderId="0" xfId="0" applyFont="1"/>
    <xf numFmtId="0" fontId="1" fillId="2" borderId="0" xfId="1"/>
    <xf numFmtId="0" fontId="1" fillId="2" borderId="0" xfId="1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1" fillId="2" borderId="7" xfId="1" applyBorder="1"/>
    <xf numFmtId="0" fontId="1" fillId="2" borderId="8" xfId="1" applyBorder="1"/>
    <xf numFmtId="0" fontId="3" fillId="2" borderId="0" xfId="1" applyFont="1" applyBorder="1"/>
    <xf numFmtId="0" fontId="3" fillId="2" borderId="5" xfId="1" applyFont="1" applyBorder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1" fillId="4" borderId="1" xfId="1" applyFill="1" applyBorder="1"/>
    <xf numFmtId="0" fontId="1" fillId="4" borderId="4" xfId="1" applyFill="1" applyBorder="1"/>
    <xf numFmtId="0" fontId="3" fillId="4" borderId="4" xfId="1" applyFont="1" applyFill="1" applyBorder="1"/>
    <xf numFmtId="0" fontId="1" fillId="4" borderId="6" xfId="1" applyFill="1" applyBorder="1"/>
    <xf numFmtId="0" fontId="6" fillId="4" borderId="0" xfId="0" applyFont="1" applyFill="1"/>
    <xf numFmtId="0" fontId="0" fillId="6" borderId="0" xfId="0" applyFill="1"/>
    <xf numFmtId="0" fontId="0" fillId="8" borderId="0" xfId="0" applyFill="1"/>
    <xf numFmtId="0" fontId="0" fillId="0" borderId="0" xfId="0" applyAlignment="1">
      <alignment wrapText="1"/>
    </xf>
    <xf numFmtId="1" fontId="0" fillId="0" borderId="0" xfId="0" applyNumberFormat="1"/>
    <xf numFmtId="0" fontId="0" fillId="0" borderId="9" xfId="0" applyBorder="1"/>
    <xf numFmtId="1" fontId="0" fillId="5" borderId="0" xfId="0" applyNumberFormat="1" applyFill="1"/>
    <xf numFmtId="1" fontId="0" fillId="7" borderId="0" xfId="0" applyNumberFormat="1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1" fillId="0" borderId="6" xfId="1" applyFill="1" applyBorder="1" applyAlignment="1">
      <alignment horizontal="center" vertical="center"/>
    </xf>
    <xf numFmtId="0" fontId="1" fillId="0" borderId="7" xfId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1" fillId="0" borderId="5" xfId="1" applyFill="1" applyBorder="1" applyAlignment="1">
      <alignment horizontal="center" vertical="center"/>
    </xf>
    <xf numFmtId="0" fontId="9" fillId="0" borderId="5" xfId="1" applyFont="1" applyFill="1" applyBorder="1" applyAlignment="1">
      <alignment horizontal="center" vertical="center"/>
    </xf>
    <xf numFmtId="0" fontId="1" fillId="0" borderId="8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0" fillId="10" borderId="13" xfId="0" applyFont="1" applyFill="1" applyBorder="1" applyAlignment="1">
      <alignment horizontal="center" vertical="center" textRotation="90"/>
    </xf>
    <xf numFmtId="0" fontId="10" fillId="10" borderId="14" xfId="0" applyFont="1" applyFill="1" applyBorder="1" applyAlignment="1">
      <alignment horizontal="center" vertical="center" textRotation="90"/>
    </xf>
    <xf numFmtId="0" fontId="10" fillId="10" borderId="15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8" fillId="9" borderId="10" xfId="0" applyFont="1" applyFill="1" applyBorder="1" applyAlignment="1">
      <alignment horizontal="center" vertical="center"/>
    </xf>
    <xf numFmtId="0" fontId="8" fillId="9" borderId="11" xfId="0" applyFont="1" applyFill="1" applyBorder="1" applyAlignment="1">
      <alignment horizontal="center" vertical="center"/>
    </xf>
    <xf numFmtId="0" fontId="8" fillId="9" borderId="12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7" fillId="9" borderId="11" xfId="0" applyFont="1" applyFill="1" applyBorder="1" applyAlignment="1">
      <alignment horizontal="center" vertical="center"/>
    </xf>
    <xf numFmtId="0" fontId="7" fillId="9" borderId="12" xfId="0" applyFont="1" applyFill="1" applyBorder="1" applyAlignment="1">
      <alignment horizontal="center" vertical="center"/>
    </xf>
    <xf numFmtId="0" fontId="10" fillId="11" borderId="13" xfId="0" applyFont="1" applyFill="1" applyBorder="1" applyAlignment="1">
      <alignment horizontal="center" vertical="center" textRotation="90"/>
    </xf>
    <xf numFmtId="0" fontId="10" fillId="11" borderId="14" xfId="0" applyFont="1" applyFill="1" applyBorder="1" applyAlignment="1">
      <alignment horizontal="center" vertical="center" textRotation="90"/>
    </xf>
    <xf numFmtId="0" fontId="10" fillId="11" borderId="15" xfId="0" applyFont="1" applyFill="1" applyBorder="1" applyAlignment="1">
      <alignment horizontal="center" vertical="center" textRotation="90"/>
    </xf>
  </cellXfs>
  <cellStyles count="2">
    <cellStyle name="Good" xfId="1" builtinId="26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57151</xdr:colOff>
      <xdr:row>2</xdr:row>
      <xdr:rowOff>66675</xdr:rowOff>
    </xdr:from>
    <xdr:to>
      <xdr:col>22</xdr:col>
      <xdr:colOff>647701</xdr:colOff>
      <xdr:row>13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C07C47-E70F-F2F5-819B-7526A04058D3}"/>
            </a:ext>
          </a:extLst>
        </xdr:cNvPr>
        <xdr:cNvSpPr/>
      </xdr:nvSpPr>
      <xdr:spPr>
        <a:xfrm>
          <a:off x="10991851" y="942975"/>
          <a:ext cx="5391150" cy="2524125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BACKGROUND: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It is not possible to record from all the electrodes at the same time. This is because a limited amount of mappings and electrodes are available for the first version of the short wired MZIPA with the IMTEK probe.</a:t>
          </a:r>
          <a:endParaRPr lang="en-NL" sz="11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algn="l"/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GB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INSTRUCTIONS:</a:t>
          </a:r>
        </a:p>
        <a:p>
          <a:pPr algn="l"/>
          <a:r>
            <a:rPr lang="en-GB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 column H (Channel taken), change the value</a:t>
          </a: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to the other of the two options.</a:t>
          </a:r>
        </a:p>
        <a:p>
          <a:pPr algn="l"/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You can do this by clicking the cell, typing '=' and then clicking the number left of that cell in the coloumns input 0 channel - input 3 channel.</a:t>
          </a:r>
        </a:p>
        <a:p>
          <a:pPr algn="l"/>
          <a:endParaRPr lang="en-GB" sz="11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Any Probe electrode that has 'Duplicate' in column J (Duplicates), won't be read out.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19</xdr:col>
      <xdr:colOff>590550</xdr:colOff>
      <xdr:row>7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64AD23C-F217-4236-8E03-85BE4A901503}"/>
            </a:ext>
          </a:extLst>
        </xdr:cNvPr>
        <xdr:cNvSpPr/>
      </xdr:nvSpPr>
      <xdr:spPr>
        <a:xfrm>
          <a:off x="8229600" y="990600"/>
          <a:ext cx="5391150" cy="676275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From this table it can be seen that the amplifiers with lower numbers have fewer probe electrodes connected to them</a:t>
          </a:r>
          <a:endParaRPr lang="en-GB" sz="11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476250</xdr:colOff>
      <xdr:row>3</xdr:row>
      <xdr:rowOff>133350</xdr:rowOff>
    </xdr:from>
    <xdr:to>
      <xdr:col>22</xdr:col>
      <xdr:colOff>619125</xdr:colOff>
      <xdr:row>15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2F69AA5-8758-4588-AEFA-911DCE419B72}"/>
            </a:ext>
          </a:extLst>
        </xdr:cNvPr>
        <xdr:cNvSpPr/>
      </xdr:nvSpPr>
      <xdr:spPr>
        <a:xfrm>
          <a:off x="10725150" y="1228725"/>
          <a:ext cx="5629275" cy="25717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BACKGROUND: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It is not possible to record from all the electrodes at the same time. This is because a limited amount of mappings and electrodes are available for the first version of the short wired MZIPA with the IMTEK probe.</a:t>
          </a:r>
          <a:endParaRPr lang="en-NL" sz="11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algn="l"/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GB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INSTRUCTIONS:</a:t>
          </a:r>
        </a:p>
        <a:p>
          <a:pPr algn="l"/>
          <a:r>
            <a:rPr lang="en-GB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 column H (Channel taken), change the value</a:t>
          </a:r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to the other of the two options.</a:t>
          </a:r>
        </a:p>
        <a:p>
          <a:pPr algn="l"/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You can do this by clicking the cell, typing '=' and then clicking the number left of that cell in the coloumns input 0 channel - input 3 channel.</a:t>
          </a:r>
        </a:p>
        <a:p>
          <a:pPr algn="l"/>
          <a:endParaRPr lang="en-GB" sz="11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GB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Any Probe electrode that has 'Duplicate' in column J (Duplicates), won't be read out.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tijn Balk | Phosphoenix" id="{F2F78F3A-962B-4A9D-9ACE-6107E7601F1D}" userId="S::stijn@phosphoenix.nl::a5a50383-97f4-4284-8cde-4558267ea50b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3-12T09:19:19.10" personId="{F2F78F3A-962B-4A9D-9ACE-6107E7601F1D}" id="{F4C539F1-0EE4-4CC5-A12D-268E398A1562}">
    <text>EL_PADs that are marked red are known to have lower resolution</text>
  </threadedComment>
  <threadedComment ref="E1" dT="2024-03-06T14:07:06.11" personId="{F2F78F3A-962B-4A9D-9ACE-6107E7601F1D}" id="{3A7EDAEC-C525-4DAE-8067-F8B6A88D7606}">
    <text>Looks up which channel is connected to the electrode pad in column B</text>
  </threadedComment>
  <threadedComment ref="I1" dT="2024-03-06T13:56:55.81" personId="{F2F78F3A-962B-4A9D-9ACE-6107E7601F1D}" id="{7F5036D8-1661-40BA-8C1C-A52FCBD05B65}">
    <text>Edit this column by setting it to equal to the value of something in column C-F, the rest will update</text>
  </threadedComment>
  <threadedComment ref="J1" dT="2024-03-06T14:07:34.42" personId="{F2F78F3A-962B-4A9D-9ACE-6107E7601F1D}" id="{B79E6B55-99BA-4662-A08C-0DBA2668A814}">
    <text>Looks up which input is selected in column G</text>
  </threadedComment>
  <threadedComment ref="K1" dT="2024-03-06T14:08:29.66" personId="{F2F78F3A-962B-4A9D-9ACE-6107E7601F1D}" id="{F63B2F0A-20EE-4474-89EC-9484127D8D1E}">
    <text>Looks up if value in column G is already mentioned in any of the values above the current value. This doesn't work for the first value which always gives Duplicate.</text>
  </threadedComment>
  <threadedComment ref="M1" dT="2024-03-12T09:44:24.84" personId="{F2F78F3A-962B-4A9D-9ACE-6107E7601F1D}" id="{AA140A83-7BE8-4EE1-A5D3-FF462E2415FE}">
    <text xml:space="preserve">This column is read by the software and the data in its particular row will be used to select from which input the channel/amplifier in the previous row will amplify.
</text>
  </threadedComment>
  <threadedComment ref="N1" dT="2024-03-12T09:43:52.49" personId="{F2F78F3A-962B-4A9D-9ACE-6107E7601F1D}" id="{E6612BE9-7580-4AA1-9609-F35560C6D226}">
    <text>This column is read by the software and the data in its particular row will be displayed in Open Ephys on the channel that is marked here.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4-03-12T09:19:19.10" personId="{F2F78F3A-962B-4A9D-9ACE-6107E7601F1D}" id="{5F6488BD-67BE-48E8-A7B0-66672CB63AD7}">
    <text>EL_PADs that are marked red are known to have lower resolution</text>
  </threadedComment>
  <threadedComment ref="E1" dT="2024-03-06T14:07:06.11" personId="{F2F78F3A-962B-4A9D-9ACE-6107E7601F1D}" id="{AB462B84-A9BD-417A-B1E9-8578FB2007DC}">
    <text>Looks up which channel is connected to the electrode pad in column B</text>
  </threadedComment>
  <threadedComment ref="I1" dT="2024-03-06T13:56:55.81" personId="{F2F78F3A-962B-4A9D-9ACE-6107E7601F1D}" id="{680A515E-D9F1-4204-A2CC-5EE5746B827F}">
    <text>Edit this column by setting it to equal to the value of something in column C-F, the rest will update</text>
  </threadedComment>
  <threadedComment ref="J1" dT="2024-03-06T14:07:34.42" personId="{F2F78F3A-962B-4A9D-9ACE-6107E7601F1D}" id="{D1E3D0A6-BC5C-42F3-A4D3-FDAC0C9A0AA3}">
    <text>Looks up which input is selected in column G</text>
  </threadedComment>
  <threadedComment ref="K1" dT="2024-03-06T14:08:29.66" personId="{F2F78F3A-962B-4A9D-9ACE-6107E7601F1D}" id="{E1117C52-C2BA-4C76-A9FF-DC937101FFBB}">
    <text>Looks up if value in column G is already mentioned in any of the values above the current value. This doesn't work for the first value which always gives Duplicate.</text>
  </threadedComment>
  <threadedComment ref="M1" dT="2024-03-12T09:44:24.84" personId="{F2F78F3A-962B-4A9D-9ACE-6107E7601F1D}" id="{37299E0A-708E-4B09-B611-7EFD90F67C62}">
    <text xml:space="preserve">This column is read by the software and the data in its particular row will be used to select from which input the channel/amplifier in the previous row will amplify.
</text>
  </threadedComment>
  <threadedComment ref="N1" dT="2024-03-12T09:43:52.49" personId="{F2F78F3A-962B-4A9D-9ACE-6107E7601F1D}" id="{91F06FA7-0E2B-4CFD-8CA8-1154A40EB612}">
    <text>This column is read by the software and the data in its particular row will be displayed in Open Ephys on the channel that is marked here.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0919D-05E3-41D3-8D59-ABDCB82E13A7}">
  <dimension ref="A1:G66"/>
  <sheetViews>
    <sheetView workbookViewId="0">
      <selection activeCell="C3" sqref="C3"/>
    </sheetView>
  </sheetViews>
  <sheetFormatPr defaultRowHeight="17.25" x14ac:dyDescent="0.35"/>
  <cols>
    <col min="1" max="1" width="13.125" customWidth="1"/>
    <col min="6" max="6" width="9.875" customWidth="1"/>
    <col min="7" max="7" width="20.75" customWidth="1"/>
  </cols>
  <sheetData>
    <row r="1" spans="1:7" x14ac:dyDescent="0.35">
      <c r="B1" s="72" t="s">
        <v>0</v>
      </c>
      <c r="C1" s="72"/>
      <c r="D1" s="72"/>
      <c r="E1" s="72"/>
    </row>
    <row r="2" spans="1:7" ht="18" thickBot="1" x14ac:dyDescent="0.4">
      <c r="A2" s="1" t="s">
        <v>1</v>
      </c>
      <c r="B2">
        <v>0</v>
      </c>
      <c r="C2">
        <v>1</v>
      </c>
      <c r="D2">
        <v>2</v>
      </c>
      <c r="E2">
        <v>3</v>
      </c>
    </row>
    <row r="3" spans="1:7" x14ac:dyDescent="0.35">
      <c r="A3" s="1">
        <v>1</v>
      </c>
      <c r="B3" s="17">
        <v>1</v>
      </c>
      <c r="C3" s="4">
        <v>33</v>
      </c>
      <c r="D3" s="4">
        <v>5</v>
      </c>
      <c r="E3" s="5">
        <v>37</v>
      </c>
      <c r="F3" s="1">
        <v>1</v>
      </c>
    </row>
    <row r="4" spans="1:7" x14ac:dyDescent="0.35">
      <c r="A4" s="1">
        <v>2</v>
      </c>
      <c r="B4" s="18">
        <v>2</v>
      </c>
      <c r="C4" s="3">
        <v>34</v>
      </c>
      <c r="D4" s="3">
        <v>6</v>
      </c>
      <c r="E4" s="7">
        <v>38</v>
      </c>
      <c r="F4" s="1">
        <v>2</v>
      </c>
    </row>
    <row r="5" spans="1:7" x14ac:dyDescent="0.35">
      <c r="A5" s="1">
        <v>3</v>
      </c>
      <c r="B5" s="18">
        <v>3</v>
      </c>
      <c r="C5" s="3">
        <v>35</v>
      </c>
      <c r="D5" s="3">
        <v>7</v>
      </c>
      <c r="E5" s="7">
        <v>39</v>
      </c>
      <c r="F5" s="1">
        <v>3</v>
      </c>
    </row>
    <row r="6" spans="1:7" x14ac:dyDescent="0.35">
      <c r="A6" s="1">
        <v>4</v>
      </c>
      <c r="B6" s="18">
        <v>4</v>
      </c>
      <c r="C6" s="3">
        <v>36</v>
      </c>
      <c r="D6" s="3">
        <v>8</v>
      </c>
      <c r="E6" s="7">
        <v>40</v>
      </c>
      <c r="F6" s="1">
        <v>4</v>
      </c>
    </row>
    <row r="7" spans="1:7" x14ac:dyDescent="0.35">
      <c r="A7" s="1">
        <v>5</v>
      </c>
      <c r="B7" s="18">
        <v>5</v>
      </c>
      <c r="C7" s="3">
        <v>37</v>
      </c>
      <c r="D7" s="3">
        <v>9</v>
      </c>
      <c r="E7" s="7">
        <v>41</v>
      </c>
      <c r="F7" s="1">
        <v>5</v>
      </c>
      <c r="G7" s="2" t="s">
        <v>2</v>
      </c>
    </row>
    <row r="8" spans="1:7" x14ac:dyDescent="0.35">
      <c r="A8" s="1">
        <v>6</v>
      </c>
      <c r="B8" s="18">
        <v>6</v>
      </c>
      <c r="C8" s="3">
        <v>38</v>
      </c>
      <c r="D8" s="3">
        <v>10</v>
      </c>
      <c r="E8" s="7">
        <v>42</v>
      </c>
      <c r="F8" s="1">
        <v>6</v>
      </c>
    </row>
    <row r="9" spans="1:7" x14ac:dyDescent="0.35">
      <c r="A9" s="1">
        <v>7</v>
      </c>
      <c r="B9" s="18">
        <v>7</v>
      </c>
      <c r="C9" s="3">
        <v>39</v>
      </c>
      <c r="D9" s="3">
        <v>11</v>
      </c>
      <c r="E9" s="7">
        <v>43</v>
      </c>
      <c r="F9" s="1">
        <v>7</v>
      </c>
    </row>
    <row r="10" spans="1:7" x14ac:dyDescent="0.35">
      <c r="A10" s="1">
        <v>8</v>
      </c>
      <c r="B10" s="18">
        <v>8</v>
      </c>
      <c r="C10" s="3">
        <v>40</v>
      </c>
      <c r="D10" s="3">
        <v>12</v>
      </c>
      <c r="E10" s="7">
        <v>44</v>
      </c>
      <c r="F10" s="1">
        <v>8</v>
      </c>
    </row>
    <row r="11" spans="1:7" s="12" customFormat="1" x14ac:dyDescent="0.35">
      <c r="A11" s="13">
        <v>9</v>
      </c>
      <c r="B11" s="19">
        <v>16</v>
      </c>
      <c r="C11" s="10">
        <v>48</v>
      </c>
      <c r="D11" s="10">
        <v>20</v>
      </c>
      <c r="E11" s="11">
        <v>52</v>
      </c>
      <c r="F11" s="13">
        <v>9</v>
      </c>
    </row>
    <row r="12" spans="1:7" x14ac:dyDescent="0.35">
      <c r="A12" s="1">
        <v>10</v>
      </c>
      <c r="B12" s="18">
        <v>15</v>
      </c>
      <c r="C12" s="3">
        <v>47</v>
      </c>
      <c r="D12" s="3">
        <v>19</v>
      </c>
      <c r="E12" s="7">
        <v>51</v>
      </c>
      <c r="F12" s="1">
        <v>10</v>
      </c>
    </row>
    <row r="13" spans="1:7" x14ac:dyDescent="0.35">
      <c r="A13" s="1">
        <v>11</v>
      </c>
      <c r="B13" s="18">
        <v>14</v>
      </c>
      <c r="C13" s="3">
        <v>46</v>
      </c>
      <c r="D13" s="3">
        <v>18</v>
      </c>
      <c r="E13" s="7">
        <v>50</v>
      </c>
      <c r="F13" s="1">
        <v>11</v>
      </c>
    </row>
    <row r="14" spans="1:7" x14ac:dyDescent="0.35">
      <c r="A14" s="1">
        <v>12</v>
      </c>
      <c r="B14" s="18">
        <v>13</v>
      </c>
      <c r="C14" s="3">
        <v>45</v>
      </c>
      <c r="D14" s="3">
        <v>17</v>
      </c>
      <c r="E14" s="7">
        <v>49</v>
      </c>
      <c r="F14" s="1">
        <v>12</v>
      </c>
    </row>
    <row r="15" spans="1:7" x14ac:dyDescent="0.35">
      <c r="A15" s="1">
        <v>13</v>
      </c>
      <c r="B15" s="18">
        <v>12</v>
      </c>
      <c r="C15" s="3">
        <v>44</v>
      </c>
      <c r="D15" s="3">
        <v>16</v>
      </c>
      <c r="E15" s="7">
        <v>48</v>
      </c>
      <c r="F15" s="1">
        <v>13</v>
      </c>
    </row>
    <row r="16" spans="1:7" x14ac:dyDescent="0.35">
      <c r="A16" s="1">
        <v>14</v>
      </c>
      <c r="B16" s="18">
        <v>11</v>
      </c>
      <c r="C16" s="3">
        <v>43</v>
      </c>
      <c r="D16" s="3">
        <v>15</v>
      </c>
      <c r="E16" s="7">
        <v>47</v>
      </c>
      <c r="F16" s="1">
        <v>14</v>
      </c>
    </row>
    <row r="17" spans="1:6" x14ac:dyDescent="0.35">
      <c r="A17" s="1">
        <v>15</v>
      </c>
      <c r="B17" s="18">
        <v>10</v>
      </c>
      <c r="C17" s="3">
        <v>42</v>
      </c>
      <c r="D17" s="3">
        <v>14</v>
      </c>
      <c r="E17" s="7">
        <v>46</v>
      </c>
      <c r="F17" s="1">
        <v>15</v>
      </c>
    </row>
    <row r="18" spans="1:6" x14ac:dyDescent="0.35">
      <c r="A18" s="13">
        <v>16</v>
      </c>
      <c r="B18" s="18">
        <v>9</v>
      </c>
      <c r="C18" s="3">
        <v>41</v>
      </c>
      <c r="D18" s="3">
        <v>13</v>
      </c>
      <c r="E18" s="7">
        <v>45</v>
      </c>
      <c r="F18" s="13">
        <v>16</v>
      </c>
    </row>
    <row r="19" spans="1:6" x14ac:dyDescent="0.35">
      <c r="A19" s="13">
        <v>17</v>
      </c>
      <c r="B19" s="18">
        <v>17</v>
      </c>
      <c r="C19" s="3">
        <v>49</v>
      </c>
      <c r="D19" s="3">
        <v>21</v>
      </c>
      <c r="E19" s="7">
        <v>53</v>
      </c>
      <c r="F19" s="13">
        <v>17</v>
      </c>
    </row>
    <row r="20" spans="1:6" x14ac:dyDescent="0.35">
      <c r="A20" s="13">
        <v>18</v>
      </c>
      <c r="B20" s="18">
        <v>18</v>
      </c>
      <c r="C20" s="3">
        <v>50</v>
      </c>
      <c r="D20" s="3">
        <v>22</v>
      </c>
      <c r="E20" s="7">
        <v>54</v>
      </c>
      <c r="F20" s="13">
        <v>18</v>
      </c>
    </row>
    <row r="21" spans="1:6" x14ac:dyDescent="0.35">
      <c r="A21" s="13">
        <v>19</v>
      </c>
      <c r="B21" s="18">
        <v>19</v>
      </c>
      <c r="C21" s="3">
        <v>51</v>
      </c>
      <c r="D21" s="3">
        <v>23</v>
      </c>
      <c r="E21" s="7">
        <v>55</v>
      </c>
      <c r="F21" s="13">
        <v>19</v>
      </c>
    </row>
    <row r="22" spans="1:6" x14ac:dyDescent="0.35">
      <c r="A22" s="13">
        <v>20</v>
      </c>
      <c r="B22" s="18">
        <v>20</v>
      </c>
      <c r="C22" s="3">
        <v>52</v>
      </c>
      <c r="D22" s="3">
        <v>24</v>
      </c>
      <c r="E22" s="7">
        <v>56</v>
      </c>
      <c r="F22" s="13">
        <v>20</v>
      </c>
    </row>
    <row r="23" spans="1:6" x14ac:dyDescent="0.35">
      <c r="A23" s="13">
        <v>21</v>
      </c>
      <c r="B23" s="18">
        <v>21</v>
      </c>
      <c r="C23" s="3">
        <v>53</v>
      </c>
      <c r="D23" s="3">
        <v>25</v>
      </c>
      <c r="E23" s="7">
        <v>57</v>
      </c>
      <c r="F23" s="13">
        <v>21</v>
      </c>
    </row>
    <row r="24" spans="1:6" x14ac:dyDescent="0.35">
      <c r="A24" s="13">
        <v>22</v>
      </c>
      <c r="B24" s="18">
        <v>22</v>
      </c>
      <c r="C24" s="3">
        <v>54</v>
      </c>
      <c r="D24" s="3">
        <v>26</v>
      </c>
      <c r="E24" s="7">
        <v>58</v>
      </c>
      <c r="F24" s="13">
        <v>22</v>
      </c>
    </row>
    <row r="25" spans="1:6" x14ac:dyDescent="0.35">
      <c r="A25" s="13">
        <v>23</v>
      </c>
      <c r="B25" s="18">
        <v>23</v>
      </c>
      <c r="C25" s="3">
        <v>55</v>
      </c>
      <c r="D25" s="3">
        <v>27</v>
      </c>
      <c r="E25" s="7">
        <v>59</v>
      </c>
      <c r="F25" s="13">
        <v>23</v>
      </c>
    </row>
    <row r="26" spans="1:6" x14ac:dyDescent="0.35">
      <c r="A26" s="14">
        <v>24</v>
      </c>
      <c r="B26" s="18">
        <v>24</v>
      </c>
      <c r="C26" s="3">
        <v>56</v>
      </c>
      <c r="D26" s="3">
        <v>28</v>
      </c>
      <c r="E26" s="7">
        <v>60</v>
      </c>
      <c r="F26" s="14">
        <v>24</v>
      </c>
    </row>
    <row r="27" spans="1:6" x14ac:dyDescent="0.35">
      <c r="A27" s="14">
        <v>25</v>
      </c>
      <c r="B27" s="18">
        <v>32</v>
      </c>
      <c r="C27" s="3">
        <v>64</v>
      </c>
      <c r="D27" s="3">
        <v>36</v>
      </c>
      <c r="E27" s="7">
        <v>4</v>
      </c>
      <c r="F27" s="14">
        <v>25</v>
      </c>
    </row>
    <row r="28" spans="1:6" x14ac:dyDescent="0.35">
      <c r="A28" s="13">
        <v>26</v>
      </c>
      <c r="B28" s="6">
        <v>31</v>
      </c>
      <c r="C28" s="3">
        <v>63</v>
      </c>
      <c r="D28" s="3">
        <v>35</v>
      </c>
      <c r="E28" s="7">
        <v>3</v>
      </c>
      <c r="F28" s="13">
        <v>26</v>
      </c>
    </row>
    <row r="29" spans="1:6" x14ac:dyDescent="0.35">
      <c r="A29" s="13">
        <v>27</v>
      </c>
      <c r="B29" s="18">
        <v>30</v>
      </c>
      <c r="C29" s="3">
        <v>62</v>
      </c>
      <c r="D29" s="3">
        <v>34</v>
      </c>
      <c r="E29" s="7">
        <v>2</v>
      </c>
      <c r="F29" s="13">
        <v>27</v>
      </c>
    </row>
    <row r="30" spans="1:6" x14ac:dyDescent="0.35">
      <c r="A30" s="13">
        <v>28</v>
      </c>
      <c r="B30" s="18">
        <v>29</v>
      </c>
      <c r="C30" s="3">
        <v>61</v>
      </c>
      <c r="D30" s="3">
        <v>33</v>
      </c>
      <c r="E30" s="7">
        <v>1</v>
      </c>
      <c r="F30" s="13">
        <v>28</v>
      </c>
    </row>
    <row r="31" spans="1:6" x14ac:dyDescent="0.35">
      <c r="A31" s="13">
        <v>29</v>
      </c>
      <c r="B31" s="18">
        <v>28</v>
      </c>
      <c r="C31" s="3">
        <v>60</v>
      </c>
      <c r="D31" s="3">
        <v>32</v>
      </c>
      <c r="E31" s="7">
        <v>64</v>
      </c>
      <c r="F31" s="13">
        <v>29</v>
      </c>
    </row>
    <row r="32" spans="1:6" x14ac:dyDescent="0.35">
      <c r="A32" s="13">
        <v>30</v>
      </c>
      <c r="B32" s="18">
        <v>27</v>
      </c>
      <c r="C32" s="3">
        <v>59</v>
      </c>
      <c r="D32" s="3">
        <v>31</v>
      </c>
      <c r="E32" s="7">
        <v>63</v>
      </c>
      <c r="F32" s="13">
        <v>30</v>
      </c>
    </row>
    <row r="33" spans="1:6" x14ac:dyDescent="0.35">
      <c r="A33" s="1">
        <v>31</v>
      </c>
      <c r="B33" s="18">
        <v>26</v>
      </c>
      <c r="C33" s="3">
        <v>58</v>
      </c>
      <c r="D33" s="3">
        <v>30</v>
      </c>
      <c r="E33" s="7">
        <v>62</v>
      </c>
      <c r="F33" s="1">
        <v>31</v>
      </c>
    </row>
    <row r="34" spans="1:6" ht="18" thickBot="1" x14ac:dyDescent="0.4">
      <c r="A34" s="1">
        <v>32</v>
      </c>
      <c r="B34" s="20">
        <v>25</v>
      </c>
      <c r="C34" s="8">
        <v>57</v>
      </c>
      <c r="D34" s="8">
        <v>29</v>
      </c>
      <c r="E34" s="9">
        <v>61</v>
      </c>
      <c r="F34" s="1">
        <v>32</v>
      </c>
    </row>
    <row r="35" spans="1:6" x14ac:dyDescent="0.35">
      <c r="A35" s="15">
        <v>33</v>
      </c>
      <c r="B35" s="21">
        <v>65</v>
      </c>
      <c r="C35" s="16">
        <v>97</v>
      </c>
      <c r="D35" s="16">
        <v>69</v>
      </c>
      <c r="E35" s="16">
        <v>101</v>
      </c>
      <c r="F35" s="15">
        <v>33</v>
      </c>
    </row>
    <row r="36" spans="1:6" x14ac:dyDescent="0.35">
      <c r="A36" s="15">
        <v>34</v>
      </c>
      <c r="B36" s="21">
        <v>66</v>
      </c>
      <c r="C36" s="16">
        <v>98</v>
      </c>
      <c r="D36" s="16">
        <v>70</v>
      </c>
      <c r="E36" s="16">
        <v>102</v>
      </c>
      <c r="F36" s="15">
        <v>34</v>
      </c>
    </row>
    <row r="37" spans="1:6" x14ac:dyDescent="0.35">
      <c r="A37" s="15">
        <v>35</v>
      </c>
      <c r="B37" s="21">
        <v>67</v>
      </c>
      <c r="C37" s="16">
        <v>99</v>
      </c>
      <c r="D37" s="16">
        <v>71</v>
      </c>
      <c r="E37" s="16">
        <v>103</v>
      </c>
      <c r="F37" s="15">
        <v>35</v>
      </c>
    </row>
    <row r="38" spans="1:6" x14ac:dyDescent="0.35">
      <c r="A38" s="15">
        <v>36</v>
      </c>
      <c r="B38" s="21">
        <v>68</v>
      </c>
      <c r="C38" s="16">
        <v>100</v>
      </c>
      <c r="D38" s="16">
        <v>72</v>
      </c>
      <c r="E38" s="16">
        <v>104</v>
      </c>
      <c r="F38" s="15">
        <v>36</v>
      </c>
    </row>
    <row r="39" spans="1:6" x14ac:dyDescent="0.35">
      <c r="A39" s="15">
        <v>37</v>
      </c>
      <c r="B39" s="21">
        <v>69</v>
      </c>
      <c r="C39" s="16">
        <v>101</v>
      </c>
      <c r="D39" s="16">
        <v>73</v>
      </c>
      <c r="E39" s="16">
        <v>105</v>
      </c>
      <c r="F39" s="15">
        <v>37</v>
      </c>
    </row>
    <row r="40" spans="1:6" x14ac:dyDescent="0.35">
      <c r="A40" s="15">
        <v>38</v>
      </c>
      <c r="B40" s="21">
        <v>70</v>
      </c>
      <c r="C40" s="16">
        <v>102</v>
      </c>
      <c r="D40" s="16">
        <v>74</v>
      </c>
      <c r="E40" s="16">
        <v>106</v>
      </c>
      <c r="F40" s="15">
        <v>38</v>
      </c>
    </row>
    <row r="41" spans="1:6" x14ac:dyDescent="0.35">
      <c r="A41" s="15">
        <v>39</v>
      </c>
      <c r="B41" s="16">
        <v>71</v>
      </c>
      <c r="C41" s="16">
        <v>103</v>
      </c>
      <c r="D41" s="16">
        <v>75</v>
      </c>
      <c r="E41" s="16">
        <v>107</v>
      </c>
      <c r="F41" s="15">
        <v>39</v>
      </c>
    </row>
    <row r="42" spans="1:6" x14ac:dyDescent="0.35">
      <c r="A42" s="15">
        <v>40</v>
      </c>
      <c r="B42" s="21">
        <v>72</v>
      </c>
      <c r="C42" s="16">
        <v>104</v>
      </c>
      <c r="D42" s="16">
        <v>76</v>
      </c>
      <c r="E42" s="16">
        <v>108</v>
      </c>
      <c r="F42" s="15">
        <v>40</v>
      </c>
    </row>
    <row r="43" spans="1:6" x14ac:dyDescent="0.35">
      <c r="A43" s="15">
        <v>41</v>
      </c>
      <c r="B43" s="21">
        <v>80</v>
      </c>
      <c r="C43" s="16">
        <v>112</v>
      </c>
      <c r="D43" s="16">
        <v>84</v>
      </c>
      <c r="E43" s="16">
        <v>116</v>
      </c>
      <c r="F43" s="15">
        <v>41</v>
      </c>
    </row>
    <row r="44" spans="1:6" x14ac:dyDescent="0.35">
      <c r="A44" s="15">
        <v>42</v>
      </c>
      <c r="B44" s="21">
        <v>79</v>
      </c>
      <c r="C44" s="16">
        <v>111</v>
      </c>
      <c r="D44" s="16">
        <v>83</v>
      </c>
      <c r="E44" s="16">
        <v>115</v>
      </c>
      <c r="F44" s="15">
        <v>42</v>
      </c>
    </row>
    <row r="45" spans="1:6" x14ac:dyDescent="0.35">
      <c r="A45" s="15">
        <v>43</v>
      </c>
      <c r="B45" s="21">
        <v>78</v>
      </c>
      <c r="C45" s="16">
        <v>110</v>
      </c>
      <c r="D45" s="16">
        <v>82</v>
      </c>
      <c r="E45" s="16">
        <v>114</v>
      </c>
      <c r="F45" s="15">
        <v>43</v>
      </c>
    </row>
    <row r="46" spans="1:6" x14ac:dyDescent="0.35">
      <c r="A46" s="15">
        <v>44</v>
      </c>
      <c r="B46" s="21">
        <v>77</v>
      </c>
      <c r="C46" s="16">
        <v>109</v>
      </c>
      <c r="D46" s="16">
        <v>81</v>
      </c>
      <c r="E46" s="16">
        <v>113</v>
      </c>
      <c r="F46" s="15">
        <v>44</v>
      </c>
    </row>
    <row r="47" spans="1:6" x14ac:dyDescent="0.35">
      <c r="A47" s="15">
        <v>45</v>
      </c>
      <c r="B47" s="21">
        <v>76</v>
      </c>
      <c r="C47" s="16">
        <v>108</v>
      </c>
      <c r="D47" s="16">
        <v>80</v>
      </c>
      <c r="E47" s="16">
        <v>112</v>
      </c>
      <c r="F47" s="15">
        <v>45</v>
      </c>
    </row>
    <row r="48" spans="1:6" x14ac:dyDescent="0.35">
      <c r="A48" s="15">
        <v>46</v>
      </c>
      <c r="B48" s="21">
        <v>75</v>
      </c>
      <c r="C48" s="16">
        <v>107</v>
      </c>
      <c r="D48" s="16">
        <v>79</v>
      </c>
      <c r="E48" s="16">
        <v>111</v>
      </c>
      <c r="F48" s="15">
        <v>46</v>
      </c>
    </row>
    <row r="49" spans="1:6" x14ac:dyDescent="0.35">
      <c r="A49" s="15">
        <v>47</v>
      </c>
      <c r="B49" s="16">
        <v>74</v>
      </c>
      <c r="C49" s="16">
        <v>106</v>
      </c>
      <c r="D49" s="16">
        <v>78</v>
      </c>
      <c r="E49" s="16">
        <v>110</v>
      </c>
      <c r="F49" s="15">
        <v>47</v>
      </c>
    </row>
    <row r="50" spans="1:6" x14ac:dyDescent="0.35">
      <c r="A50" s="15">
        <v>48</v>
      </c>
      <c r="B50" s="21">
        <v>73</v>
      </c>
      <c r="C50" s="16">
        <v>105</v>
      </c>
      <c r="D50" s="16">
        <v>77</v>
      </c>
      <c r="E50" s="16">
        <v>109</v>
      </c>
      <c r="F50" s="15">
        <v>48</v>
      </c>
    </row>
    <row r="51" spans="1:6" x14ac:dyDescent="0.35">
      <c r="A51" s="15">
        <v>49</v>
      </c>
      <c r="B51" s="21">
        <v>81</v>
      </c>
      <c r="C51" s="16">
        <v>113</v>
      </c>
      <c r="D51" s="16">
        <v>85</v>
      </c>
      <c r="E51" s="16">
        <v>117</v>
      </c>
      <c r="F51" s="15">
        <v>49</v>
      </c>
    </row>
    <row r="52" spans="1:6" x14ac:dyDescent="0.35">
      <c r="A52" s="15">
        <v>50</v>
      </c>
      <c r="B52" s="21">
        <v>82</v>
      </c>
      <c r="C52" s="16">
        <v>114</v>
      </c>
      <c r="D52" s="16">
        <v>86</v>
      </c>
      <c r="E52" s="16">
        <v>118</v>
      </c>
      <c r="F52" s="15">
        <v>50</v>
      </c>
    </row>
    <row r="53" spans="1:6" x14ac:dyDescent="0.35">
      <c r="A53" s="15">
        <v>51</v>
      </c>
      <c r="B53" s="21">
        <v>83</v>
      </c>
      <c r="C53" s="16">
        <v>115</v>
      </c>
      <c r="D53" s="16">
        <v>87</v>
      </c>
      <c r="E53" s="16">
        <v>119</v>
      </c>
      <c r="F53" s="15">
        <v>51</v>
      </c>
    </row>
    <row r="54" spans="1:6" x14ac:dyDescent="0.35">
      <c r="A54" s="15">
        <v>52</v>
      </c>
      <c r="B54" s="21">
        <v>84</v>
      </c>
      <c r="C54" s="16">
        <v>116</v>
      </c>
      <c r="D54" s="16">
        <v>88</v>
      </c>
      <c r="E54" s="16">
        <v>120</v>
      </c>
      <c r="F54" s="15">
        <v>52</v>
      </c>
    </row>
    <row r="55" spans="1:6" x14ac:dyDescent="0.35">
      <c r="A55" s="15">
        <v>53</v>
      </c>
      <c r="B55" s="21">
        <v>85</v>
      </c>
      <c r="C55" s="16">
        <v>117</v>
      </c>
      <c r="D55" s="16">
        <v>89</v>
      </c>
      <c r="E55" s="16">
        <v>121</v>
      </c>
      <c r="F55" s="15">
        <v>53</v>
      </c>
    </row>
    <row r="56" spans="1:6" x14ac:dyDescent="0.35">
      <c r="A56" s="15">
        <v>54</v>
      </c>
      <c r="B56" s="21">
        <v>86</v>
      </c>
      <c r="C56" s="16">
        <v>118</v>
      </c>
      <c r="D56" s="16">
        <v>90</v>
      </c>
      <c r="E56" s="16">
        <v>122</v>
      </c>
      <c r="F56" s="15">
        <v>54</v>
      </c>
    </row>
    <row r="57" spans="1:6" x14ac:dyDescent="0.35">
      <c r="A57" s="15">
        <v>55</v>
      </c>
      <c r="B57" s="21">
        <v>87</v>
      </c>
      <c r="C57" s="16">
        <v>119</v>
      </c>
      <c r="D57" s="16">
        <v>91</v>
      </c>
      <c r="E57" s="16">
        <v>123</v>
      </c>
      <c r="F57" s="15">
        <v>55</v>
      </c>
    </row>
    <row r="58" spans="1:6" x14ac:dyDescent="0.35">
      <c r="A58" s="15">
        <v>56</v>
      </c>
      <c r="B58" s="16">
        <v>88</v>
      </c>
      <c r="C58" s="16">
        <v>120</v>
      </c>
      <c r="D58" s="16">
        <v>92</v>
      </c>
      <c r="E58" s="16">
        <v>124</v>
      </c>
      <c r="F58" s="15">
        <v>56</v>
      </c>
    </row>
    <row r="59" spans="1:6" x14ac:dyDescent="0.35">
      <c r="A59" s="15">
        <v>57</v>
      </c>
      <c r="B59" s="21">
        <v>96</v>
      </c>
      <c r="C59" s="16">
        <v>128</v>
      </c>
      <c r="D59" s="16">
        <v>100</v>
      </c>
      <c r="E59" s="16">
        <v>68</v>
      </c>
      <c r="F59" s="15">
        <v>57</v>
      </c>
    </row>
    <row r="60" spans="1:6" x14ac:dyDescent="0.35">
      <c r="A60" s="15">
        <v>58</v>
      </c>
      <c r="B60" s="21">
        <v>95</v>
      </c>
      <c r="C60" s="16">
        <v>127</v>
      </c>
      <c r="D60" s="16">
        <v>99</v>
      </c>
      <c r="E60" s="16">
        <v>67</v>
      </c>
      <c r="F60" s="15">
        <v>58</v>
      </c>
    </row>
    <row r="61" spans="1:6" x14ac:dyDescent="0.35">
      <c r="A61" s="15">
        <v>59</v>
      </c>
      <c r="B61" s="21">
        <v>94</v>
      </c>
      <c r="C61" s="16">
        <v>126</v>
      </c>
      <c r="D61" s="16">
        <v>98</v>
      </c>
      <c r="E61" s="16">
        <v>66</v>
      </c>
      <c r="F61" s="15">
        <v>59</v>
      </c>
    </row>
    <row r="62" spans="1:6" x14ac:dyDescent="0.35">
      <c r="A62" s="15">
        <v>60</v>
      </c>
      <c r="B62" s="21">
        <v>93</v>
      </c>
      <c r="C62" s="16">
        <v>125</v>
      </c>
      <c r="D62" s="16">
        <v>97</v>
      </c>
      <c r="E62" s="16">
        <v>65</v>
      </c>
      <c r="F62" s="15">
        <v>60</v>
      </c>
    </row>
    <row r="63" spans="1:6" x14ac:dyDescent="0.35">
      <c r="A63" s="15">
        <v>61</v>
      </c>
      <c r="B63" s="21">
        <v>92</v>
      </c>
      <c r="C63" s="16">
        <v>124</v>
      </c>
      <c r="D63" s="16">
        <v>96</v>
      </c>
      <c r="E63" s="16">
        <v>128</v>
      </c>
      <c r="F63" s="15">
        <v>61</v>
      </c>
    </row>
    <row r="64" spans="1:6" x14ac:dyDescent="0.35">
      <c r="A64" s="15">
        <v>62</v>
      </c>
      <c r="B64" s="21">
        <v>91</v>
      </c>
      <c r="C64" s="16">
        <v>123</v>
      </c>
      <c r="D64" s="16">
        <v>95</v>
      </c>
      <c r="E64" s="16">
        <v>127</v>
      </c>
      <c r="F64" s="15">
        <v>62</v>
      </c>
    </row>
    <row r="65" spans="1:6" x14ac:dyDescent="0.35">
      <c r="A65" s="15">
        <v>63</v>
      </c>
      <c r="B65" s="21">
        <v>90</v>
      </c>
      <c r="C65" s="16">
        <v>122</v>
      </c>
      <c r="D65" s="16">
        <v>94</v>
      </c>
      <c r="E65" s="16">
        <v>126</v>
      </c>
      <c r="F65" s="15">
        <v>63</v>
      </c>
    </row>
    <row r="66" spans="1:6" x14ac:dyDescent="0.35">
      <c r="A66" s="15">
        <v>64</v>
      </c>
      <c r="B66" s="21">
        <v>89</v>
      </c>
      <c r="C66" s="16">
        <v>121</v>
      </c>
      <c r="D66" s="16">
        <v>93</v>
      </c>
      <c r="E66" s="16">
        <v>125</v>
      </c>
      <c r="F66" s="15">
        <v>64</v>
      </c>
    </row>
  </sheetData>
  <mergeCells count="1">
    <mergeCell ref="B1:E1"/>
  </mergeCells>
  <pageMargins left="0.7" right="0.7" top="0.75" bottom="0.75" header="0.3" footer="0.3"/>
  <pageSetup paperSize="9" orientation="portrait" r:id="rId1"/>
  <headerFooter>
    <oddFooter>&amp;R&amp;1#&amp;"Calibri"&amp;8&amp;K000000confidential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CD0B-AC8F-4ECC-930B-3416D5CCEB1D}">
  <dimension ref="A1:N61"/>
  <sheetViews>
    <sheetView tabSelected="1" zoomScaleNormal="100" workbookViewId="0">
      <selection activeCell="K9" sqref="K9"/>
    </sheetView>
  </sheetViews>
  <sheetFormatPr defaultRowHeight="17.25" x14ac:dyDescent="0.35"/>
  <cols>
    <col min="1" max="1" width="10.125" bestFit="1" customWidth="1"/>
    <col min="2" max="2" width="10.5" bestFit="1" customWidth="1"/>
    <col min="3" max="3" width="10.125" customWidth="1"/>
    <col min="4" max="4" width="11" customWidth="1"/>
    <col min="5" max="8" width="8.75" bestFit="1" customWidth="1"/>
    <col min="9" max="9" width="9.25" bestFit="1" customWidth="1"/>
    <col min="10" max="10" width="14.125" bestFit="1" customWidth="1"/>
    <col min="11" max="11" width="10.75" bestFit="1" customWidth="1"/>
    <col min="12" max="13" width="7.75" bestFit="1" customWidth="1"/>
    <col min="14" max="14" width="8.125" bestFit="1" customWidth="1"/>
  </cols>
  <sheetData>
    <row r="1" spans="1:14" s="24" customFormat="1" ht="51.75" x14ac:dyDescent="0.35">
      <c r="A1" s="24" t="s">
        <v>7</v>
      </c>
      <c r="B1" s="24" t="s">
        <v>3</v>
      </c>
      <c r="C1" s="24" t="s">
        <v>21</v>
      </c>
      <c r="D1" s="24" t="s">
        <v>20</v>
      </c>
      <c r="E1" s="24" t="s">
        <v>6</v>
      </c>
      <c r="F1" s="24" t="s">
        <v>8</v>
      </c>
      <c r="G1" s="24" t="s">
        <v>9</v>
      </c>
      <c r="H1" s="24" t="s">
        <v>10</v>
      </c>
      <c r="I1" s="24" t="s">
        <v>5</v>
      </c>
      <c r="J1" s="24" t="s">
        <v>4</v>
      </c>
      <c r="K1" s="24" t="s">
        <v>11</v>
      </c>
      <c r="L1" s="24" t="s">
        <v>12</v>
      </c>
      <c r="M1" s="24" t="s">
        <v>13</v>
      </c>
      <c r="N1" s="24" t="s">
        <v>14</v>
      </c>
    </row>
    <row r="2" spans="1:14" x14ac:dyDescent="0.35">
      <c r="A2" s="22">
        <v>1</v>
      </c>
      <c r="B2" s="22">
        <v>86</v>
      </c>
      <c r="C2" s="22">
        <v>2</v>
      </c>
      <c r="D2" s="22" t="s">
        <v>19</v>
      </c>
      <c r="E2" s="27">
        <f>IFERROR(VLOOKUP($B2,chan2el!$B$3:$F$66,5,FALSE),"")</f>
        <v>54</v>
      </c>
      <c r="F2" s="27" t="str">
        <f>IFERROR(VLOOKUP($B2,chan2el!$C$3:$F$66,4,FALSE),"")</f>
        <v/>
      </c>
      <c r="G2" s="27">
        <f>IFERROR(VLOOKUP($B2,chan2el!$D$3:$F$66,3,FALSE),"")</f>
        <v>50</v>
      </c>
      <c r="H2" s="27" t="str">
        <f>IFERROR(VLOOKUP($B2,chan2el!$E$3:$F$66,2,FALSE),"")</f>
        <v/>
      </c>
      <c r="I2" s="25">
        <f>E2</f>
        <v>54</v>
      </c>
      <c r="J2" s="28">
        <f t="shared" ref="J2:J33" ca="1" si="0">CODE(UPPER(MID(_xlfn.FORMULATEXT(I2),2,1))) - 64-5</f>
        <v>0</v>
      </c>
      <c r="K2" s="23" t="str">
        <f>IF(COUNTIF($I$1:I1,I2)&gt;0, "Duplicate", "Unique")</f>
        <v>Unique</v>
      </c>
      <c r="L2">
        <f>IF(AND(K2="Unique",AND(I2&gt;=1,I2&lt;=64)),I2,"")</f>
        <v>54</v>
      </c>
      <c r="M2" s="25">
        <f ca="1">IF(AND(K2="Unique",AND(I2&gt;=1,I2&lt;=64)),J2,"")</f>
        <v>0</v>
      </c>
      <c r="N2">
        <f>IF(AND(K2="Unique",AND(I2&gt;=1,I2&lt;=64)),A2,"")</f>
        <v>1</v>
      </c>
    </row>
    <row r="3" spans="1:14" x14ac:dyDescent="0.35">
      <c r="A3" s="22">
        <v>2</v>
      </c>
      <c r="B3" s="22">
        <v>118</v>
      </c>
      <c r="C3" s="22">
        <v>48</v>
      </c>
      <c r="D3" s="22" t="s">
        <v>22</v>
      </c>
      <c r="E3" s="27" t="str">
        <f>IFERROR(VLOOKUP($B3,chan2el!$B$3:$F$66,5,FALSE),"")</f>
        <v/>
      </c>
      <c r="F3" s="27">
        <f>IFERROR(VLOOKUP($B3,chan2el!$C$3:$F$66,4,FALSE),"")</f>
        <v>54</v>
      </c>
      <c r="G3" s="27" t="str">
        <f>IFERROR(VLOOKUP($B3,chan2el!$D$3:$F$66,3,FALSE),"")</f>
        <v/>
      </c>
      <c r="H3" s="27">
        <f>IFERROR(VLOOKUP($B3,chan2el!$E$3:$F$66,2,FALSE),"")</f>
        <v>50</v>
      </c>
      <c r="I3" s="25">
        <f>H3</f>
        <v>50</v>
      </c>
      <c r="J3" s="28">
        <f t="shared" ca="1" si="0"/>
        <v>3</v>
      </c>
      <c r="K3" s="23" t="str">
        <f>IF(COUNTIF($I$1:I2,I3)&gt;0, "Duplicate", "Unique")</f>
        <v>Unique</v>
      </c>
      <c r="L3">
        <f t="shared" ref="L3:L61" si="1">IF(AND(K3="Unique",AND(I3&gt;=1,I3&lt;=64)),I3,"")</f>
        <v>50</v>
      </c>
      <c r="M3" s="25">
        <f t="shared" ref="M3:M61" ca="1" si="2">IF(AND(K3="Unique",AND(I3&gt;=1,I3&lt;=64)),J3,"")</f>
        <v>3</v>
      </c>
      <c r="N3">
        <f t="shared" ref="N3:N61" si="3">IF(AND(K3="Unique",AND(I3&gt;=1,I3&lt;=64)),A3,"")</f>
        <v>2</v>
      </c>
    </row>
    <row r="4" spans="1:14" x14ac:dyDescent="0.35">
      <c r="A4" s="22">
        <v>3</v>
      </c>
      <c r="B4" s="22">
        <v>106</v>
      </c>
      <c r="C4" s="22">
        <v>44</v>
      </c>
      <c r="D4" s="22" t="s">
        <v>22</v>
      </c>
      <c r="E4" s="27" t="str">
        <f>IFERROR(VLOOKUP($B4,chan2el!$B$3:$F$66,5,FALSE),"")</f>
        <v/>
      </c>
      <c r="F4" s="27">
        <f>IFERROR(VLOOKUP($B4,chan2el!$C$3:$F$66,4,FALSE),"")</f>
        <v>47</v>
      </c>
      <c r="G4" s="27" t="str">
        <f>IFERROR(VLOOKUP($B4,chan2el!$D$3:$F$66,3,FALSE),"")</f>
        <v/>
      </c>
      <c r="H4" s="27">
        <f>IFERROR(VLOOKUP($B4,chan2el!$E$3:$F$66,2,FALSE),"")</f>
        <v>38</v>
      </c>
      <c r="I4" s="25">
        <f t="shared" ref="I4:I5" si="4">F4</f>
        <v>47</v>
      </c>
      <c r="J4" s="28">
        <f t="shared" ca="1" si="0"/>
        <v>1</v>
      </c>
      <c r="K4" s="23" t="str">
        <f>IF(COUNTIF($I$1:I3,I4)&gt;0, "Duplicate", "Unique")</f>
        <v>Unique</v>
      </c>
      <c r="L4">
        <f t="shared" si="1"/>
        <v>47</v>
      </c>
      <c r="M4" s="25">
        <f t="shared" ca="1" si="2"/>
        <v>1</v>
      </c>
      <c r="N4">
        <f t="shared" si="3"/>
        <v>3</v>
      </c>
    </row>
    <row r="5" spans="1:14" x14ac:dyDescent="0.35">
      <c r="A5" s="22">
        <v>4</v>
      </c>
      <c r="B5" s="22">
        <v>108</v>
      </c>
      <c r="C5" s="22">
        <v>36</v>
      </c>
      <c r="D5" s="22" t="s">
        <v>22</v>
      </c>
      <c r="E5" s="27" t="str">
        <f>IFERROR(VLOOKUP($B5,chan2el!$B$3:$F$66,5,FALSE),"")</f>
        <v/>
      </c>
      <c r="F5" s="27">
        <f>IFERROR(VLOOKUP($B5,chan2el!$C$3:$F$66,4,FALSE),"")</f>
        <v>45</v>
      </c>
      <c r="G5" s="27" t="str">
        <f>IFERROR(VLOOKUP($B5,chan2el!$D$3:$F$66,3,FALSE),"")</f>
        <v/>
      </c>
      <c r="H5" s="27">
        <f>IFERROR(VLOOKUP($B5,chan2el!$E$3:$F$66,2,FALSE),"")</f>
        <v>40</v>
      </c>
      <c r="I5" s="25">
        <f t="shared" si="4"/>
        <v>45</v>
      </c>
      <c r="J5" s="28">
        <f t="shared" ca="1" si="0"/>
        <v>1</v>
      </c>
      <c r="K5" s="23" t="str">
        <f>IF(COUNTIF($I$1:I4,I5)&gt;0, "Duplicate", "Unique")</f>
        <v>Unique</v>
      </c>
      <c r="L5">
        <f t="shared" si="1"/>
        <v>45</v>
      </c>
      <c r="M5" s="25">
        <f t="shared" ca="1" si="2"/>
        <v>1</v>
      </c>
      <c r="N5">
        <f t="shared" si="3"/>
        <v>4</v>
      </c>
    </row>
    <row r="6" spans="1:14" x14ac:dyDescent="0.35">
      <c r="A6" s="22">
        <v>5</v>
      </c>
      <c r="B6" s="22">
        <v>75</v>
      </c>
      <c r="C6" s="22">
        <v>4</v>
      </c>
      <c r="D6" s="22" t="s">
        <v>19</v>
      </c>
      <c r="E6" s="27">
        <f>IFERROR(VLOOKUP($B6,chan2el!$B$3:$F$66,5,FALSE),"")</f>
        <v>46</v>
      </c>
      <c r="F6" s="27" t="str">
        <f>IFERROR(VLOOKUP($B6,chan2el!$C$3:$F$66,4,FALSE),"")</f>
        <v/>
      </c>
      <c r="G6" s="27">
        <f>IFERROR(VLOOKUP($B6,chan2el!$D$3:$F$66,3,FALSE),"")</f>
        <v>39</v>
      </c>
      <c r="H6" s="27" t="str">
        <f>IFERROR(VLOOKUP($B6,chan2el!$E$3:$F$66,2,FALSE),"")</f>
        <v/>
      </c>
      <c r="I6" s="25">
        <f t="shared" ref="I6:I57" si="5">E6</f>
        <v>46</v>
      </c>
      <c r="J6" s="28">
        <f t="shared" ca="1" si="0"/>
        <v>0</v>
      </c>
      <c r="K6" s="23" t="str">
        <f>IF(COUNTIF($I$1:I5,I6)&gt;0, "Duplicate", "Unique")</f>
        <v>Unique</v>
      </c>
      <c r="L6">
        <f t="shared" si="1"/>
        <v>46</v>
      </c>
      <c r="M6" s="25">
        <f t="shared" ca="1" si="2"/>
        <v>0</v>
      </c>
      <c r="N6">
        <f t="shared" si="3"/>
        <v>5</v>
      </c>
    </row>
    <row r="7" spans="1:14" x14ac:dyDescent="0.35">
      <c r="A7" s="22">
        <v>6</v>
      </c>
      <c r="B7" s="22">
        <v>53</v>
      </c>
      <c r="C7" s="22">
        <v>55</v>
      </c>
      <c r="D7" s="22" t="s">
        <v>19</v>
      </c>
      <c r="E7" s="27" t="str">
        <f>IFERROR(VLOOKUP($B7,chan2el!$B$3:$F$66,5,FALSE),"")</f>
        <v/>
      </c>
      <c r="F7" s="27">
        <f>IFERROR(VLOOKUP($B7,chan2el!$C$3:$F$66,4,FALSE),"")</f>
        <v>21</v>
      </c>
      <c r="G7" s="27" t="str">
        <f>IFERROR(VLOOKUP($B7,chan2el!$D$3:$F$66,3,FALSE),"")</f>
        <v/>
      </c>
      <c r="H7" s="27">
        <f>IFERROR(VLOOKUP($B7,chan2el!$E$3:$F$66,2,FALSE),"")</f>
        <v>17</v>
      </c>
      <c r="I7" s="25">
        <f>F7</f>
        <v>21</v>
      </c>
      <c r="J7" s="28">
        <f t="shared" ca="1" si="0"/>
        <v>1</v>
      </c>
      <c r="K7" s="23" t="str">
        <f>IF(COUNTIF($I$1:I6,I7)&gt;0, "Duplicate", "Unique")</f>
        <v>Unique</v>
      </c>
      <c r="L7">
        <f t="shared" si="1"/>
        <v>21</v>
      </c>
      <c r="M7" s="25">
        <f t="shared" ca="1" si="2"/>
        <v>1</v>
      </c>
      <c r="N7">
        <f t="shared" si="3"/>
        <v>6</v>
      </c>
    </row>
    <row r="8" spans="1:14" x14ac:dyDescent="0.35">
      <c r="A8" s="22">
        <v>7</v>
      </c>
      <c r="B8" s="22">
        <v>85</v>
      </c>
      <c r="C8" s="22">
        <v>22</v>
      </c>
      <c r="D8" s="22" t="s">
        <v>19</v>
      </c>
      <c r="E8" s="27">
        <f>IFERROR(VLOOKUP($B8,chan2el!$B$3:$F$66,5,FALSE),"")</f>
        <v>53</v>
      </c>
      <c r="F8" s="27" t="str">
        <f>IFERROR(VLOOKUP($B8,chan2el!$C$3:$F$66,4,FALSE),"")</f>
        <v/>
      </c>
      <c r="G8" s="27">
        <f>IFERROR(VLOOKUP($B8,chan2el!$D$3:$F$66,3,FALSE),"")</f>
        <v>49</v>
      </c>
      <c r="H8" s="27" t="str">
        <f>IFERROR(VLOOKUP($B8,chan2el!$E$3:$F$66,2,FALSE),"")</f>
        <v/>
      </c>
      <c r="I8" s="25">
        <f t="shared" si="5"/>
        <v>53</v>
      </c>
      <c r="J8" s="28">
        <f t="shared" ca="1" si="0"/>
        <v>0</v>
      </c>
      <c r="K8" s="23" t="str">
        <f>IF(COUNTIF($I$1:I7,I8)&gt;0, "Duplicate", "Unique")</f>
        <v>Unique</v>
      </c>
      <c r="L8">
        <f t="shared" si="1"/>
        <v>53</v>
      </c>
      <c r="M8" s="25">
        <f t="shared" ca="1" si="2"/>
        <v>0</v>
      </c>
      <c r="N8">
        <f t="shared" si="3"/>
        <v>7</v>
      </c>
    </row>
    <row r="9" spans="1:14" x14ac:dyDescent="0.35">
      <c r="A9" s="22">
        <v>8</v>
      </c>
      <c r="B9" s="22">
        <v>84</v>
      </c>
      <c r="C9" s="22">
        <v>12</v>
      </c>
      <c r="D9" s="22" t="s">
        <v>19</v>
      </c>
      <c r="E9" s="27">
        <f>IFERROR(VLOOKUP($B9,chan2el!$B$3:$F$66,5,FALSE),"")</f>
        <v>52</v>
      </c>
      <c r="F9" s="27" t="str">
        <f>IFERROR(VLOOKUP($B9,chan2el!$C$3:$F$66,4,FALSE),"")</f>
        <v/>
      </c>
      <c r="G9" s="27">
        <f>IFERROR(VLOOKUP($B9,chan2el!$D$3:$F$66,3,FALSE),"")</f>
        <v>41</v>
      </c>
      <c r="H9" s="27" t="str">
        <f>IFERROR(VLOOKUP($B9,chan2el!$E$3:$F$66,2,FALSE),"")</f>
        <v/>
      </c>
      <c r="I9" s="25">
        <f t="shared" si="5"/>
        <v>52</v>
      </c>
      <c r="J9" s="28">
        <f t="shared" ca="1" si="0"/>
        <v>0</v>
      </c>
      <c r="K9" s="23" t="str">
        <f>IF(COUNTIF($I$1:I8,I9)&gt;0, "Duplicate", "Unique")</f>
        <v>Unique</v>
      </c>
      <c r="L9">
        <f t="shared" si="1"/>
        <v>52</v>
      </c>
      <c r="M9" s="25">
        <f t="shared" ca="1" si="2"/>
        <v>0</v>
      </c>
      <c r="N9">
        <f t="shared" si="3"/>
        <v>8</v>
      </c>
    </row>
    <row r="10" spans="1:14" x14ac:dyDescent="0.35">
      <c r="A10" s="22">
        <v>9</v>
      </c>
      <c r="B10" s="22">
        <v>104</v>
      </c>
      <c r="C10" s="22">
        <v>38</v>
      </c>
      <c r="D10" s="22" t="s">
        <v>22</v>
      </c>
      <c r="E10" s="27" t="str">
        <f>IFERROR(VLOOKUP($B10,chan2el!$B$3:$F$66,5,FALSE),"")</f>
        <v/>
      </c>
      <c r="F10" s="27">
        <f>IFERROR(VLOOKUP($B10,chan2el!$C$3:$F$66,4,FALSE),"")</f>
        <v>40</v>
      </c>
      <c r="G10" s="27" t="str">
        <f>IFERROR(VLOOKUP($B10,chan2el!$D$3:$F$66,3,FALSE),"")</f>
        <v/>
      </c>
      <c r="H10" s="27">
        <f>IFERROR(VLOOKUP($B10,chan2el!$E$3:$F$66,2,FALSE),"")</f>
        <v>36</v>
      </c>
      <c r="I10" s="25">
        <f t="shared" ref="I10:I13" si="6">F10</f>
        <v>40</v>
      </c>
      <c r="J10" s="28">
        <f t="shared" ca="1" si="0"/>
        <v>1</v>
      </c>
      <c r="K10" s="23" t="str">
        <f>IF(COUNTIF($I$1:I9,I10)&gt;0, "Duplicate", "Unique")</f>
        <v>Unique</v>
      </c>
      <c r="L10">
        <f t="shared" si="1"/>
        <v>40</v>
      </c>
      <c r="M10" s="25">
        <f t="shared" ca="1" si="2"/>
        <v>1</v>
      </c>
      <c r="N10">
        <f t="shared" si="3"/>
        <v>9</v>
      </c>
    </row>
    <row r="11" spans="1:14" x14ac:dyDescent="0.35">
      <c r="A11" s="22">
        <v>10</v>
      </c>
      <c r="B11" s="22">
        <v>123</v>
      </c>
      <c r="C11" s="22">
        <v>40</v>
      </c>
      <c r="D11" s="22" t="s">
        <v>22</v>
      </c>
      <c r="E11" s="27" t="str">
        <f>IFERROR(VLOOKUP($B11,chan2el!$B$3:$F$66,5,FALSE),"")</f>
        <v/>
      </c>
      <c r="F11" s="27">
        <f>IFERROR(VLOOKUP($B11,chan2el!$C$3:$F$66,4,FALSE),"")</f>
        <v>62</v>
      </c>
      <c r="G11" s="27" t="str">
        <f>IFERROR(VLOOKUP($B11,chan2el!$D$3:$F$66,3,FALSE),"")</f>
        <v/>
      </c>
      <c r="H11" s="27">
        <f>IFERROR(VLOOKUP($B11,chan2el!$E$3:$F$66,2,FALSE),"")</f>
        <v>55</v>
      </c>
      <c r="I11" s="25">
        <f t="shared" si="6"/>
        <v>62</v>
      </c>
      <c r="J11" s="28">
        <f t="shared" ca="1" si="0"/>
        <v>1</v>
      </c>
      <c r="K11" s="23" t="str">
        <f>IF(COUNTIF($I$1:I10,I11)&gt;0, "Duplicate", "Unique")</f>
        <v>Unique</v>
      </c>
      <c r="L11">
        <f t="shared" si="1"/>
        <v>62</v>
      </c>
      <c r="M11" s="25">
        <f t="shared" ca="1" si="2"/>
        <v>1</v>
      </c>
      <c r="N11">
        <f t="shared" si="3"/>
        <v>10</v>
      </c>
    </row>
    <row r="12" spans="1:14" x14ac:dyDescent="0.35">
      <c r="A12" s="22">
        <v>11</v>
      </c>
      <c r="B12" s="22">
        <v>120</v>
      </c>
      <c r="C12" s="22">
        <v>52</v>
      </c>
      <c r="D12" s="22" t="s">
        <v>22</v>
      </c>
      <c r="E12" s="27" t="str">
        <f>IFERROR(VLOOKUP($B12,chan2el!$B$3:$F$66,5,FALSE),"")</f>
        <v/>
      </c>
      <c r="F12" s="27">
        <f>IFERROR(VLOOKUP($B12,chan2el!$C$3:$F$66,4,FALSE),"")</f>
        <v>56</v>
      </c>
      <c r="G12" s="27" t="str">
        <f>IFERROR(VLOOKUP($B12,chan2el!$D$3:$F$66,3,FALSE),"")</f>
        <v/>
      </c>
      <c r="H12" s="27">
        <f>IFERROR(VLOOKUP($B12,chan2el!$E$3:$F$66,2,FALSE),"")</f>
        <v>52</v>
      </c>
      <c r="I12" s="25">
        <f t="shared" si="6"/>
        <v>56</v>
      </c>
      <c r="J12" s="28">
        <f t="shared" ca="1" si="0"/>
        <v>1</v>
      </c>
      <c r="K12" s="23" t="str">
        <f>IF(COUNTIF($I$1:I11,I12)&gt;0, "Duplicate", "Unique")</f>
        <v>Unique</v>
      </c>
      <c r="L12">
        <f t="shared" si="1"/>
        <v>56</v>
      </c>
      <c r="M12" s="25">
        <f t="shared" ca="1" si="2"/>
        <v>1</v>
      </c>
      <c r="N12">
        <f t="shared" si="3"/>
        <v>11</v>
      </c>
    </row>
    <row r="13" spans="1:14" x14ac:dyDescent="0.35">
      <c r="A13" s="22">
        <v>12</v>
      </c>
      <c r="B13" s="22">
        <v>103</v>
      </c>
      <c r="C13" s="22">
        <v>56</v>
      </c>
      <c r="D13" s="22" t="s">
        <v>22</v>
      </c>
      <c r="E13" s="27" t="str">
        <f>IFERROR(VLOOKUP($B13,chan2el!$B$3:$F$66,5,FALSE),"")</f>
        <v/>
      </c>
      <c r="F13" s="27">
        <f>IFERROR(VLOOKUP($B13,chan2el!$C$3:$F$66,4,FALSE),"")</f>
        <v>39</v>
      </c>
      <c r="G13" s="27" t="str">
        <f>IFERROR(VLOOKUP($B13,chan2el!$D$3:$F$66,3,FALSE),"")</f>
        <v/>
      </c>
      <c r="H13" s="27">
        <f>IFERROR(VLOOKUP($B13,chan2el!$E$3:$F$66,2,FALSE),"")</f>
        <v>35</v>
      </c>
      <c r="I13" s="25">
        <f t="shared" si="6"/>
        <v>39</v>
      </c>
      <c r="J13" s="28">
        <f t="shared" ca="1" si="0"/>
        <v>1</v>
      </c>
      <c r="K13" s="23" t="str">
        <f>IF(COUNTIF($I$1:I12,I13)&gt;0, "Duplicate", "Unique")</f>
        <v>Unique</v>
      </c>
      <c r="L13">
        <f t="shared" si="1"/>
        <v>39</v>
      </c>
      <c r="M13" s="25">
        <f t="shared" ca="1" si="2"/>
        <v>1</v>
      </c>
      <c r="N13">
        <f t="shared" si="3"/>
        <v>12</v>
      </c>
    </row>
    <row r="14" spans="1:14" x14ac:dyDescent="0.35">
      <c r="A14" s="22">
        <v>13</v>
      </c>
      <c r="B14" s="22">
        <v>70</v>
      </c>
      <c r="C14" s="22">
        <v>18</v>
      </c>
      <c r="D14" s="22" t="s">
        <v>19</v>
      </c>
      <c r="E14" s="27">
        <f>IFERROR(VLOOKUP($B14,chan2el!$B$3:$F$66,5,FALSE),"")</f>
        <v>38</v>
      </c>
      <c r="F14" s="27" t="str">
        <f>IFERROR(VLOOKUP($B14,chan2el!$C$3:$F$66,4,FALSE),"")</f>
        <v/>
      </c>
      <c r="G14" s="27">
        <f>IFERROR(VLOOKUP($B14,chan2el!$D$3:$F$66,3,FALSE),"")</f>
        <v>34</v>
      </c>
      <c r="H14" s="27" t="str">
        <f>IFERROR(VLOOKUP($B14,chan2el!$E$3:$F$66,2,FALSE),"")</f>
        <v/>
      </c>
      <c r="I14" s="25">
        <f t="shared" si="5"/>
        <v>38</v>
      </c>
      <c r="J14" s="28">
        <f t="shared" ca="1" si="0"/>
        <v>0</v>
      </c>
      <c r="K14" s="23" t="str">
        <f>IF(COUNTIF($I$1:I13,I14)&gt;0, "Duplicate", "Unique")</f>
        <v>Unique</v>
      </c>
      <c r="L14">
        <f t="shared" si="1"/>
        <v>38</v>
      </c>
      <c r="M14" s="25">
        <f t="shared" ca="1" si="2"/>
        <v>0</v>
      </c>
      <c r="N14">
        <f t="shared" si="3"/>
        <v>13</v>
      </c>
    </row>
    <row r="15" spans="1:14" x14ac:dyDescent="0.35">
      <c r="A15" s="22">
        <v>14</v>
      </c>
      <c r="B15" s="22">
        <v>91</v>
      </c>
      <c r="C15" s="22">
        <v>20</v>
      </c>
      <c r="D15" s="22" t="s">
        <v>19</v>
      </c>
      <c r="E15" s="27">
        <f>IFERROR(VLOOKUP($B15,chan2el!$B$3:$F$66,5,FALSE),"")</f>
        <v>62</v>
      </c>
      <c r="F15" s="27" t="str">
        <f>IFERROR(VLOOKUP($B15,chan2el!$C$3:$F$66,4,FALSE),"")</f>
        <v/>
      </c>
      <c r="G15" s="27">
        <f>IFERROR(VLOOKUP($B15,chan2el!$D$3:$F$66,3,FALSE),"")</f>
        <v>55</v>
      </c>
      <c r="H15" s="27" t="str">
        <f>IFERROR(VLOOKUP($B15,chan2el!$E$3:$F$66,2,FALSE),"")</f>
        <v/>
      </c>
      <c r="I15" s="25">
        <f>G15</f>
        <v>55</v>
      </c>
      <c r="J15" s="28">
        <f t="shared" ca="1" si="0"/>
        <v>2</v>
      </c>
      <c r="K15" s="23" t="str">
        <f>IF(COUNTIF($I$1:I14,I15)&gt;0, "Duplicate", "Unique")</f>
        <v>Unique</v>
      </c>
      <c r="L15">
        <f t="shared" si="1"/>
        <v>55</v>
      </c>
      <c r="M15" s="25">
        <f t="shared" ca="1" si="2"/>
        <v>2</v>
      </c>
      <c r="N15">
        <f t="shared" si="3"/>
        <v>14</v>
      </c>
    </row>
    <row r="16" spans="1:14" x14ac:dyDescent="0.35">
      <c r="A16" s="22">
        <v>15</v>
      </c>
      <c r="B16" s="22">
        <v>105</v>
      </c>
      <c r="C16" s="22">
        <v>54</v>
      </c>
      <c r="D16" s="22" t="s">
        <v>22</v>
      </c>
      <c r="E16" s="27" t="str">
        <f>IFERROR(VLOOKUP($B16,chan2el!$B$3:$F$66,5,FALSE),"")</f>
        <v/>
      </c>
      <c r="F16" s="27">
        <f>IFERROR(VLOOKUP($B16,chan2el!$C$3:$F$66,4,FALSE),"")</f>
        <v>48</v>
      </c>
      <c r="G16" s="27" t="str">
        <f>IFERROR(VLOOKUP($B16,chan2el!$D$3:$F$66,3,FALSE),"")</f>
        <v/>
      </c>
      <c r="H16" s="27">
        <f>IFERROR(VLOOKUP($B16,chan2el!$E$3:$F$66,2,FALSE),"")</f>
        <v>37</v>
      </c>
      <c r="I16" s="25">
        <f t="shared" ref="I16:I17" si="7">F16</f>
        <v>48</v>
      </c>
      <c r="J16" s="28">
        <f t="shared" ca="1" si="0"/>
        <v>1</v>
      </c>
      <c r="K16" s="23" t="str">
        <f>IF(COUNTIF($I$1:I15,I16)&gt;0, "Duplicate", "Unique")</f>
        <v>Unique</v>
      </c>
      <c r="L16">
        <f t="shared" si="1"/>
        <v>48</v>
      </c>
      <c r="M16" s="25">
        <f t="shared" ca="1" si="2"/>
        <v>1</v>
      </c>
      <c r="N16">
        <f t="shared" si="3"/>
        <v>15</v>
      </c>
    </row>
    <row r="17" spans="1:14" x14ac:dyDescent="0.35">
      <c r="A17" s="22">
        <v>16</v>
      </c>
      <c r="B17" s="22">
        <v>119</v>
      </c>
      <c r="C17" s="22">
        <v>50</v>
      </c>
      <c r="D17" s="22" t="s">
        <v>22</v>
      </c>
      <c r="E17" s="27" t="str">
        <f>IFERROR(VLOOKUP($B17,chan2el!$B$3:$F$66,5,FALSE),"")</f>
        <v/>
      </c>
      <c r="F17" s="27">
        <f>IFERROR(VLOOKUP($B17,chan2el!$C$3:$F$66,4,FALSE),"")</f>
        <v>55</v>
      </c>
      <c r="G17" s="27" t="str">
        <f>IFERROR(VLOOKUP($B17,chan2el!$D$3:$F$66,3,FALSE),"")</f>
        <v/>
      </c>
      <c r="H17" s="27">
        <f>IFERROR(VLOOKUP($B17,chan2el!$E$3:$F$66,2,FALSE),"")</f>
        <v>51</v>
      </c>
      <c r="I17" s="25">
        <f t="shared" si="7"/>
        <v>55</v>
      </c>
      <c r="J17" s="28">
        <f t="shared" ca="1" si="0"/>
        <v>1</v>
      </c>
      <c r="K17" s="23" t="str">
        <f>IF(COUNTIF($I$1:I16,I17)&gt;0, "Duplicate", "Unique")</f>
        <v>Duplicate</v>
      </c>
      <c r="L17" t="str">
        <f t="shared" si="1"/>
        <v/>
      </c>
      <c r="M17" s="25" t="str">
        <f t="shared" si="2"/>
        <v/>
      </c>
      <c r="N17" t="str">
        <f t="shared" si="3"/>
        <v/>
      </c>
    </row>
    <row r="18" spans="1:14" x14ac:dyDescent="0.35">
      <c r="A18" s="22">
        <v>17</v>
      </c>
      <c r="B18" s="22">
        <v>117</v>
      </c>
      <c r="C18" s="22">
        <v>46</v>
      </c>
      <c r="D18" s="22" t="s">
        <v>22</v>
      </c>
      <c r="E18" s="27" t="str">
        <f>IFERROR(VLOOKUP($B18,chan2el!$B$3:$F$66,5,FALSE),"")</f>
        <v/>
      </c>
      <c r="F18" s="27">
        <f>IFERROR(VLOOKUP($B18,chan2el!$C$3:$F$66,4,FALSE),"")</f>
        <v>53</v>
      </c>
      <c r="G18" s="27" t="str">
        <f>IFERROR(VLOOKUP($B18,chan2el!$D$3:$F$66,3,FALSE),"")</f>
        <v/>
      </c>
      <c r="H18" s="27">
        <f>IFERROR(VLOOKUP($B18,chan2el!$E$3:$F$66,2,FALSE),"")</f>
        <v>49</v>
      </c>
      <c r="I18" s="25">
        <f>H18</f>
        <v>49</v>
      </c>
      <c r="J18" s="28">
        <f t="shared" ca="1" si="0"/>
        <v>3</v>
      </c>
      <c r="K18" s="23" t="str">
        <f>IF(COUNTIF($I$1:I17,I18)&gt;0, "Duplicate", "Unique")</f>
        <v>Unique</v>
      </c>
      <c r="L18">
        <f t="shared" si="1"/>
        <v>49</v>
      </c>
      <c r="M18" s="25">
        <f t="shared" ca="1" si="2"/>
        <v>3</v>
      </c>
      <c r="N18">
        <f t="shared" si="3"/>
        <v>17</v>
      </c>
    </row>
    <row r="19" spans="1:14" x14ac:dyDescent="0.35">
      <c r="A19" s="22">
        <v>18</v>
      </c>
      <c r="B19" s="22">
        <v>19</v>
      </c>
      <c r="C19" s="22">
        <v>42</v>
      </c>
      <c r="D19" s="22" t="s">
        <v>22</v>
      </c>
      <c r="E19" s="27">
        <f>IFERROR(VLOOKUP($B19,chan2el!$B$3:$F$66,5,FALSE),"")</f>
        <v>19</v>
      </c>
      <c r="F19" s="27" t="str">
        <f>IFERROR(VLOOKUP($B19,chan2el!$C$3:$F$66,4,FALSE),"")</f>
        <v/>
      </c>
      <c r="G19" s="27">
        <f>IFERROR(VLOOKUP($B19,chan2el!$D$3:$F$66,3,FALSE),"")</f>
        <v>10</v>
      </c>
      <c r="H19" s="27" t="str">
        <f>IFERROR(VLOOKUP($B19,chan2el!$E$3:$F$66,2,FALSE),"")</f>
        <v/>
      </c>
      <c r="I19" s="25">
        <f t="shared" si="5"/>
        <v>19</v>
      </c>
      <c r="J19" s="28">
        <f t="shared" ca="1" si="0"/>
        <v>0</v>
      </c>
      <c r="K19" s="23" t="str">
        <f>IF(COUNTIF($I$1:I18,I19)&gt;0, "Duplicate", "Unique")</f>
        <v>Unique</v>
      </c>
      <c r="L19">
        <f t="shared" si="1"/>
        <v>19</v>
      </c>
      <c r="M19" s="25">
        <f t="shared" ca="1" si="2"/>
        <v>0</v>
      </c>
      <c r="N19">
        <f t="shared" si="3"/>
        <v>18</v>
      </c>
    </row>
    <row r="20" spans="1:14" x14ac:dyDescent="0.35">
      <c r="A20" s="22">
        <v>19</v>
      </c>
      <c r="B20" s="22">
        <v>121</v>
      </c>
      <c r="C20" s="22">
        <v>37</v>
      </c>
      <c r="D20" s="22" t="s">
        <v>22</v>
      </c>
      <c r="E20" s="27" t="str">
        <f>IFERROR(VLOOKUP($B20,chan2el!$B$3:$F$66,5,FALSE),"")</f>
        <v/>
      </c>
      <c r="F20" s="27">
        <f>IFERROR(VLOOKUP($B20,chan2el!$C$3:$F$66,4,FALSE),"")</f>
        <v>64</v>
      </c>
      <c r="G20" s="27" t="str">
        <f>IFERROR(VLOOKUP($B20,chan2el!$D$3:$F$66,3,FALSE),"")</f>
        <v/>
      </c>
      <c r="H20" s="27">
        <f>IFERROR(VLOOKUP($B20,chan2el!$E$3:$F$66,2,FALSE),"")</f>
        <v>53</v>
      </c>
      <c r="I20" s="25">
        <f>F20</f>
        <v>64</v>
      </c>
      <c r="J20" s="28">
        <f t="shared" ca="1" si="0"/>
        <v>1</v>
      </c>
      <c r="K20" s="23" t="str">
        <f>IF(COUNTIF($I$1:I19,I20)&gt;0, "Duplicate", "Unique")</f>
        <v>Unique</v>
      </c>
      <c r="L20">
        <f t="shared" si="1"/>
        <v>64</v>
      </c>
      <c r="M20" s="25">
        <f t="shared" ca="1" si="2"/>
        <v>1</v>
      </c>
      <c r="N20">
        <f t="shared" si="3"/>
        <v>19</v>
      </c>
    </row>
    <row r="21" spans="1:14" x14ac:dyDescent="0.35">
      <c r="A21" s="22">
        <v>20</v>
      </c>
      <c r="B21" s="22">
        <v>93</v>
      </c>
      <c r="C21" s="22">
        <v>6</v>
      </c>
      <c r="D21" s="22" t="s">
        <v>19</v>
      </c>
      <c r="E21" s="27">
        <f>IFERROR(VLOOKUP($B21,chan2el!$B$3:$F$66,5,FALSE),"")</f>
        <v>60</v>
      </c>
      <c r="F21" s="27" t="str">
        <f>IFERROR(VLOOKUP($B21,chan2el!$C$3:$F$66,4,FALSE),"")</f>
        <v/>
      </c>
      <c r="G21" s="27">
        <f>IFERROR(VLOOKUP($B21,chan2el!$D$3:$F$66,3,FALSE),"")</f>
        <v>64</v>
      </c>
      <c r="H21" s="27" t="str">
        <f>IFERROR(VLOOKUP($B21,chan2el!$E$3:$F$66,2,FALSE),"")</f>
        <v/>
      </c>
      <c r="I21" s="25">
        <f t="shared" si="5"/>
        <v>60</v>
      </c>
      <c r="J21" s="28">
        <f t="shared" ca="1" si="0"/>
        <v>0</v>
      </c>
      <c r="K21" s="23" t="str">
        <f>IF(COUNTIF($I$1:I20,I21)&gt;0, "Duplicate", "Unique")</f>
        <v>Unique</v>
      </c>
      <c r="L21">
        <f t="shared" si="1"/>
        <v>60</v>
      </c>
      <c r="M21" s="25">
        <f t="shared" ca="1" si="2"/>
        <v>0</v>
      </c>
      <c r="N21">
        <f t="shared" si="3"/>
        <v>20</v>
      </c>
    </row>
    <row r="22" spans="1:14" x14ac:dyDescent="0.35">
      <c r="A22" s="22">
        <v>21</v>
      </c>
      <c r="B22" s="22">
        <v>56</v>
      </c>
      <c r="C22" s="22">
        <v>57</v>
      </c>
      <c r="D22" s="22" t="s">
        <v>19</v>
      </c>
      <c r="E22" s="27" t="str">
        <f>IFERROR(VLOOKUP($B22,chan2el!$B$3:$F$66,5,FALSE),"")</f>
        <v/>
      </c>
      <c r="F22" s="27">
        <f>IFERROR(VLOOKUP($B22,chan2el!$C$3:$F$66,4,FALSE),"")</f>
        <v>24</v>
      </c>
      <c r="G22" s="27" t="str">
        <f>IFERROR(VLOOKUP($B22,chan2el!$D$3:$F$66,3,FALSE),"")</f>
        <v/>
      </c>
      <c r="H22" s="27">
        <f>IFERROR(VLOOKUP($B22,chan2el!$E$3:$F$66,2,FALSE),"")</f>
        <v>20</v>
      </c>
      <c r="I22" s="25">
        <f>F22</f>
        <v>24</v>
      </c>
      <c r="J22" s="28">
        <f t="shared" ca="1" si="0"/>
        <v>1</v>
      </c>
      <c r="K22" s="23" t="str">
        <f>IF(COUNTIF($I$1:I21,I22)&gt;0, "Duplicate", "Unique")</f>
        <v>Unique</v>
      </c>
      <c r="L22">
        <f t="shared" si="1"/>
        <v>24</v>
      </c>
      <c r="M22" s="25">
        <f t="shared" ca="1" si="2"/>
        <v>1</v>
      </c>
      <c r="N22">
        <f t="shared" si="3"/>
        <v>21</v>
      </c>
    </row>
    <row r="23" spans="1:14" x14ac:dyDescent="0.35">
      <c r="A23" s="22">
        <v>22</v>
      </c>
      <c r="B23" s="22">
        <v>77</v>
      </c>
      <c r="C23" s="22">
        <v>10</v>
      </c>
      <c r="D23" s="22" t="s">
        <v>19</v>
      </c>
      <c r="E23" s="27">
        <f>IFERROR(VLOOKUP($B23,chan2el!$B$3:$F$66,5,FALSE),"")</f>
        <v>44</v>
      </c>
      <c r="F23" s="27" t="str">
        <f>IFERROR(VLOOKUP($B23,chan2el!$C$3:$F$66,4,FALSE),"")</f>
        <v/>
      </c>
      <c r="G23" s="27">
        <f>IFERROR(VLOOKUP($B23,chan2el!$D$3:$F$66,3,FALSE),"")</f>
        <v>48</v>
      </c>
      <c r="H23" s="27" t="str">
        <f>IFERROR(VLOOKUP($B23,chan2el!$E$3:$F$66,2,FALSE),"")</f>
        <v/>
      </c>
      <c r="I23" s="25">
        <f t="shared" si="5"/>
        <v>44</v>
      </c>
      <c r="J23" s="28">
        <f t="shared" ca="1" si="0"/>
        <v>0</v>
      </c>
      <c r="K23" s="23" t="str">
        <f>IF(COUNTIF($I$1:I22,I23)&gt;0, "Duplicate", "Unique")</f>
        <v>Unique</v>
      </c>
      <c r="L23">
        <f t="shared" si="1"/>
        <v>44</v>
      </c>
      <c r="M23" s="25">
        <f t="shared" ca="1" si="2"/>
        <v>0</v>
      </c>
      <c r="N23">
        <f t="shared" si="3"/>
        <v>22</v>
      </c>
    </row>
    <row r="24" spans="1:14" x14ac:dyDescent="0.35">
      <c r="A24" s="22">
        <v>23</v>
      </c>
      <c r="B24" s="22">
        <v>76</v>
      </c>
      <c r="C24" s="22">
        <v>14</v>
      </c>
      <c r="D24" s="22" t="s">
        <v>19</v>
      </c>
      <c r="E24" s="27">
        <f>IFERROR(VLOOKUP($B24,chan2el!$B$3:$F$66,5,FALSE),"")</f>
        <v>45</v>
      </c>
      <c r="F24" s="27" t="str">
        <f>IFERROR(VLOOKUP($B24,chan2el!$C$3:$F$66,4,FALSE),"")</f>
        <v/>
      </c>
      <c r="G24" s="27">
        <f>IFERROR(VLOOKUP($B24,chan2el!$D$3:$F$66,3,FALSE),"")</f>
        <v>40</v>
      </c>
      <c r="H24" s="27" t="str">
        <f>IFERROR(VLOOKUP($B24,chan2el!$E$3:$F$66,2,FALSE),"")</f>
        <v/>
      </c>
      <c r="I24" s="25">
        <f>G24</f>
        <v>40</v>
      </c>
      <c r="J24" s="28">
        <f t="shared" ca="1" si="0"/>
        <v>2</v>
      </c>
      <c r="K24" s="23" t="str">
        <f>IF(COUNTIF($I$1:I23,I24)&gt;0, "Duplicate", "Unique")</f>
        <v>Duplicate</v>
      </c>
      <c r="L24" t="str">
        <f t="shared" si="1"/>
        <v/>
      </c>
      <c r="M24" s="25" t="str">
        <f t="shared" si="2"/>
        <v/>
      </c>
      <c r="N24" t="str">
        <f t="shared" si="3"/>
        <v/>
      </c>
    </row>
    <row r="25" spans="1:14" x14ac:dyDescent="0.35">
      <c r="A25" s="22">
        <v>24</v>
      </c>
      <c r="B25" s="22">
        <v>122</v>
      </c>
      <c r="C25" s="22">
        <v>39</v>
      </c>
      <c r="D25" s="22" t="s">
        <v>22</v>
      </c>
      <c r="E25" s="27" t="str">
        <f>IFERROR(VLOOKUP($B25,chan2el!$B$3:$F$66,5,FALSE),"")</f>
        <v/>
      </c>
      <c r="F25" s="27">
        <f>IFERROR(VLOOKUP($B25,chan2el!$C$3:$F$66,4,FALSE),"")</f>
        <v>63</v>
      </c>
      <c r="G25" s="27" t="str">
        <f>IFERROR(VLOOKUP($B25,chan2el!$D$3:$F$66,3,FALSE),"")</f>
        <v/>
      </c>
      <c r="H25" s="27">
        <f>IFERROR(VLOOKUP($B25,chan2el!$E$3:$F$66,2,FALSE),"")</f>
        <v>54</v>
      </c>
      <c r="I25" s="25">
        <f>F25</f>
        <v>63</v>
      </c>
      <c r="J25" s="28">
        <f t="shared" ca="1" si="0"/>
        <v>1</v>
      </c>
      <c r="K25" s="23" t="str">
        <f>IF(COUNTIF($I$1:I24,I25)&gt;0, "Duplicate", "Unique")</f>
        <v>Unique</v>
      </c>
      <c r="L25">
        <f t="shared" si="1"/>
        <v>63</v>
      </c>
      <c r="M25" s="25">
        <f t="shared" ca="1" si="2"/>
        <v>1</v>
      </c>
      <c r="N25">
        <f t="shared" si="3"/>
        <v>24</v>
      </c>
    </row>
    <row r="26" spans="1:14" x14ac:dyDescent="0.35">
      <c r="A26" s="22">
        <v>25</v>
      </c>
      <c r="B26" s="22">
        <v>92</v>
      </c>
      <c r="C26" s="22">
        <v>1</v>
      </c>
      <c r="D26" s="22" t="s">
        <v>19</v>
      </c>
      <c r="E26" s="27">
        <f>IFERROR(VLOOKUP($B26,chan2el!$B$3:$F$66,5,FALSE),"")</f>
        <v>61</v>
      </c>
      <c r="F26" s="27" t="str">
        <f>IFERROR(VLOOKUP($B26,chan2el!$C$3:$F$66,4,FALSE),"")</f>
        <v/>
      </c>
      <c r="G26" s="27">
        <f>IFERROR(VLOOKUP($B26,chan2el!$D$3:$F$66,3,FALSE),"")</f>
        <v>56</v>
      </c>
      <c r="H26" s="27" t="str">
        <f>IFERROR(VLOOKUP($B26,chan2el!$E$3:$F$66,2,FALSE),"")</f>
        <v/>
      </c>
      <c r="I26" s="25">
        <f t="shared" si="5"/>
        <v>61</v>
      </c>
      <c r="J26" s="28">
        <f t="shared" ca="1" si="0"/>
        <v>0</v>
      </c>
      <c r="K26" s="23" t="str">
        <f>IF(COUNTIF($I$1:I25,I26)&gt;0, "Duplicate", "Unique")</f>
        <v>Unique</v>
      </c>
      <c r="L26">
        <f t="shared" si="1"/>
        <v>61</v>
      </c>
      <c r="M26" s="25">
        <f t="shared" ca="1" si="2"/>
        <v>0</v>
      </c>
      <c r="N26">
        <f t="shared" si="3"/>
        <v>25</v>
      </c>
    </row>
    <row r="27" spans="1:14" x14ac:dyDescent="0.35">
      <c r="A27" s="22">
        <v>26</v>
      </c>
      <c r="B27" s="22">
        <v>18</v>
      </c>
      <c r="C27" s="22">
        <v>58</v>
      </c>
      <c r="D27" s="22" t="s">
        <v>22</v>
      </c>
      <c r="E27" s="27">
        <f>IFERROR(VLOOKUP($B27,chan2el!$B$3:$F$66,5,FALSE),"")</f>
        <v>18</v>
      </c>
      <c r="F27" s="27" t="str">
        <f>IFERROR(VLOOKUP($B27,chan2el!$C$3:$F$66,4,FALSE),"")</f>
        <v/>
      </c>
      <c r="G27" s="27">
        <f>IFERROR(VLOOKUP($B27,chan2el!$D$3:$F$66,3,FALSE),"")</f>
        <v>11</v>
      </c>
      <c r="H27" s="27" t="str">
        <f>IFERROR(VLOOKUP($B27,chan2el!$E$3:$F$66,2,FALSE),"")</f>
        <v/>
      </c>
      <c r="I27" s="25">
        <f t="shared" si="5"/>
        <v>18</v>
      </c>
      <c r="J27" s="28">
        <f t="shared" ca="1" si="0"/>
        <v>0</v>
      </c>
      <c r="K27" s="23" t="str">
        <f>IF(COUNTIF($I$1:I26,I27)&gt;0, "Duplicate", "Unique")</f>
        <v>Unique</v>
      </c>
      <c r="L27">
        <f t="shared" si="1"/>
        <v>18</v>
      </c>
      <c r="M27" s="25">
        <f t="shared" ca="1" si="2"/>
        <v>0</v>
      </c>
      <c r="N27">
        <f t="shared" si="3"/>
        <v>26</v>
      </c>
    </row>
    <row r="28" spans="1:14" x14ac:dyDescent="0.35">
      <c r="A28" s="22">
        <v>27</v>
      </c>
      <c r="B28" s="22">
        <v>69</v>
      </c>
      <c r="C28" s="22">
        <v>30</v>
      </c>
      <c r="D28" s="22" t="s">
        <v>19</v>
      </c>
      <c r="E28" s="27">
        <f>IFERROR(VLOOKUP($B28,chan2el!$B$3:$F$66,5,FALSE),"")</f>
        <v>37</v>
      </c>
      <c r="F28" s="27" t="str">
        <f>IFERROR(VLOOKUP($B28,chan2el!$C$3:$F$66,4,FALSE),"")</f>
        <v/>
      </c>
      <c r="G28" s="27">
        <f>IFERROR(VLOOKUP($B28,chan2el!$D$3:$F$66,3,FALSE),"")</f>
        <v>33</v>
      </c>
      <c r="H28" s="27" t="str">
        <f>IFERROR(VLOOKUP($B28,chan2el!$E$3:$F$66,2,FALSE),"")</f>
        <v/>
      </c>
      <c r="I28" s="25">
        <f t="shared" si="5"/>
        <v>37</v>
      </c>
      <c r="J28" s="28">
        <f t="shared" ca="1" si="0"/>
        <v>0</v>
      </c>
      <c r="K28" s="23" t="str">
        <f>IF(COUNTIF($I$1:I27,I28)&gt;0, "Duplicate", "Unique")</f>
        <v>Unique</v>
      </c>
      <c r="L28">
        <f t="shared" si="1"/>
        <v>37</v>
      </c>
      <c r="M28" s="25">
        <f t="shared" ca="1" si="2"/>
        <v>0</v>
      </c>
      <c r="N28">
        <f t="shared" si="3"/>
        <v>27</v>
      </c>
    </row>
    <row r="29" spans="1:14" x14ac:dyDescent="0.35">
      <c r="A29" s="22">
        <v>28</v>
      </c>
      <c r="B29" s="22">
        <v>7</v>
      </c>
      <c r="C29" s="22">
        <v>8</v>
      </c>
      <c r="D29" s="22" t="s">
        <v>19</v>
      </c>
      <c r="E29" s="27">
        <f>IFERROR(VLOOKUP($B29,chan2el!$B$3:$F$66,5,FALSE),"")</f>
        <v>7</v>
      </c>
      <c r="F29" s="27" t="str">
        <f>IFERROR(VLOOKUP($B29,chan2el!$C$3:$F$66,4,FALSE),"")</f>
        <v/>
      </c>
      <c r="G29" s="27">
        <f>IFERROR(VLOOKUP($B29,chan2el!$D$3:$F$66,3,FALSE),"")</f>
        <v>3</v>
      </c>
      <c r="H29" s="27" t="str">
        <f>IFERROR(VLOOKUP($B29,chan2el!$E$3:$F$66,2,FALSE),"")</f>
        <v/>
      </c>
      <c r="I29" s="25">
        <f t="shared" si="5"/>
        <v>7</v>
      </c>
      <c r="J29" s="28">
        <f t="shared" ca="1" si="0"/>
        <v>0</v>
      </c>
      <c r="K29" s="23" t="str">
        <f>IF(COUNTIF($I$1:I28,I29)&gt;0, "Duplicate", "Unique")</f>
        <v>Unique</v>
      </c>
      <c r="L29">
        <f t="shared" si="1"/>
        <v>7</v>
      </c>
      <c r="M29" s="25">
        <f t="shared" ca="1" si="2"/>
        <v>0</v>
      </c>
      <c r="N29">
        <f t="shared" si="3"/>
        <v>28</v>
      </c>
    </row>
    <row r="30" spans="1:14" x14ac:dyDescent="0.35">
      <c r="A30" s="22">
        <v>29</v>
      </c>
      <c r="B30" s="22">
        <v>16</v>
      </c>
      <c r="C30" s="22">
        <v>60</v>
      </c>
      <c r="D30" s="22" t="s">
        <v>22</v>
      </c>
      <c r="E30" s="27">
        <f>IFERROR(VLOOKUP($B30,chan2el!$B$3:$F$66,5,FALSE),"")</f>
        <v>9</v>
      </c>
      <c r="F30" s="27" t="str">
        <f>IFERROR(VLOOKUP($B30,chan2el!$C$3:$F$66,4,FALSE),"")</f>
        <v/>
      </c>
      <c r="G30" s="27">
        <f>IFERROR(VLOOKUP($B30,chan2el!$D$3:$F$66,3,FALSE),"")</f>
        <v>13</v>
      </c>
      <c r="H30" s="27" t="str">
        <f>IFERROR(VLOOKUP($B30,chan2el!$E$3:$F$66,2,FALSE),"")</f>
        <v/>
      </c>
      <c r="I30" s="25">
        <f t="shared" si="5"/>
        <v>9</v>
      </c>
      <c r="J30" s="28">
        <f t="shared" ca="1" si="0"/>
        <v>0</v>
      </c>
      <c r="K30" s="23" t="str">
        <f>IF(COUNTIF($I$1:I29,I30)&gt;0, "Duplicate", "Unique")</f>
        <v>Unique</v>
      </c>
      <c r="L30">
        <f t="shared" si="1"/>
        <v>9</v>
      </c>
      <c r="M30" s="25">
        <f t="shared" ca="1" si="2"/>
        <v>0</v>
      </c>
      <c r="N30">
        <f t="shared" si="3"/>
        <v>29</v>
      </c>
    </row>
    <row r="31" spans="1:14" x14ac:dyDescent="0.35">
      <c r="A31" s="22">
        <v>30</v>
      </c>
      <c r="B31" s="22">
        <v>68</v>
      </c>
      <c r="C31" s="22">
        <v>31</v>
      </c>
      <c r="D31" s="22" t="s">
        <v>19</v>
      </c>
      <c r="E31" s="27">
        <f>IFERROR(VLOOKUP($B31,chan2el!$B$3:$F$66,5,FALSE),"")</f>
        <v>36</v>
      </c>
      <c r="F31" s="27" t="str">
        <f>IFERROR(VLOOKUP($B31,chan2el!$C$3:$F$66,4,FALSE),"")</f>
        <v/>
      </c>
      <c r="G31" s="27" t="str">
        <f>IFERROR(VLOOKUP($B31,chan2el!$D$3:$F$66,3,FALSE),"")</f>
        <v/>
      </c>
      <c r="H31" s="27">
        <f>IFERROR(VLOOKUP($B31,chan2el!$E$3:$F$66,2,FALSE),"")</f>
        <v>57</v>
      </c>
      <c r="I31" s="25">
        <f t="shared" si="5"/>
        <v>36</v>
      </c>
      <c r="J31" s="28">
        <f t="shared" ca="1" si="0"/>
        <v>0</v>
      </c>
      <c r="K31" s="23" t="str">
        <f>IF(COUNTIF($I$1:I30,I31)&gt;0, "Duplicate", "Unique")</f>
        <v>Unique</v>
      </c>
      <c r="L31">
        <f t="shared" si="1"/>
        <v>36</v>
      </c>
      <c r="M31" s="25">
        <f t="shared" ca="1" si="2"/>
        <v>0</v>
      </c>
      <c r="N31">
        <f t="shared" si="3"/>
        <v>30</v>
      </c>
    </row>
    <row r="32" spans="1:14" x14ac:dyDescent="0.35">
      <c r="A32" s="22">
        <v>31</v>
      </c>
      <c r="B32" s="22">
        <v>82</v>
      </c>
      <c r="C32" s="22">
        <v>63</v>
      </c>
      <c r="D32" s="22" t="s">
        <v>19</v>
      </c>
      <c r="E32" s="27">
        <f>IFERROR(VLOOKUP($B32,chan2el!$B$3:$F$66,5,FALSE),"")</f>
        <v>50</v>
      </c>
      <c r="F32" s="27" t="str">
        <f>IFERROR(VLOOKUP($B32,chan2el!$C$3:$F$66,4,FALSE),"")</f>
        <v/>
      </c>
      <c r="G32" s="27">
        <f>IFERROR(VLOOKUP($B32,chan2el!$D$3:$F$66,3,FALSE),"")</f>
        <v>43</v>
      </c>
      <c r="H32" s="27" t="str">
        <f>IFERROR(VLOOKUP($B32,chan2el!$E$3:$F$66,2,FALSE),"")</f>
        <v/>
      </c>
      <c r="I32" s="25">
        <f>G32</f>
        <v>43</v>
      </c>
      <c r="J32" s="28">
        <f t="shared" ca="1" si="0"/>
        <v>2</v>
      </c>
      <c r="K32" s="23" t="str">
        <f>IF(COUNTIF($I$1:I31,I32)&gt;0, "Duplicate", "Unique")</f>
        <v>Unique</v>
      </c>
      <c r="L32">
        <f t="shared" si="1"/>
        <v>43</v>
      </c>
      <c r="M32" s="25">
        <f t="shared" ca="1" si="2"/>
        <v>2</v>
      </c>
      <c r="N32">
        <f t="shared" si="3"/>
        <v>31</v>
      </c>
    </row>
    <row r="33" spans="1:14" x14ac:dyDescent="0.35">
      <c r="A33" s="22">
        <v>32</v>
      </c>
      <c r="B33" s="22">
        <v>81</v>
      </c>
      <c r="C33" s="22">
        <v>59</v>
      </c>
      <c r="D33" s="22" t="s">
        <v>19</v>
      </c>
      <c r="E33" s="27">
        <f>IFERROR(VLOOKUP($B33,chan2el!$B$3:$F$66,5,FALSE),"")</f>
        <v>49</v>
      </c>
      <c r="F33" s="27" t="str">
        <f>IFERROR(VLOOKUP($B33,chan2el!$C$3:$F$66,4,FALSE),"")</f>
        <v/>
      </c>
      <c r="G33" s="27">
        <f>IFERROR(VLOOKUP($B33,chan2el!$D$3:$F$66,3,FALSE),"")</f>
        <v>44</v>
      </c>
      <c r="H33" s="27" t="str">
        <f>IFERROR(VLOOKUP($B33,chan2el!$E$3:$F$66,2,FALSE),"")</f>
        <v/>
      </c>
      <c r="I33" s="25">
        <f t="shared" si="5"/>
        <v>49</v>
      </c>
      <c r="J33" s="28">
        <f t="shared" ca="1" si="0"/>
        <v>0</v>
      </c>
      <c r="K33" s="23" t="str">
        <f>IF(COUNTIF($I$1:I32,I33)&gt;0, "Duplicate", "Unique")</f>
        <v>Duplicate</v>
      </c>
      <c r="L33" t="str">
        <f t="shared" si="1"/>
        <v/>
      </c>
      <c r="M33" s="25" t="str">
        <f t="shared" si="2"/>
        <v/>
      </c>
      <c r="N33" t="str">
        <f t="shared" si="3"/>
        <v/>
      </c>
    </row>
    <row r="34" spans="1:14" x14ac:dyDescent="0.35">
      <c r="A34" s="22">
        <v>33</v>
      </c>
      <c r="B34" s="22">
        <v>79</v>
      </c>
      <c r="C34" s="22">
        <v>51</v>
      </c>
      <c r="D34" s="22" t="s">
        <v>19</v>
      </c>
      <c r="E34" s="27">
        <f>IFERROR(VLOOKUP($B34,chan2el!$B$3:$F$66,5,FALSE),"")</f>
        <v>42</v>
      </c>
      <c r="F34" s="27" t="str">
        <f>IFERROR(VLOOKUP($B34,chan2el!$C$3:$F$66,4,FALSE),"")</f>
        <v/>
      </c>
      <c r="G34" s="27">
        <f>IFERROR(VLOOKUP($B34,chan2el!$D$3:$F$66,3,FALSE),"")</f>
        <v>46</v>
      </c>
      <c r="H34" s="27" t="str">
        <f>IFERROR(VLOOKUP($B34,chan2el!$E$3:$F$66,2,FALSE),"")</f>
        <v/>
      </c>
      <c r="I34" s="25">
        <f t="shared" si="5"/>
        <v>42</v>
      </c>
      <c r="J34" s="28">
        <f t="shared" ref="J34:J61" ca="1" si="8">CODE(UPPER(MID(_xlfn.FORMULATEXT(I34),2,1))) - 64-5</f>
        <v>0</v>
      </c>
      <c r="K34" s="23" t="str">
        <f>IF(COUNTIF($I$1:I33,I34)&gt;0, "Duplicate", "Unique")</f>
        <v>Unique</v>
      </c>
      <c r="L34">
        <f t="shared" si="1"/>
        <v>42</v>
      </c>
      <c r="M34" s="25">
        <f t="shared" ca="1" si="2"/>
        <v>0</v>
      </c>
      <c r="N34">
        <f t="shared" si="3"/>
        <v>33</v>
      </c>
    </row>
    <row r="35" spans="1:14" x14ac:dyDescent="0.35">
      <c r="A35" s="22">
        <v>34</v>
      </c>
      <c r="B35" s="22">
        <v>65</v>
      </c>
      <c r="C35" s="22">
        <v>47</v>
      </c>
      <c r="D35" s="22" t="s">
        <v>19</v>
      </c>
      <c r="E35" s="27">
        <f>IFERROR(VLOOKUP($B35,chan2el!$B$3:$F$66,5,FALSE),"")</f>
        <v>33</v>
      </c>
      <c r="F35" s="27" t="str">
        <f>IFERROR(VLOOKUP($B35,chan2el!$C$3:$F$66,4,FALSE),"")</f>
        <v/>
      </c>
      <c r="G35" s="27" t="str">
        <f>IFERROR(VLOOKUP($B35,chan2el!$D$3:$F$66,3,FALSE),"")</f>
        <v/>
      </c>
      <c r="H35" s="27">
        <f>IFERROR(VLOOKUP($B35,chan2el!$E$3:$F$66,2,FALSE),"")</f>
        <v>60</v>
      </c>
      <c r="I35" s="25">
        <f t="shared" si="5"/>
        <v>33</v>
      </c>
      <c r="J35" s="28">
        <f t="shared" ca="1" si="8"/>
        <v>0</v>
      </c>
      <c r="K35" s="23" t="str">
        <f>IF(COUNTIF($I$1:I34,I35)&gt;0, "Duplicate", "Unique")</f>
        <v>Unique</v>
      </c>
      <c r="L35">
        <f t="shared" si="1"/>
        <v>33</v>
      </c>
      <c r="M35" s="25">
        <f t="shared" ca="1" si="2"/>
        <v>0</v>
      </c>
      <c r="N35">
        <f t="shared" si="3"/>
        <v>34</v>
      </c>
    </row>
    <row r="36" spans="1:14" x14ac:dyDescent="0.35">
      <c r="A36" s="22">
        <v>35</v>
      </c>
      <c r="B36" s="22">
        <v>101</v>
      </c>
      <c r="C36" s="22">
        <v>15</v>
      </c>
      <c r="D36" s="22" t="s">
        <v>22</v>
      </c>
      <c r="E36" s="27" t="str">
        <f>IFERROR(VLOOKUP($B36,chan2el!$B$3:$F$66,5,FALSE),"")</f>
        <v/>
      </c>
      <c r="F36" s="27">
        <f>IFERROR(VLOOKUP($B36,chan2el!$C$3:$F$66,4,FALSE),"")</f>
        <v>37</v>
      </c>
      <c r="G36" s="27" t="str">
        <f>IFERROR(VLOOKUP($B36,chan2el!$D$3:$F$66,3,FALSE),"")</f>
        <v/>
      </c>
      <c r="H36" s="27">
        <f>IFERROR(VLOOKUP($B36,chan2el!$E$3:$F$66,2,FALSE),"")</f>
        <v>33</v>
      </c>
      <c r="I36" s="25">
        <f>F36</f>
        <v>37</v>
      </c>
      <c r="J36" s="28">
        <f t="shared" ca="1" si="8"/>
        <v>1</v>
      </c>
      <c r="K36" s="23" t="str">
        <f>IF(COUNTIF($I$1:I35,I36)&gt;0, "Duplicate", "Unique")</f>
        <v>Duplicate</v>
      </c>
      <c r="L36" t="str">
        <f t="shared" si="1"/>
        <v/>
      </c>
      <c r="M36" s="25" t="str">
        <f t="shared" si="2"/>
        <v/>
      </c>
      <c r="N36" t="str">
        <f t="shared" si="3"/>
        <v/>
      </c>
    </row>
    <row r="37" spans="1:14" x14ac:dyDescent="0.35">
      <c r="A37" s="22">
        <v>36</v>
      </c>
      <c r="B37" s="22">
        <v>90</v>
      </c>
      <c r="C37" s="22">
        <v>19</v>
      </c>
      <c r="D37" s="22" t="s">
        <v>22</v>
      </c>
      <c r="E37" s="27">
        <f>IFERROR(VLOOKUP($B37,chan2el!$B$3:$F$66,5,FALSE),"")</f>
        <v>63</v>
      </c>
      <c r="F37" s="27" t="str">
        <f>IFERROR(VLOOKUP($B37,chan2el!$C$3:$F$66,4,FALSE),"")</f>
        <v/>
      </c>
      <c r="G37" s="27">
        <f>IFERROR(VLOOKUP($B37,chan2el!$D$3:$F$66,3,FALSE),"")</f>
        <v>54</v>
      </c>
      <c r="H37" s="27" t="str">
        <f>IFERROR(VLOOKUP($B37,chan2el!$E$3:$F$66,2,FALSE),"")</f>
        <v/>
      </c>
      <c r="I37" s="25">
        <f t="shared" ref="I37" si="9">G37</f>
        <v>54</v>
      </c>
      <c r="J37" s="28">
        <f t="shared" ca="1" si="8"/>
        <v>2</v>
      </c>
      <c r="K37" s="23" t="str">
        <f>IF(COUNTIF($I$1:I36,I37)&gt;0, "Duplicate", "Unique")</f>
        <v>Duplicate</v>
      </c>
      <c r="L37" t="str">
        <f t="shared" si="1"/>
        <v/>
      </c>
      <c r="M37" s="25" t="str">
        <f t="shared" si="2"/>
        <v/>
      </c>
      <c r="N37" t="str">
        <f t="shared" si="3"/>
        <v/>
      </c>
    </row>
    <row r="38" spans="1:14" x14ac:dyDescent="0.35">
      <c r="A38" s="22">
        <v>37</v>
      </c>
      <c r="B38" s="22">
        <v>5</v>
      </c>
      <c r="C38" s="22">
        <v>23</v>
      </c>
      <c r="D38" s="22" t="s">
        <v>22</v>
      </c>
      <c r="E38" s="27">
        <f>IFERROR(VLOOKUP($B38,chan2el!$B$3:$F$66,5,FALSE),"")</f>
        <v>5</v>
      </c>
      <c r="F38" s="27" t="str">
        <f>IFERROR(VLOOKUP($B38,chan2el!$C$3:$F$66,4,FALSE),"")</f>
        <v/>
      </c>
      <c r="G38" s="27">
        <f>IFERROR(VLOOKUP($B38,chan2el!$D$3:$F$66,3,FALSE),"")</f>
        <v>1</v>
      </c>
      <c r="H38" s="27" t="str">
        <f>IFERROR(VLOOKUP($B38,chan2el!$E$3:$F$66,2,FALSE),"")</f>
        <v/>
      </c>
      <c r="I38" s="25">
        <f t="shared" si="5"/>
        <v>5</v>
      </c>
      <c r="J38" s="28">
        <f t="shared" ca="1" si="8"/>
        <v>0</v>
      </c>
      <c r="K38" s="23" t="str">
        <f>IF(COUNTIF($I$1:I37,I38)&gt;0, "Duplicate", "Unique")</f>
        <v>Unique</v>
      </c>
      <c r="L38">
        <f t="shared" si="1"/>
        <v>5</v>
      </c>
      <c r="M38" s="25">
        <f t="shared" ca="1" si="2"/>
        <v>0</v>
      </c>
      <c r="N38">
        <f t="shared" si="3"/>
        <v>37</v>
      </c>
    </row>
    <row r="39" spans="1:14" x14ac:dyDescent="0.35">
      <c r="A39" s="22">
        <v>38</v>
      </c>
      <c r="B39" s="22">
        <v>71</v>
      </c>
      <c r="C39" s="22">
        <v>28</v>
      </c>
      <c r="D39" s="22" t="s">
        <v>22</v>
      </c>
      <c r="E39" s="27">
        <f>IFERROR(VLOOKUP($B39,chan2el!$B$3:$F$66,5,FALSE),"")</f>
        <v>39</v>
      </c>
      <c r="F39" s="27" t="str">
        <f>IFERROR(VLOOKUP($B39,chan2el!$C$3:$F$66,4,FALSE),"")</f>
        <v/>
      </c>
      <c r="G39" s="27">
        <f>IFERROR(VLOOKUP($B39,chan2el!$D$3:$F$66,3,FALSE),"")</f>
        <v>35</v>
      </c>
      <c r="H39" s="27" t="str">
        <f>IFERROR(VLOOKUP($B39,chan2el!$E$3:$F$66,2,FALSE),"")</f>
        <v/>
      </c>
      <c r="I39" s="25">
        <f>G39</f>
        <v>35</v>
      </c>
      <c r="J39" s="28">
        <f t="shared" ca="1" si="8"/>
        <v>2</v>
      </c>
      <c r="K39" s="23" t="str">
        <f>IF(COUNTIF($I$1:I38,I39)&gt;0, "Duplicate", "Unique")</f>
        <v>Unique</v>
      </c>
      <c r="L39">
        <f t="shared" si="1"/>
        <v>35</v>
      </c>
      <c r="M39" s="25">
        <f t="shared" ca="1" si="2"/>
        <v>2</v>
      </c>
      <c r="N39">
        <f t="shared" si="3"/>
        <v>38</v>
      </c>
    </row>
    <row r="40" spans="1:14" x14ac:dyDescent="0.35">
      <c r="A40" s="22">
        <v>39</v>
      </c>
      <c r="B40" s="22">
        <v>83</v>
      </c>
      <c r="C40" s="22">
        <v>43</v>
      </c>
      <c r="D40" s="22" t="s">
        <v>19</v>
      </c>
      <c r="E40" s="27">
        <f>IFERROR(VLOOKUP($B40,chan2el!$B$3:$F$66,5,FALSE),"")</f>
        <v>51</v>
      </c>
      <c r="F40" s="27" t="str">
        <f>IFERROR(VLOOKUP($B40,chan2el!$C$3:$F$66,4,FALSE),"")</f>
        <v/>
      </c>
      <c r="G40" s="27">
        <f>IFERROR(VLOOKUP($B40,chan2el!$D$3:$F$66,3,FALSE),"")</f>
        <v>42</v>
      </c>
      <c r="H40" s="27" t="str">
        <f>IFERROR(VLOOKUP($B40,chan2el!$E$3:$F$66,2,FALSE),"")</f>
        <v/>
      </c>
      <c r="I40" s="25">
        <f t="shared" si="5"/>
        <v>51</v>
      </c>
      <c r="J40" s="28">
        <f t="shared" ca="1" si="8"/>
        <v>0</v>
      </c>
      <c r="K40" s="23" t="str">
        <f>IF(COUNTIF($I$1:I39,I40)&gt;0, "Duplicate", "Unique")</f>
        <v>Unique</v>
      </c>
      <c r="L40">
        <f t="shared" si="1"/>
        <v>51</v>
      </c>
      <c r="M40" s="25">
        <f t="shared" ca="1" si="2"/>
        <v>0</v>
      </c>
      <c r="N40">
        <f t="shared" si="3"/>
        <v>39</v>
      </c>
    </row>
    <row r="41" spans="1:14" x14ac:dyDescent="0.35">
      <c r="A41" s="22">
        <v>40</v>
      </c>
      <c r="B41" s="22">
        <v>29</v>
      </c>
      <c r="C41" s="22">
        <v>7</v>
      </c>
      <c r="D41" s="22" t="s">
        <v>22</v>
      </c>
      <c r="E41" s="27">
        <f>IFERROR(VLOOKUP($B41,chan2el!$B$3:$F$66,5,FALSE),"")</f>
        <v>28</v>
      </c>
      <c r="F41" s="27" t="str">
        <f>IFERROR(VLOOKUP($B41,chan2el!$C$3:$F$66,4,FALSE),"")</f>
        <v/>
      </c>
      <c r="G41" s="27">
        <f>IFERROR(VLOOKUP($B41,chan2el!$D$3:$F$66,3,FALSE),"")</f>
        <v>32</v>
      </c>
      <c r="H41" s="27" t="str">
        <f>IFERROR(VLOOKUP($B41,chan2el!$E$3:$F$66,2,FALSE),"")</f>
        <v/>
      </c>
      <c r="I41" s="25">
        <f t="shared" si="5"/>
        <v>28</v>
      </c>
      <c r="J41" s="28">
        <f t="shared" ca="1" si="8"/>
        <v>0</v>
      </c>
      <c r="K41" s="23" t="str">
        <f>IF(COUNTIF($I$1:I40,I41)&gt;0, "Duplicate", "Unique")</f>
        <v>Unique</v>
      </c>
      <c r="L41">
        <f t="shared" si="1"/>
        <v>28</v>
      </c>
      <c r="M41" s="25">
        <f t="shared" ca="1" si="2"/>
        <v>0</v>
      </c>
      <c r="N41">
        <f t="shared" si="3"/>
        <v>40</v>
      </c>
    </row>
    <row r="42" spans="1:14" x14ac:dyDescent="0.35">
      <c r="A42" s="22">
        <v>41</v>
      </c>
      <c r="B42" s="22">
        <v>10</v>
      </c>
      <c r="C42" s="22">
        <v>32</v>
      </c>
      <c r="D42" s="22" t="s">
        <v>19</v>
      </c>
      <c r="E42" s="27">
        <f>IFERROR(VLOOKUP($B42,chan2el!$B$3:$F$66,5,FALSE),"")</f>
        <v>15</v>
      </c>
      <c r="F42" s="27" t="str">
        <f>IFERROR(VLOOKUP($B42,chan2el!$C$3:$F$66,4,FALSE),"")</f>
        <v/>
      </c>
      <c r="G42" s="27">
        <f>IFERROR(VLOOKUP($B42,chan2el!$D$3:$F$66,3,FALSE),"")</f>
        <v>6</v>
      </c>
      <c r="H42" s="27" t="str">
        <f>IFERROR(VLOOKUP($B42,chan2el!$E$3:$F$66,2,FALSE),"")</f>
        <v/>
      </c>
      <c r="I42" s="25">
        <f t="shared" si="5"/>
        <v>15</v>
      </c>
      <c r="J42" s="28">
        <f t="shared" ca="1" si="8"/>
        <v>0</v>
      </c>
      <c r="K42" s="23" t="str">
        <f>IF(COUNTIF($I$1:I41,I42)&gt;0, "Duplicate", "Unique")</f>
        <v>Unique</v>
      </c>
      <c r="L42">
        <f t="shared" si="1"/>
        <v>15</v>
      </c>
      <c r="M42" s="25">
        <f t="shared" ca="1" si="2"/>
        <v>0</v>
      </c>
      <c r="N42">
        <f t="shared" si="3"/>
        <v>41</v>
      </c>
    </row>
    <row r="43" spans="1:14" x14ac:dyDescent="0.35">
      <c r="A43" s="22">
        <v>42</v>
      </c>
      <c r="B43" s="22">
        <v>28</v>
      </c>
      <c r="C43" s="22">
        <v>5</v>
      </c>
      <c r="D43" s="22" t="s">
        <v>22</v>
      </c>
      <c r="E43" s="27">
        <f>IFERROR(VLOOKUP($B43,chan2el!$B$3:$F$66,5,FALSE),"")</f>
        <v>29</v>
      </c>
      <c r="F43" s="27" t="str">
        <f>IFERROR(VLOOKUP($B43,chan2el!$C$3:$F$66,4,FALSE),"")</f>
        <v/>
      </c>
      <c r="G43" s="27">
        <f>IFERROR(VLOOKUP($B43,chan2el!$D$3:$F$66,3,FALSE),"")</f>
        <v>24</v>
      </c>
      <c r="H43" s="27" t="str">
        <f>IFERROR(VLOOKUP($B43,chan2el!$E$3:$F$66,2,FALSE),"")</f>
        <v/>
      </c>
      <c r="I43" s="25">
        <f t="shared" si="5"/>
        <v>29</v>
      </c>
      <c r="J43" s="28">
        <f t="shared" ca="1" si="8"/>
        <v>0</v>
      </c>
      <c r="K43" s="23" t="str">
        <f>IF(COUNTIF($I$1:I42,I43)&gt;0, "Duplicate", "Unique")</f>
        <v>Unique</v>
      </c>
      <c r="L43">
        <f t="shared" si="1"/>
        <v>29</v>
      </c>
      <c r="M43" s="25">
        <f t="shared" ca="1" si="2"/>
        <v>0</v>
      </c>
      <c r="N43">
        <f t="shared" si="3"/>
        <v>42</v>
      </c>
    </row>
    <row r="44" spans="1:14" x14ac:dyDescent="0.35">
      <c r="A44" s="22">
        <v>43</v>
      </c>
      <c r="B44" s="22">
        <v>99</v>
      </c>
      <c r="C44" s="22">
        <v>26</v>
      </c>
      <c r="D44" s="22" t="s">
        <v>22</v>
      </c>
      <c r="E44" s="27" t="str">
        <f>IFERROR(VLOOKUP($B44,chan2el!$B$3:$F$66,5,FALSE),"")</f>
        <v/>
      </c>
      <c r="F44" s="27">
        <f>IFERROR(VLOOKUP($B44,chan2el!$C$3:$F$66,4,FALSE),"")</f>
        <v>35</v>
      </c>
      <c r="G44" s="27">
        <f>IFERROR(VLOOKUP($B44,chan2el!$D$3:$F$66,3,FALSE),"")</f>
        <v>58</v>
      </c>
      <c r="H44" s="27" t="str">
        <f>IFERROR(VLOOKUP($B44,chan2el!$E$3:$F$66,2,FALSE),"")</f>
        <v/>
      </c>
      <c r="I44" s="25">
        <f t="shared" ref="I44:I45" si="10">F44</f>
        <v>35</v>
      </c>
      <c r="J44" s="28">
        <f t="shared" ca="1" si="8"/>
        <v>1</v>
      </c>
      <c r="K44" s="23" t="str">
        <f>IF(COUNTIF($I$1:I43,I44)&gt;0, "Duplicate", "Unique")</f>
        <v>Duplicate</v>
      </c>
      <c r="L44" t="str">
        <f t="shared" si="1"/>
        <v/>
      </c>
      <c r="M44" s="25" t="str">
        <f t="shared" si="2"/>
        <v/>
      </c>
      <c r="N44" t="str">
        <f t="shared" si="3"/>
        <v/>
      </c>
    </row>
    <row r="45" spans="1:14" x14ac:dyDescent="0.35">
      <c r="A45" s="22">
        <v>44</v>
      </c>
      <c r="B45" s="22">
        <v>55</v>
      </c>
      <c r="C45" s="22">
        <v>33</v>
      </c>
      <c r="D45" s="22" t="s">
        <v>19</v>
      </c>
      <c r="E45" s="27" t="str">
        <f>IFERROR(VLOOKUP($B45,chan2el!$B$3:$F$66,5,FALSE),"")</f>
        <v/>
      </c>
      <c r="F45" s="27">
        <f>IFERROR(VLOOKUP($B45,chan2el!$C$3:$F$66,4,FALSE),"")</f>
        <v>23</v>
      </c>
      <c r="G45" s="27" t="str">
        <f>IFERROR(VLOOKUP($B45,chan2el!$D$3:$F$66,3,FALSE),"")</f>
        <v/>
      </c>
      <c r="H45" s="27">
        <f>IFERROR(VLOOKUP($B45,chan2el!$E$3:$F$66,2,FALSE),"")</f>
        <v>19</v>
      </c>
      <c r="I45" s="25">
        <f t="shared" si="10"/>
        <v>23</v>
      </c>
      <c r="J45" s="28">
        <f t="shared" ca="1" si="8"/>
        <v>1</v>
      </c>
      <c r="K45" s="23" t="str">
        <f>IF(COUNTIF($I$1:I44,I45)&gt;0, "Duplicate", "Unique")</f>
        <v>Unique</v>
      </c>
      <c r="L45">
        <f t="shared" si="1"/>
        <v>23</v>
      </c>
      <c r="M45" s="25">
        <f t="shared" ca="1" si="2"/>
        <v>1</v>
      </c>
      <c r="N45">
        <f t="shared" si="3"/>
        <v>44</v>
      </c>
    </row>
    <row r="46" spans="1:14" x14ac:dyDescent="0.35">
      <c r="A46" s="22">
        <v>45</v>
      </c>
      <c r="B46" s="22">
        <v>89</v>
      </c>
      <c r="C46" s="22">
        <v>9</v>
      </c>
      <c r="D46" s="22" t="s">
        <v>22</v>
      </c>
      <c r="E46" s="27">
        <f>IFERROR(VLOOKUP($B46,chan2el!$B$3:$F$66,5,FALSE),"")</f>
        <v>64</v>
      </c>
      <c r="F46" s="27" t="str">
        <f>IFERROR(VLOOKUP($B46,chan2el!$C$3:$F$66,4,FALSE),"")</f>
        <v/>
      </c>
      <c r="G46" s="27">
        <f>IFERROR(VLOOKUP($B46,chan2el!$D$3:$F$66,3,FALSE),"")</f>
        <v>53</v>
      </c>
      <c r="H46" s="27" t="str">
        <f>IFERROR(VLOOKUP($B46,chan2el!$E$3:$F$66,2,FALSE),"")</f>
        <v/>
      </c>
      <c r="I46" s="25">
        <f>G46</f>
        <v>53</v>
      </c>
      <c r="J46" s="28">
        <f t="shared" ca="1" si="8"/>
        <v>2</v>
      </c>
      <c r="K46" s="23" t="str">
        <f>IF(COUNTIF($I$1:I45,I46)&gt;0, "Duplicate", "Unique")</f>
        <v>Duplicate</v>
      </c>
      <c r="L46" t="str">
        <f t="shared" si="1"/>
        <v/>
      </c>
      <c r="M46" s="25" t="str">
        <f t="shared" si="2"/>
        <v/>
      </c>
      <c r="N46" t="str">
        <f t="shared" si="3"/>
        <v/>
      </c>
    </row>
    <row r="47" spans="1:14" x14ac:dyDescent="0.35">
      <c r="A47" s="22">
        <v>46</v>
      </c>
      <c r="B47" s="22">
        <v>80</v>
      </c>
      <c r="C47" s="22">
        <v>64</v>
      </c>
      <c r="D47" s="22" t="s">
        <v>19</v>
      </c>
      <c r="E47" s="27">
        <f>IFERROR(VLOOKUP($B47,chan2el!$B$3:$F$66,5,FALSE),"")</f>
        <v>41</v>
      </c>
      <c r="F47" s="27" t="str">
        <f>IFERROR(VLOOKUP($B47,chan2el!$C$3:$F$66,4,FALSE),"")</f>
        <v/>
      </c>
      <c r="G47" s="27">
        <f>IFERROR(VLOOKUP($B47,chan2el!$D$3:$F$66,3,FALSE),"")</f>
        <v>45</v>
      </c>
      <c r="H47" s="27" t="str">
        <f>IFERROR(VLOOKUP($B47,chan2el!$E$3:$F$66,2,FALSE),"")</f>
        <v/>
      </c>
      <c r="I47" s="25">
        <f t="shared" si="5"/>
        <v>41</v>
      </c>
      <c r="J47" s="28">
        <f t="shared" ca="1" si="8"/>
        <v>0</v>
      </c>
      <c r="K47" s="23" t="str">
        <f>IF(COUNTIF($I$1:I46,I47)&gt;0, "Duplicate", "Unique")</f>
        <v>Unique</v>
      </c>
      <c r="L47">
        <f t="shared" si="1"/>
        <v>41</v>
      </c>
      <c r="M47" s="25">
        <f t="shared" ca="1" si="2"/>
        <v>0</v>
      </c>
      <c r="N47">
        <f t="shared" si="3"/>
        <v>46</v>
      </c>
    </row>
    <row r="48" spans="1:14" x14ac:dyDescent="0.35">
      <c r="A48" s="22">
        <v>47</v>
      </c>
      <c r="B48" s="22">
        <v>95</v>
      </c>
      <c r="C48" s="22">
        <v>61</v>
      </c>
      <c r="D48" s="22" t="s">
        <v>19</v>
      </c>
      <c r="E48" s="27">
        <f>IFERROR(VLOOKUP($B48,chan2el!$B$3:$F$66,5,FALSE),"")</f>
        <v>58</v>
      </c>
      <c r="F48" s="27" t="str">
        <f>IFERROR(VLOOKUP($B48,chan2el!$C$3:$F$66,4,FALSE),"")</f>
        <v/>
      </c>
      <c r="G48" s="27">
        <f>IFERROR(VLOOKUP($B48,chan2el!$D$3:$F$66,3,FALSE),"")</f>
        <v>62</v>
      </c>
      <c r="H48" s="27" t="str">
        <f>IFERROR(VLOOKUP($B48,chan2el!$E$3:$F$66,2,FALSE),"")</f>
        <v/>
      </c>
      <c r="I48" s="25">
        <f t="shared" si="5"/>
        <v>58</v>
      </c>
      <c r="J48" s="28">
        <f t="shared" ca="1" si="8"/>
        <v>0</v>
      </c>
      <c r="K48" s="23" t="str">
        <f>IF(COUNTIF($I$1:I47,I48)&gt;0, "Duplicate", "Unique")</f>
        <v>Unique</v>
      </c>
      <c r="L48">
        <f t="shared" si="1"/>
        <v>58</v>
      </c>
      <c r="M48" s="25">
        <f t="shared" ca="1" si="2"/>
        <v>0</v>
      </c>
      <c r="N48">
        <f t="shared" si="3"/>
        <v>47</v>
      </c>
    </row>
    <row r="49" spans="1:14" x14ac:dyDescent="0.35">
      <c r="A49" s="22">
        <v>48</v>
      </c>
      <c r="B49" s="22">
        <v>96</v>
      </c>
      <c r="C49" s="22">
        <v>53</v>
      </c>
      <c r="D49" s="22" t="s">
        <v>19</v>
      </c>
      <c r="E49" s="27">
        <f>IFERROR(VLOOKUP($B49,chan2el!$B$3:$F$66,5,FALSE),"")</f>
        <v>57</v>
      </c>
      <c r="F49" s="27" t="str">
        <f>IFERROR(VLOOKUP($B49,chan2el!$C$3:$F$66,4,FALSE),"")</f>
        <v/>
      </c>
      <c r="G49" s="27">
        <f>IFERROR(VLOOKUP($B49,chan2el!$D$3:$F$66,3,FALSE),"")</f>
        <v>61</v>
      </c>
      <c r="H49" s="27" t="str">
        <f>IFERROR(VLOOKUP($B49,chan2el!$E$3:$F$66,2,FALSE),"")</f>
        <v/>
      </c>
      <c r="I49" s="25">
        <f t="shared" si="5"/>
        <v>57</v>
      </c>
      <c r="J49" s="28">
        <f t="shared" ca="1" si="8"/>
        <v>0</v>
      </c>
      <c r="K49" s="23" t="str">
        <f>IF(COUNTIF($I$1:I48,I49)&gt;0, "Duplicate", "Unique")</f>
        <v>Unique</v>
      </c>
      <c r="L49">
        <f t="shared" si="1"/>
        <v>57</v>
      </c>
      <c r="M49" s="25">
        <f t="shared" ca="1" si="2"/>
        <v>0</v>
      </c>
      <c r="N49">
        <f t="shared" si="3"/>
        <v>48</v>
      </c>
    </row>
    <row r="50" spans="1:14" x14ac:dyDescent="0.35">
      <c r="A50" s="22">
        <v>49</v>
      </c>
      <c r="B50" s="22">
        <v>78</v>
      </c>
      <c r="C50" s="22">
        <v>49</v>
      </c>
      <c r="D50" s="22" t="s">
        <v>19</v>
      </c>
      <c r="E50" s="27">
        <f>IFERROR(VLOOKUP($B50,chan2el!$B$3:$F$66,5,FALSE),"")</f>
        <v>43</v>
      </c>
      <c r="F50" s="27" t="str">
        <f>IFERROR(VLOOKUP($B50,chan2el!$C$3:$F$66,4,FALSE),"")</f>
        <v/>
      </c>
      <c r="G50" s="27">
        <f>IFERROR(VLOOKUP($B50,chan2el!$D$3:$F$66,3,FALSE),"")</f>
        <v>47</v>
      </c>
      <c r="H50" s="27" t="str">
        <f>IFERROR(VLOOKUP($B50,chan2el!$E$3:$F$66,2,FALSE),"")</f>
        <v/>
      </c>
      <c r="I50" s="25">
        <f t="shared" si="5"/>
        <v>43</v>
      </c>
      <c r="J50" s="28">
        <f t="shared" ca="1" si="8"/>
        <v>0</v>
      </c>
      <c r="K50" s="23" t="str">
        <f>IF(COUNTIF($I$1:I49,I50)&gt;0, "Duplicate", "Unique")</f>
        <v>Duplicate</v>
      </c>
      <c r="L50" t="str">
        <f t="shared" si="1"/>
        <v/>
      </c>
      <c r="M50" s="25" t="str">
        <f t="shared" si="2"/>
        <v/>
      </c>
      <c r="N50" t="str">
        <f t="shared" si="3"/>
        <v/>
      </c>
    </row>
    <row r="51" spans="1:14" x14ac:dyDescent="0.35">
      <c r="A51" s="22">
        <v>50</v>
      </c>
      <c r="B51" s="22">
        <v>88</v>
      </c>
      <c r="C51" s="22">
        <v>13</v>
      </c>
      <c r="D51" s="22" t="s">
        <v>22</v>
      </c>
      <c r="E51" s="27">
        <f>IFERROR(VLOOKUP($B51,chan2el!$B$3:$F$66,5,FALSE),"")</f>
        <v>56</v>
      </c>
      <c r="F51" s="27" t="str">
        <f>IFERROR(VLOOKUP($B51,chan2el!$C$3:$F$66,4,FALSE),"")</f>
        <v/>
      </c>
      <c r="G51" s="27">
        <f>IFERROR(VLOOKUP($B51,chan2el!$D$3:$F$66,3,FALSE),"")</f>
        <v>52</v>
      </c>
      <c r="H51" s="27" t="str">
        <f>IFERROR(VLOOKUP($B51,chan2el!$E$3:$F$66,2,FALSE),"")</f>
        <v/>
      </c>
      <c r="I51" s="25">
        <f t="shared" ref="I51:I52" si="11">G51</f>
        <v>52</v>
      </c>
      <c r="J51" s="28">
        <f t="shared" ca="1" si="8"/>
        <v>2</v>
      </c>
      <c r="K51" s="23" t="str">
        <f>IF(COUNTIF($I$1:I50,I51)&gt;0, "Duplicate", "Unique")</f>
        <v>Duplicate</v>
      </c>
      <c r="L51" t="str">
        <f t="shared" si="1"/>
        <v/>
      </c>
      <c r="M51" s="25" t="str">
        <f t="shared" si="2"/>
        <v/>
      </c>
      <c r="N51" t="str">
        <f t="shared" si="3"/>
        <v/>
      </c>
    </row>
    <row r="52" spans="1:14" x14ac:dyDescent="0.35">
      <c r="A52" s="22">
        <v>51</v>
      </c>
      <c r="B52" s="22">
        <v>100</v>
      </c>
      <c r="C52" s="22">
        <v>17</v>
      </c>
      <c r="D52" s="22" t="s">
        <v>22</v>
      </c>
      <c r="E52" s="27" t="str">
        <f>IFERROR(VLOOKUP($B52,chan2el!$B$3:$F$66,5,FALSE),"")</f>
        <v/>
      </c>
      <c r="F52" s="27">
        <f>IFERROR(VLOOKUP($B52,chan2el!$C$3:$F$66,4,FALSE),"")</f>
        <v>36</v>
      </c>
      <c r="G52" s="27">
        <f>IFERROR(VLOOKUP($B52,chan2el!$D$3:$F$66,3,FALSE),"")</f>
        <v>57</v>
      </c>
      <c r="H52" s="27" t="str">
        <f>IFERROR(VLOOKUP($B52,chan2el!$E$3:$F$66,2,FALSE),"")</f>
        <v/>
      </c>
      <c r="I52" s="25">
        <f t="shared" si="11"/>
        <v>57</v>
      </c>
      <c r="J52" s="28">
        <f t="shared" ca="1" si="8"/>
        <v>2</v>
      </c>
      <c r="K52" s="23" t="str">
        <f>IF(COUNTIF($I$1:I51,I52)&gt;0, "Duplicate", "Unique")</f>
        <v>Duplicate</v>
      </c>
      <c r="L52" t="str">
        <f t="shared" si="1"/>
        <v/>
      </c>
      <c r="M52" s="25" t="str">
        <f t="shared" si="2"/>
        <v/>
      </c>
      <c r="N52" t="str">
        <f t="shared" si="3"/>
        <v/>
      </c>
    </row>
    <row r="53" spans="1:14" x14ac:dyDescent="0.35">
      <c r="A53" s="22">
        <v>52</v>
      </c>
      <c r="B53" s="22">
        <v>4</v>
      </c>
      <c r="C53" s="22">
        <v>21</v>
      </c>
      <c r="D53" s="22" t="s">
        <v>22</v>
      </c>
      <c r="E53" s="27">
        <f>IFERROR(VLOOKUP($B53,chan2el!$B$3:$F$66,5,FALSE),"")</f>
        <v>4</v>
      </c>
      <c r="F53" s="27" t="str">
        <f>IFERROR(VLOOKUP($B53,chan2el!$C$3:$F$66,4,FALSE),"")</f>
        <v/>
      </c>
      <c r="G53" s="27" t="str">
        <f>IFERROR(VLOOKUP($B53,chan2el!$D$3:$F$66,3,FALSE),"")</f>
        <v/>
      </c>
      <c r="H53" s="27">
        <f>IFERROR(VLOOKUP($B53,chan2el!$E$3:$F$66,2,FALSE),"")</f>
        <v>25</v>
      </c>
      <c r="I53" s="25">
        <f t="shared" si="5"/>
        <v>4</v>
      </c>
      <c r="J53" s="28">
        <f t="shared" ca="1" si="8"/>
        <v>0</v>
      </c>
      <c r="K53" s="23" t="str">
        <f>IF(COUNTIF($I$1:I52,I53)&gt;0, "Duplicate", "Unique")</f>
        <v>Unique</v>
      </c>
      <c r="L53">
        <f t="shared" si="1"/>
        <v>4</v>
      </c>
      <c r="M53" s="25">
        <f t="shared" ca="1" si="2"/>
        <v>0</v>
      </c>
      <c r="N53">
        <f t="shared" si="3"/>
        <v>52</v>
      </c>
    </row>
    <row r="54" spans="1:14" x14ac:dyDescent="0.35">
      <c r="A54" s="22">
        <v>53</v>
      </c>
      <c r="B54" s="22">
        <v>74</v>
      </c>
      <c r="C54" s="22">
        <v>29</v>
      </c>
      <c r="D54" s="22" t="s">
        <v>22</v>
      </c>
      <c r="E54" s="27">
        <f>IFERROR(VLOOKUP($B54,chan2el!$B$3:$F$66,5,FALSE),"")</f>
        <v>47</v>
      </c>
      <c r="F54" s="27" t="str">
        <f>IFERROR(VLOOKUP($B54,chan2el!$C$3:$F$66,4,FALSE),"")</f>
        <v/>
      </c>
      <c r="G54" s="27">
        <f>IFERROR(VLOOKUP($B54,chan2el!$D$3:$F$66,3,FALSE),"")</f>
        <v>38</v>
      </c>
      <c r="H54" s="27" t="str">
        <f>IFERROR(VLOOKUP($B54,chan2el!$E$3:$F$66,2,FALSE),"")</f>
        <v/>
      </c>
      <c r="I54" s="25">
        <f>G54</f>
        <v>38</v>
      </c>
      <c r="J54" s="28">
        <f t="shared" ca="1" si="8"/>
        <v>2</v>
      </c>
      <c r="K54" s="23" t="str">
        <f>IF(COUNTIF($I$1:I53,I54)&gt;0, "Duplicate", "Unique")</f>
        <v>Duplicate</v>
      </c>
      <c r="L54" t="str">
        <f t="shared" si="1"/>
        <v/>
      </c>
      <c r="M54" s="25" t="str">
        <f t="shared" si="2"/>
        <v/>
      </c>
      <c r="N54" t="str">
        <f t="shared" si="3"/>
        <v/>
      </c>
    </row>
    <row r="55" spans="1:14" x14ac:dyDescent="0.35">
      <c r="A55" s="22">
        <v>54</v>
      </c>
      <c r="B55" s="22">
        <v>66</v>
      </c>
      <c r="C55" s="22">
        <v>45</v>
      </c>
      <c r="D55" s="22" t="s">
        <v>19</v>
      </c>
      <c r="E55" s="27">
        <f>IFERROR(VLOOKUP($B55,chan2el!$B$3:$F$66,5,FALSE),"")</f>
        <v>34</v>
      </c>
      <c r="F55" s="27" t="str">
        <f>IFERROR(VLOOKUP($B55,chan2el!$C$3:$F$66,4,FALSE),"")</f>
        <v/>
      </c>
      <c r="G55" s="27" t="str">
        <f>IFERROR(VLOOKUP($B55,chan2el!$D$3:$F$66,3,FALSE),"")</f>
        <v/>
      </c>
      <c r="H55" s="27">
        <f>IFERROR(VLOOKUP($B55,chan2el!$E$3:$F$66,2,FALSE),"")</f>
        <v>59</v>
      </c>
      <c r="I55" s="25">
        <f t="shared" si="5"/>
        <v>34</v>
      </c>
      <c r="J55" s="28">
        <f t="shared" ca="1" si="8"/>
        <v>0</v>
      </c>
      <c r="K55" s="23" t="str">
        <f>IF(COUNTIF($I$1:I54,I55)&gt;0, "Duplicate", "Unique")</f>
        <v>Unique</v>
      </c>
      <c r="L55">
        <f t="shared" si="1"/>
        <v>34</v>
      </c>
      <c r="M55" s="25">
        <f t="shared" ca="1" si="2"/>
        <v>0</v>
      </c>
      <c r="N55">
        <f t="shared" si="3"/>
        <v>54</v>
      </c>
    </row>
    <row r="56" spans="1:14" x14ac:dyDescent="0.35">
      <c r="A56" s="22">
        <v>55</v>
      </c>
      <c r="B56" s="22">
        <v>87</v>
      </c>
      <c r="C56" s="22">
        <v>24</v>
      </c>
      <c r="D56" s="22" t="s">
        <v>22</v>
      </c>
      <c r="E56" s="27">
        <f>IFERROR(VLOOKUP($B56,chan2el!$B$3:$F$66,5,FALSE),"")</f>
        <v>55</v>
      </c>
      <c r="F56" s="27" t="str">
        <f>IFERROR(VLOOKUP($B56,chan2el!$C$3:$F$66,4,FALSE),"")</f>
        <v/>
      </c>
      <c r="G56" s="27">
        <f>IFERROR(VLOOKUP($B56,chan2el!$D$3:$F$66,3,FALSE),"")</f>
        <v>51</v>
      </c>
      <c r="H56" s="27" t="str">
        <f>IFERROR(VLOOKUP($B56,chan2el!$E$3:$F$66,2,FALSE),"")</f>
        <v/>
      </c>
      <c r="I56" s="25">
        <f>G56</f>
        <v>51</v>
      </c>
      <c r="J56" s="28">
        <f t="shared" ca="1" si="8"/>
        <v>2</v>
      </c>
      <c r="K56" s="23" t="str">
        <f>IF(COUNTIF($I$1:I55,I56)&gt;0, "Duplicate", "Unique")</f>
        <v>Duplicate</v>
      </c>
      <c r="L56" t="str">
        <f t="shared" si="1"/>
        <v/>
      </c>
      <c r="M56" s="25" t="str">
        <f t="shared" si="2"/>
        <v/>
      </c>
      <c r="N56" t="str">
        <f t="shared" si="3"/>
        <v/>
      </c>
    </row>
    <row r="57" spans="1:14" x14ac:dyDescent="0.35">
      <c r="A57" s="22">
        <v>56</v>
      </c>
      <c r="B57" s="22">
        <v>94</v>
      </c>
      <c r="C57" s="22">
        <v>34</v>
      </c>
      <c r="D57" s="22" t="s">
        <v>19</v>
      </c>
      <c r="E57" s="27">
        <f>IFERROR(VLOOKUP($B57,chan2el!$B$3:$F$66,5,FALSE),"")</f>
        <v>59</v>
      </c>
      <c r="F57" s="27" t="str">
        <f>IFERROR(VLOOKUP($B57,chan2el!$C$3:$F$66,4,FALSE),"")</f>
        <v/>
      </c>
      <c r="G57" s="27">
        <f>IFERROR(VLOOKUP($B57,chan2el!$D$3:$F$66,3,FALSE),"")</f>
        <v>63</v>
      </c>
      <c r="H57" s="27" t="str">
        <f>IFERROR(VLOOKUP($B57,chan2el!$E$3:$F$66,2,FALSE),"")</f>
        <v/>
      </c>
      <c r="I57" s="25">
        <f t="shared" si="5"/>
        <v>59</v>
      </c>
      <c r="J57" s="28">
        <f t="shared" ca="1" si="8"/>
        <v>0</v>
      </c>
      <c r="K57" s="23" t="str">
        <f>IF(COUNTIF($I$1:I56,I57)&gt;0, "Duplicate", "Unique")</f>
        <v>Unique</v>
      </c>
      <c r="L57">
        <f t="shared" si="1"/>
        <v>59</v>
      </c>
      <c r="M57" s="25">
        <f t="shared" ca="1" si="2"/>
        <v>0</v>
      </c>
      <c r="N57">
        <f t="shared" si="3"/>
        <v>56</v>
      </c>
    </row>
    <row r="58" spans="1:14" x14ac:dyDescent="0.35">
      <c r="A58" s="22">
        <v>57</v>
      </c>
      <c r="B58" s="22">
        <v>72</v>
      </c>
      <c r="C58" s="22">
        <v>11</v>
      </c>
      <c r="D58" s="22" t="s">
        <v>22</v>
      </c>
      <c r="E58" s="27">
        <f>IFERROR(VLOOKUP($B58,chan2el!$B$3:$F$66,5,FALSE),"")</f>
        <v>40</v>
      </c>
      <c r="F58" s="27" t="str">
        <f>IFERROR(VLOOKUP($B58,chan2el!$C$3:$F$66,4,FALSE),"")</f>
        <v/>
      </c>
      <c r="G58" s="27">
        <f>IFERROR(VLOOKUP($B58,chan2el!$D$3:$F$66,3,FALSE),"")</f>
        <v>36</v>
      </c>
      <c r="H58" s="27" t="str">
        <f>IFERROR(VLOOKUP($B58,chan2el!$E$3:$F$66,2,FALSE),"")</f>
        <v/>
      </c>
      <c r="I58" s="25">
        <f t="shared" ref="I58:I60" si="12">G58</f>
        <v>36</v>
      </c>
      <c r="J58" s="28">
        <f t="shared" ca="1" si="8"/>
        <v>2</v>
      </c>
      <c r="K58" s="23" t="str">
        <f>IF(COUNTIF($I$1:I57,I58)&gt;0, "Duplicate", "Unique")</f>
        <v>Duplicate</v>
      </c>
      <c r="L58" t="str">
        <f t="shared" si="1"/>
        <v/>
      </c>
      <c r="M58" s="25" t="str">
        <f t="shared" si="2"/>
        <v/>
      </c>
      <c r="N58" t="str">
        <f t="shared" si="3"/>
        <v/>
      </c>
    </row>
    <row r="59" spans="1:14" x14ac:dyDescent="0.35">
      <c r="A59" s="22">
        <v>58</v>
      </c>
      <c r="B59" s="22">
        <v>102</v>
      </c>
      <c r="C59" s="22">
        <v>27</v>
      </c>
      <c r="D59" s="22" t="s">
        <v>22</v>
      </c>
      <c r="E59" s="27" t="str">
        <f>IFERROR(VLOOKUP($B59,chan2el!$B$3:$F$66,5,FALSE),"")</f>
        <v/>
      </c>
      <c r="F59" s="27">
        <f>IFERROR(VLOOKUP($B59,chan2el!$C$3:$F$66,4,FALSE),"")</f>
        <v>38</v>
      </c>
      <c r="G59" s="27" t="str">
        <f>IFERROR(VLOOKUP($B59,chan2el!$D$3:$F$66,3,FALSE),"")</f>
        <v/>
      </c>
      <c r="H59" s="27">
        <f>IFERROR(VLOOKUP($B59,chan2el!$E$3:$F$66,2,FALSE),"")</f>
        <v>34</v>
      </c>
      <c r="I59" s="25">
        <f>H59</f>
        <v>34</v>
      </c>
      <c r="J59" s="28">
        <f t="shared" ca="1" si="8"/>
        <v>3</v>
      </c>
      <c r="K59" s="23" t="str">
        <f>IF(COUNTIF($I$1:I58,I59)&gt;0, "Duplicate", "Unique")</f>
        <v>Duplicate</v>
      </c>
      <c r="L59" t="str">
        <f t="shared" si="1"/>
        <v/>
      </c>
      <c r="M59" s="25" t="str">
        <f t="shared" si="2"/>
        <v/>
      </c>
      <c r="N59" t="str">
        <f t="shared" si="3"/>
        <v/>
      </c>
    </row>
    <row r="60" spans="1:14" x14ac:dyDescent="0.35">
      <c r="A60" s="22">
        <v>59</v>
      </c>
      <c r="B60" s="22">
        <v>73</v>
      </c>
      <c r="C60" s="22">
        <v>25</v>
      </c>
      <c r="D60" s="22" t="s">
        <v>22</v>
      </c>
      <c r="E60" s="27">
        <f>IFERROR(VLOOKUP($B60,chan2el!$B$3:$F$66,5,FALSE),"")</f>
        <v>48</v>
      </c>
      <c r="F60" s="27" t="str">
        <f>IFERROR(VLOOKUP($B60,chan2el!$C$3:$F$66,4,FALSE),"")</f>
        <v/>
      </c>
      <c r="G60" s="27">
        <f>IFERROR(VLOOKUP($B60,chan2el!$D$3:$F$66,3,FALSE),"")</f>
        <v>37</v>
      </c>
      <c r="H60" s="27" t="str">
        <f>IFERROR(VLOOKUP($B60,chan2el!$E$3:$F$66,2,FALSE),"")</f>
        <v/>
      </c>
      <c r="I60" s="25">
        <f t="shared" si="12"/>
        <v>37</v>
      </c>
      <c r="J60" s="28">
        <f t="shared" ca="1" si="8"/>
        <v>2</v>
      </c>
      <c r="K60" s="23" t="str">
        <f>IF(COUNTIF($I$1:I59,I60)&gt;0, "Duplicate", "Unique")</f>
        <v>Duplicate</v>
      </c>
      <c r="L60" t="str">
        <f t="shared" si="1"/>
        <v/>
      </c>
      <c r="M60" s="25" t="str">
        <f t="shared" si="2"/>
        <v/>
      </c>
      <c r="N60" t="str">
        <f t="shared" si="3"/>
        <v/>
      </c>
    </row>
    <row r="61" spans="1:14" x14ac:dyDescent="0.35">
      <c r="A61" s="22">
        <v>60</v>
      </c>
      <c r="B61" s="22">
        <v>67</v>
      </c>
      <c r="C61" s="22">
        <v>35</v>
      </c>
      <c r="D61" s="22" t="s">
        <v>19</v>
      </c>
      <c r="E61" s="27">
        <f>IFERROR(VLOOKUP($B61,chan2el!$B$3:$F$66,5,FALSE),"")</f>
        <v>35</v>
      </c>
      <c r="F61" s="27" t="str">
        <f>IFERROR(VLOOKUP($B61,chan2el!$C$3:$F$66,4,FALSE),"")</f>
        <v/>
      </c>
      <c r="G61" s="27" t="str">
        <f>IFERROR(VLOOKUP($B61,chan2el!$D$3:$F$66,3,FALSE),"")</f>
        <v/>
      </c>
      <c r="H61" s="27">
        <f>IFERROR(VLOOKUP($B61,chan2el!$E$3:$F$66,2,FALSE),"")</f>
        <v>58</v>
      </c>
      <c r="I61" s="25">
        <f>H61</f>
        <v>58</v>
      </c>
      <c r="J61" s="28">
        <f t="shared" ca="1" si="8"/>
        <v>3</v>
      </c>
      <c r="K61" s="23" t="str">
        <f>IF(COUNTIF($I$1:I60,I61)&gt;0, "Duplicate", "Unique")</f>
        <v>Duplicate</v>
      </c>
      <c r="L61" t="str">
        <f t="shared" si="1"/>
        <v/>
      </c>
      <c r="M61" s="25" t="str">
        <f t="shared" si="2"/>
        <v/>
      </c>
      <c r="N61" t="str">
        <f t="shared" si="3"/>
        <v/>
      </c>
    </row>
  </sheetData>
  <autoFilter ref="A1:K61" xr:uid="{9B17CD0B-AC8F-4ECC-930B-3416D5CCEB1D}">
    <sortState xmlns:xlrd2="http://schemas.microsoft.com/office/spreadsheetml/2017/richdata2" ref="A2:K61">
      <sortCondition ref="A1:A61"/>
    </sortState>
  </autoFilter>
  <conditionalFormatting sqref="B2:B61">
    <cfRule type="cellIs" dxfId="6" priority="1" operator="lessThan">
      <formula>65</formula>
    </cfRule>
  </conditionalFormatting>
  <conditionalFormatting sqref="K1:K1048576">
    <cfRule type="cellIs" dxfId="5" priority="3" operator="equal">
      <formula>"Duplicate"</formula>
    </cfRule>
  </conditionalFormatting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8810-76DD-4B2C-9887-8D21C339B112}">
  <dimension ref="A1:B129"/>
  <sheetViews>
    <sheetView topLeftCell="A40" workbookViewId="0">
      <selection activeCell="B87" sqref="B87"/>
    </sheetView>
  </sheetViews>
  <sheetFormatPr defaultRowHeight="17.25" x14ac:dyDescent="0.35"/>
  <sheetData>
    <row r="1" spans="1:2" x14ac:dyDescent="0.35">
      <c r="A1" t="s">
        <v>15</v>
      </c>
    </row>
    <row r="2" spans="1:2" x14ac:dyDescent="0.35">
      <c r="A2">
        <v>1</v>
      </c>
      <c r="B2" t="s">
        <v>16</v>
      </c>
    </row>
    <row r="3" spans="1:2" x14ac:dyDescent="0.35">
      <c r="A3">
        <v>2</v>
      </c>
      <c r="B3" t="s">
        <v>16</v>
      </c>
    </row>
    <row r="4" spans="1:2" x14ac:dyDescent="0.35">
      <c r="A4">
        <v>3</v>
      </c>
      <c r="B4" t="s">
        <v>16</v>
      </c>
    </row>
    <row r="5" spans="1:2" x14ac:dyDescent="0.35">
      <c r="A5">
        <v>4</v>
      </c>
      <c r="B5" t="s">
        <v>16</v>
      </c>
    </row>
    <row r="6" spans="1:2" x14ac:dyDescent="0.35">
      <c r="A6">
        <v>5</v>
      </c>
      <c r="B6" t="s">
        <v>16</v>
      </c>
    </row>
    <row r="7" spans="1:2" x14ac:dyDescent="0.35">
      <c r="A7">
        <v>6</v>
      </c>
      <c r="B7" t="s">
        <v>16</v>
      </c>
    </row>
    <row r="8" spans="1:2" x14ac:dyDescent="0.35">
      <c r="A8">
        <v>7</v>
      </c>
      <c r="B8" t="s">
        <v>16</v>
      </c>
    </row>
    <row r="9" spans="1:2" x14ac:dyDescent="0.35">
      <c r="A9">
        <v>8</v>
      </c>
      <c r="B9" t="s">
        <v>16</v>
      </c>
    </row>
    <row r="10" spans="1:2" x14ac:dyDescent="0.35">
      <c r="A10">
        <v>9</v>
      </c>
      <c r="B10" t="s">
        <v>16</v>
      </c>
    </row>
    <row r="11" spans="1:2" x14ac:dyDescent="0.35">
      <c r="A11">
        <v>10</v>
      </c>
      <c r="B11" t="s">
        <v>16</v>
      </c>
    </row>
    <row r="12" spans="1:2" x14ac:dyDescent="0.35">
      <c r="A12">
        <v>11</v>
      </c>
      <c r="B12" t="s">
        <v>16</v>
      </c>
    </row>
    <row r="13" spans="1:2" x14ac:dyDescent="0.35">
      <c r="A13">
        <v>12</v>
      </c>
      <c r="B13" t="s">
        <v>16</v>
      </c>
    </row>
    <row r="14" spans="1:2" x14ac:dyDescent="0.35">
      <c r="A14">
        <v>13</v>
      </c>
      <c r="B14" t="s">
        <v>16</v>
      </c>
    </row>
    <row r="15" spans="1:2" x14ac:dyDescent="0.35">
      <c r="A15">
        <v>14</v>
      </c>
      <c r="B15" t="s">
        <v>16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16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16</v>
      </c>
    </row>
    <row r="20" spans="1:2" x14ac:dyDescent="0.35">
      <c r="A20">
        <v>19</v>
      </c>
      <c r="B20" t="s">
        <v>16</v>
      </c>
    </row>
    <row r="21" spans="1:2" x14ac:dyDescent="0.35">
      <c r="A21">
        <v>20</v>
      </c>
      <c r="B21" t="s">
        <v>16</v>
      </c>
    </row>
    <row r="22" spans="1:2" x14ac:dyDescent="0.35">
      <c r="A22">
        <v>21</v>
      </c>
      <c r="B22" t="s">
        <v>16</v>
      </c>
    </row>
    <row r="23" spans="1:2" x14ac:dyDescent="0.35">
      <c r="A23">
        <v>22</v>
      </c>
      <c r="B23" t="s">
        <v>16</v>
      </c>
    </row>
    <row r="24" spans="1:2" x14ac:dyDescent="0.35">
      <c r="A24">
        <v>23</v>
      </c>
      <c r="B24" t="s">
        <v>16</v>
      </c>
    </row>
    <row r="25" spans="1:2" x14ac:dyDescent="0.35">
      <c r="A25">
        <v>24</v>
      </c>
      <c r="B25" t="s">
        <v>16</v>
      </c>
    </row>
    <row r="26" spans="1:2" x14ac:dyDescent="0.35">
      <c r="A26">
        <v>25</v>
      </c>
      <c r="B26" t="s">
        <v>16</v>
      </c>
    </row>
    <row r="27" spans="1:2" x14ac:dyDescent="0.35">
      <c r="A27">
        <v>26</v>
      </c>
      <c r="B27" t="s">
        <v>16</v>
      </c>
    </row>
    <row r="28" spans="1:2" x14ac:dyDescent="0.35">
      <c r="A28">
        <v>27</v>
      </c>
      <c r="B28" t="s">
        <v>16</v>
      </c>
    </row>
    <row r="29" spans="1:2" x14ac:dyDescent="0.35">
      <c r="A29">
        <v>28</v>
      </c>
      <c r="B29" t="s">
        <v>16</v>
      </c>
    </row>
    <row r="30" spans="1:2" x14ac:dyDescent="0.35">
      <c r="A30">
        <v>29</v>
      </c>
      <c r="B30" t="s">
        <v>16</v>
      </c>
    </row>
    <row r="31" spans="1:2" x14ac:dyDescent="0.35">
      <c r="A31">
        <v>30</v>
      </c>
      <c r="B31" t="s">
        <v>16</v>
      </c>
    </row>
    <row r="32" spans="1:2" x14ac:dyDescent="0.35">
      <c r="A32">
        <v>31</v>
      </c>
      <c r="B32" t="s">
        <v>16</v>
      </c>
    </row>
    <row r="33" spans="1:2" x14ac:dyDescent="0.35">
      <c r="A33">
        <v>32</v>
      </c>
      <c r="B33" t="s">
        <v>16</v>
      </c>
    </row>
    <row r="34" spans="1:2" x14ac:dyDescent="0.35">
      <c r="A34">
        <v>33</v>
      </c>
      <c r="B34" t="s">
        <v>17</v>
      </c>
    </row>
    <row r="35" spans="1:2" x14ac:dyDescent="0.35">
      <c r="A35">
        <v>34</v>
      </c>
      <c r="B35" t="s">
        <v>17</v>
      </c>
    </row>
    <row r="36" spans="1:2" x14ac:dyDescent="0.35">
      <c r="A36">
        <v>35</v>
      </c>
      <c r="B36" t="s">
        <v>16</v>
      </c>
    </row>
    <row r="37" spans="1:2" x14ac:dyDescent="0.35">
      <c r="A37">
        <v>36</v>
      </c>
      <c r="B37" t="s">
        <v>16</v>
      </c>
    </row>
    <row r="38" spans="1:2" x14ac:dyDescent="0.35">
      <c r="A38">
        <v>37</v>
      </c>
      <c r="B38" t="s">
        <v>16</v>
      </c>
    </row>
    <row r="39" spans="1:2" x14ac:dyDescent="0.35">
      <c r="A39">
        <v>38</v>
      </c>
      <c r="B39" t="s">
        <v>16</v>
      </c>
    </row>
    <row r="40" spans="1:2" x14ac:dyDescent="0.35">
      <c r="A40">
        <v>39</v>
      </c>
      <c r="B40" t="s">
        <v>16</v>
      </c>
    </row>
    <row r="41" spans="1:2" x14ac:dyDescent="0.35">
      <c r="A41">
        <v>40</v>
      </c>
      <c r="B41" t="s">
        <v>16</v>
      </c>
    </row>
    <row r="42" spans="1:2" x14ac:dyDescent="0.35">
      <c r="A42">
        <v>41</v>
      </c>
      <c r="B42" t="s">
        <v>16</v>
      </c>
    </row>
    <row r="43" spans="1:2" x14ac:dyDescent="0.35">
      <c r="A43">
        <v>42</v>
      </c>
      <c r="B43" t="s">
        <v>16</v>
      </c>
    </row>
    <row r="44" spans="1:2" x14ac:dyDescent="0.35">
      <c r="A44">
        <v>43</v>
      </c>
      <c r="B44" t="s">
        <v>16</v>
      </c>
    </row>
    <row r="45" spans="1:2" x14ac:dyDescent="0.35">
      <c r="A45">
        <v>44</v>
      </c>
      <c r="B45" t="s">
        <v>16</v>
      </c>
    </row>
    <row r="46" spans="1:2" x14ac:dyDescent="0.35">
      <c r="A46">
        <v>45</v>
      </c>
      <c r="B46" t="s">
        <v>17</v>
      </c>
    </row>
    <row r="47" spans="1:2" x14ac:dyDescent="0.35">
      <c r="A47">
        <v>46</v>
      </c>
      <c r="B47" t="s">
        <v>17</v>
      </c>
    </row>
    <row r="48" spans="1:2" x14ac:dyDescent="0.35">
      <c r="A48">
        <v>47</v>
      </c>
      <c r="B48" t="s">
        <v>17</v>
      </c>
    </row>
    <row r="49" spans="1:2" x14ac:dyDescent="0.35">
      <c r="A49">
        <v>48</v>
      </c>
      <c r="B49" t="s">
        <v>17</v>
      </c>
    </row>
    <row r="50" spans="1:2" x14ac:dyDescent="0.35">
      <c r="A50">
        <v>49</v>
      </c>
      <c r="B50" t="s">
        <v>17</v>
      </c>
    </row>
    <row r="51" spans="1:2" x14ac:dyDescent="0.35">
      <c r="A51">
        <v>50</v>
      </c>
      <c r="B51" t="s">
        <v>17</v>
      </c>
    </row>
    <row r="52" spans="1:2" x14ac:dyDescent="0.35">
      <c r="A52">
        <v>51</v>
      </c>
      <c r="B52" t="s">
        <v>17</v>
      </c>
    </row>
    <row r="53" spans="1:2" x14ac:dyDescent="0.35">
      <c r="A53">
        <v>52</v>
      </c>
      <c r="B53" t="s">
        <v>17</v>
      </c>
    </row>
    <row r="54" spans="1:2" x14ac:dyDescent="0.35">
      <c r="A54">
        <v>53</v>
      </c>
      <c r="B54" t="s">
        <v>16</v>
      </c>
    </row>
    <row r="55" spans="1:2" x14ac:dyDescent="0.35">
      <c r="A55">
        <v>54</v>
      </c>
      <c r="B55" t="s">
        <v>16</v>
      </c>
    </row>
    <row r="56" spans="1:2" x14ac:dyDescent="0.35">
      <c r="A56">
        <v>55</v>
      </c>
      <c r="B56" t="s">
        <v>16</v>
      </c>
    </row>
    <row r="57" spans="1:2" x14ac:dyDescent="0.35">
      <c r="A57">
        <v>56</v>
      </c>
      <c r="B57" t="s">
        <v>16</v>
      </c>
    </row>
    <row r="58" spans="1:2" x14ac:dyDescent="0.35">
      <c r="A58">
        <v>57</v>
      </c>
      <c r="B58" t="s">
        <v>16</v>
      </c>
    </row>
    <row r="59" spans="1:2" x14ac:dyDescent="0.35">
      <c r="A59">
        <v>58</v>
      </c>
      <c r="B59" t="s">
        <v>16</v>
      </c>
    </row>
    <row r="60" spans="1:2" x14ac:dyDescent="0.35">
      <c r="A60">
        <v>59</v>
      </c>
      <c r="B60" t="s">
        <v>16</v>
      </c>
    </row>
    <row r="61" spans="1:2" x14ac:dyDescent="0.35">
      <c r="A61">
        <v>60</v>
      </c>
      <c r="B61" t="s">
        <v>17</v>
      </c>
    </row>
    <row r="62" spans="1:2" x14ac:dyDescent="0.35">
      <c r="A62">
        <v>61</v>
      </c>
      <c r="B62" t="s">
        <v>17</v>
      </c>
    </row>
    <row r="63" spans="1:2" x14ac:dyDescent="0.35">
      <c r="A63">
        <v>62</v>
      </c>
      <c r="B63" t="s">
        <v>17</v>
      </c>
    </row>
    <row r="64" spans="1:2" x14ac:dyDescent="0.35">
      <c r="A64">
        <v>63</v>
      </c>
      <c r="B64" t="s">
        <v>17</v>
      </c>
    </row>
    <row r="65" spans="1:2" x14ac:dyDescent="0.35">
      <c r="A65" s="26">
        <v>64</v>
      </c>
      <c r="B65" t="s">
        <v>17</v>
      </c>
    </row>
    <row r="66" spans="1:2" x14ac:dyDescent="0.35">
      <c r="A66">
        <v>65</v>
      </c>
      <c r="B66" t="s">
        <v>18</v>
      </c>
    </row>
    <row r="67" spans="1:2" x14ac:dyDescent="0.35">
      <c r="A67">
        <v>66</v>
      </c>
      <c r="B67" t="s">
        <v>18</v>
      </c>
    </row>
    <row r="68" spans="1:2" x14ac:dyDescent="0.35">
      <c r="A68">
        <v>67</v>
      </c>
      <c r="B68" t="s">
        <v>18</v>
      </c>
    </row>
    <row r="69" spans="1:2" x14ac:dyDescent="0.35">
      <c r="A69">
        <v>68</v>
      </c>
      <c r="B69" t="s">
        <v>18</v>
      </c>
    </row>
    <row r="70" spans="1:2" x14ac:dyDescent="0.35">
      <c r="A70">
        <v>69</v>
      </c>
      <c r="B70" t="s">
        <v>18</v>
      </c>
    </row>
    <row r="71" spans="1:2" x14ac:dyDescent="0.35">
      <c r="A71">
        <v>70</v>
      </c>
      <c r="B71" t="s">
        <v>18</v>
      </c>
    </row>
    <row r="72" spans="1:2" x14ac:dyDescent="0.35">
      <c r="A72">
        <v>71</v>
      </c>
      <c r="B72" t="s">
        <v>18</v>
      </c>
    </row>
    <row r="73" spans="1:2" x14ac:dyDescent="0.35">
      <c r="A73">
        <v>72</v>
      </c>
      <c r="B73" t="s">
        <v>18</v>
      </c>
    </row>
    <row r="74" spans="1:2" x14ac:dyDescent="0.35">
      <c r="A74">
        <v>73</v>
      </c>
      <c r="B74" t="s">
        <v>18</v>
      </c>
    </row>
    <row r="75" spans="1:2" x14ac:dyDescent="0.35">
      <c r="A75">
        <v>74</v>
      </c>
      <c r="B75" t="s">
        <v>18</v>
      </c>
    </row>
    <row r="76" spans="1:2" x14ac:dyDescent="0.35">
      <c r="A76">
        <v>75</v>
      </c>
      <c r="B76" t="s">
        <v>18</v>
      </c>
    </row>
    <row r="77" spans="1:2" x14ac:dyDescent="0.35">
      <c r="A77">
        <v>76</v>
      </c>
      <c r="B77" t="s">
        <v>18</v>
      </c>
    </row>
    <row r="78" spans="1:2" x14ac:dyDescent="0.35">
      <c r="A78">
        <v>77</v>
      </c>
      <c r="B78" t="s">
        <v>18</v>
      </c>
    </row>
    <row r="79" spans="1:2" x14ac:dyDescent="0.35">
      <c r="A79">
        <v>78</v>
      </c>
      <c r="B79" t="s">
        <v>18</v>
      </c>
    </row>
    <row r="80" spans="1:2" x14ac:dyDescent="0.35">
      <c r="A80">
        <v>79</v>
      </c>
      <c r="B80" t="s">
        <v>18</v>
      </c>
    </row>
    <row r="81" spans="1:2" x14ac:dyDescent="0.35">
      <c r="A81">
        <v>80</v>
      </c>
      <c r="B81" t="s">
        <v>18</v>
      </c>
    </row>
    <row r="82" spans="1:2" x14ac:dyDescent="0.35">
      <c r="A82">
        <v>81</v>
      </c>
      <c r="B82" t="s">
        <v>18</v>
      </c>
    </row>
    <row r="83" spans="1:2" x14ac:dyDescent="0.35">
      <c r="A83">
        <v>82</v>
      </c>
      <c r="B83" t="s">
        <v>18</v>
      </c>
    </row>
    <row r="84" spans="1:2" x14ac:dyDescent="0.35">
      <c r="A84">
        <v>83</v>
      </c>
      <c r="B84" t="s">
        <v>18</v>
      </c>
    </row>
    <row r="85" spans="1:2" x14ac:dyDescent="0.35">
      <c r="A85">
        <v>84</v>
      </c>
      <c r="B85" t="s">
        <v>18</v>
      </c>
    </row>
    <row r="86" spans="1:2" x14ac:dyDescent="0.35">
      <c r="A86">
        <v>85</v>
      </c>
      <c r="B86" t="s">
        <v>18</v>
      </c>
    </row>
    <row r="87" spans="1:2" x14ac:dyDescent="0.35">
      <c r="A87">
        <v>86</v>
      </c>
      <c r="B87" t="s">
        <v>18</v>
      </c>
    </row>
    <row r="88" spans="1:2" x14ac:dyDescent="0.35">
      <c r="A88">
        <v>87</v>
      </c>
      <c r="B88" t="s">
        <v>18</v>
      </c>
    </row>
    <row r="89" spans="1:2" x14ac:dyDescent="0.35">
      <c r="A89">
        <v>88</v>
      </c>
      <c r="B89" t="s">
        <v>18</v>
      </c>
    </row>
    <row r="90" spans="1:2" x14ac:dyDescent="0.35">
      <c r="A90">
        <v>89</v>
      </c>
      <c r="B90" t="s">
        <v>18</v>
      </c>
    </row>
    <row r="91" spans="1:2" x14ac:dyDescent="0.35">
      <c r="A91">
        <v>90</v>
      </c>
      <c r="B91" t="s">
        <v>18</v>
      </c>
    </row>
    <row r="92" spans="1:2" x14ac:dyDescent="0.35">
      <c r="A92">
        <v>91</v>
      </c>
      <c r="B92" t="s">
        <v>18</v>
      </c>
    </row>
    <row r="93" spans="1:2" x14ac:dyDescent="0.35">
      <c r="A93">
        <v>92</v>
      </c>
      <c r="B93" t="s">
        <v>18</v>
      </c>
    </row>
    <row r="94" spans="1:2" x14ac:dyDescent="0.35">
      <c r="A94">
        <v>93</v>
      </c>
      <c r="B94" t="s">
        <v>18</v>
      </c>
    </row>
    <row r="95" spans="1:2" x14ac:dyDescent="0.35">
      <c r="A95">
        <v>94</v>
      </c>
      <c r="B95" t="s">
        <v>18</v>
      </c>
    </row>
    <row r="96" spans="1:2" x14ac:dyDescent="0.35">
      <c r="A96">
        <v>95</v>
      </c>
      <c r="B96" t="s">
        <v>18</v>
      </c>
    </row>
    <row r="97" spans="1:2" x14ac:dyDescent="0.35">
      <c r="A97">
        <v>96</v>
      </c>
      <c r="B97" t="s">
        <v>18</v>
      </c>
    </row>
    <row r="98" spans="1:2" x14ac:dyDescent="0.35">
      <c r="A98">
        <v>97</v>
      </c>
      <c r="B98" t="s">
        <v>17</v>
      </c>
    </row>
    <row r="99" spans="1:2" x14ac:dyDescent="0.35">
      <c r="A99">
        <v>98</v>
      </c>
      <c r="B99" t="s">
        <v>17</v>
      </c>
    </row>
    <row r="100" spans="1:2" x14ac:dyDescent="0.35">
      <c r="A100">
        <v>99</v>
      </c>
      <c r="B100" t="s">
        <v>18</v>
      </c>
    </row>
    <row r="101" spans="1:2" x14ac:dyDescent="0.35">
      <c r="A101">
        <v>100</v>
      </c>
      <c r="B101" t="s">
        <v>18</v>
      </c>
    </row>
    <row r="102" spans="1:2" x14ac:dyDescent="0.35">
      <c r="A102">
        <v>101</v>
      </c>
      <c r="B102" t="s">
        <v>18</v>
      </c>
    </row>
    <row r="103" spans="1:2" x14ac:dyDescent="0.35">
      <c r="A103">
        <v>102</v>
      </c>
      <c r="B103" t="s">
        <v>18</v>
      </c>
    </row>
    <row r="104" spans="1:2" x14ac:dyDescent="0.35">
      <c r="A104">
        <v>103</v>
      </c>
      <c r="B104" t="s">
        <v>18</v>
      </c>
    </row>
    <row r="105" spans="1:2" x14ac:dyDescent="0.35">
      <c r="A105">
        <v>104</v>
      </c>
      <c r="B105" t="s">
        <v>18</v>
      </c>
    </row>
    <row r="106" spans="1:2" x14ac:dyDescent="0.35">
      <c r="A106">
        <v>105</v>
      </c>
      <c r="B106" t="s">
        <v>18</v>
      </c>
    </row>
    <row r="107" spans="1:2" x14ac:dyDescent="0.35">
      <c r="A107">
        <v>106</v>
      </c>
      <c r="B107" t="s">
        <v>18</v>
      </c>
    </row>
    <row r="108" spans="1:2" x14ac:dyDescent="0.35">
      <c r="A108">
        <v>107</v>
      </c>
      <c r="B108" t="s">
        <v>18</v>
      </c>
    </row>
    <row r="109" spans="1:2" x14ac:dyDescent="0.35">
      <c r="A109">
        <v>108</v>
      </c>
      <c r="B109" t="s">
        <v>18</v>
      </c>
    </row>
    <row r="110" spans="1:2" x14ac:dyDescent="0.35">
      <c r="A110">
        <v>109</v>
      </c>
      <c r="B110" t="s">
        <v>17</v>
      </c>
    </row>
    <row r="111" spans="1:2" x14ac:dyDescent="0.35">
      <c r="A111">
        <v>110</v>
      </c>
      <c r="B111" t="s">
        <v>17</v>
      </c>
    </row>
    <row r="112" spans="1:2" x14ac:dyDescent="0.35">
      <c r="A112">
        <v>111</v>
      </c>
      <c r="B112" t="s">
        <v>17</v>
      </c>
    </row>
    <row r="113" spans="1:2" x14ac:dyDescent="0.35">
      <c r="A113">
        <v>112</v>
      </c>
      <c r="B113" t="s">
        <v>17</v>
      </c>
    </row>
    <row r="114" spans="1:2" x14ac:dyDescent="0.35">
      <c r="A114">
        <v>113</v>
      </c>
      <c r="B114" t="s">
        <v>17</v>
      </c>
    </row>
    <row r="115" spans="1:2" x14ac:dyDescent="0.35">
      <c r="A115">
        <v>114</v>
      </c>
      <c r="B115" t="s">
        <v>17</v>
      </c>
    </row>
    <row r="116" spans="1:2" x14ac:dyDescent="0.35">
      <c r="A116">
        <v>115</v>
      </c>
      <c r="B116" t="s">
        <v>17</v>
      </c>
    </row>
    <row r="117" spans="1:2" x14ac:dyDescent="0.35">
      <c r="A117">
        <v>116</v>
      </c>
      <c r="B117" t="s">
        <v>17</v>
      </c>
    </row>
    <row r="118" spans="1:2" x14ac:dyDescent="0.35">
      <c r="A118">
        <v>117</v>
      </c>
      <c r="B118" t="s">
        <v>18</v>
      </c>
    </row>
    <row r="119" spans="1:2" x14ac:dyDescent="0.35">
      <c r="A119">
        <v>118</v>
      </c>
      <c r="B119" t="s">
        <v>18</v>
      </c>
    </row>
    <row r="120" spans="1:2" x14ac:dyDescent="0.35">
      <c r="A120">
        <v>119</v>
      </c>
      <c r="B120" t="s">
        <v>18</v>
      </c>
    </row>
    <row r="121" spans="1:2" x14ac:dyDescent="0.35">
      <c r="A121">
        <v>120</v>
      </c>
      <c r="B121" t="s">
        <v>18</v>
      </c>
    </row>
    <row r="122" spans="1:2" x14ac:dyDescent="0.35">
      <c r="A122">
        <v>121</v>
      </c>
      <c r="B122" t="s">
        <v>18</v>
      </c>
    </row>
    <row r="123" spans="1:2" x14ac:dyDescent="0.35">
      <c r="A123">
        <v>122</v>
      </c>
      <c r="B123" t="s">
        <v>18</v>
      </c>
    </row>
    <row r="124" spans="1:2" x14ac:dyDescent="0.35">
      <c r="A124">
        <v>123</v>
      </c>
      <c r="B124" t="s">
        <v>18</v>
      </c>
    </row>
    <row r="125" spans="1:2" x14ac:dyDescent="0.35">
      <c r="A125">
        <v>124</v>
      </c>
      <c r="B125" t="s">
        <v>17</v>
      </c>
    </row>
    <row r="126" spans="1:2" x14ac:dyDescent="0.35">
      <c r="A126">
        <v>125</v>
      </c>
      <c r="B126" t="s">
        <v>17</v>
      </c>
    </row>
    <row r="127" spans="1:2" x14ac:dyDescent="0.35">
      <c r="A127">
        <v>126</v>
      </c>
      <c r="B127" t="s">
        <v>17</v>
      </c>
    </row>
    <row r="128" spans="1:2" x14ac:dyDescent="0.35">
      <c r="A128">
        <v>127</v>
      </c>
      <c r="B128" t="s">
        <v>17</v>
      </c>
    </row>
    <row r="129" spans="1:2" x14ac:dyDescent="0.35">
      <c r="A129">
        <v>128</v>
      </c>
      <c r="B129" t="s">
        <v>17</v>
      </c>
    </row>
  </sheetData>
  <conditionalFormatting sqref="B2:B129">
    <cfRule type="cellIs" dxfId="4" priority="1" operator="equal">
      <formula>"normal"</formula>
    </cfRule>
    <cfRule type="cellIs" dxfId="3" priority="2" operator="equal">
      <formula>"low res"</formula>
    </cfRule>
    <cfRule type="cellIs" dxfId="2" priority="3" operator="equal">
      <formula>"no data"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E97E-5E04-473E-AD34-2280327FCF86}">
  <dimension ref="A1:J67"/>
  <sheetViews>
    <sheetView workbookViewId="0">
      <selection activeCell="M22" sqref="M22"/>
    </sheetView>
  </sheetViews>
  <sheetFormatPr defaultRowHeight="17.25" x14ac:dyDescent="0.35"/>
  <sheetData>
    <row r="1" spans="1:10" ht="25.5" thickBot="1" x14ac:dyDescent="0.4">
      <c r="B1" s="77" t="s">
        <v>23</v>
      </c>
      <c r="C1" s="78"/>
      <c r="D1" s="78"/>
      <c r="E1" s="79"/>
      <c r="G1" s="80" t="s">
        <v>24</v>
      </c>
      <c r="H1" s="81"/>
      <c r="I1" s="81"/>
      <c r="J1" s="82"/>
    </row>
    <row r="2" spans="1:10" x14ac:dyDescent="0.35">
      <c r="B2" s="76" t="s">
        <v>0</v>
      </c>
      <c r="C2" s="76"/>
      <c r="D2" s="76"/>
      <c r="E2" s="76"/>
      <c r="G2" s="76" t="s">
        <v>0</v>
      </c>
      <c r="H2" s="76"/>
      <c r="I2" s="76"/>
      <c r="J2" s="76"/>
    </row>
    <row r="3" spans="1:10" ht="18" thickBot="1" x14ac:dyDescent="0.4">
      <c r="A3" s="30" t="s">
        <v>1</v>
      </c>
      <c r="B3" s="29">
        <v>0</v>
      </c>
      <c r="C3" s="29">
        <v>1</v>
      </c>
      <c r="D3" s="29">
        <v>2</v>
      </c>
      <c r="E3" s="29">
        <v>3</v>
      </c>
      <c r="G3" s="29">
        <v>0</v>
      </c>
      <c r="H3" s="29">
        <v>1</v>
      </c>
      <c r="I3" s="29">
        <v>2</v>
      </c>
      <c r="J3" s="29">
        <v>3</v>
      </c>
    </row>
    <row r="4" spans="1:10" x14ac:dyDescent="0.35">
      <c r="A4" s="30">
        <v>1</v>
      </c>
      <c r="B4" s="42">
        <v>1</v>
      </c>
      <c r="C4" s="43">
        <v>33</v>
      </c>
      <c r="D4" s="43">
        <v>5</v>
      </c>
      <c r="E4" s="64">
        <v>37</v>
      </c>
      <c r="F4" s="83" t="s">
        <v>25</v>
      </c>
      <c r="G4" s="52"/>
      <c r="H4" s="53"/>
      <c r="I4" s="54">
        <v>37</v>
      </c>
      <c r="J4" s="55"/>
    </row>
    <row r="5" spans="1:10" x14ac:dyDescent="0.35">
      <c r="A5" s="30">
        <v>2</v>
      </c>
      <c r="B5" s="44">
        <v>2</v>
      </c>
      <c r="C5" s="45">
        <v>34</v>
      </c>
      <c r="D5" s="45">
        <v>6</v>
      </c>
      <c r="E5" s="65">
        <v>38</v>
      </c>
      <c r="F5" s="84"/>
      <c r="G5" s="56"/>
      <c r="H5" s="50"/>
      <c r="I5" s="50"/>
      <c r="J5" s="57"/>
    </row>
    <row r="6" spans="1:10" x14ac:dyDescent="0.35">
      <c r="A6" s="30">
        <v>3</v>
      </c>
      <c r="B6" s="44">
        <v>3</v>
      </c>
      <c r="C6" s="45">
        <v>35</v>
      </c>
      <c r="D6" s="45">
        <v>7</v>
      </c>
      <c r="E6" s="65">
        <v>39</v>
      </c>
      <c r="F6" s="84"/>
      <c r="G6" s="56"/>
      <c r="H6" s="50"/>
      <c r="I6" s="29">
        <v>28</v>
      </c>
      <c r="J6" s="57"/>
    </row>
    <row r="7" spans="1:10" x14ac:dyDescent="0.35">
      <c r="A7" s="30">
        <v>4</v>
      </c>
      <c r="B7" s="44">
        <v>4</v>
      </c>
      <c r="C7" s="45">
        <v>36</v>
      </c>
      <c r="D7" s="45">
        <v>8</v>
      </c>
      <c r="E7" s="65">
        <v>40</v>
      </c>
      <c r="F7" s="84"/>
      <c r="G7" s="58">
        <v>52</v>
      </c>
      <c r="H7" s="50"/>
      <c r="I7" s="50"/>
      <c r="J7" s="57"/>
    </row>
    <row r="8" spans="1:10" x14ac:dyDescent="0.35">
      <c r="A8" s="30">
        <v>5</v>
      </c>
      <c r="B8" s="44">
        <v>5</v>
      </c>
      <c r="C8" s="45">
        <v>37</v>
      </c>
      <c r="D8" s="45">
        <v>9</v>
      </c>
      <c r="E8" s="65">
        <v>41</v>
      </c>
      <c r="F8" s="84"/>
      <c r="G8" s="58">
        <v>37</v>
      </c>
      <c r="H8" s="50"/>
      <c r="I8" s="50"/>
      <c r="J8" s="57"/>
    </row>
    <row r="9" spans="1:10" x14ac:dyDescent="0.35">
      <c r="A9" s="30">
        <v>6</v>
      </c>
      <c r="B9" s="44">
        <v>6</v>
      </c>
      <c r="C9" s="45">
        <v>38</v>
      </c>
      <c r="D9" s="45">
        <v>10</v>
      </c>
      <c r="E9" s="65">
        <v>42</v>
      </c>
      <c r="F9" s="84"/>
      <c r="G9" s="56"/>
      <c r="H9" s="50"/>
      <c r="I9" s="29">
        <v>41</v>
      </c>
      <c r="J9" s="57"/>
    </row>
    <row r="10" spans="1:10" x14ac:dyDescent="0.35">
      <c r="A10" s="30">
        <v>7</v>
      </c>
      <c r="B10" s="44">
        <v>7</v>
      </c>
      <c r="C10" s="45">
        <v>39</v>
      </c>
      <c r="D10" s="45">
        <v>11</v>
      </c>
      <c r="E10" s="65">
        <v>43</v>
      </c>
      <c r="F10" s="84"/>
      <c r="G10" s="58">
        <v>28</v>
      </c>
      <c r="H10" s="50"/>
      <c r="I10" s="50"/>
      <c r="J10" s="57"/>
    </row>
    <row r="11" spans="1:10" x14ac:dyDescent="0.35">
      <c r="A11" s="30">
        <v>8</v>
      </c>
      <c r="B11" s="44">
        <v>8</v>
      </c>
      <c r="C11" s="45">
        <v>40</v>
      </c>
      <c r="D11" s="45">
        <v>12</v>
      </c>
      <c r="E11" s="65">
        <v>44</v>
      </c>
      <c r="F11" s="84"/>
      <c r="G11" s="56"/>
      <c r="H11" s="50"/>
      <c r="I11" s="50"/>
      <c r="J11" s="57"/>
    </row>
    <row r="12" spans="1:10" x14ac:dyDescent="0.35">
      <c r="A12" s="31">
        <v>9</v>
      </c>
      <c r="B12" s="48">
        <v>16</v>
      </c>
      <c r="C12" s="49">
        <v>48</v>
      </c>
      <c r="D12" s="49">
        <v>20</v>
      </c>
      <c r="E12" s="66">
        <v>52</v>
      </c>
      <c r="F12" s="84"/>
      <c r="G12" s="59">
        <v>29</v>
      </c>
      <c r="H12" s="51"/>
      <c r="I12" s="51"/>
      <c r="J12" s="60"/>
    </row>
    <row r="13" spans="1:10" x14ac:dyDescent="0.35">
      <c r="A13" s="30">
        <v>10</v>
      </c>
      <c r="B13" s="44">
        <v>15</v>
      </c>
      <c r="C13" s="45">
        <v>47</v>
      </c>
      <c r="D13" s="45">
        <v>19</v>
      </c>
      <c r="E13" s="65">
        <v>51</v>
      </c>
      <c r="F13" s="84"/>
      <c r="G13" s="56"/>
      <c r="H13" s="50"/>
      <c r="I13" s="29">
        <v>18</v>
      </c>
      <c r="J13" s="57"/>
    </row>
    <row r="14" spans="1:10" x14ac:dyDescent="0.35">
      <c r="A14" s="30">
        <v>11</v>
      </c>
      <c r="B14" s="44">
        <v>14</v>
      </c>
      <c r="C14" s="45">
        <v>46</v>
      </c>
      <c r="D14" s="45">
        <v>18</v>
      </c>
      <c r="E14" s="65">
        <v>50</v>
      </c>
      <c r="F14" s="84"/>
      <c r="G14" s="56"/>
      <c r="H14" s="50"/>
      <c r="I14" s="29">
        <v>26</v>
      </c>
      <c r="J14" s="57"/>
    </row>
    <row r="15" spans="1:10" x14ac:dyDescent="0.35">
      <c r="A15" s="30">
        <v>12</v>
      </c>
      <c r="B15" s="44">
        <v>13</v>
      </c>
      <c r="C15" s="45">
        <v>45</v>
      </c>
      <c r="D15" s="45">
        <v>17</v>
      </c>
      <c r="E15" s="65">
        <v>49</v>
      </c>
      <c r="F15" s="84"/>
      <c r="G15" s="56"/>
      <c r="H15" s="50"/>
      <c r="I15" s="50"/>
      <c r="J15" s="57"/>
    </row>
    <row r="16" spans="1:10" x14ac:dyDescent="0.35">
      <c r="A16" s="30">
        <v>13</v>
      </c>
      <c r="B16" s="44">
        <v>12</v>
      </c>
      <c r="C16" s="45">
        <v>44</v>
      </c>
      <c r="D16" s="45">
        <v>16</v>
      </c>
      <c r="E16" s="65">
        <v>48</v>
      </c>
      <c r="F16" s="84"/>
      <c r="G16" s="56"/>
      <c r="H16" s="50"/>
      <c r="I16" s="29">
        <v>29</v>
      </c>
      <c r="J16" s="57"/>
    </row>
    <row r="17" spans="1:10" x14ac:dyDescent="0.35">
      <c r="A17" s="30">
        <v>14</v>
      </c>
      <c r="B17" s="44">
        <v>11</v>
      </c>
      <c r="C17" s="45">
        <v>43</v>
      </c>
      <c r="D17" s="45">
        <v>15</v>
      </c>
      <c r="E17" s="65">
        <v>47</v>
      </c>
      <c r="F17" s="84"/>
      <c r="G17" s="56"/>
      <c r="H17" s="50"/>
      <c r="I17" s="50"/>
      <c r="J17" s="57"/>
    </row>
    <row r="18" spans="1:10" x14ac:dyDescent="0.35">
      <c r="A18" s="30">
        <v>15</v>
      </c>
      <c r="B18" s="44">
        <v>10</v>
      </c>
      <c r="C18" s="45">
        <v>42</v>
      </c>
      <c r="D18" s="45">
        <v>14</v>
      </c>
      <c r="E18" s="65">
        <v>46</v>
      </c>
      <c r="F18" s="84"/>
      <c r="G18" s="58">
        <v>41</v>
      </c>
      <c r="H18" s="50"/>
      <c r="I18" s="50"/>
      <c r="J18" s="57"/>
    </row>
    <row r="19" spans="1:10" x14ac:dyDescent="0.35">
      <c r="A19" s="31">
        <v>16</v>
      </c>
      <c r="B19" s="44">
        <v>9</v>
      </c>
      <c r="C19" s="45">
        <v>41</v>
      </c>
      <c r="D19" s="45">
        <v>13</v>
      </c>
      <c r="E19" s="65">
        <v>45</v>
      </c>
      <c r="F19" s="84"/>
      <c r="G19" s="56"/>
      <c r="H19" s="50"/>
      <c r="I19" s="50"/>
      <c r="J19" s="57"/>
    </row>
    <row r="20" spans="1:10" x14ac:dyDescent="0.35">
      <c r="A20" s="31">
        <v>17</v>
      </c>
      <c r="B20" s="44">
        <v>17</v>
      </c>
      <c r="C20" s="45">
        <v>49</v>
      </c>
      <c r="D20" s="45">
        <v>21</v>
      </c>
      <c r="E20" s="65">
        <v>53</v>
      </c>
      <c r="F20" s="84"/>
      <c r="G20" s="56"/>
      <c r="H20" s="50"/>
      <c r="I20" s="50"/>
      <c r="J20" s="61">
        <v>6</v>
      </c>
    </row>
    <row r="21" spans="1:10" x14ac:dyDescent="0.35">
      <c r="A21" s="31">
        <v>18</v>
      </c>
      <c r="B21" s="44">
        <v>18</v>
      </c>
      <c r="C21" s="45">
        <v>50</v>
      </c>
      <c r="D21" s="45">
        <v>22</v>
      </c>
      <c r="E21" s="65">
        <v>54</v>
      </c>
      <c r="F21" s="84"/>
      <c r="G21" s="58">
        <v>26</v>
      </c>
      <c r="H21" s="50"/>
      <c r="I21" s="50"/>
      <c r="J21" s="57"/>
    </row>
    <row r="22" spans="1:10" x14ac:dyDescent="0.35">
      <c r="A22" s="31">
        <v>19</v>
      </c>
      <c r="B22" s="44">
        <v>19</v>
      </c>
      <c r="C22" s="45">
        <v>51</v>
      </c>
      <c r="D22" s="45">
        <v>23</v>
      </c>
      <c r="E22" s="65">
        <v>55</v>
      </c>
      <c r="F22" s="84"/>
      <c r="G22" s="58">
        <v>18</v>
      </c>
      <c r="H22" s="50"/>
      <c r="I22" s="50"/>
      <c r="J22" s="61">
        <v>44</v>
      </c>
    </row>
    <row r="23" spans="1:10" x14ac:dyDescent="0.35">
      <c r="A23" s="31">
        <v>20</v>
      </c>
      <c r="B23" s="44">
        <v>20</v>
      </c>
      <c r="C23" s="45">
        <v>52</v>
      </c>
      <c r="D23" s="45">
        <v>24</v>
      </c>
      <c r="E23" s="65">
        <v>56</v>
      </c>
      <c r="F23" s="84"/>
      <c r="G23" s="56"/>
      <c r="H23" s="50"/>
      <c r="I23" s="50"/>
      <c r="J23" s="61">
        <v>21</v>
      </c>
    </row>
    <row r="24" spans="1:10" x14ac:dyDescent="0.35">
      <c r="A24" s="31">
        <v>21</v>
      </c>
      <c r="B24" s="44">
        <v>21</v>
      </c>
      <c r="C24" s="45">
        <v>53</v>
      </c>
      <c r="D24" s="45">
        <v>25</v>
      </c>
      <c r="E24" s="65">
        <v>57</v>
      </c>
      <c r="F24" s="84"/>
      <c r="G24" s="56"/>
      <c r="H24" s="29">
        <v>6</v>
      </c>
      <c r="I24" s="50"/>
      <c r="J24" s="57"/>
    </row>
    <row r="25" spans="1:10" x14ac:dyDescent="0.35">
      <c r="A25" s="31">
        <v>22</v>
      </c>
      <c r="B25" s="44">
        <v>22</v>
      </c>
      <c r="C25" s="45">
        <v>54</v>
      </c>
      <c r="D25" s="45">
        <v>26</v>
      </c>
      <c r="E25" s="65">
        <v>58</v>
      </c>
      <c r="F25" s="84"/>
      <c r="G25" s="56"/>
      <c r="H25" s="50"/>
      <c r="I25" s="50"/>
      <c r="J25" s="57"/>
    </row>
    <row r="26" spans="1:10" x14ac:dyDescent="0.35">
      <c r="A26" s="31">
        <v>23</v>
      </c>
      <c r="B26" s="44">
        <v>23</v>
      </c>
      <c r="C26" s="45">
        <v>55</v>
      </c>
      <c r="D26" s="45">
        <v>27</v>
      </c>
      <c r="E26" s="65">
        <v>59</v>
      </c>
      <c r="F26" s="84"/>
      <c r="G26" s="56"/>
      <c r="H26" s="29">
        <v>44</v>
      </c>
      <c r="I26" s="50"/>
      <c r="J26" s="57"/>
    </row>
    <row r="27" spans="1:10" x14ac:dyDescent="0.35">
      <c r="A27" s="32">
        <v>24</v>
      </c>
      <c r="B27" s="44">
        <v>24</v>
      </c>
      <c r="C27" s="45">
        <v>56</v>
      </c>
      <c r="D27" s="45">
        <v>28</v>
      </c>
      <c r="E27" s="65">
        <v>60</v>
      </c>
      <c r="F27" s="84"/>
      <c r="G27" s="56"/>
      <c r="H27" s="29">
        <v>21</v>
      </c>
      <c r="I27" s="29">
        <v>42</v>
      </c>
      <c r="J27" s="57"/>
    </row>
    <row r="28" spans="1:10" x14ac:dyDescent="0.35">
      <c r="A28" s="32">
        <v>25</v>
      </c>
      <c r="B28" s="44">
        <v>32</v>
      </c>
      <c r="C28" s="45">
        <v>64</v>
      </c>
      <c r="D28" s="45">
        <v>36</v>
      </c>
      <c r="E28" s="65">
        <v>4</v>
      </c>
      <c r="F28" s="84"/>
      <c r="G28" s="56"/>
      <c r="H28" s="50"/>
      <c r="I28" s="50"/>
      <c r="J28" s="61">
        <v>52</v>
      </c>
    </row>
    <row r="29" spans="1:10" x14ac:dyDescent="0.35">
      <c r="A29" s="31">
        <v>26</v>
      </c>
      <c r="B29" s="44">
        <v>31</v>
      </c>
      <c r="C29" s="45">
        <v>63</v>
      </c>
      <c r="D29" s="45">
        <v>35</v>
      </c>
      <c r="E29" s="65">
        <v>3</v>
      </c>
      <c r="F29" s="84"/>
      <c r="G29" s="56"/>
      <c r="H29" s="50"/>
      <c r="I29" s="50"/>
      <c r="J29" s="57"/>
    </row>
    <row r="30" spans="1:10" x14ac:dyDescent="0.35">
      <c r="A30" s="31">
        <v>27</v>
      </c>
      <c r="B30" s="44">
        <v>30</v>
      </c>
      <c r="C30" s="45">
        <v>62</v>
      </c>
      <c r="D30" s="45">
        <v>34</v>
      </c>
      <c r="E30" s="65">
        <v>2</v>
      </c>
      <c r="F30" s="84"/>
      <c r="G30" s="56"/>
      <c r="H30" s="50"/>
      <c r="I30" s="50"/>
      <c r="J30" s="57"/>
    </row>
    <row r="31" spans="1:10" x14ac:dyDescent="0.35">
      <c r="A31" s="31">
        <v>28</v>
      </c>
      <c r="B31" s="44">
        <v>29</v>
      </c>
      <c r="C31" s="45">
        <v>61</v>
      </c>
      <c r="D31" s="45">
        <v>33</v>
      </c>
      <c r="E31" s="65">
        <v>1</v>
      </c>
      <c r="F31" s="84"/>
      <c r="G31" s="58">
        <v>40</v>
      </c>
      <c r="H31" s="50"/>
      <c r="I31" s="50"/>
      <c r="J31" s="57"/>
    </row>
    <row r="32" spans="1:10" x14ac:dyDescent="0.35">
      <c r="A32" s="31">
        <v>29</v>
      </c>
      <c r="B32" s="44">
        <v>28</v>
      </c>
      <c r="C32" s="45">
        <v>60</v>
      </c>
      <c r="D32" s="45">
        <v>32</v>
      </c>
      <c r="E32" s="65">
        <v>64</v>
      </c>
      <c r="F32" s="84"/>
      <c r="G32" s="58">
        <v>42</v>
      </c>
      <c r="H32" s="50"/>
      <c r="I32" s="50"/>
      <c r="J32" s="57"/>
    </row>
    <row r="33" spans="1:10" x14ac:dyDescent="0.35">
      <c r="A33" s="31">
        <v>30</v>
      </c>
      <c r="B33" s="44">
        <v>27</v>
      </c>
      <c r="C33" s="45">
        <v>59</v>
      </c>
      <c r="D33" s="45">
        <v>31</v>
      </c>
      <c r="E33" s="65">
        <v>63</v>
      </c>
      <c r="F33" s="84"/>
      <c r="G33" s="56"/>
      <c r="H33" s="50"/>
      <c r="I33" s="50"/>
      <c r="J33" s="57"/>
    </row>
    <row r="34" spans="1:10" x14ac:dyDescent="0.35">
      <c r="A34" s="30">
        <v>31</v>
      </c>
      <c r="B34" s="44">
        <v>26</v>
      </c>
      <c r="C34" s="45">
        <v>58</v>
      </c>
      <c r="D34" s="45">
        <v>30</v>
      </c>
      <c r="E34" s="65">
        <v>62</v>
      </c>
      <c r="F34" s="84"/>
      <c r="G34" s="56"/>
      <c r="H34" s="50"/>
      <c r="I34" s="50"/>
      <c r="J34" s="57"/>
    </row>
    <row r="35" spans="1:10" ht="18" thickBot="1" x14ac:dyDescent="0.4">
      <c r="A35" s="30">
        <v>32</v>
      </c>
      <c r="B35" s="46">
        <v>25</v>
      </c>
      <c r="C35" s="47">
        <v>57</v>
      </c>
      <c r="D35" s="47">
        <v>29</v>
      </c>
      <c r="E35" s="67">
        <v>61</v>
      </c>
      <c r="F35" s="85"/>
      <c r="G35" s="56"/>
      <c r="H35" s="50"/>
      <c r="I35" s="29">
        <v>40</v>
      </c>
      <c r="J35" s="57"/>
    </row>
    <row r="36" spans="1:10" x14ac:dyDescent="0.35">
      <c r="A36" s="33">
        <v>33</v>
      </c>
      <c r="B36" s="34">
        <v>65</v>
      </c>
      <c r="C36" s="35">
        <v>97</v>
      </c>
      <c r="D36" s="35">
        <v>69</v>
      </c>
      <c r="E36" s="36">
        <v>101</v>
      </c>
      <c r="F36" s="73" t="s">
        <v>26</v>
      </c>
      <c r="G36" s="68">
        <v>34</v>
      </c>
      <c r="H36" s="53"/>
      <c r="I36" s="54">
        <v>27</v>
      </c>
      <c r="J36" s="69">
        <v>35</v>
      </c>
    </row>
    <row r="37" spans="1:10" x14ac:dyDescent="0.35">
      <c r="A37" s="33">
        <v>34</v>
      </c>
      <c r="B37" s="37">
        <v>66</v>
      </c>
      <c r="C37" s="71">
        <v>98</v>
      </c>
      <c r="D37" s="71">
        <v>70</v>
      </c>
      <c r="E37" s="38">
        <v>102</v>
      </c>
      <c r="F37" s="74"/>
      <c r="G37" s="58">
        <v>54</v>
      </c>
      <c r="H37" s="50"/>
      <c r="I37" s="29">
        <v>13</v>
      </c>
      <c r="J37" s="61">
        <v>58</v>
      </c>
    </row>
    <row r="38" spans="1:10" x14ac:dyDescent="0.35">
      <c r="A38" s="33">
        <v>35</v>
      </c>
      <c r="B38" s="37">
        <v>67</v>
      </c>
      <c r="C38" s="71">
        <v>99</v>
      </c>
      <c r="D38" s="71">
        <v>71</v>
      </c>
      <c r="E38" s="38">
        <v>103</v>
      </c>
      <c r="F38" s="74"/>
      <c r="G38" s="58">
        <v>60</v>
      </c>
      <c r="H38" s="29">
        <v>43</v>
      </c>
      <c r="I38" s="29">
        <v>38</v>
      </c>
      <c r="J38" s="61">
        <v>12</v>
      </c>
    </row>
    <row r="39" spans="1:10" x14ac:dyDescent="0.35">
      <c r="A39" s="33">
        <v>36</v>
      </c>
      <c r="B39" s="37">
        <v>68</v>
      </c>
      <c r="C39" s="71">
        <v>100</v>
      </c>
      <c r="D39" s="71">
        <v>72</v>
      </c>
      <c r="E39" s="38">
        <v>104</v>
      </c>
      <c r="F39" s="74"/>
      <c r="G39" s="58">
        <v>30</v>
      </c>
      <c r="H39" s="29">
        <v>51</v>
      </c>
      <c r="I39" s="29">
        <v>57</v>
      </c>
      <c r="J39" s="61">
        <v>9</v>
      </c>
    </row>
    <row r="40" spans="1:10" x14ac:dyDescent="0.35">
      <c r="A40" s="33">
        <v>37</v>
      </c>
      <c r="B40" s="37">
        <v>69</v>
      </c>
      <c r="C40" s="71">
        <v>101</v>
      </c>
      <c r="D40" s="71">
        <v>73</v>
      </c>
      <c r="E40" s="38">
        <v>105</v>
      </c>
      <c r="F40" s="74"/>
      <c r="G40" s="58">
        <v>27</v>
      </c>
      <c r="H40" s="29">
        <v>35</v>
      </c>
      <c r="I40" s="29">
        <v>59</v>
      </c>
      <c r="J40" s="61">
        <v>15</v>
      </c>
    </row>
    <row r="41" spans="1:10" x14ac:dyDescent="0.35">
      <c r="A41" s="33">
        <v>38</v>
      </c>
      <c r="B41" s="37">
        <v>70</v>
      </c>
      <c r="C41" s="71">
        <v>102</v>
      </c>
      <c r="D41" s="71">
        <v>74</v>
      </c>
      <c r="E41" s="38">
        <v>106</v>
      </c>
      <c r="F41" s="74"/>
      <c r="G41" s="58">
        <v>13</v>
      </c>
      <c r="H41" s="29">
        <v>58</v>
      </c>
      <c r="I41" s="29">
        <v>53</v>
      </c>
      <c r="J41" s="61">
        <v>3</v>
      </c>
    </row>
    <row r="42" spans="1:10" x14ac:dyDescent="0.35">
      <c r="A42" s="33">
        <v>39</v>
      </c>
      <c r="B42" s="37">
        <v>71</v>
      </c>
      <c r="C42" s="71">
        <v>103</v>
      </c>
      <c r="D42" s="71">
        <v>75</v>
      </c>
      <c r="E42" s="38">
        <v>107</v>
      </c>
      <c r="F42" s="74"/>
      <c r="G42" s="58">
        <v>38</v>
      </c>
      <c r="H42" s="29">
        <v>12</v>
      </c>
      <c r="I42" s="29">
        <v>5</v>
      </c>
      <c r="J42" s="57"/>
    </row>
    <row r="43" spans="1:10" x14ac:dyDescent="0.35">
      <c r="A43" s="33">
        <v>40</v>
      </c>
      <c r="B43" s="37">
        <v>72</v>
      </c>
      <c r="C43" s="71">
        <v>104</v>
      </c>
      <c r="D43" s="71">
        <v>76</v>
      </c>
      <c r="E43" s="38">
        <v>108</v>
      </c>
      <c r="F43" s="74"/>
      <c r="G43" s="58">
        <v>57</v>
      </c>
      <c r="H43" s="29">
        <v>9</v>
      </c>
      <c r="I43" s="29">
        <v>23</v>
      </c>
      <c r="J43" s="61">
        <v>4</v>
      </c>
    </row>
    <row r="44" spans="1:10" x14ac:dyDescent="0.35">
      <c r="A44" s="33">
        <v>41</v>
      </c>
      <c r="B44" s="37">
        <v>80</v>
      </c>
      <c r="C44" s="71">
        <v>112</v>
      </c>
      <c r="D44" s="71">
        <v>84</v>
      </c>
      <c r="E44" s="38">
        <v>116</v>
      </c>
      <c r="F44" s="74"/>
      <c r="G44" s="58">
        <v>46</v>
      </c>
      <c r="H44" s="50"/>
      <c r="I44" s="29">
        <v>8</v>
      </c>
      <c r="J44" s="57"/>
    </row>
    <row r="45" spans="1:10" x14ac:dyDescent="0.35">
      <c r="A45" s="33">
        <v>42</v>
      </c>
      <c r="B45" s="37">
        <v>79</v>
      </c>
      <c r="C45" s="71">
        <v>111</v>
      </c>
      <c r="D45" s="71">
        <v>83</v>
      </c>
      <c r="E45" s="38">
        <v>115</v>
      </c>
      <c r="F45" s="74"/>
      <c r="G45" s="58">
        <v>33</v>
      </c>
      <c r="H45" s="50"/>
      <c r="I45" s="29">
        <v>39</v>
      </c>
      <c r="J45" s="57"/>
    </row>
    <row r="46" spans="1:10" x14ac:dyDescent="0.35">
      <c r="A46" s="33">
        <v>43</v>
      </c>
      <c r="B46" s="37">
        <v>78</v>
      </c>
      <c r="C46" s="71">
        <v>110</v>
      </c>
      <c r="D46" s="71">
        <v>82</v>
      </c>
      <c r="E46" s="38">
        <v>114</v>
      </c>
      <c r="F46" s="74"/>
      <c r="G46" s="58">
        <v>49</v>
      </c>
      <c r="H46" s="50"/>
      <c r="I46" s="29">
        <v>31</v>
      </c>
      <c r="J46" s="57"/>
    </row>
    <row r="47" spans="1:10" x14ac:dyDescent="0.35">
      <c r="A47" s="33">
        <v>44</v>
      </c>
      <c r="B47" s="37">
        <v>77</v>
      </c>
      <c r="C47" s="71">
        <v>109</v>
      </c>
      <c r="D47" s="71">
        <v>81</v>
      </c>
      <c r="E47" s="38">
        <v>113</v>
      </c>
      <c r="F47" s="74"/>
      <c r="G47" s="58">
        <v>22</v>
      </c>
      <c r="H47" s="50"/>
      <c r="I47" s="29">
        <v>32</v>
      </c>
      <c r="J47" s="57"/>
    </row>
    <row r="48" spans="1:10" x14ac:dyDescent="0.35">
      <c r="A48" s="33">
        <v>45</v>
      </c>
      <c r="B48" s="37">
        <v>76</v>
      </c>
      <c r="C48" s="71">
        <v>108</v>
      </c>
      <c r="D48" s="71">
        <v>80</v>
      </c>
      <c r="E48" s="38">
        <v>112</v>
      </c>
      <c r="F48" s="74"/>
      <c r="G48" s="58">
        <v>23</v>
      </c>
      <c r="H48" s="29">
        <v>4</v>
      </c>
      <c r="I48" s="29">
        <v>46</v>
      </c>
      <c r="J48" s="57"/>
    </row>
    <row r="49" spans="1:10" x14ac:dyDescent="0.35">
      <c r="A49" s="33">
        <v>46</v>
      </c>
      <c r="B49" s="37">
        <v>75</v>
      </c>
      <c r="C49" s="71">
        <v>107</v>
      </c>
      <c r="D49" s="71">
        <v>79</v>
      </c>
      <c r="E49" s="38">
        <v>111</v>
      </c>
      <c r="F49" s="74"/>
      <c r="G49" s="58">
        <v>5</v>
      </c>
      <c r="H49" s="50"/>
      <c r="I49" s="29">
        <v>33</v>
      </c>
      <c r="J49" s="57"/>
    </row>
    <row r="50" spans="1:10" x14ac:dyDescent="0.35">
      <c r="A50" s="33">
        <v>47</v>
      </c>
      <c r="B50" s="37">
        <v>74</v>
      </c>
      <c r="C50" s="71">
        <v>106</v>
      </c>
      <c r="D50" s="71">
        <v>78</v>
      </c>
      <c r="E50" s="38">
        <v>110</v>
      </c>
      <c r="F50" s="74"/>
      <c r="G50" s="58">
        <v>53</v>
      </c>
      <c r="H50" s="29">
        <v>3</v>
      </c>
      <c r="I50" s="29">
        <v>49</v>
      </c>
      <c r="J50" s="57"/>
    </row>
    <row r="51" spans="1:10" x14ac:dyDescent="0.35">
      <c r="A51" s="33">
        <v>48</v>
      </c>
      <c r="B51" s="37">
        <v>73</v>
      </c>
      <c r="C51" s="71">
        <v>105</v>
      </c>
      <c r="D51" s="71">
        <v>77</v>
      </c>
      <c r="E51" s="38">
        <v>109</v>
      </c>
      <c r="F51" s="74"/>
      <c r="G51" s="58">
        <v>59</v>
      </c>
      <c r="H51" s="29">
        <v>15</v>
      </c>
      <c r="I51" s="29">
        <v>22</v>
      </c>
      <c r="J51" s="57"/>
    </row>
    <row r="52" spans="1:10" x14ac:dyDescent="0.35">
      <c r="A52" s="33">
        <v>49</v>
      </c>
      <c r="B52" s="37">
        <v>81</v>
      </c>
      <c r="C52" s="71">
        <v>113</v>
      </c>
      <c r="D52" s="71">
        <v>85</v>
      </c>
      <c r="E52" s="38">
        <v>117</v>
      </c>
      <c r="F52" s="74"/>
      <c r="G52" s="58">
        <v>32</v>
      </c>
      <c r="H52" s="50"/>
      <c r="I52" s="29">
        <v>7</v>
      </c>
      <c r="J52" s="61">
        <v>17</v>
      </c>
    </row>
    <row r="53" spans="1:10" x14ac:dyDescent="0.35">
      <c r="A53" s="33">
        <v>50</v>
      </c>
      <c r="B53" s="37">
        <v>82</v>
      </c>
      <c r="C53" s="71">
        <v>114</v>
      </c>
      <c r="D53" s="71">
        <v>86</v>
      </c>
      <c r="E53" s="38">
        <v>118</v>
      </c>
      <c r="F53" s="74"/>
      <c r="G53" s="58">
        <v>31</v>
      </c>
      <c r="H53" s="50"/>
      <c r="I53" s="29">
        <v>1</v>
      </c>
      <c r="J53" s="61">
        <v>2</v>
      </c>
    </row>
    <row r="54" spans="1:10" x14ac:dyDescent="0.35">
      <c r="A54" s="33">
        <v>51</v>
      </c>
      <c r="B54" s="37">
        <v>83</v>
      </c>
      <c r="C54" s="71">
        <v>115</v>
      </c>
      <c r="D54" s="71">
        <v>87</v>
      </c>
      <c r="E54" s="38">
        <v>119</v>
      </c>
      <c r="F54" s="74"/>
      <c r="G54" s="58">
        <v>39</v>
      </c>
      <c r="H54" s="50"/>
      <c r="I54" s="29">
        <v>55</v>
      </c>
      <c r="J54" s="61">
        <v>16</v>
      </c>
    </row>
    <row r="55" spans="1:10" x14ac:dyDescent="0.35">
      <c r="A55" s="33">
        <v>52</v>
      </c>
      <c r="B55" s="37">
        <v>84</v>
      </c>
      <c r="C55" s="71">
        <v>116</v>
      </c>
      <c r="D55" s="71">
        <v>88</v>
      </c>
      <c r="E55" s="38">
        <v>120</v>
      </c>
      <c r="F55" s="74"/>
      <c r="G55" s="58">
        <v>8</v>
      </c>
      <c r="H55" s="50"/>
      <c r="I55" s="29">
        <v>50</v>
      </c>
      <c r="J55" s="61">
        <v>11</v>
      </c>
    </row>
    <row r="56" spans="1:10" x14ac:dyDescent="0.35">
      <c r="A56" s="33">
        <v>53</v>
      </c>
      <c r="B56" s="37">
        <v>85</v>
      </c>
      <c r="C56" s="71">
        <v>117</v>
      </c>
      <c r="D56" s="71">
        <v>89</v>
      </c>
      <c r="E56" s="38">
        <v>121</v>
      </c>
      <c r="F56" s="74"/>
      <c r="G56" s="58">
        <v>7</v>
      </c>
      <c r="H56" s="29">
        <v>17</v>
      </c>
      <c r="I56" s="29">
        <v>45</v>
      </c>
      <c r="J56" s="61">
        <v>19</v>
      </c>
    </row>
    <row r="57" spans="1:10" x14ac:dyDescent="0.35">
      <c r="A57" s="33">
        <v>54</v>
      </c>
      <c r="B57" s="37">
        <v>86</v>
      </c>
      <c r="C57" s="71">
        <v>118</v>
      </c>
      <c r="D57" s="71">
        <v>90</v>
      </c>
      <c r="E57" s="38">
        <v>122</v>
      </c>
      <c r="F57" s="74"/>
      <c r="G57" s="58">
        <v>1</v>
      </c>
      <c r="H57" s="29">
        <v>2</v>
      </c>
      <c r="I57" s="29">
        <v>36</v>
      </c>
      <c r="J57" s="61">
        <v>24</v>
      </c>
    </row>
    <row r="58" spans="1:10" x14ac:dyDescent="0.35">
      <c r="A58" s="33">
        <v>55</v>
      </c>
      <c r="B58" s="37">
        <v>87</v>
      </c>
      <c r="C58" s="71">
        <v>119</v>
      </c>
      <c r="D58" s="71">
        <v>91</v>
      </c>
      <c r="E58" s="38">
        <v>123</v>
      </c>
      <c r="F58" s="74"/>
      <c r="G58" s="58">
        <v>55</v>
      </c>
      <c r="H58" s="29">
        <v>16</v>
      </c>
      <c r="I58" s="29">
        <v>14</v>
      </c>
      <c r="J58" s="61">
        <v>10</v>
      </c>
    </row>
    <row r="59" spans="1:10" x14ac:dyDescent="0.35">
      <c r="A59" s="33">
        <v>56</v>
      </c>
      <c r="B59" s="37">
        <v>88</v>
      </c>
      <c r="C59" s="71">
        <v>120</v>
      </c>
      <c r="D59" s="71">
        <v>92</v>
      </c>
      <c r="E59" s="38">
        <v>124</v>
      </c>
      <c r="F59" s="74"/>
      <c r="G59" s="58">
        <v>50</v>
      </c>
      <c r="H59" s="29">
        <v>11</v>
      </c>
      <c r="I59" s="29">
        <v>25</v>
      </c>
      <c r="J59" s="57"/>
    </row>
    <row r="60" spans="1:10" x14ac:dyDescent="0.35">
      <c r="A60" s="33">
        <v>57</v>
      </c>
      <c r="B60" s="37">
        <v>96</v>
      </c>
      <c r="C60" s="71">
        <v>128</v>
      </c>
      <c r="D60" s="71">
        <v>100</v>
      </c>
      <c r="E60" s="38">
        <v>68</v>
      </c>
      <c r="F60" s="74"/>
      <c r="G60" s="58">
        <v>48</v>
      </c>
      <c r="H60" s="50"/>
      <c r="I60" s="29">
        <v>51</v>
      </c>
      <c r="J60" s="61">
        <v>30</v>
      </c>
    </row>
    <row r="61" spans="1:10" x14ac:dyDescent="0.35">
      <c r="A61" s="33">
        <v>58</v>
      </c>
      <c r="B61" s="37">
        <v>95</v>
      </c>
      <c r="C61" s="71">
        <v>127</v>
      </c>
      <c r="D61" s="71">
        <v>99</v>
      </c>
      <c r="E61" s="38">
        <v>67</v>
      </c>
      <c r="F61" s="74"/>
      <c r="G61" s="58">
        <v>47</v>
      </c>
      <c r="H61" s="50"/>
      <c r="I61" s="29">
        <v>43</v>
      </c>
      <c r="J61" s="61">
        <v>60</v>
      </c>
    </row>
    <row r="62" spans="1:10" x14ac:dyDescent="0.35">
      <c r="A62" s="33">
        <v>59</v>
      </c>
      <c r="B62" s="37">
        <v>94</v>
      </c>
      <c r="C62" s="71">
        <v>126</v>
      </c>
      <c r="D62" s="71">
        <v>98</v>
      </c>
      <c r="E62" s="38">
        <v>66</v>
      </c>
      <c r="F62" s="74"/>
      <c r="G62" s="58">
        <v>56</v>
      </c>
      <c r="H62" s="50"/>
      <c r="I62" s="50"/>
      <c r="J62" s="61">
        <v>54</v>
      </c>
    </row>
    <row r="63" spans="1:10" x14ac:dyDescent="0.35">
      <c r="A63" s="33">
        <v>60</v>
      </c>
      <c r="B63" s="37">
        <v>93</v>
      </c>
      <c r="C63" s="71">
        <v>125</v>
      </c>
      <c r="D63" s="71">
        <v>97</v>
      </c>
      <c r="E63" s="38">
        <v>65</v>
      </c>
      <c r="F63" s="74"/>
      <c r="G63" s="58">
        <v>20</v>
      </c>
      <c r="H63" s="50"/>
      <c r="I63" s="50"/>
      <c r="J63" s="61">
        <v>34</v>
      </c>
    </row>
    <row r="64" spans="1:10" x14ac:dyDescent="0.35">
      <c r="A64" s="33">
        <v>61</v>
      </c>
      <c r="B64" s="37">
        <v>92</v>
      </c>
      <c r="C64" s="71">
        <v>124</v>
      </c>
      <c r="D64" s="71">
        <v>96</v>
      </c>
      <c r="E64" s="38">
        <v>128</v>
      </c>
      <c r="F64" s="74"/>
      <c r="G64" s="58">
        <v>25</v>
      </c>
      <c r="H64" s="50"/>
      <c r="I64" s="29">
        <v>48</v>
      </c>
      <c r="J64" s="57"/>
    </row>
    <row r="65" spans="1:10" x14ac:dyDescent="0.35">
      <c r="A65" s="33">
        <v>62</v>
      </c>
      <c r="B65" s="37">
        <v>91</v>
      </c>
      <c r="C65" s="71">
        <v>123</v>
      </c>
      <c r="D65" s="71">
        <v>95</v>
      </c>
      <c r="E65" s="38">
        <v>127</v>
      </c>
      <c r="F65" s="74"/>
      <c r="G65" s="58">
        <v>14</v>
      </c>
      <c r="H65" s="29">
        <v>10</v>
      </c>
      <c r="I65" s="29">
        <v>47</v>
      </c>
      <c r="J65" s="57"/>
    </row>
    <row r="66" spans="1:10" x14ac:dyDescent="0.35">
      <c r="A66" s="33">
        <v>63</v>
      </c>
      <c r="B66" s="37">
        <v>90</v>
      </c>
      <c r="C66" s="71">
        <v>122</v>
      </c>
      <c r="D66" s="71">
        <v>94</v>
      </c>
      <c r="E66" s="38">
        <v>126</v>
      </c>
      <c r="F66" s="74"/>
      <c r="G66" s="58">
        <v>36</v>
      </c>
      <c r="H66" s="29">
        <v>24</v>
      </c>
      <c r="I66" s="29">
        <v>56</v>
      </c>
      <c r="J66" s="57"/>
    </row>
    <row r="67" spans="1:10" ht="18" thickBot="1" x14ac:dyDescent="0.4">
      <c r="A67" s="33">
        <v>64</v>
      </c>
      <c r="B67" s="39">
        <v>89</v>
      </c>
      <c r="C67" s="40">
        <v>121</v>
      </c>
      <c r="D67" s="40">
        <v>93</v>
      </c>
      <c r="E67" s="41">
        <v>125</v>
      </c>
      <c r="F67" s="75"/>
      <c r="G67" s="70">
        <v>45</v>
      </c>
      <c r="H67" s="62">
        <v>19</v>
      </c>
      <c r="I67" s="62">
        <v>20</v>
      </c>
      <c r="J67" s="63"/>
    </row>
  </sheetData>
  <mergeCells count="6">
    <mergeCell ref="F36:F67"/>
    <mergeCell ref="B2:E2"/>
    <mergeCell ref="G2:J2"/>
    <mergeCell ref="B1:E1"/>
    <mergeCell ref="G1:J1"/>
    <mergeCell ref="F4:F3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4426-3D14-41F9-B43B-9BEDEA17B539}">
  <dimension ref="A1:N61"/>
  <sheetViews>
    <sheetView zoomScaleNormal="100" workbookViewId="0">
      <selection activeCell="B4" sqref="B4"/>
    </sheetView>
  </sheetViews>
  <sheetFormatPr defaultRowHeight="17.25" x14ac:dyDescent="0.35"/>
  <cols>
    <col min="1" max="1" width="10.125" bestFit="1" customWidth="1"/>
    <col min="2" max="2" width="10.5" bestFit="1" customWidth="1"/>
    <col min="3" max="3" width="10.125" customWidth="1"/>
    <col min="4" max="4" width="11" customWidth="1"/>
    <col min="5" max="8" width="8.75" bestFit="1" customWidth="1"/>
    <col min="9" max="9" width="9.25" bestFit="1" customWidth="1"/>
    <col min="10" max="10" width="14.125" bestFit="1" customWidth="1"/>
    <col min="11" max="11" width="10.75" bestFit="1" customWidth="1"/>
    <col min="12" max="13" width="7.75" bestFit="1" customWidth="1"/>
    <col min="14" max="14" width="8.125" bestFit="1" customWidth="1"/>
  </cols>
  <sheetData>
    <row r="1" spans="1:14" s="24" customFormat="1" ht="51.75" x14ac:dyDescent="0.35">
      <c r="A1" s="24" t="s">
        <v>7</v>
      </c>
      <c r="B1" s="24" t="s">
        <v>3</v>
      </c>
      <c r="C1" s="24" t="s">
        <v>21</v>
      </c>
      <c r="D1" s="24" t="s">
        <v>20</v>
      </c>
      <c r="E1" s="24" t="s">
        <v>6</v>
      </c>
      <c r="F1" s="24" t="s">
        <v>8</v>
      </c>
      <c r="G1" s="24" t="s">
        <v>9</v>
      </c>
      <c r="H1" s="24" t="s">
        <v>10</v>
      </c>
      <c r="I1" s="24" t="s">
        <v>5</v>
      </c>
      <c r="J1" s="24" t="s">
        <v>4</v>
      </c>
      <c r="K1" s="24" t="s">
        <v>11</v>
      </c>
      <c r="L1" s="24" t="s">
        <v>12</v>
      </c>
      <c r="M1" s="24" t="s">
        <v>13</v>
      </c>
      <c r="N1" s="24" t="s">
        <v>14</v>
      </c>
    </row>
    <row r="2" spans="1:14" x14ac:dyDescent="0.35">
      <c r="A2" s="22">
        <v>1</v>
      </c>
      <c r="B2" s="22">
        <v>86</v>
      </c>
      <c r="C2" s="22">
        <v>2</v>
      </c>
      <c r="D2" s="22" t="s">
        <v>19</v>
      </c>
      <c r="E2" s="27">
        <f>VLOOKUP($B2,chan2el!$B$3:$F$66,5,FALSE)</f>
        <v>54</v>
      </c>
      <c r="F2" s="27"/>
      <c r="G2" s="27">
        <f>VLOOKUP($B2,chan2el!$D$3:$F$66,3,FALSE)</f>
        <v>50</v>
      </c>
      <c r="H2" s="27"/>
      <c r="I2" s="25">
        <f>G2</f>
        <v>50</v>
      </c>
      <c r="J2" s="28">
        <f ca="1">CODE(UPPER(MID(_xlfn.FORMULATEXT(I2),2,1))) - 64-5</f>
        <v>2</v>
      </c>
      <c r="K2" s="23" t="str">
        <f>IF(COUNTIF($I$1:I1,I2)&gt;0, "Duplicate", "Unique")</f>
        <v>Unique</v>
      </c>
      <c r="L2">
        <f>I2</f>
        <v>50</v>
      </c>
      <c r="M2" s="25">
        <f ca="1">IF(K2="Unique",J2,"")</f>
        <v>2</v>
      </c>
      <c r="N2">
        <f t="shared" ref="N2:N33" si="0">IF(K2="Unique",A2,"")</f>
        <v>1</v>
      </c>
    </row>
    <row r="3" spans="1:14" x14ac:dyDescent="0.35">
      <c r="A3" s="22">
        <v>2</v>
      </c>
      <c r="B3" s="22">
        <v>117</v>
      </c>
      <c r="C3" s="22">
        <v>48</v>
      </c>
      <c r="D3" s="22"/>
      <c r="E3" s="27"/>
      <c r="F3" s="27">
        <f>VLOOKUP($B3,chan2el!$C$3:$F$66,4,FALSE)</f>
        <v>53</v>
      </c>
      <c r="G3" s="27"/>
      <c r="H3" s="27">
        <f>VLOOKUP($B3,chan2el!$E$3:$F$66,2,FALSE)</f>
        <v>49</v>
      </c>
      <c r="I3" s="25">
        <f>F3</f>
        <v>53</v>
      </c>
      <c r="J3" s="28">
        <f t="shared" ref="J3:J61" ca="1" si="1">CODE(UPPER(MID(_xlfn.FORMULATEXT(I3),2,1))) - 64-5</f>
        <v>1</v>
      </c>
      <c r="K3" s="23" t="str">
        <f>IF(COUNTIF($I$1:I2,I3)&gt;0, "Duplicate", "Unique")</f>
        <v>Unique</v>
      </c>
      <c r="L3">
        <f t="shared" ref="L3:L61" si="2">I3</f>
        <v>53</v>
      </c>
      <c r="M3" s="25">
        <f ca="1">IF(K3="Unique",J3,"")</f>
        <v>1</v>
      </c>
      <c r="N3">
        <f t="shared" si="0"/>
        <v>2</v>
      </c>
    </row>
    <row r="4" spans="1:14" x14ac:dyDescent="0.35">
      <c r="A4" s="22">
        <v>3</v>
      </c>
      <c r="B4" s="22">
        <v>106</v>
      </c>
      <c r="C4" s="22">
        <v>44</v>
      </c>
      <c r="D4" s="22"/>
      <c r="E4" s="27"/>
      <c r="F4" s="27">
        <f>VLOOKUP($B4,chan2el!$C$3:$F$66,4,FALSE)</f>
        <v>47</v>
      </c>
      <c r="G4" s="27"/>
      <c r="H4" s="27">
        <f>VLOOKUP($B4,chan2el!$E$3:$F$66,2,FALSE)</f>
        <v>38</v>
      </c>
      <c r="I4">
        <f>F4</f>
        <v>47</v>
      </c>
      <c r="J4" s="28">
        <f t="shared" ca="1" si="1"/>
        <v>1</v>
      </c>
      <c r="K4" s="23" t="str">
        <f>IF(COUNTIF($I$1:I3,I4)&gt;0, "Duplicate", "Unique")</f>
        <v>Unique</v>
      </c>
      <c r="L4">
        <f t="shared" si="2"/>
        <v>47</v>
      </c>
      <c r="M4" s="25">
        <f t="shared" ref="M4:M61" ca="1" si="3">IF(K4="Unique",J4,"")</f>
        <v>1</v>
      </c>
      <c r="N4">
        <f t="shared" si="0"/>
        <v>3</v>
      </c>
    </row>
    <row r="5" spans="1:14" x14ac:dyDescent="0.35">
      <c r="A5" s="22">
        <v>4</v>
      </c>
      <c r="B5" s="22">
        <v>108</v>
      </c>
      <c r="C5" s="22">
        <v>36</v>
      </c>
      <c r="D5" s="22"/>
      <c r="E5" s="27"/>
      <c r="F5" s="27">
        <f>VLOOKUP($B5,chan2el!$C$3:$F$66,4,FALSE)</f>
        <v>45</v>
      </c>
      <c r="G5" s="27"/>
      <c r="H5" s="27">
        <f>VLOOKUP($B5,chan2el!$E$3:$F$66,2,FALSE)</f>
        <v>40</v>
      </c>
      <c r="I5">
        <f>F5</f>
        <v>45</v>
      </c>
      <c r="J5" s="28">
        <f t="shared" ca="1" si="1"/>
        <v>1</v>
      </c>
      <c r="K5" s="23" t="str">
        <f>IF(COUNTIF($I$1:I4,I5)&gt;0, "Duplicate", "Unique")</f>
        <v>Unique</v>
      </c>
      <c r="L5">
        <f t="shared" si="2"/>
        <v>45</v>
      </c>
      <c r="M5" s="25">
        <f t="shared" ca="1" si="3"/>
        <v>1</v>
      </c>
      <c r="N5">
        <f t="shared" si="0"/>
        <v>4</v>
      </c>
    </row>
    <row r="6" spans="1:14" x14ac:dyDescent="0.35">
      <c r="A6" s="22">
        <v>5</v>
      </c>
      <c r="B6" s="22">
        <v>75</v>
      </c>
      <c r="C6" s="22">
        <v>4</v>
      </c>
      <c r="D6" s="22" t="s">
        <v>19</v>
      </c>
      <c r="E6" s="27">
        <f>VLOOKUP($B6,chan2el!$B$3:$F$66,5,FALSE)</f>
        <v>46</v>
      </c>
      <c r="F6" s="27"/>
      <c r="G6" s="27">
        <f>VLOOKUP($B6,chan2el!$D$3:$F$66,3,FALSE)</f>
        <v>39</v>
      </c>
      <c r="H6" s="27"/>
      <c r="I6">
        <f>E6</f>
        <v>46</v>
      </c>
      <c r="J6" s="28">
        <f t="shared" ca="1" si="1"/>
        <v>0</v>
      </c>
      <c r="K6" s="23" t="str">
        <f>IF(COUNTIF($I$1:I5,I6)&gt;0, "Duplicate", "Unique")</f>
        <v>Unique</v>
      </c>
      <c r="L6">
        <f t="shared" si="2"/>
        <v>46</v>
      </c>
      <c r="M6" s="25">
        <f t="shared" ca="1" si="3"/>
        <v>0</v>
      </c>
      <c r="N6">
        <f t="shared" si="0"/>
        <v>5</v>
      </c>
    </row>
    <row r="7" spans="1:14" x14ac:dyDescent="0.35">
      <c r="A7" s="22">
        <v>6</v>
      </c>
      <c r="B7" s="22">
        <v>53</v>
      </c>
      <c r="C7" s="22">
        <v>55</v>
      </c>
      <c r="D7" s="22" t="s">
        <v>19</v>
      </c>
      <c r="E7" s="27"/>
      <c r="F7" s="27">
        <f>VLOOKUP($B7,chan2el!$C$3:$F$66,4,FALSE)</f>
        <v>21</v>
      </c>
      <c r="G7" s="27"/>
      <c r="H7" s="27">
        <f>VLOOKUP($B7,chan2el!$E$3:$F$66,2,FALSE)</f>
        <v>17</v>
      </c>
      <c r="I7">
        <f>F7</f>
        <v>21</v>
      </c>
      <c r="J7" s="28">
        <f t="shared" ca="1" si="1"/>
        <v>1</v>
      </c>
      <c r="K7" s="23" t="str">
        <f>IF(COUNTIF($I$1:I6,I7)&gt;0, "Duplicate", "Unique")</f>
        <v>Unique</v>
      </c>
      <c r="L7">
        <f t="shared" si="2"/>
        <v>21</v>
      </c>
      <c r="M7" s="25">
        <f t="shared" ca="1" si="3"/>
        <v>1</v>
      </c>
      <c r="N7">
        <f t="shared" si="0"/>
        <v>6</v>
      </c>
    </row>
    <row r="8" spans="1:14" x14ac:dyDescent="0.35">
      <c r="A8" s="22">
        <v>7</v>
      </c>
      <c r="B8" s="22">
        <v>85</v>
      </c>
      <c r="C8" s="22">
        <v>22</v>
      </c>
      <c r="D8" s="22" t="s">
        <v>19</v>
      </c>
      <c r="E8" s="27">
        <f>VLOOKUP($B8,chan2el!$B$3:$F$66,5,FALSE)</f>
        <v>53</v>
      </c>
      <c r="F8" s="27"/>
      <c r="G8" s="27">
        <f>VLOOKUP($B8,chan2el!$D$3:$F$66,3,FALSE)</f>
        <v>49</v>
      </c>
      <c r="H8" s="27"/>
      <c r="I8">
        <f>E8</f>
        <v>53</v>
      </c>
      <c r="J8" s="28">
        <f t="shared" ca="1" si="1"/>
        <v>0</v>
      </c>
      <c r="K8" s="23" t="str">
        <f>IF(COUNTIF($I$1:I7,I8)&gt;0, "Duplicate", "Unique")</f>
        <v>Duplicate</v>
      </c>
      <c r="L8">
        <f t="shared" si="2"/>
        <v>53</v>
      </c>
      <c r="M8" s="25" t="str">
        <f t="shared" si="3"/>
        <v/>
      </c>
      <c r="N8" t="str">
        <f t="shared" si="0"/>
        <v/>
      </c>
    </row>
    <row r="9" spans="1:14" x14ac:dyDescent="0.35">
      <c r="A9" s="22">
        <v>8</v>
      </c>
      <c r="B9" s="22">
        <v>84</v>
      </c>
      <c r="C9" s="22">
        <v>12</v>
      </c>
      <c r="D9" s="22" t="s">
        <v>19</v>
      </c>
      <c r="E9" s="27">
        <f>VLOOKUP($B9,chan2el!$B$3:$F$66,5,FALSE)</f>
        <v>52</v>
      </c>
      <c r="F9" s="27"/>
      <c r="G9" s="27">
        <f>VLOOKUP($B9,chan2el!$D$3:$F$66,3,FALSE)</f>
        <v>41</v>
      </c>
      <c r="H9" s="27"/>
      <c r="I9">
        <f>E9</f>
        <v>52</v>
      </c>
      <c r="J9" s="28">
        <f t="shared" ca="1" si="1"/>
        <v>0</v>
      </c>
      <c r="K9" s="23" t="str">
        <f>IF(COUNTIF($I$1:I8,I9)&gt;0, "Duplicate", "Unique")</f>
        <v>Unique</v>
      </c>
      <c r="L9">
        <f t="shared" si="2"/>
        <v>52</v>
      </c>
      <c r="M9" s="25">
        <f t="shared" ca="1" si="3"/>
        <v>0</v>
      </c>
      <c r="N9">
        <f t="shared" si="0"/>
        <v>8</v>
      </c>
    </row>
    <row r="10" spans="1:14" x14ac:dyDescent="0.35">
      <c r="A10" s="22">
        <v>9</v>
      </c>
      <c r="B10" s="22">
        <v>104</v>
      </c>
      <c r="C10" s="22">
        <v>38</v>
      </c>
      <c r="D10" s="22"/>
      <c r="E10" s="27"/>
      <c r="F10" s="27">
        <f>VLOOKUP($B10,chan2el!$C$3:$F$66,4,FALSE)</f>
        <v>40</v>
      </c>
      <c r="G10" s="27"/>
      <c r="H10" s="27">
        <f>VLOOKUP($B10,chan2el!$E$3:$F$66,2,FALSE)</f>
        <v>36</v>
      </c>
      <c r="I10">
        <f>F10</f>
        <v>40</v>
      </c>
      <c r="J10" s="28">
        <f t="shared" ca="1" si="1"/>
        <v>1</v>
      </c>
      <c r="K10" s="23" t="str">
        <f>IF(COUNTIF($I$1:I9,I10)&gt;0, "Duplicate", "Unique")</f>
        <v>Unique</v>
      </c>
      <c r="L10">
        <f t="shared" si="2"/>
        <v>40</v>
      </c>
      <c r="M10" s="25">
        <f t="shared" ca="1" si="3"/>
        <v>1</v>
      </c>
      <c r="N10">
        <f t="shared" si="0"/>
        <v>9</v>
      </c>
    </row>
    <row r="11" spans="1:14" x14ac:dyDescent="0.35">
      <c r="A11" s="22">
        <v>10</v>
      </c>
      <c r="B11" s="22">
        <v>123</v>
      </c>
      <c r="C11" s="22">
        <v>40</v>
      </c>
      <c r="D11" s="22"/>
      <c r="E11" s="27"/>
      <c r="F11" s="27">
        <f>VLOOKUP($B11,chan2el!$C$3:$F$66,4,FALSE)</f>
        <v>62</v>
      </c>
      <c r="G11" s="27"/>
      <c r="H11" s="27">
        <f>VLOOKUP($B11,chan2el!$E$3:$F$66,2,FALSE)</f>
        <v>55</v>
      </c>
      <c r="I11">
        <f>F11</f>
        <v>62</v>
      </c>
      <c r="J11" s="28">
        <f t="shared" ca="1" si="1"/>
        <v>1</v>
      </c>
      <c r="K11" s="23" t="str">
        <f>IF(COUNTIF($I$1:I10,I11)&gt;0, "Duplicate", "Unique")</f>
        <v>Unique</v>
      </c>
      <c r="L11">
        <f t="shared" si="2"/>
        <v>62</v>
      </c>
      <c r="M11" s="25">
        <f t="shared" ca="1" si="3"/>
        <v>1</v>
      </c>
      <c r="N11">
        <f t="shared" si="0"/>
        <v>10</v>
      </c>
    </row>
    <row r="12" spans="1:14" x14ac:dyDescent="0.35">
      <c r="A12" s="22">
        <v>11</v>
      </c>
      <c r="B12" s="22">
        <v>120</v>
      </c>
      <c r="C12" s="22">
        <v>52</v>
      </c>
      <c r="D12" s="22"/>
      <c r="E12" s="27"/>
      <c r="F12" s="27">
        <f>VLOOKUP($B12,chan2el!$C$3:$F$66,4,FALSE)</f>
        <v>56</v>
      </c>
      <c r="G12" s="27"/>
      <c r="H12" s="27">
        <f>VLOOKUP($B12,chan2el!$E$3:$F$66,2,FALSE)</f>
        <v>52</v>
      </c>
      <c r="I12">
        <f>F12</f>
        <v>56</v>
      </c>
      <c r="J12" s="28">
        <f t="shared" ca="1" si="1"/>
        <v>1</v>
      </c>
      <c r="K12" s="23" t="str">
        <f>IF(COUNTIF($I$1:I11,I12)&gt;0, "Duplicate", "Unique")</f>
        <v>Unique</v>
      </c>
      <c r="L12">
        <f t="shared" si="2"/>
        <v>56</v>
      </c>
      <c r="M12" s="25">
        <f t="shared" ca="1" si="3"/>
        <v>1</v>
      </c>
      <c r="N12">
        <f t="shared" si="0"/>
        <v>11</v>
      </c>
    </row>
    <row r="13" spans="1:14" x14ac:dyDescent="0.35">
      <c r="A13" s="22">
        <v>12</v>
      </c>
      <c r="B13" s="22">
        <v>103</v>
      </c>
      <c r="C13" s="22">
        <v>56</v>
      </c>
      <c r="D13" s="22"/>
      <c r="E13" s="27"/>
      <c r="F13" s="27">
        <f>VLOOKUP($B13,chan2el!$C$3:$F$66,4,FALSE)</f>
        <v>39</v>
      </c>
      <c r="G13" s="27"/>
      <c r="H13" s="27">
        <f>VLOOKUP($B13,chan2el!$E$3:$F$66,2,FALSE)</f>
        <v>35</v>
      </c>
      <c r="I13">
        <f>F13</f>
        <v>39</v>
      </c>
      <c r="J13" s="28">
        <f t="shared" ca="1" si="1"/>
        <v>1</v>
      </c>
      <c r="K13" s="23" t="str">
        <f>IF(COUNTIF($I$1:I12,I13)&gt;0, "Duplicate", "Unique")</f>
        <v>Unique</v>
      </c>
      <c r="L13">
        <f t="shared" si="2"/>
        <v>39</v>
      </c>
      <c r="M13" s="25">
        <f t="shared" ca="1" si="3"/>
        <v>1</v>
      </c>
      <c r="N13">
        <f t="shared" si="0"/>
        <v>12</v>
      </c>
    </row>
    <row r="14" spans="1:14" x14ac:dyDescent="0.35">
      <c r="A14" s="22">
        <v>13</v>
      </c>
      <c r="B14" s="22">
        <v>70</v>
      </c>
      <c r="C14" s="22">
        <v>18</v>
      </c>
      <c r="D14" s="22" t="s">
        <v>19</v>
      </c>
      <c r="E14" s="27">
        <f>VLOOKUP($B14,chan2el!$B$3:$F$66,5,FALSE)</f>
        <v>38</v>
      </c>
      <c r="F14" s="27"/>
      <c r="G14" s="27">
        <f>VLOOKUP($B14,chan2el!$D$3:$F$66,3,FALSE)</f>
        <v>34</v>
      </c>
      <c r="H14" s="27"/>
      <c r="I14">
        <f>E14</f>
        <v>38</v>
      </c>
      <c r="J14" s="28">
        <f t="shared" ca="1" si="1"/>
        <v>0</v>
      </c>
      <c r="K14" s="23" t="str">
        <f>IF(COUNTIF($I$1:I13,I14)&gt;0, "Duplicate", "Unique")</f>
        <v>Unique</v>
      </c>
      <c r="L14">
        <f t="shared" si="2"/>
        <v>38</v>
      </c>
      <c r="M14" s="25">
        <f t="shared" ca="1" si="3"/>
        <v>0</v>
      </c>
      <c r="N14">
        <f t="shared" si="0"/>
        <v>13</v>
      </c>
    </row>
    <row r="15" spans="1:14" x14ac:dyDescent="0.35">
      <c r="A15" s="22">
        <v>14</v>
      </c>
      <c r="B15" s="22">
        <v>91</v>
      </c>
      <c r="C15" s="22">
        <v>20</v>
      </c>
      <c r="D15" s="22" t="s">
        <v>19</v>
      </c>
      <c r="E15" s="27">
        <f>VLOOKUP($B15,chan2el!$B$3:$F$66,5,FALSE)</f>
        <v>62</v>
      </c>
      <c r="F15" s="27"/>
      <c r="G15" s="27">
        <f>VLOOKUP($B15,chan2el!$D$3:$F$66,3,FALSE)</f>
        <v>55</v>
      </c>
      <c r="H15" s="27"/>
      <c r="I15">
        <f>G15</f>
        <v>55</v>
      </c>
      <c r="J15" s="28">
        <f t="shared" ca="1" si="1"/>
        <v>2</v>
      </c>
      <c r="K15" s="23" t="str">
        <f>IF(COUNTIF($I$1:I14,I15)&gt;0, "Duplicate", "Unique")</f>
        <v>Unique</v>
      </c>
      <c r="L15">
        <f t="shared" si="2"/>
        <v>55</v>
      </c>
      <c r="M15" s="25">
        <f t="shared" ca="1" si="3"/>
        <v>2</v>
      </c>
      <c r="N15">
        <f t="shared" si="0"/>
        <v>14</v>
      </c>
    </row>
    <row r="16" spans="1:14" x14ac:dyDescent="0.35">
      <c r="A16" s="22">
        <v>15</v>
      </c>
      <c r="B16" s="22">
        <v>105</v>
      </c>
      <c r="C16" s="22">
        <v>54</v>
      </c>
      <c r="D16" s="22"/>
      <c r="E16" s="27"/>
      <c r="F16" s="27">
        <f>VLOOKUP($B16,chan2el!$C$3:$F$66,4,FALSE)</f>
        <v>48</v>
      </c>
      <c r="G16" s="27"/>
      <c r="H16" s="27">
        <f>VLOOKUP($B16,chan2el!$E$3:$F$66,2,FALSE)</f>
        <v>37</v>
      </c>
      <c r="I16">
        <f>F16</f>
        <v>48</v>
      </c>
      <c r="J16" s="28">
        <f t="shared" ca="1" si="1"/>
        <v>1</v>
      </c>
      <c r="K16" s="23" t="str">
        <f>IF(COUNTIF($I$1:I15,I16)&gt;0, "Duplicate", "Unique")</f>
        <v>Unique</v>
      </c>
      <c r="L16">
        <f t="shared" si="2"/>
        <v>48</v>
      </c>
      <c r="M16" s="25">
        <f t="shared" ca="1" si="3"/>
        <v>1</v>
      </c>
      <c r="N16">
        <f t="shared" si="0"/>
        <v>15</v>
      </c>
    </row>
    <row r="17" spans="1:14" x14ac:dyDescent="0.35">
      <c r="A17" s="22">
        <v>16</v>
      </c>
      <c r="B17" s="22">
        <v>119</v>
      </c>
      <c r="C17" s="22">
        <v>50</v>
      </c>
      <c r="D17" s="22"/>
      <c r="E17" s="27"/>
      <c r="F17" s="27">
        <f>VLOOKUP($B17,chan2el!$C$3:$F$66,4,FALSE)</f>
        <v>55</v>
      </c>
      <c r="G17" s="27"/>
      <c r="H17" s="27">
        <f>VLOOKUP($B17,chan2el!$E$3:$F$66,2,FALSE)</f>
        <v>51</v>
      </c>
      <c r="I17">
        <f>H17</f>
        <v>51</v>
      </c>
      <c r="J17" s="28">
        <f t="shared" ca="1" si="1"/>
        <v>3</v>
      </c>
      <c r="K17" s="23" t="str">
        <f>IF(COUNTIF($I$1:I16,I17)&gt;0, "Duplicate", "Unique")</f>
        <v>Unique</v>
      </c>
      <c r="L17">
        <f t="shared" si="2"/>
        <v>51</v>
      </c>
      <c r="M17" s="25">
        <f t="shared" ca="1" si="3"/>
        <v>3</v>
      </c>
      <c r="N17">
        <f t="shared" si="0"/>
        <v>16</v>
      </c>
    </row>
    <row r="18" spans="1:14" x14ac:dyDescent="0.35">
      <c r="A18" s="22">
        <v>17</v>
      </c>
      <c r="B18" s="22">
        <v>117</v>
      </c>
      <c r="C18" s="22">
        <v>46</v>
      </c>
      <c r="D18" s="22"/>
      <c r="E18" s="27"/>
      <c r="F18" s="27">
        <f>VLOOKUP($B18,chan2el!$C$3:$F$66,4,FALSE)</f>
        <v>53</v>
      </c>
      <c r="G18" s="27"/>
      <c r="H18" s="27">
        <f>VLOOKUP($B18,chan2el!$E$3:$F$66,2,FALSE)</f>
        <v>49</v>
      </c>
      <c r="I18">
        <f>H18</f>
        <v>49</v>
      </c>
      <c r="J18" s="28">
        <f t="shared" ca="1" si="1"/>
        <v>3</v>
      </c>
      <c r="K18" s="23" t="str">
        <f>IF(COUNTIF($I$1:I17,I18)&gt;0, "Duplicate", "Unique")</f>
        <v>Unique</v>
      </c>
      <c r="L18">
        <f t="shared" si="2"/>
        <v>49</v>
      </c>
      <c r="M18" s="25">
        <f t="shared" ca="1" si="3"/>
        <v>3</v>
      </c>
      <c r="N18">
        <f t="shared" si="0"/>
        <v>17</v>
      </c>
    </row>
    <row r="19" spans="1:14" x14ac:dyDescent="0.35">
      <c r="A19" s="22">
        <v>18</v>
      </c>
      <c r="B19" s="22">
        <v>19</v>
      </c>
      <c r="C19" s="22">
        <v>42</v>
      </c>
      <c r="D19" s="22"/>
      <c r="E19" s="27">
        <f>VLOOKUP($B19,chan2el!$B$3:$F$66,5,FALSE)</f>
        <v>19</v>
      </c>
      <c r="F19" s="27"/>
      <c r="G19" s="27">
        <f>VLOOKUP($B19,chan2el!$D$3:$F$66,3,FALSE)</f>
        <v>10</v>
      </c>
      <c r="H19" s="27"/>
      <c r="I19">
        <f>E19</f>
        <v>19</v>
      </c>
      <c r="J19" s="28">
        <f t="shared" ca="1" si="1"/>
        <v>0</v>
      </c>
      <c r="K19" s="23" t="str">
        <f>IF(COUNTIF($I$1:I18,I19)&gt;0, "Duplicate", "Unique")</f>
        <v>Unique</v>
      </c>
      <c r="L19">
        <f t="shared" si="2"/>
        <v>19</v>
      </c>
      <c r="M19" s="25">
        <f t="shared" ca="1" si="3"/>
        <v>0</v>
      </c>
      <c r="N19">
        <f t="shared" si="0"/>
        <v>18</v>
      </c>
    </row>
    <row r="20" spans="1:14" x14ac:dyDescent="0.35">
      <c r="A20" s="22">
        <v>19</v>
      </c>
      <c r="B20" s="22">
        <v>121</v>
      </c>
      <c r="C20" s="22">
        <v>37</v>
      </c>
      <c r="D20" s="22"/>
      <c r="E20" s="27"/>
      <c r="F20" s="27">
        <f>VLOOKUP($B20,chan2el!$C$3:$F$66,4,FALSE)</f>
        <v>64</v>
      </c>
      <c r="G20" s="27"/>
      <c r="H20" s="27">
        <f>VLOOKUP($B20,chan2el!$E$3:$F$66,2,FALSE)</f>
        <v>53</v>
      </c>
      <c r="I20">
        <f>F20</f>
        <v>64</v>
      </c>
      <c r="J20" s="28">
        <f t="shared" ca="1" si="1"/>
        <v>1</v>
      </c>
      <c r="K20" s="23" t="str">
        <f>IF(COUNTIF($I$1:I19,I20)&gt;0, "Duplicate", "Unique")</f>
        <v>Unique</v>
      </c>
      <c r="L20">
        <f t="shared" si="2"/>
        <v>64</v>
      </c>
      <c r="M20" s="25">
        <f t="shared" ca="1" si="3"/>
        <v>1</v>
      </c>
      <c r="N20">
        <f t="shared" si="0"/>
        <v>19</v>
      </c>
    </row>
    <row r="21" spans="1:14" x14ac:dyDescent="0.35">
      <c r="A21" s="22">
        <v>20</v>
      </c>
      <c r="B21" s="22">
        <v>93</v>
      </c>
      <c r="C21" s="22">
        <v>6</v>
      </c>
      <c r="D21" s="22" t="s">
        <v>19</v>
      </c>
      <c r="E21" s="27">
        <f>VLOOKUP($B21,chan2el!$B$3:$F$66,5,FALSE)</f>
        <v>60</v>
      </c>
      <c r="F21" s="27"/>
      <c r="G21" s="27">
        <f>VLOOKUP($B21,chan2el!$D$3:$F$66,3,FALSE)</f>
        <v>64</v>
      </c>
      <c r="H21" s="27"/>
      <c r="I21">
        <f>E21</f>
        <v>60</v>
      </c>
      <c r="J21" s="28">
        <f t="shared" ca="1" si="1"/>
        <v>0</v>
      </c>
      <c r="K21" s="23" t="str">
        <f>IF(COUNTIF($I$1:I20,I21)&gt;0, "Duplicate", "Unique")</f>
        <v>Unique</v>
      </c>
      <c r="L21">
        <f t="shared" si="2"/>
        <v>60</v>
      </c>
      <c r="M21" s="25">
        <f t="shared" ca="1" si="3"/>
        <v>0</v>
      </c>
      <c r="N21">
        <f t="shared" si="0"/>
        <v>20</v>
      </c>
    </row>
    <row r="22" spans="1:14" x14ac:dyDescent="0.35">
      <c r="A22" s="22">
        <v>21</v>
      </c>
      <c r="B22" s="22">
        <v>56</v>
      </c>
      <c r="C22" s="22">
        <v>57</v>
      </c>
      <c r="D22" s="22" t="s">
        <v>19</v>
      </c>
      <c r="E22" s="27"/>
      <c r="F22" s="27">
        <f>VLOOKUP($B22,chan2el!$C$3:$F$66,4,FALSE)</f>
        <v>24</v>
      </c>
      <c r="G22" s="27"/>
      <c r="H22" s="27">
        <f>VLOOKUP($B22,chan2el!$E$3:$F$66,2,FALSE)</f>
        <v>20</v>
      </c>
      <c r="I22">
        <f>F22</f>
        <v>24</v>
      </c>
      <c r="J22" s="28">
        <f t="shared" ca="1" si="1"/>
        <v>1</v>
      </c>
      <c r="K22" s="23" t="str">
        <f>IF(COUNTIF($I$1:I21,I22)&gt;0, "Duplicate", "Unique")</f>
        <v>Unique</v>
      </c>
      <c r="L22">
        <f t="shared" si="2"/>
        <v>24</v>
      </c>
      <c r="M22" s="25">
        <f t="shared" ca="1" si="3"/>
        <v>1</v>
      </c>
      <c r="N22">
        <f t="shared" si="0"/>
        <v>21</v>
      </c>
    </row>
    <row r="23" spans="1:14" x14ac:dyDescent="0.35">
      <c r="A23" s="22">
        <v>22</v>
      </c>
      <c r="B23" s="22">
        <v>77</v>
      </c>
      <c r="C23" s="22">
        <v>10</v>
      </c>
      <c r="D23" s="22" t="s">
        <v>19</v>
      </c>
      <c r="E23" s="27">
        <f>VLOOKUP($B23,chan2el!$B$3:$F$66,5,FALSE)</f>
        <v>44</v>
      </c>
      <c r="F23" s="27"/>
      <c r="G23" s="27">
        <f>VLOOKUP($B23,chan2el!$D$3:$F$66,3,FALSE)</f>
        <v>48</v>
      </c>
      <c r="H23" s="27"/>
      <c r="I23">
        <f>E23</f>
        <v>44</v>
      </c>
      <c r="J23" s="28">
        <f t="shared" ca="1" si="1"/>
        <v>0</v>
      </c>
      <c r="K23" s="23" t="str">
        <f>IF(COUNTIF($I$1:I22,I23)&gt;0, "Duplicate", "Unique")</f>
        <v>Unique</v>
      </c>
      <c r="L23">
        <f t="shared" si="2"/>
        <v>44</v>
      </c>
      <c r="M23" s="25">
        <f t="shared" ca="1" si="3"/>
        <v>0</v>
      </c>
      <c r="N23">
        <f t="shared" si="0"/>
        <v>22</v>
      </c>
    </row>
    <row r="24" spans="1:14" x14ac:dyDescent="0.35">
      <c r="A24" s="22">
        <v>23</v>
      </c>
      <c r="B24" s="22">
        <v>76</v>
      </c>
      <c r="C24" s="22">
        <v>14</v>
      </c>
      <c r="D24" s="22" t="s">
        <v>19</v>
      </c>
      <c r="E24" s="27">
        <f>VLOOKUP($B24,chan2el!$B$3:$F$66,5,FALSE)</f>
        <v>45</v>
      </c>
      <c r="F24" s="27"/>
      <c r="G24" s="27">
        <f>VLOOKUP($B24,chan2el!$D$3:$F$66,3,FALSE)</f>
        <v>40</v>
      </c>
      <c r="H24" s="27"/>
      <c r="I24">
        <f>E24</f>
        <v>45</v>
      </c>
      <c r="J24" s="28">
        <f t="shared" ca="1" si="1"/>
        <v>0</v>
      </c>
      <c r="K24" s="23" t="str">
        <f>IF(COUNTIF($I$1:I23,I24)&gt;0, "Duplicate", "Unique")</f>
        <v>Duplicate</v>
      </c>
      <c r="L24">
        <f t="shared" si="2"/>
        <v>45</v>
      </c>
      <c r="M24" s="25" t="str">
        <f t="shared" si="3"/>
        <v/>
      </c>
      <c r="N24" t="str">
        <f t="shared" si="0"/>
        <v/>
      </c>
    </row>
    <row r="25" spans="1:14" x14ac:dyDescent="0.35">
      <c r="A25" s="22">
        <v>24</v>
      </c>
      <c r="B25" s="22">
        <v>122</v>
      </c>
      <c r="C25" s="22">
        <v>39</v>
      </c>
      <c r="D25" s="22"/>
      <c r="E25" s="27"/>
      <c r="F25" s="27">
        <f>VLOOKUP($B25,chan2el!$C$3:$F$66,4,FALSE)</f>
        <v>63</v>
      </c>
      <c r="G25" s="27"/>
      <c r="H25" s="27">
        <f>VLOOKUP($B25,chan2el!$E$3:$F$66,2,FALSE)</f>
        <v>54</v>
      </c>
      <c r="I25">
        <f>F25</f>
        <v>63</v>
      </c>
      <c r="J25" s="28">
        <f t="shared" ca="1" si="1"/>
        <v>1</v>
      </c>
      <c r="K25" s="23" t="str">
        <f>IF(COUNTIF($I$1:I24,I25)&gt;0, "Duplicate", "Unique")</f>
        <v>Unique</v>
      </c>
      <c r="L25">
        <f t="shared" si="2"/>
        <v>63</v>
      </c>
      <c r="M25" s="25">
        <f t="shared" ca="1" si="3"/>
        <v>1</v>
      </c>
      <c r="N25">
        <f t="shared" si="0"/>
        <v>24</v>
      </c>
    </row>
    <row r="26" spans="1:14" x14ac:dyDescent="0.35">
      <c r="A26" s="22">
        <v>25</v>
      </c>
      <c r="B26" s="22">
        <v>92</v>
      </c>
      <c r="C26" s="22">
        <v>1</v>
      </c>
      <c r="D26" s="22" t="s">
        <v>19</v>
      </c>
      <c r="E26" s="27">
        <f>VLOOKUP($B26,chan2el!$B$3:$F$66,5,FALSE)</f>
        <v>61</v>
      </c>
      <c r="F26" s="27"/>
      <c r="G26" s="27">
        <f>VLOOKUP($B26,chan2el!$D$3:$F$66,3,FALSE)</f>
        <v>56</v>
      </c>
      <c r="H26" s="27"/>
      <c r="I26">
        <f t="shared" ref="I26:I31" si="4">E26</f>
        <v>61</v>
      </c>
      <c r="J26" s="28">
        <f t="shared" ca="1" si="1"/>
        <v>0</v>
      </c>
      <c r="K26" s="23" t="str">
        <f>IF(COUNTIF($I$1:I25,I26)&gt;0, "Duplicate", "Unique")</f>
        <v>Unique</v>
      </c>
      <c r="L26">
        <f t="shared" si="2"/>
        <v>61</v>
      </c>
      <c r="M26" s="25">
        <f t="shared" ca="1" si="3"/>
        <v>0</v>
      </c>
      <c r="N26">
        <f t="shared" si="0"/>
        <v>25</v>
      </c>
    </row>
    <row r="27" spans="1:14" x14ac:dyDescent="0.35">
      <c r="A27" s="22">
        <v>26</v>
      </c>
      <c r="B27" s="22">
        <v>18</v>
      </c>
      <c r="C27" s="22">
        <v>58</v>
      </c>
      <c r="D27" s="22"/>
      <c r="E27" s="27">
        <f>VLOOKUP($B27,chan2el!$B$3:$F$66,5,FALSE)</f>
        <v>18</v>
      </c>
      <c r="F27" s="27"/>
      <c r="G27" s="27">
        <f>VLOOKUP($B27,chan2el!$D$3:$F$66,3,FALSE)</f>
        <v>11</v>
      </c>
      <c r="H27" s="27"/>
      <c r="I27">
        <f t="shared" si="4"/>
        <v>18</v>
      </c>
      <c r="J27" s="28">
        <f t="shared" ca="1" si="1"/>
        <v>0</v>
      </c>
      <c r="K27" s="23" t="str">
        <f>IF(COUNTIF($I$1:I26,I27)&gt;0, "Duplicate", "Unique")</f>
        <v>Unique</v>
      </c>
      <c r="L27">
        <f t="shared" si="2"/>
        <v>18</v>
      </c>
      <c r="M27" s="25">
        <f t="shared" ca="1" si="3"/>
        <v>0</v>
      </c>
      <c r="N27">
        <f t="shared" si="0"/>
        <v>26</v>
      </c>
    </row>
    <row r="28" spans="1:14" x14ac:dyDescent="0.35">
      <c r="A28" s="22">
        <v>27</v>
      </c>
      <c r="B28" s="22">
        <v>69</v>
      </c>
      <c r="C28" s="22">
        <v>30</v>
      </c>
      <c r="D28" s="22" t="s">
        <v>19</v>
      </c>
      <c r="E28" s="27">
        <f>VLOOKUP($B28,chan2el!$B$3:$F$66,5,FALSE)</f>
        <v>37</v>
      </c>
      <c r="F28" s="27"/>
      <c r="G28" s="27">
        <f>VLOOKUP($B28,chan2el!$D$3:$F$66,3,FALSE)</f>
        <v>33</v>
      </c>
      <c r="H28" s="27"/>
      <c r="I28">
        <f t="shared" si="4"/>
        <v>37</v>
      </c>
      <c r="J28" s="28">
        <f t="shared" ca="1" si="1"/>
        <v>0</v>
      </c>
      <c r="K28" s="23" t="str">
        <f>IF(COUNTIF($I$1:I27,I28)&gt;0, "Duplicate", "Unique")</f>
        <v>Unique</v>
      </c>
      <c r="L28">
        <f t="shared" si="2"/>
        <v>37</v>
      </c>
      <c r="M28" s="25">
        <f t="shared" ca="1" si="3"/>
        <v>0</v>
      </c>
      <c r="N28">
        <f t="shared" si="0"/>
        <v>27</v>
      </c>
    </row>
    <row r="29" spans="1:14" x14ac:dyDescent="0.35">
      <c r="A29" s="22">
        <v>28</v>
      </c>
      <c r="B29" s="22">
        <v>7</v>
      </c>
      <c r="C29" s="22">
        <v>8</v>
      </c>
      <c r="D29" s="22" t="s">
        <v>19</v>
      </c>
      <c r="E29" s="27">
        <f>VLOOKUP($B29,chan2el!$B$3:$F$66,5,FALSE)</f>
        <v>7</v>
      </c>
      <c r="F29" s="27"/>
      <c r="G29" s="27">
        <f>VLOOKUP($B29,chan2el!$D$3:$F$66,3,FALSE)</f>
        <v>3</v>
      </c>
      <c r="H29" s="27"/>
      <c r="I29">
        <f t="shared" si="4"/>
        <v>7</v>
      </c>
      <c r="J29" s="28">
        <f t="shared" ca="1" si="1"/>
        <v>0</v>
      </c>
      <c r="K29" s="23" t="str">
        <f>IF(COUNTIF($I$1:I28,I29)&gt;0, "Duplicate", "Unique")</f>
        <v>Unique</v>
      </c>
      <c r="L29">
        <f t="shared" si="2"/>
        <v>7</v>
      </c>
      <c r="M29" s="25">
        <f t="shared" ca="1" si="3"/>
        <v>0</v>
      </c>
      <c r="N29">
        <f t="shared" si="0"/>
        <v>28</v>
      </c>
    </row>
    <row r="30" spans="1:14" x14ac:dyDescent="0.35">
      <c r="A30" s="22">
        <v>29</v>
      </c>
      <c r="B30" s="22">
        <v>16</v>
      </c>
      <c r="C30" s="22">
        <v>60</v>
      </c>
      <c r="D30" s="22"/>
      <c r="E30" s="27">
        <f>VLOOKUP($B30,chan2el!$B$3:$F$66,5,FALSE)</f>
        <v>9</v>
      </c>
      <c r="F30" s="27"/>
      <c r="G30" s="27">
        <f>VLOOKUP($B30,chan2el!$D$3:$F$66,3,FALSE)</f>
        <v>13</v>
      </c>
      <c r="H30" s="27"/>
      <c r="I30">
        <f t="shared" si="4"/>
        <v>9</v>
      </c>
      <c r="J30" s="28">
        <f t="shared" ca="1" si="1"/>
        <v>0</v>
      </c>
      <c r="K30" s="23" t="str">
        <f>IF(COUNTIF($I$1:I29,I30)&gt;0, "Duplicate", "Unique")</f>
        <v>Unique</v>
      </c>
      <c r="L30">
        <f t="shared" si="2"/>
        <v>9</v>
      </c>
      <c r="M30" s="25">
        <f t="shared" ca="1" si="3"/>
        <v>0</v>
      </c>
      <c r="N30">
        <f t="shared" si="0"/>
        <v>29</v>
      </c>
    </row>
    <row r="31" spans="1:14" x14ac:dyDescent="0.35">
      <c r="A31" s="22">
        <v>30</v>
      </c>
      <c r="B31" s="22">
        <v>68</v>
      </c>
      <c r="C31" s="22">
        <v>31</v>
      </c>
      <c r="D31" s="22" t="s">
        <v>19</v>
      </c>
      <c r="E31" s="27">
        <f>VLOOKUP($B31,chan2el!$B$3:$F$66,5,FALSE)</f>
        <v>36</v>
      </c>
      <c r="F31" s="27"/>
      <c r="G31" s="27"/>
      <c r="H31" s="27">
        <f>VLOOKUP($B31,chan2el!$E$3:$F$66,2,FALSE)</f>
        <v>57</v>
      </c>
      <c r="I31">
        <f t="shared" si="4"/>
        <v>36</v>
      </c>
      <c r="J31" s="28">
        <f t="shared" ca="1" si="1"/>
        <v>0</v>
      </c>
      <c r="K31" s="23" t="str">
        <f>IF(COUNTIF($I$1:I30,I31)&gt;0, "Duplicate", "Unique")</f>
        <v>Unique</v>
      </c>
      <c r="L31">
        <f t="shared" si="2"/>
        <v>36</v>
      </c>
      <c r="M31" s="25">
        <f t="shared" ca="1" si="3"/>
        <v>0</v>
      </c>
      <c r="N31">
        <f t="shared" si="0"/>
        <v>30</v>
      </c>
    </row>
    <row r="32" spans="1:14" x14ac:dyDescent="0.35">
      <c r="A32" s="22">
        <v>31</v>
      </c>
      <c r="B32" s="22">
        <v>82</v>
      </c>
      <c r="C32" s="22">
        <v>63</v>
      </c>
      <c r="D32" s="22" t="s">
        <v>19</v>
      </c>
      <c r="E32" s="27">
        <f>VLOOKUP($B32,chan2el!$B$3:$F$66,5,FALSE)</f>
        <v>50</v>
      </c>
      <c r="F32" s="27"/>
      <c r="G32" s="27">
        <f>VLOOKUP($B32,chan2el!$D$3:$F$66,3,FALSE)</f>
        <v>43</v>
      </c>
      <c r="H32" s="27"/>
      <c r="I32">
        <f>G32</f>
        <v>43</v>
      </c>
      <c r="J32" s="28">
        <f t="shared" ca="1" si="1"/>
        <v>2</v>
      </c>
      <c r="K32" s="23" t="str">
        <f>IF(COUNTIF($I$1:I31,I32)&gt;0, "Duplicate", "Unique")</f>
        <v>Unique</v>
      </c>
      <c r="L32">
        <f t="shared" si="2"/>
        <v>43</v>
      </c>
      <c r="M32" s="25">
        <f t="shared" ca="1" si="3"/>
        <v>2</v>
      </c>
      <c r="N32">
        <f t="shared" si="0"/>
        <v>31</v>
      </c>
    </row>
    <row r="33" spans="1:14" x14ac:dyDescent="0.35">
      <c r="A33" s="22">
        <v>32</v>
      </c>
      <c r="B33" s="22">
        <v>81</v>
      </c>
      <c r="C33" s="22">
        <v>59</v>
      </c>
      <c r="D33" s="22" t="s">
        <v>19</v>
      </c>
      <c r="E33" s="27">
        <f>VLOOKUP($B33,chan2el!$B$3:$F$66,5,FALSE)</f>
        <v>49</v>
      </c>
      <c r="F33" s="27"/>
      <c r="G33" s="27">
        <f>VLOOKUP($B33,chan2el!$D$3:$F$66,3,FALSE)</f>
        <v>44</v>
      </c>
      <c r="H33" s="27"/>
      <c r="I33">
        <f>E33</f>
        <v>49</v>
      </c>
      <c r="J33" s="28">
        <f t="shared" ca="1" si="1"/>
        <v>0</v>
      </c>
      <c r="K33" s="23" t="str">
        <f>IF(COUNTIF($I$1:I32,I33)&gt;0, "Duplicate", "Unique")</f>
        <v>Duplicate</v>
      </c>
      <c r="L33">
        <f t="shared" si="2"/>
        <v>49</v>
      </c>
      <c r="M33" s="25" t="str">
        <f t="shared" si="3"/>
        <v/>
      </c>
      <c r="N33" t="str">
        <f t="shared" si="0"/>
        <v/>
      </c>
    </row>
    <row r="34" spans="1:14" x14ac:dyDescent="0.35">
      <c r="A34" s="22">
        <v>33</v>
      </c>
      <c r="B34" s="22">
        <v>79</v>
      </c>
      <c r="C34" s="22">
        <v>51</v>
      </c>
      <c r="D34" s="22" t="s">
        <v>19</v>
      </c>
      <c r="E34" s="27">
        <f>VLOOKUP($B34,chan2el!$B$3:$F$66,5,FALSE)</f>
        <v>42</v>
      </c>
      <c r="F34" s="27"/>
      <c r="G34" s="27">
        <f>VLOOKUP($B34,chan2el!$D$3:$F$66,3,FALSE)</f>
        <v>46</v>
      </c>
      <c r="H34" s="27"/>
      <c r="I34">
        <f>E34</f>
        <v>42</v>
      </c>
      <c r="J34" s="28">
        <f t="shared" ca="1" si="1"/>
        <v>0</v>
      </c>
      <c r="K34" s="23" t="str">
        <f>IF(COUNTIF($I$1:I33,I34)&gt;0, "Duplicate", "Unique")</f>
        <v>Unique</v>
      </c>
      <c r="L34">
        <f t="shared" si="2"/>
        <v>42</v>
      </c>
      <c r="M34" s="25">
        <f t="shared" ca="1" si="3"/>
        <v>0</v>
      </c>
      <c r="N34">
        <f t="shared" ref="N34:N61" si="5">IF(K34="Unique",A34,"")</f>
        <v>33</v>
      </c>
    </row>
    <row r="35" spans="1:14" x14ac:dyDescent="0.35">
      <c r="A35" s="22">
        <v>34</v>
      </c>
      <c r="B35" s="22">
        <v>65</v>
      </c>
      <c r="C35" s="22">
        <v>47</v>
      </c>
      <c r="D35" s="22" t="s">
        <v>19</v>
      </c>
      <c r="E35" s="27">
        <f>VLOOKUP($B35,chan2el!$B$3:$F$66,5,FALSE)</f>
        <v>33</v>
      </c>
      <c r="F35" s="27"/>
      <c r="G35" s="27"/>
      <c r="H35" s="27">
        <f>VLOOKUP($B35,chan2el!$E$3:$F$66,2,FALSE)</f>
        <v>60</v>
      </c>
      <c r="I35">
        <f>E35</f>
        <v>33</v>
      </c>
      <c r="J35" s="28">
        <f t="shared" ca="1" si="1"/>
        <v>0</v>
      </c>
      <c r="K35" s="23" t="str">
        <f>IF(COUNTIF($I$1:I34,I35)&gt;0, "Duplicate", "Unique")</f>
        <v>Unique</v>
      </c>
      <c r="L35">
        <f t="shared" si="2"/>
        <v>33</v>
      </c>
      <c r="M35" s="25">
        <f t="shared" ca="1" si="3"/>
        <v>0</v>
      </c>
      <c r="N35">
        <f t="shared" si="5"/>
        <v>34</v>
      </c>
    </row>
    <row r="36" spans="1:14" x14ac:dyDescent="0.35">
      <c r="A36" s="22">
        <v>35</v>
      </c>
      <c r="B36" s="22">
        <v>101</v>
      </c>
      <c r="C36" s="22">
        <v>15</v>
      </c>
      <c r="D36" s="22"/>
      <c r="E36" s="27"/>
      <c r="F36" s="27">
        <f>VLOOKUP($B36,chan2el!$C$3:$F$66,4,FALSE)</f>
        <v>37</v>
      </c>
      <c r="G36" s="27"/>
      <c r="H36" s="27">
        <f>VLOOKUP($B36,chan2el!$E$3:$F$66,2,FALSE)</f>
        <v>33</v>
      </c>
      <c r="I36">
        <f>H36</f>
        <v>33</v>
      </c>
      <c r="J36" s="28">
        <f t="shared" ca="1" si="1"/>
        <v>3</v>
      </c>
      <c r="K36" s="23" t="str">
        <f>IF(COUNTIF($I$1:I35,I36)&gt;0, "Duplicate", "Unique")</f>
        <v>Duplicate</v>
      </c>
      <c r="L36">
        <f t="shared" si="2"/>
        <v>33</v>
      </c>
      <c r="M36" s="25" t="str">
        <f t="shared" si="3"/>
        <v/>
      </c>
      <c r="N36" t="str">
        <f t="shared" si="5"/>
        <v/>
      </c>
    </row>
    <row r="37" spans="1:14" x14ac:dyDescent="0.35">
      <c r="A37" s="22">
        <v>36</v>
      </c>
      <c r="B37" s="22">
        <v>90</v>
      </c>
      <c r="C37" s="22">
        <v>19</v>
      </c>
      <c r="D37" s="22"/>
      <c r="E37" s="27">
        <f>VLOOKUP($B37,chan2el!$B$3:$F$66,5,FALSE)</f>
        <v>63</v>
      </c>
      <c r="F37" s="27"/>
      <c r="G37" s="27">
        <f>VLOOKUP($B37,chan2el!$D$3:$F$66,3,FALSE)</f>
        <v>54</v>
      </c>
      <c r="H37" s="27"/>
      <c r="I37">
        <f>E37</f>
        <v>63</v>
      </c>
      <c r="J37" s="28">
        <f t="shared" ca="1" si="1"/>
        <v>0</v>
      </c>
      <c r="K37" s="23" t="str">
        <f>IF(COUNTIF($I$1:I36,I37)&gt;0, "Duplicate", "Unique")</f>
        <v>Duplicate</v>
      </c>
      <c r="L37">
        <f t="shared" si="2"/>
        <v>63</v>
      </c>
      <c r="M37" s="25" t="str">
        <f t="shared" si="3"/>
        <v/>
      </c>
      <c r="N37" t="str">
        <f t="shared" si="5"/>
        <v/>
      </c>
    </row>
    <row r="38" spans="1:14" x14ac:dyDescent="0.35">
      <c r="A38" s="22">
        <v>37</v>
      </c>
      <c r="B38" s="22">
        <v>5</v>
      </c>
      <c r="C38" s="22">
        <v>23</v>
      </c>
      <c r="D38" s="22"/>
      <c r="E38" s="27">
        <f>VLOOKUP($B38,chan2el!$B$3:$F$66,5,FALSE)</f>
        <v>5</v>
      </c>
      <c r="F38" s="27"/>
      <c r="G38" s="27">
        <f>VLOOKUP($B38,chan2el!$D$3:$F$66,3,FALSE)</f>
        <v>1</v>
      </c>
      <c r="H38" s="27"/>
      <c r="I38">
        <f>E38</f>
        <v>5</v>
      </c>
      <c r="J38" s="28">
        <f t="shared" ca="1" si="1"/>
        <v>0</v>
      </c>
      <c r="K38" s="23" t="str">
        <f>IF(COUNTIF($I$1:I37,I38)&gt;0, "Duplicate", "Unique")</f>
        <v>Unique</v>
      </c>
      <c r="L38">
        <f t="shared" si="2"/>
        <v>5</v>
      </c>
      <c r="M38" s="25">
        <f t="shared" ca="1" si="3"/>
        <v>0</v>
      </c>
      <c r="N38">
        <f t="shared" si="5"/>
        <v>37</v>
      </c>
    </row>
    <row r="39" spans="1:14" x14ac:dyDescent="0.35">
      <c r="A39" s="22">
        <v>38</v>
      </c>
      <c r="B39" s="22">
        <v>71</v>
      </c>
      <c r="C39" s="22">
        <v>28</v>
      </c>
      <c r="D39" s="22"/>
      <c r="E39" s="27">
        <f>VLOOKUP($B39,chan2el!$B$3:$F$66,5,FALSE)</f>
        <v>39</v>
      </c>
      <c r="F39" s="27"/>
      <c r="G39" s="27">
        <f>VLOOKUP($B39,chan2el!$D$3:$F$66,3,FALSE)</f>
        <v>35</v>
      </c>
      <c r="H39" s="27"/>
      <c r="I39">
        <f>G39</f>
        <v>35</v>
      </c>
      <c r="J39" s="28">
        <f t="shared" ca="1" si="1"/>
        <v>2</v>
      </c>
      <c r="K39" s="23" t="str">
        <f>IF(COUNTIF($I$1:I38,I39)&gt;0, "Duplicate", "Unique")</f>
        <v>Unique</v>
      </c>
      <c r="L39">
        <f t="shared" si="2"/>
        <v>35</v>
      </c>
      <c r="M39" s="25">
        <f t="shared" ca="1" si="3"/>
        <v>2</v>
      </c>
      <c r="N39">
        <f t="shared" si="5"/>
        <v>38</v>
      </c>
    </row>
    <row r="40" spans="1:14" x14ac:dyDescent="0.35">
      <c r="A40" s="22">
        <v>39</v>
      </c>
      <c r="B40" s="22">
        <v>83</v>
      </c>
      <c r="C40" s="22">
        <v>43</v>
      </c>
      <c r="D40" s="22" t="s">
        <v>19</v>
      </c>
      <c r="E40" s="27">
        <f>VLOOKUP($B40,chan2el!$B$3:$F$66,5,FALSE)</f>
        <v>51</v>
      </c>
      <c r="F40" s="27"/>
      <c r="G40" s="27">
        <f>VLOOKUP($B40,chan2el!$D$3:$F$66,3,FALSE)</f>
        <v>42</v>
      </c>
      <c r="H40" s="27"/>
      <c r="I40">
        <f>E40</f>
        <v>51</v>
      </c>
      <c r="J40" s="28">
        <f t="shared" ca="1" si="1"/>
        <v>0</v>
      </c>
      <c r="K40" s="23" t="str">
        <f>IF(COUNTIF($I$1:I39,I40)&gt;0, "Duplicate", "Unique")</f>
        <v>Duplicate</v>
      </c>
      <c r="L40">
        <f t="shared" si="2"/>
        <v>51</v>
      </c>
      <c r="M40" s="25" t="str">
        <f t="shared" si="3"/>
        <v/>
      </c>
      <c r="N40" t="str">
        <f t="shared" si="5"/>
        <v/>
      </c>
    </row>
    <row r="41" spans="1:14" x14ac:dyDescent="0.35">
      <c r="A41" s="22">
        <v>40</v>
      </c>
      <c r="B41" s="22">
        <v>29</v>
      </c>
      <c r="C41" s="22">
        <v>7</v>
      </c>
      <c r="D41" s="22"/>
      <c r="E41" s="27">
        <f>VLOOKUP($B41,chan2el!$B$3:$F$66,5,FALSE)</f>
        <v>28</v>
      </c>
      <c r="F41" s="27"/>
      <c r="G41" s="27">
        <f>VLOOKUP($B41,chan2el!$D$3:$F$66,3,FALSE)</f>
        <v>32</v>
      </c>
      <c r="H41" s="27"/>
      <c r="I41">
        <f>E41</f>
        <v>28</v>
      </c>
      <c r="J41" s="28">
        <f t="shared" ca="1" si="1"/>
        <v>0</v>
      </c>
      <c r="K41" s="23" t="str">
        <f>IF(COUNTIF($I$1:I40,I41)&gt;0, "Duplicate", "Unique")</f>
        <v>Unique</v>
      </c>
      <c r="L41">
        <f t="shared" si="2"/>
        <v>28</v>
      </c>
      <c r="M41" s="25">
        <f t="shared" ca="1" si="3"/>
        <v>0</v>
      </c>
      <c r="N41">
        <f t="shared" si="5"/>
        <v>40</v>
      </c>
    </row>
    <row r="42" spans="1:14" x14ac:dyDescent="0.35">
      <c r="A42" s="22">
        <v>41</v>
      </c>
      <c r="B42" s="22">
        <v>10</v>
      </c>
      <c r="C42" s="22">
        <v>32</v>
      </c>
      <c r="D42" s="22" t="s">
        <v>19</v>
      </c>
      <c r="E42" s="27">
        <f>VLOOKUP($B42,chan2el!$B$3:$F$66,5,FALSE)</f>
        <v>15</v>
      </c>
      <c r="F42" s="27"/>
      <c r="G42" s="27">
        <f>VLOOKUP($B42,chan2el!$D$3:$F$66,3,FALSE)</f>
        <v>6</v>
      </c>
      <c r="H42" s="27"/>
      <c r="I42">
        <f>E42</f>
        <v>15</v>
      </c>
      <c r="J42" s="28">
        <f t="shared" ca="1" si="1"/>
        <v>0</v>
      </c>
      <c r="K42" s="23" t="str">
        <f>IF(COUNTIF($I$1:I41,I42)&gt;0, "Duplicate", "Unique")</f>
        <v>Unique</v>
      </c>
      <c r="L42">
        <f t="shared" si="2"/>
        <v>15</v>
      </c>
      <c r="M42" s="25">
        <f t="shared" ca="1" si="3"/>
        <v>0</v>
      </c>
      <c r="N42">
        <f t="shared" si="5"/>
        <v>41</v>
      </c>
    </row>
    <row r="43" spans="1:14" x14ac:dyDescent="0.35">
      <c r="A43" s="22">
        <v>42</v>
      </c>
      <c r="B43" s="22">
        <v>28</v>
      </c>
      <c r="C43" s="22">
        <v>5</v>
      </c>
      <c r="D43" s="22"/>
      <c r="E43" s="27">
        <f>VLOOKUP($B43,chan2el!$B$3:$F$66,5,FALSE)</f>
        <v>29</v>
      </c>
      <c r="F43" s="27"/>
      <c r="G43" s="27">
        <f>VLOOKUP($B43,chan2el!$D$3:$F$66,3,FALSE)</f>
        <v>24</v>
      </c>
      <c r="H43" s="27"/>
      <c r="I43">
        <f>E43</f>
        <v>29</v>
      </c>
      <c r="J43" s="28">
        <f t="shared" ca="1" si="1"/>
        <v>0</v>
      </c>
      <c r="K43" s="23" t="str">
        <f>IF(COUNTIF($I$1:I42,I43)&gt;0, "Duplicate", "Unique")</f>
        <v>Unique</v>
      </c>
      <c r="L43">
        <f t="shared" si="2"/>
        <v>29</v>
      </c>
      <c r="M43" s="25">
        <f t="shared" ca="1" si="3"/>
        <v>0</v>
      </c>
      <c r="N43">
        <f t="shared" si="5"/>
        <v>42</v>
      </c>
    </row>
    <row r="44" spans="1:14" x14ac:dyDescent="0.35">
      <c r="A44" s="22">
        <v>43</v>
      </c>
      <c r="B44" s="22">
        <v>99</v>
      </c>
      <c r="C44" s="22">
        <v>26</v>
      </c>
      <c r="D44" s="22"/>
      <c r="E44" s="27"/>
      <c r="F44" s="27">
        <f>VLOOKUP($B44,chan2el!$C$3:$F$66,4,FALSE)</f>
        <v>35</v>
      </c>
      <c r="G44" s="27">
        <f>VLOOKUP($B44,chan2el!$D$3:$F$66,3,FALSE)</f>
        <v>58</v>
      </c>
      <c r="H44" s="27"/>
      <c r="I44">
        <f>F44</f>
        <v>35</v>
      </c>
      <c r="J44" s="28">
        <f t="shared" ca="1" si="1"/>
        <v>1</v>
      </c>
      <c r="K44" s="23" t="str">
        <f>IF(COUNTIF($I$1:I43,I44)&gt;0, "Duplicate", "Unique")</f>
        <v>Duplicate</v>
      </c>
      <c r="L44">
        <f t="shared" si="2"/>
        <v>35</v>
      </c>
      <c r="M44" s="25" t="str">
        <f t="shared" si="3"/>
        <v/>
      </c>
      <c r="N44" t="str">
        <f t="shared" si="5"/>
        <v/>
      </c>
    </row>
    <row r="45" spans="1:14" x14ac:dyDescent="0.35">
      <c r="A45" s="22">
        <v>44</v>
      </c>
      <c r="B45" s="22">
        <v>55</v>
      </c>
      <c r="C45" s="22">
        <v>33</v>
      </c>
      <c r="D45" s="22" t="s">
        <v>19</v>
      </c>
      <c r="E45" s="27"/>
      <c r="F45" s="27">
        <f>VLOOKUP($B45,chan2el!$C$3:$F$66,4,FALSE)</f>
        <v>23</v>
      </c>
      <c r="G45" s="27"/>
      <c r="H45" s="27">
        <f>VLOOKUP($B45,chan2el!$E$3:$F$66,2,FALSE)</f>
        <v>19</v>
      </c>
      <c r="I45">
        <f>F45</f>
        <v>23</v>
      </c>
      <c r="J45" s="28">
        <f t="shared" ca="1" si="1"/>
        <v>1</v>
      </c>
      <c r="K45" s="23" t="str">
        <f>IF(COUNTIF($I$1:I44,I45)&gt;0, "Duplicate", "Unique")</f>
        <v>Unique</v>
      </c>
      <c r="L45">
        <f t="shared" si="2"/>
        <v>23</v>
      </c>
      <c r="M45" s="25">
        <f t="shared" ca="1" si="3"/>
        <v>1</v>
      </c>
      <c r="N45">
        <f t="shared" si="5"/>
        <v>44</v>
      </c>
    </row>
    <row r="46" spans="1:14" x14ac:dyDescent="0.35">
      <c r="A46" s="22">
        <v>45</v>
      </c>
      <c r="B46" s="22">
        <v>89</v>
      </c>
      <c r="C46" s="22">
        <v>9</v>
      </c>
      <c r="D46" s="22"/>
      <c r="E46" s="27">
        <f>VLOOKUP($B46,chan2el!$B$3:$F$66,5,FALSE)</f>
        <v>64</v>
      </c>
      <c r="F46" s="27"/>
      <c r="G46" s="27">
        <f>VLOOKUP($B46,chan2el!$D$3:$F$66,3,FALSE)</f>
        <v>53</v>
      </c>
      <c r="H46" s="27"/>
      <c r="I46">
        <f t="shared" ref="I46:I51" si="6">E46</f>
        <v>64</v>
      </c>
      <c r="J46" s="28">
        <f t="shared" ca="1" si="1"/>
        <v>0</v>
      </c>
      <c r="K46" s="23" t="str">
        <f>IF(COUNTIF($I$1:I45,I46)&gt;0, "Duplicate", "Unique")</f>
        <v>Duplicate</v>
      </c>
      <c r="L46">
        <f t="shared" si="2"/>
        <v>64</v>
      </c>
      <c r="M46" s="25" t="str">
        <f t="shared" si="3"/>
        <v/>
      </c>
      <c r="N46" t="str">
        <f t="shared" si="5"/>
        <v/>
      </c>
    </row>
    <row r="47" spans="1:14" x14ac:dyDescent="0.35">
      <c r="A47" s="22">
        <v>46</v>
      </c>
      <c r="B47" s="22">
        <v>80</v>
      </c>
      <c r="C47" s="22">
        <v>64</v>
      </c>
      <c r="D47" s="22" t="s">
        <v>19</v>
      </c>
      <c r="E47" s="27">
        <f>VLOOKUP($B47,chan2el!$B$3:$F$66,5,FALSE)</f>
        <v>41</v>
      </c>
      <c r="F47" s="27"/>
      <c r="G47" s="27">
        <f>VLOOKUP($B47,chan2el!$D$3:$F$66,3,FALSE)</f>
        <v>45</v>
      </c>
      <c r="H47" s="27"/>
      <c r="I47">
        <f t="shared" si="6"/>
        <v>41</v>
      </c>
      <c r="J47" s="28">
        <f t="shared" ca="1" si="1"/>
        <v>0</v>
      </c>
      <c r="K47" s="23" t="str">
        <f>IF(COUNTIF($I$1:I46,I47)&gt;0, "Duplicate", "Unique")</f>
        <v>Unique</v>
      </c>
      <c r="L47">
        <f t="shared" si="2"/>
        <v>41</v>
      </c>
      <c r="M47" s="25">
        <f t="shared" ca="1" si="3"/>
        <v>0</v>
      </c>
      <c r="N47">
        <f t="shared" si="5"/>
        <v>46</v>
      </c>
    </row>
    <row r="48" spans="1:14" x14ac:dyDescent="0.35">
      <c r="A48" s="22">
        <v>47</v>
      </c>
      <c r="B48" s="22">
        <v>95</v>
      </c>
      <c r="C48" s="22">
        <v>61</v>
      </c>
      <c r="D48" s="22" t="s">
        <v>19</v>
      </c>
      <c r="E48" s="27">
        <f>VLOOKUP($B48,chan2el!$B$3:$F$66,5,FALSE)</f>
        <v>58</v>
      </c>
      <c r="F48" s="27"/>
      <c r="G48" s="27">
        <f>VLOOKUP($B48,chan2el!$D$3:$F$66,3,FALSE)</f>
        <v>62</v>
      </c>
      <c r="H48" s="27"/>
      <c r="I48">
        <f t="shared" si="6"/>
        <v>58</v>
      </c>
      <c r="J48" s="28">
        <f t="shared" ca="1" si="1"/>
        <v>0</v>
      </c>
      <c r="K48" s="23" t="str">
        <f>IF(COUNTIF($I$1:I47,I48)&gt;0, "Duplicate", "Unique")</f>
        <v>Unique</v>
      </c>
      <c r="L48">
        <f t="shared" si="2"/>
        <v>58</v>
      </c>
      <c r="M48" s="25">
        <f t="shared" ca="1" si="3"/>
        <v>0</v>
      </c>
      <c r="N48">
        <f t="shared" si="5"/>
        <v>47</v>
      </c>
    </row>
    <row r="49" spans="1:14" x14ac:dyDescent="0.35">
      <c r="A49" s="22">
        <v>48</v>
      </c>
      <c r="B49" s="22">
        <v>96</v>
      </c>
      <c r="C49" s="22">
        <v>53</v>
      </c>
      <c r="D49" s="22" t="s">
        <v>19</v>
      </c>
      <c r="E49" s="27">
        <f>VLOOKUP($B49,chan2el!$B$3:$F$66,5,FALSE)</f>
        <v>57</v>
      </c>
      <c r="F49" s="27"/>
      <c r="G49" s="27">
        <f>VLOOKUP($B49,chan2el!$D$3:$F$66,3,FALSE)</f>
        <v>61</v>
      </c>
      <c r="H49" s="27"/>
      <c r="I49">
        <f t="shared" si="6"/>
        <v>57</v>
      </c>
      <c r="J49" s="28">
        <f t="shared" ca="1" si="1"/>
        <v>0</v>
      </c>
      <c r="K49" s="23" t="str">
        <f>IF(COUNTIF($I$1:I48,I49)&gt;0, "Duplicate", "Unique")</f>
        <v>Unique</v>
      </c>
      <c r="L49">
        <f t="shared" si="2"/>
        <v>57</v>
      </c>
      <c r="M49" s="25">
        <f t="shared" ca="1" si="3"/>
        <v>0</v>
      </c>
      <c r="N49">
        <f t="shared" si="5"/>
        <v>48</v>
      </c>
    </row>
    <row r="50" spans="1:14" x14ac:dyDescent="0.35">
      <c r="A50" s="22">
        <v>49</v>
      </c>
      <c r="B50" s="22">
        <v>78</v>
      </c>
      <c r="C50" s="22">
        <v>49</v>
      </c>
      <c r="D50" s="22" t="s">
        <v>19</v>
      </c>
      <c r="E50" s="27">
        <f>VLOOKUP($B50,chan2el!$B$3:$F$66,5,FALSE)</f>
        <v>43</v>
      </c>
      <c r="F50" s="27"/>
      <c r="G50" s="27">
        <f>VLOOKUP($B50,chan2el!$D$3:$F$66,3,FALSE)</f>
        <v>47</v>
      </c>
      <c r="H50" s="27"/>
      <c r="I50">
        <f t="shared" si="6"/>
        <v>43</v>
      </c>
      <c r="J50" s="28">
        <f t="shared" ca="1" si="1"/>
        <v>0</v>
      </c>
      <c r="K50" s="23" t="str">
        <f>IF(COUNTIF($I$1:I49,I50)&gt;0, "Duplicate", "Unique")</f>
        <v>Duplicate</v>
      </c>
      <c r="L50">
        <f t="shared" si="2"/>
        <v>43</v>
      </c>
      <c r="M50" s="25" t="str">
        <f t="shared" si="3"/>
        <v/>
      </c>
      <c r="N50" t="str">
        <f t="shared" si="5"/>
        <v/>
      </c>
    </row>
    <row r="51" spans="1:14" x14ac:dyDescent="0.35">
      <c r="A51" s="22">
        <v>50</v>
      </c>
      <c r="B51" s="22">
        <v>88</v>
      </c>
      <c r="C51" s="22">
        <v>13</v>
      </c>
      <c r="D51" s="22"/>
      <c r="E51" s="27">
        <f>VLOOKUP($B51,chan2el!$B$3:$F$66,5,FALSE)</f>
        <v>56</v>
      </c>
      <c r="F51" s="27"/>
      <c r="G51" s="27">
        <f>VLOOKUP($B51,chan2el!$D$3:$F$66,3,FALSE)</f>
        <v>52</v>
      </c>
      <c r="H51" s="27"/>
      <c r="I51">
        <f t="shared" si="6"/>
        <v>56</v>
      </c>
      <c r="J51" s="28">
        <f t="shared" ca="1" si="1"/>
        <v>0</v>
      </c>
      <c r="K51" s="23" t="str">
        <f>IF(COUNTIF($I$1:I50,I51)&gt;0, "Duplicate", "Unique")</f>
        <v>Duplicate</v>
      </c>
      <c r="L51">
        <f t="shared" si="2"/>
        <v>56</v>
      </c>
      <c r="M51" s="25" t="str">
        <f t="shared" si="3"/>
        <v/>
      </c>
      <c r="N51" t="str">
        <f t="shared" si="5"/>
        <v/>
      </c>
    </row>
    <row r="52" spans="1:14" x14ac:dyDescent="0.35">
      <c r="A52" s="22">
        <v>51</v>
      </c>
      <c r="B52" s="22">
        <v>100</v>
      </c>
      <c r="C52" s="22">
        <v>17</v>
      </c>
      <c r="D52" s="22"/>
      <c r="E52" s="27"/>
      <c r="F52" s="27">
        <f>VLOOKUP($B52,chan2el!$C$3:$F$66,4,FALSE)</f>
        <v>36</v>
      </c>
      <c r="G52" s="27">
        <f>VLOOKUP($B52,chan2el!$D$3:$F$66,3,FALSE)</f>
        <v>57</v>
      </c>
      <c r="H52" s="27"/>
      <c r="I52">
        <f>G52</f>
        <v>57</v>
      </c>
      <c r="J52" s="28">
        <f t="shared" ca="1" si="1"/>
        <v>2</v>
      </c>
      <c r="K52" s="23" t="str">
        <f>IF(COUNTIF($I$1:I51,I52)&gt;0, "Duplicate", "Unique")</f>
        <v>Duplicate</v>
      </c>
      <c r="L52">
        <f t="shared" si="2"/>
        <v>57</v>
      </c>
      <c r="M52" s="25" t="str">
        <f t="shared" si="3"/>
        <v/>
      </c>
      <c r="N52" t="str">
        <f t="shared" si="5"/>
        <v/>
      </c>
    </row>
    <row r="53" spans="1:14" x14ac:dyDescent="0.35">
      <c r="A53" s="22">
        <v>52</v>
      </c>
      <c r="B53" s="22">
        <v>4</v>
      </c>
      <c r="C53" s="22">
        <v>21</v>
      </c>
      <c r="D53" s="22"/>
      <c r="E53" s="27">
        <f>VLOOKUP($B53,chan2el!$B$3:$F$66,5,FALSE)</f>
        <v>4</v>
      </c>
      <c r="F53" s="27"/>
      <c r="G53" s="27"/>
      <c r="H53" s="27">
        <f>VLOOKUP($B53,chan2el!$E$3:$F$66,2,FALSE)</f>
        <v>25</v>
      </c>
      <c r="I53">
        <f t="shared" ref="I53:I58" si="7">E53</f>
        <v>4</v>
      </c>
      <c r="J53" s="28">
        <f t="shared" ca="1" si="1"/>
        <v>0</v>
      </c>
      <c r="K53" s="23" t="str">
        <f>IF(COUNTIF($I$1:I52,I53)&gt;0, "Duplicate", "Unique")</f>
        <v>Unique</v>
      </c>
      <c r="L53">
        <f t="shared" si="2"/>
        <v>4</v>
      </c>
      <c r="M53" s="25">
        <f t="shared" ca="1" si="3"/>
        <v>0</v>
      </c>
      <c r="N53">
        <f t="shared" si="5"/>
        <v>52</v>
      </c>
    </row>
    <row r="54" spans="1:14" x14ac:dyDescent="0.35">
      <c r="A54" s="22">
        <v>53</v>
      </c>
      <c r="B54" s="22">
        <v>74</v>
      </c>
      <c r="C54" s="22">
        <v>29</v>
      </c>
      <c r="D54" s="22"/>
      <c r="E54" s="27">
        <f>VLOOKUP($B54,chan2el!$B$3:$F$66,5,FALSE)</f>
        <v>47</v>
      </c>
      <c r="F54" s="27"/>
      <c r="G54" s="27">
        <f>VLOOKUP($B54,chan2el!$D$3:$F$66,3,FALSE)</f>
        <v>38</v>
      </c>
      <c r="H54" s="27"/>
      <c r="I54">
        <f t="shared" si="7"/>
        <v>47</v>
      </c>
      <c r="J54" s="28">
        <f t="shared" ca="1" si="1"/>
        <v>0</v>
      </c>
      <c r="K54" s="23" t="str">
        <f>IF(COUNTIF($I$1:I53,I54)&gt;0, "Duplicate", "Unique")</f>
        <v>Duplicate</v>
      </c>
      <c r="L54">
        <f t="shared" si="2"/>
        <v>47</v>
      </c>
      <c r="M54" s="25" t="str">
        <f t="shared" si="3"/>
        <v/>
      </c>
      <c r="N54" t="str">
        <f t="shared" si="5"/>
        <v/>
      </c>
    </row>
    <row r="55" spans="1:14" x14ac:dyDescent="0.35">
      <c r="A55" s="22">
        <v>54</v>
      </c>
      <c r="B55" s="22">
        <v>66</v>
      </c>
      <c r="C55" s="22">
        <v>45</v>
      </c>
      <c r="D55" s="22" t="s">
        <v>19</v>
      </c>
      <c r="E55" s="27">
        <f>VLOOKUP($B55,chan2el!$B$3:$F$66,5,FALSE)</f>
        <v>34</v>
      </c>
      <c r="F55" s="27"/>
      <c r="G55" s="27"/>
      <c r="H55" s="27">
        <f>VLOOKUP($B55,chan2el!$E$3:$F$66,2,FALSE)</f>
        <v>59</v>
      </c>
      <c r="I55">
        <f t="shared" si="7"/>
        <v>34</v>
      </c>
      <c r="J55" s="28">
        <f t="shared" ca="1" si="1"/>
        <v>0</v>
      </c>
      <c r="K55" s="23" t="str">
        <f>IF(COUNTIF($I$1:I54,I55)&gt;0, "Duplicate", "Unique")</f>
        <v>Unique</v>
      </c>
      <c r="L55">
        <f t="shared" si="2"/>
        <v>34</v>
      </c>
      <c r="M55" s="25">
        <f t="shared" ca="1" si="3"/>
        <v>0</v>
      </c>
      <c r="N55">
        <f t="shared" si="5"/>
        <v>54</v>
      </c>
    </row>
    <row r="56" spans="1:14" x14ac:dyDescent="0.35">
      <c r="A56" s="22">
        <v>55</v>
      </c>
      <c r="B56" s="22">
        <v>87</v>
      </c>
      <c r="C56" s="22">
        <v>24</v>
      </c>
      <c r="D56" s="22"/>
      <c r="E56" s="27">
        <f>VLOOKUP($B56,chan2el!$B$3:$F$66,5,FALSE)</f>
        <v>55</v>
      </c>
      <c r="F56" s="27"/>
      <c r="G56" s="27">
        <f>VLOOKUP($B56,chan2el!$D$3:$F$66,3,FALSE)</f>
        <v>51</v>
      </c>
      <c r="H56" s="27"/>
      <c r="I56">
        <f t="shared" si="7"/>
        <v>55</v>
      </c>
      <c r="J56" s="28">
        <f t="shared" ca="1" si="1"/>
        <v>0</v>
      </c>
      <c r="K56" s="23" t="str">
        <f>IF(COUNTIF($I$1:I55,I56)&gt;0, "Duplicate", "Unique")</f>
        <v>Duplicate</v>
      </c>
      <c r="L56">
        <f t="shared" si="2"/>
        <v>55</v>
      </c>
      <c r="M56" s="25" t="str">
        <f t="shared" si="3"/>
        <v/>
      </c>
      <c r="N56" t="str">
        <f t="shared" si="5"/>
        <v/>
      </c>
    </row>
    <row r="57" spans="1:14" x14ac:dyDescent="0.35">
      <c r="A57" s="22">
        <v>56</v>
      </c>
      <c r="B57" s="22">
        <v>94</v>
      </c>
      <c r="C57" s="22">
        <v>34</v>
      </c>
      <c r="D57" s="22" t="s">
        <v>19</v>
      </c>
      <c r="E57" s="27">
        <f>VLOOKUP($B57,chan2el!$B$3:$F$66,5,FALSE)</f>
        <v>59</v>
      </c>
      <c r="F57" s="27"/>
      <c r="G57" s="27">
        <f>VLOOKUP($B57,chan2el!$D$3:$F$66,3,FALSE)</f>
        <v>63</v>
      </c>
      <c r="H57" s="27"/>
      <c r="I57">
        <f t="shared" si="7"/>
        <v>59</v>
      </c>
      <c r="J57" s="28">
        <f t="shared" ca="1" si="1"/>
        <v>0</v>
      </c>
      <c r="K57" s="23" t="str">
        <f>IF(COUNTIF($I$1:I56,I57)&gt;0, "Duplicate", "Unique")</f>
        <v>Unique</v>
      </c>
      <c r="L57">
        <f t="shared" si="2"/>
        <v>59</v>
      </c>
      <c r="M57" s="25">
        <f t="shared" ca="1" si="3"/>
        <v>0</v>
      </c>
      <c r="N57">
        <f t="shared" si="5"/>
        <v>56</v>
      </c>
    </row>
    <row r="58" spans="1:14" x14ac:dyDescent="0.35">
      <c r="A58" s="22">
        <v>57</v>
      </c>
      <c r="B58" s="22">
        <v>72</v>
      </c>
      <c r="C58" s="22">
        <v>11</v>
      </c>
      <c r="D58" s="22"/>
      <c r="E58" s="27">
        <f>VLOOKUP($B58,chan2el!$B$3:$F$66,5,FALSE)</f>
        <v>40</v>
      </c>
      <c r="F58" s="27"/>
      <c r="G58" s="27">
        <f>VLOOKUP($B58,chan2el!$D$3:$F$66,3,FALSE)</f>
        <v>36</v>
      </c>
      <c r="H58" s="27"/>
      <c r="I58">
        <f t="shared" si="7"/>
        <v>40</v>
      </c>
      <c r="J58" s="28">
        <f t="shared" ca="1" si="1"/>
        <v>0</v>
      </c>
      <c r="K58" s="23" t="str">
        <f>IF(COUNTIF($I$1:I57,I58)&gt;0, "Duplicate", "Unique")</f>
        <v>Duplicate</v>
      </c>
      <c r="L58">
        <f t="shared" si="2"/>
        <v>40</v>
      </c>
      <c r="M58" s="25" t="str">
        <f t="shared" si="3"/>
        <v/>
      </c>
      <c r="N58" t="str">
        <f t="shared" si="5"/>
        <v/>
      </c>
    </row>
    <row r="59" spans="1:14" x14ac:dyDescent="0.35">
      <c r="A59" s="22">
        <v>58</v>
      </c>
      <c r="B59" s="22">
        <v>102</v>
      </c>
      <c r="C59" s="22">
        <v>27</v>
      </c>
      <c r="D59" s="22"/>
      <c r="E59" s="27"/>
      <c r="F59" s="27">
        <f>VLOOKUP($B59,chan2el!$C$3:$F$66,4,FALSE)</f>
        <v>38</v>
      </c>
      <c r="G59" s="27"/>
      <c r="H59" s="27">
        <f>VLOOKUP($B59,chan2el!$E$3:$F$66,2,FALSE)</f>
        <v>34</v>
      </c>
      <c r="I59">
        <f>H59</f>
        <v>34</v>
      </c>
      <c r="J59" s="28">
        <f t="shared" ca="1" si="1"/>
        <v>3</v>
      </c>
      <c r="K59" s="23" t="str">
        <f>IF(COUNTIF($I$1:I58,I59)&gt;0, "Duplicate", "Unique")</f>
        <v>Duplicate</v>
      </c>
      <c r="L59">
        <f t="shared" si="2"/>
        <v>34</v>
      </c>
      <c r="M59" s="25" t="str">
        <f t="shared" si="3"/>
        <v/>
      </c>
      <c r="N59" t="str">
        <f t="shared" si="5"/>
        <v/>
      </c>
    </row>
    <row r="60" spans="1:14" x14ac:dyDescent="0.35">
      <c r="A60" s="22">
        <v>59</v>
      </c>
      <c r="B60" s="22">
        <v>73</v>
      </c>
      <c r="C60" s="22">
        <v>25</v>
      </c>
      <c r="D60" s="22"/>
      <c r="E60" s="27">
        <f>VLOOKUP($B60,chan2el!$B$3:$F$66,5,FALSE)</f>
        <v>48</v>
      </c>
      <c r="F60" s="27"/>
      <c r="G60" s="27">
        <f>VLOOKUP($B60,chan2el!$D$3:$F$66,3,FALSE)</f>
        <v>37</v>
      </c>
      <c r="H60" s="27"/>
      <c r="I60">
        <f>E60</f>
        <v>48</v>
      </c>
      <c r="J60" s="28">
        <f t="shared" ca="1" si="1"/>
        <v>0</v>
      </c>
      <c r="K60" s="23" t="str">
        <f>IF(COUNTIF($I$1:I59,I60)&gt;0, "Duplicate", "Unique")</f>
        <v>Duplicate</v>
      </c>
      <c r="L60">
        <f t="shared" si="2"/>
        <v>48</v>
      </c>
      <c r="M60" s="25" t="str">
        <f t="shared" si="3"/>
        <v/>
      </c>
      <c r="N60" t="str">
        <f t="shared" si="5"/>
        <v/>
      </c>
    </row>
    <row r="61" spans="1:14" x14ac:dyDescent="0.35">
      <c r="A61" s="22">
        <v>60</v>
      </c>
      <c r="B61" s="22">
        <v>67</v>
      </c>
      <c r="C61" s="22">
        <v>35</v>
      </c>
      <c r="D61" s="22" t="s">
        <v>19</v>
      </c>
      <c r="E61" s="27">
        <f>VLOOKUP($B61,chan2el!$B$3:$F$66,5,FALSE)</f>
        <v>35</v>
      </c>
      <c r="F61" s="27"/>
      <c r="G61" s="27"/>
      <c r="H61" s="27">
        <f>VLOOKUP($B61,chan2el!$E$3:$F$66,2,FALSE)</f>
        <v>58</v>
      </c>
      <c r="I61">
        <f>E61</f>
        <v>35</v>
      </c>
      <c r="J61" s="28">
        <f t="shared" ca="1" si="1"/>
        <v>0</v>
      </c>
      <c r="K61" s="23" t="str">
        <f>IF(COUNTIF($I$1:I60,I61)&gt;0, "Duplicate", "Unique")</f>
        <v>Duplicate</v>
      </c>
      <c r="L61">
        <f t="shared" si="2"/>
        <v>35</v>
      </c>
      <c r="M61" s="25" t="str">
        <f t="shared" si="3"/>
        <v/>
      </c>
      <c r="N61" t="str">
        <f t="shared" si="5"/>
        <v/>
      </c>
    </row>
  </sheetData>
  <autoFilter ref="A1:K61" xr:uid="{9B17CD0B-AC8F-4ECC-930B-3416D5CCEB1D}">
    <sortState xmlns:xlrd2="http://schemas.microsoft.com/office/spreadsheetml/2017/richdata2" ref="A2:K61">
      <sortCondition ref="A1:A61"/>
    </sortState>
  </autoFilter>
  <conditionalFormatting sqref="B2:B61">
    <cfRule type="cellIs" dxfId="1" priority="1" operator="lessThan">
      <formula>65</formula>
    </cfRule>
  </conditionalFormatting>
  <conditionalFormatting sqref="K1:K1048576">
    <cfRule type="cellIs" dxfId="0" priority="2" operator="equal">
      <formula>"Duplicate"</formula>
    </cfRule>
  </conditionalFormatting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40b0abf-00a2-4b5b-b98d-06c28878d409">
      <UserInfo>
        <DisplayName>Piotr Bejm (IC RESOURCES)</DisplayName>
        <AccountId>39</AccountId>
        <AccountType/>
      </UserInfo>
    </SharedWithUsers>
    <lcf76f155ced4ddcb4097134ff3c332f xmlns="82955996-2c56-4dc5-a205-5349b3b0490a">
      <Terms xmlns="http://schemas.microsoft.com/office/infopath/2007/PartnerControls"/>
    </lcf76f155ced4ddcb4097134ff3c332f>
    <TaxCatchAll xmlns="eddb54b3-0260-4a74-8bba-cc772719b91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2369821C535B4A926EDE6FD95680EF" ma:contentTypeVersion="16" ma:contentTypeDescription="Create a new document." ma:contentTypeScope="" ma:versionID="25f7092aaaccfe28f06aaa49dbc1c38a">
  <xsd:schema xmlns:xsd="http://www.w3.org/2001/XMLSchema" xmlns:xs="http://www.w3.org/2001/XMLSchema" xmlns:p="http://schemas.microsoft.com/office/2006/metadata/properties" xmlns:ns2="82955996-2c56-4dc5-a205-5349b3b0490a" xmlns:ns3="f40b0abf-00a2-4b5b-b98d-06c28878d409" xmlns:ns4="eddb54b3-0260-4a74-8bba-cc772719b91b" targetNamespace="http://schemas.microsoft.com/office/2006/metadata/properties" ma:root="true" ma:fieldsID="30857444423b66cafcc1ac54cc211eeb" ns2:_="" ns3:_="" ns4:_="">
    <xsd:import namespace="82955996-2c56-4dc5-a205-5349b3b0490a"/>
    <xsd:import namespace="f40b0abf-00a2-4b5b-b98d-06c28878d409"/>
    <xsd:import namespace="eddb54b3-0260-4a74-8bba-cc772719b9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955996-2c56-4dc5-a205-5349b3b049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cd83d8f-855d-4716-a748-44e48ed56b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0b0abf-00a2-4b5b-b98d-06c28878d40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db54b3-0260-4a74-8bba-cc772719b91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0514c5b0-e04c-42b5-ac54-95e0f48a9578}" ma:internalName="TaxCatchAll" ma:showField="CatchAllData" ma:web="f40b0abf-00a2-4b5b-b98d-06c28878d4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23E6A2-90B8-4860-9A82-94B40C6384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D9ED97-9FFF-4588-8DC9-F5F025F5C220}">
  <ds:schemaRefs>
    <ds:schemaRef ds:uri="http://schemas.microsoft.com/office/2006/metadata/properties"/>
    <ds:schemaRef ds:uri="http://schemas.microsoft.com/office/infopath/2007/PartnerControls"/>
    <ds:schemaRef ds:uri="f40b0abf-00a2-4b5b-b98d-06c28878d409"/>
    <ds:schemaRef ds:uri="82955996-2c56-4dc5-a205-5349b3b0490a"/>
    <ds:schemaRef ds:uri="eddb54b3-0260-4a74-8bba-cc772719b91b"/>
  </ds:schemaRefs>
</ds:datastoreItem>
</file>

<file path=customXml/itemProps3.xml><?xml version="1.0" encoding="utf-8"?>
<ds:datastoreItem xmlns:ds="http://schemas.openxmlformats.org/officeDocument/2006/customXml" ds:itemID="{8054A871-991D-4D18-AE98-F9DEB4B6F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955996-2c56-4dc5-a205-5349b3b0490a"/>
    <ds:schemaRef ds:uri="f40b0abf-00a2-4b5b-b98d-06c28878d409"/>
    <ds:schemaRef ds:uri="eddb54b3-0260-4a74-8bba-cc772719b9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chan2el</vt:lpstr>
      <vt:lpstr>probeelec_to_asic_el_pad</vt:lpstr>
      <vt:lpstr>low_res</vt:lpstr>
      <vt:lpstr>OS to electr (by IMEC)</vt:lpstr>
      <vt:lpstr>emulator_mapping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Bogdan Raducanu (imec)</dc:creator>
  <cp:keywords/>
  <dc:description/>
  <cp:lastModifiedBy>Stijn Balk | Phosphoenix</cp:lastModifiedBy>
  <cp:revision/>
  <dcterms:created xsi:type="dcterms:W3CDTF">2021-11-05T13:53:20Z</dcterms:created>
  <dcterms:modified xsi:type="dcterms:W3CDTF">2024-04-16T12:56:51Z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e79f05-e94b-49c9-8165-7ef349894441_Enabled">
    <vt:lpwstr>true</vt:lpwstr>
  </property>
  <property fmtid="{D5CDD505-2E9C-101B-9397-08002B2CF9AE}" pid="3" name="MSIP_Label_4fe79f05-e94b-49c9-8165-7ef349894441_SetDate">
    <vt:lpwstr>2021-11-05T14:02:35Z</vt:lpwstr>
  </property>
  <property fmtid="{D5CDD505-2E9C-101B-9397-08002B2CF9AE}" pid="4" name="MSIP_Label_4fe79f05-e94b-49c9-8165-7ef349894441_Method">
    <vt:lpwstr>Privileged</vt:lpwstr>
  </property>
  <property fmtid="{D5CDD505-2E9C-101B-9397-08002B2CF9AE}" pid="5" name="MSIP_Label_4fe79f05-e94b-49c9-8165-7ef349894441_Name">
    <vt:lpwstr>Confidential - General Use</vt:lpwstr>
  </property>
  <property fmtid="{D5CDD505-2E9C-101B-9397-08002B2CF9AE}" pid="6" name="MSIP_Label_4fe79f05-e94b-49c9-8165-7ef349894441_SiteId">
    <vt:lpwstr>a72d5a72-25ee-40f0-9bd1-067cb5b770d4</vt:lpwstr>
  </property>
  <property fmtid="{D5CDD505-2E9C-101B-9397-08002B2CF9AE}" pid="7" name="MSIP_Label_4fe79f05-e94b-49c9-8165-7ef349894441_ActionId">
    <vt:lpwstr>5d702491-a932-4797-9224-6e980ac4ef86</vt:lpwstr>
  </property>
  <property fmtid="{D5CDD505-2E9C-101B-9397-08002B2CF9AE}" pid="8" name="MSIP_Label_4fe79f05-e94b-49c9-8165-7ef349894441_ContentBits">
    <vt:lpwstr>2</vt:lpwstr>
  </property>
  <property fmtid="{D5CDD505-2E9C-101B-9397-08002B2CF9AE}" pid="9" name="ContentTypeId">
    <vt:lpwstr>0x010100AE2369821C535B4A926EDE6FD95680EF</vt:lpwstr>
  </property>
  <property fmtid="{D5CDD505-2E9C-101B-9397-08002B2CF9AE}" pid="10" name="MediaServiceImageTags">
    <vt:lpwstr/>
  </property>
</Properties>
</file>