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08 Survey Project\Reports\Trade and Distribution\"/>
    </mc:Choice>
  </mc:AlternateContent>
  <xr:revisionPtr revIDLastSave="0" documentId="13_ncr:1_{24694706-3CD9-4786-970E-F41041DBDC6E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2" r:id="rId1"/>
    <sheet name="Form Responses 1" sheetId="1" r:id="rId2"/>
  </sheets>
  <calcPr calcId="181029"/>
  <pivotCaches>
    <pivotCache cacheId="23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7" i="1" l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6" i="1"/>
  <c r="P7" i="1"/>
  <c r="O7" i="1"/>
  <c r="N7" i="1"/>
  <c r="M7" i="1"/>
  <c r="L7" i="1"/>
  <c r="K7" i="1"/>
  <c r="J7" i="1"/>
  <c r="I7" i="1"/>
  <c r="H7" i="1"/>
  <c r="G7" i="1"/>
  <c r="F7" i="1"/>
</calcChain>
</file>

<file path=xl/sharedStrings.xml><?xml version="1.0" encoding="utf-8"?>
<sst xmlns="http://schemas.openxmlformats.org/spreadsheetml/2006/main" count="134" uniqueCount="98">
  <si>
    <t>Timestamp</t>
  </si>
  <si>
    <t>Your Name</t>
  </si>
  <si>
    <t>Your Email</t>
  </si>
  <si>
    <t>Company or Organization name</t>
  </si>
  <si>
    <t>Number of employee (Full-time equivalent)</t>
  </si>
  <si>
    <t>Does your Company or Organization plan to increase or decrease headcount in next 6 to 12 months?</t>
  </si>
  <si>
    <t>Why does your Company or Organization increase the headcount?</t>
  </si>
  <si>
    <t>Please indicate job functions that your Company or Organization plan to hire or increase in next 6 to 12 months</t>
  </si>
  <si>
    <t>Why does your Company or Organization decrease the headcount?</t>
  </si>
  <si>
    <t>Please indicate job functions that your Company or Organization plan to decrease in next 6 to 12 months</t>
  </si>
  <si>
    <t>What kind of skills does your Company or Organization require?</t>
  </si>
  <si>
    <t>ທ ໄຊສັງຄົມ ຊຸ່ມມະນີວົງ</t>
  </si>
  <si>
    <t>xaysangkom_x@souvanny.com</t>
  </si>
  <si>
    <t xml:space="preserve">ບໍລິສັດ ສຸວັນນີ </t>
  </si>
  <si>
    <t>10-50</t>
  </si>
  <si>
    <t>ເພີ່ມ</t>
  </si>
  <si>
    <t>ຍ້ອນມີການຂະຫຍາຍສາຂາເພີ່ມ</t>
  </si>
  <si>
    <t>ເອັນຈີເນຍລິງ</t>
  </si>
  <si>
    <t>Ms Mekkhala Sengdala</t>
  </si>
  <si>
    <t>mekkhalasengdala@gmail.com</t>
  </si>
  <si>
    <t>Malayphone Trading Sole Co., LTD</t>
  </si>
  <si>
    <t>1-9</t>
  </si>
  <si>
    <t>ຍັງບໍ່ໄດ້ວາງແຜນ</t>
  </si>
  <si>
    <t>ນາງບຸນລ້ອມ ຊາວພູວົງ</t>
  </si>
  <si>
    <t>bounlom.xaop@metrocat.com</t>
  </si>
  <si>
    <t>ບໍລິສັດ ລາວເມໂຕຣ ຈຳກັດ</t>
  </si>
  <si>
    <t>ນິຕາວັນ</t>
  </si>
  <si>
    <t>Tuinitavanh@gmail.com</t>
  </si>
  <si>
    <t>Tochimotolao Sole Co., Ltd.</t>
  </si>
  <si>
    <t>Tom syhapanya</t>
  </si>
  <si>
    <t>tom.shpy@gmail.com</t>
  </si>
  <si>
    <t>Mpointmart</t>
  </si>
  <si>
    <t>ຫຼາຍກວ່າ 500</t>
  </si>
  <si>
    <t>Sale</t>
  </si>
  <si>
    <t>Bounthieng Lattanavong</t>
  </si>
  <si>
    <t>bounthieng@gmail.com</t>
  </si>
  <si>
    <t>Meuanglao Foods Co., Ltd</t>
  </si>
  <si>
    <t>ຍ້ອນມີການປ່ຽນແທນພະນັກງານ</t>
  </si>
  <si>
    <t>ພະນັກງານຂາຍ, ການຕະຫລາດ, ຈັດຊື້</t>
  </si>
  <si>
    <t>Product Manager (new graduate)</t>
  </si>
  <si>
    <t>Product Manager (1 - 3 years experience)</t>
  </si>
  <si>
    <t>Product Manager (4 - 6 years experience)</t>
  </si>
  <si>
    <t>Product Manager (7 years experience)</t>
  </si>
  <si>
    <t>Sale Officer (new graduate)</t>
  </si>
  <si>
    <t>Sale Officer (1 - 3 years experience)</t>
  </si>
  <si>
    <t>Sale Officer (4 - 6 years experience)</t>
  </si>
  <si>
    <t>Sale Officer (7 years experience)</t>
  </si>
  <si>
    <t>Marketing Officer (new graduate)</t>
  </si>
  <si>
    <t>Marketing Officer (1 - 3 years experience)</t>
  </si>
  <si>
    <t>Marketing Officer (4 - 6 years experience)</t>
  </si>
  <si>
    <t>Marketing Officer (7 years experience)</t>
  </si>
  <si>
    <t>Human Resources Officer (new graduate)</t>
  </si>
  <si>
    <t>Human Resources Officer (1 - 3 years experience)</t>
  </si>
  <si>
    <t>Human Resources Officer (4 - 6 years experience)</t>
  </si>
  <si>
    <t>Human Resources Officer (7 years experience)</t>
  </si>
  <si>
    <t>Finance Officer (new graduate)</t>
  </si>
  <si>
    <t>Finance Officer (1 - 3 years experience)</t>
  </si>
  <si>
    <t>Finance Officer (4 - 6 years experience)</t>
  </si>
  <si>
    <t>Finance Officer (7 years experience)</t>
  </si>
  <si>
    <t>Procurement Officer (new graduate)</t>
  </si>
  <si>
    <t>Procurement Officer (1 - 3 years experience)</t>
  </si>
  <si>
    <t>Procurement Officer (4 - 6 years experience)</t>
  </si>
  <si>
    <t>Procurement Officer (7 years experience)</t>
  </si>
  <si>
    <t>Administrative Officer (new graduate)</t>
  </si>
  <si>
    <t>Administrative Officer (1 - 3 years experience)</t>
  </si>
  <si>
    <t>Administrative Officer (4 - 6 years experience)</t>
  </si>
  <si>
    <t>Administrative Officer (7 years experience)</t>
  </si>
  <si>
    <t>Stock Manager (new graduate)</t>
  </si>
  <si>
    <t>Stock Manager (1 - 3 years experience)</t>
  </si>
  <si>
    <t>Stock Manager (4 - 6 years experience)</t>
  </si>
  <si>
    <t>Stock Manager (7 years experience)</t>
  </si>
  <si>
    <t>Average of Marketing Officer (1 - 3 years experience)</t>
  </si>
  <si>
    <t>ທັກສະດ້ານເຕັກນິກ</t>
  </si>
  <si>
    <t xml:space="preserve"> ທັກສະດ້ານພາສາ</t>
  </si>
  <si>
    <t>Column1</t>
  </si>
  <si>
    <t>ທັກສະດ້ານການເຮັດວຽກເປັນທີມ ແລະການປະສານງານ</t>
  </si>
  <si>
    <t xml:space="preserve"> ທັກສະດ້ານການພັດທະນາຕົນເອງ ແລະມີແນວຄິດລິເລີ່ມ</t>
  </si>
  <si>
    <t xml:space="preserve"> ທັກສະດ້ານແນວຄວາມຄິດສາກົນ</t>
  </si>
  <si>
    <t xml:space="preserve"> ທັກສະດ້ານຄວາມເປັນຜູ້ນໍາ ແລະການຈັດການຕ່າງໆ</t>
  </si>
  <si>
    <t xml:space="preserve"> ທັກສະດ້ານການຂາຍ ແລະການຕະຫຼາດ</t>
  </si>
  <si>
    <t xml:space="preserve"> ທັກສະດ້ານການຈັດການເວລາ</t>
  </si>
  <si>
    <t>Column2</t>
  </si>
  <si>
    <t>Column3</t>
  </si>
  <si>
    <t>Column4</t>
  </si>
  <si>
    <t>Column5</t>
  </si>
  <si>
    <t xml:space="preserve"> ທັກສະດ້ານການແກ້ໄຂບັນຫາ</t>
  </si>
  <si>
    <t xml:space="preserve"> ທັກສະດ້ານຄອມພິວເຕີ</t>
  </si>
  <si>
    <t xml:space="preserve"> ທັກສະດ້ານການຈູງໃຈ</t>
  </si>
  <si>
    <t>Column6</t>
  </si>
  <si>
    <t>ທັກສະດ້ານການຕິດຕໍ່ສື່ສານ</t>
  </si>
  <si>
    <t xml:space="preserve"> ທັກສະດ້ານເຕັກນິກ</t>
  </si>
  <si>
    <t xml:space="preserve"> ທັກສະດ້ານການເຮັດວຽກເປັນທີມ ແລະການປະສານງານ</t>
  </si>
  <si>
    <t>Column7</t>
  </si>
  <si>
    <t>Column8</t>
  </si>
  <si>
    <t>Column9</t>
  </si>
  <si>
    <t xml:space="preserve"> ທັກສະດ້ານຄວາມໝັ້ນໃຈຕົນເອງ</t>
  </si>
  <si>
    <t>Column10</t>
  </si>
  <si>
    <t>Column11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</si>
</sst>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</font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164" fontId="1" fillId="0" borderId="0" xfId="0" applyNumberFormat="1" applyFont="1"/>
    <xf numFmtId="0" fontId="1" fillId="0" borderId="0" xfId="0" applyFont="1"/>
    <xf numFmtId="0" fontId="0" fillId="0" borderId="0" xfId="0"/>
    <xf numFmtId="0" fontId="1" fillId="0" borderId="0" xfId="0" quotePrefix="1" applyFont="1"/>
    <xf numFmtId="1" fontId="1" fillId="0" borderId="0" xfId="0" applyNumberFormat="1" applyFont="1"/>
    <xf numFmtId="0" fontId="0" fillId="0" borderId="0" xfId="0" applyNumberFormat="1" applyFont="1" applyAlignment="1"/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m/d/yyyy\ 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e Timberlake" refreshedDate="43651.600733449071" createdVersion="6" refreshedVersion="6" minRefreshableVersion="3" recordCount="6" xr:uid="{B7E1739E-6882-4425-A0FD-32719C857320}">
  <cacheSource type="worksheet">
    <worksheetSource name="Table1"/>
  </cacheSource>
  <cacheFields count="43">
    <cacheField name="Timestamp" numFmtId="164">
      <sharedItems containsSemiMixedTypes="0" containsNonDate="0" containsDate="1" containsString="0" minDate="2019-06-12T13:15:15" maxDate="2019-06-25T19:09:06"/>
    </cacheField>
    <cacheField name="Your Name" numFmtId="0">
      <sharedItems/>
    </cacheField>
    <cacheField name="Your Email" numFmtId="0">
      <sharedItems/>
    </cacheField>
    <cacheField name="Company or Organization name" numFmtId="0">
      <sharedItems/>
    </cacheField>
    <cacheField name="Number of employee (Full-time equivalent)" numFmtId="0">
      <sharedItems/>
    </cacheField>
    <cacheField name="Product Manager (new graduate)" numFmtId="0">
      <sharedItems containsString="0" containsBlank="1" containsNumber="1" minValue="120" maxValue="300"/>
    </cacheField>
    <cacheField name="Product Manager (1 - 3 years experience)" numFmtId="0">
      <sharedItems containsString="0" containsBlank="1" containsNumber="1" minValue="279.06976744186045" maxValue="500"/>
    </cacheField>
    <cacheField name="Product Manager (4 - 6 years experience)" numFmtId="0">
      <sharedItems containsString="0" containsBlank="1" containsNumber="1" minValue="348.83720930232556" maxValue="800"/>
    </cacheField>
    <cacheField name="Product Manager (7 years experience)" numFmtId="0">
      <sharedItems containsString="0" containsBlank="1" containsNumber="1" minValue="100" maxValue="1000"/>
    </cacheField>
    <cacheField name="Sale Officer (new graduate)" numFmtId="0">
      <sharedItems containsString="0" containsBlank="1" containsNumber="1" minValue="120" maxValue="300"/>
    </cacheField>
    <cacheField name="Sale Officer (1 - 3 years experience)" numFmtId="0">
      <sharedItems containsString="0" containsBlank="1" containsNumber="1" minValue="200" maxValue="300"/>
    </cacheField>
    <cacheField name="Sale Officer (4 - 6 years experience)" numFmtId="0">
      <sharedItems containsString="0" containsBlank="1" containsNumber="1" minValue="400" maxValue="500"/>
    </cacheField>
    <cacheField name="Sale Officer (7 years experience)" numFmtId="0">
      <sharedItems containsString="0" containsBlank="1" containsNumber="1" minValue="500" maxValue="800"/>
    </cacheField>
    <cacheField name="Marketing Officer (new graduate)" numFmtId="0">
      <sharedItems containsString="0" containsBlank="1" containsNumber="1" minValue="120" maxValue="250"/>
    </cacheField>
    <cacheField name="Marketing Officer (1 - 3 years experience)" numFmtId="0">
      <sharedItems containsString="0" containsBlank="1" containsNumber="1" minValue="250" maxValue="350"/>
    </cacheField>
    <cacheField name="Marketing Officer (4 - 6 years experience)" numFmtId="0">
      <sharedItems containsString="0" containsBlank="1" containsNumber="1" minValue="350" maxValue="500"/>
    </cacheField>
    <cacheField name="Marketing Officer (7 years experience)" numFmtId="0">
      <sharedItems containsString="0" containsBlank="1" containsNumber="1" minValue="500" maxValue="2250"/>
    </cacheField>
    <cacheField name="Human Resources Officer (new graduate)" numFmtId="0">
      <sharedItems containsString="0" containsBlank="1" containsNumber="1" minValue="186.04651162790697" maxValue="300"/>
    </cacheField>
    <cacheField name="Human Resources Officer (1 - 3 years experience)" numFmtId="0">
      <sharedItems containsString="0" containsBlank="1" containsNumber="1" minValue="232.55813953488371" maxValue="400"/>
    </cacheField>
    <cacheField name="Human Resources Officer (4 - 6 years experience)" numFmtId="0">
      <sharedItems containsString="0" containsBlank="1" containsNumber="1" minValue="348.83720930232556" maxValue="500"/>
    </cacheField>
    <cacheField name="Human Resources Officer (7 years experience)" numFmtId="0">
      <sharedItems containsString="0" containsBlank="1" containsNumber="1" minValue="465" maxValue="800"/>
    </cacheField>
    <cacheField name="Finance Officer (new graduate)" numFmtId="0">
      <sharedItems containsString="0" containsBlank="1" containsNumber="1" minValue="120" maxValue="250"/>
    </cacheField>
    <cacheField name="Finance Officer (1 - 3 years experience)" numFmtId="0">
      <sharedItems containsString="0" containsBlank="1" containsNumber="1" minValue="200" maxValue="300"/>
    </cacheField>
    <cacheField name="Finance Officer (4 - 6 years experience)" numFmtId="0">
      <sharedItems containsString="0" containsBlank="1" containsNumber="1" minValue="325" maxValue="500"/>
    </cacheField>
    <cacheField name="Finance Officer (7 years experience)" numFmtId="0">
      <sharedItems containsString="0" containsBlank="1" containsNumber="1" minValue="400" maxValue="1300"/>
    </cacheField>
    <cacheField name="Procurement Officer (new graduate)" numFmtId="0">
      <sharedItems containsString="0" containsBlank="1" containsNumber="1" minValue="120" maxValue="250"/>
    </cacheField>
    <cacheField name="Procurement Officer (1 - 3 years experience)" numFmtId="0">
      <sharedItems containsString="0" containsBlank="1" containsNumber="1" minValue="209.30232558139534" maxValue="300"/>
    </cacheField>
    <cacheField name="Procurement Officer (4 - 6 years experience)" numFmtId="0">
      <sharedItems containsString="0" containsBlank="1" containsNumber="1" minValue="290.69767441860466" maxValue="600"/>
    </cacheField>
    <cacheField name="Procurement Officer (7 years experience)" numFmtId="0">
      <sharedItems containsString="0" containsBlank="1" containsNumber="1" minValue="350" maxValue="1300"/>
    </cacheField>
    <cacheField name="Administrative Officer (new graduate)" numFmtId="0">
      <sharedItems containsString="0" containsBlank="1" containsNumber="1" minValue="186.04651162790697" maxValue="300"/>
    </cacheField>
    <cacheField name="Administrative Officer (1 - 3 years experience)" numFmtId="0">
      <sharedItems containsString="0" containsBlank="1" containsNumber="1" minValue="232.55813953488371" maxValue="500"/>
    </cacheField>
    <cacheField name="Administrative Officer (4 - 6 years experience)" numFmtId="0">
      <sharedItems containsString="0" containsBlank="1" containsNumber="1" minValue="300" maxValue="800"/>
    </cacheField>
    <cacheField name="Administrative Officer (7 years experience)" numFmtId="0">
      <sharedItems containsString="0" containsBlank="1" containsNumber="1" minValue="350" maxValue="1500"/>
    </cacheField>
    <cacheField name="Stock Manager (new graduate)" numFmtId="0">
      <sharedItems containsString="0" containsBlank="1" containsNumber="1" minValue="120" maxValue="300"/>
    </cacheField>
    <cacheField name="Stock Manager (1 - 3 years experience)" numFmtId="0">
      <sharedItems containsString="0" containsBlank="1" containsNumber="1" minValue="200" maxValue="500"/>
    </cacheField>
    <cacheField name="Stock Manager (4 - 6 years experience)" numFmtId="0">
      <sharedItems containsString="0" containsBlank="1" containsNumber="1" minValue="300" maxValue="800"/>
    </cacheField>
    <cacheField name="Stock Manager (7 years experience)" numFmtId="0">
      <sharedItems containsString="0" containsBlank="1" containsNumber="1" minValue="500" maxValue="1500"/>
    </cacheField>
    <cacheField name="Does your Company or Organization plan to increase or decrease headcount in next 6 to 12 months?" numFmtId="0">
      <sharedItems/>
    </cacheField>
    <cacheField name="Why does your Company or Organization increase the headcount?" numFmtId="0">
      <sharedItems containsBlank="1"/>
    </cacheField>
    <cacheField name="Please indicate job functions that your Company or Organization plan to hire or increase in next 6 to 12 months" numFmtId="0">
      <sharedItems containsBlank="1"/>
    </cacheField>
    <cacheField name="Why does your Company or Organization decrease the headcount?" numFmtId="0">
      <sharedItems containsNonDate="0" containsString="0" containsBlank="1"/>
    </cacheField>
    <cacheField name="Please indicate job functions that your Company or Organization plan to decrease in next 6 to 12 months" numFmtId="0">
      <sharedItems containsNonDate="0" containsString="0" containsBlank="1"/>
    </cacheField>
    <cacheField name="What kind of skills does your Company or Organization require?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d v="2019-06-12T13:15:15"/>
    <s v="ທ ໄຊສັງຄົມ ຊຸ່ມມະນີວົງ"/>
    <s v="xaysangkom_x@souvanny.com"/>
    <s v="ບໍລິສັດ ສຸວັນນີ "/>
    <s v="10-50"/>
    <n v="300"/>
    <n v="500"/>
    <n v="700"/>
    <n v="100"/>
    <n v="250"/>
    <n v="300"/>
    <n v="500"/>
    <n v="700"/>
    <n v="250"/>
    <n v="350"/>
    <n v="400"/>
    <n v="500"/>
    <n v="300"/>
    <n v="350"/>
    <n v="450"/>
    <n v="550"/>
    <n v="250"/>
    <n v="300"/>
    <n v="350"/>
    <n v="400"/>
    <n v="200"/>
    <n v="250"/>
    <n v="300"/>
    <n v="350"/>
    <n v="200"/>
    <n v="250"/>
    <n v="300"/>
    <n v="350"/>
    <n v="300"/>
    <n v="350"/>
    <n v="400"/>
    <n v="500"/>
    <s v="ເພີ່ມ"/>
    <s v="ຍ້ອນມີການຂະຫຍາຍສາຂາເພີ່ມ"/>
    <s v="ເອັນຈີເນຍລິງ"/>
    <m/>
    <m/>
    <s v="ທັກສະດ້ານເຕັກນິກ, ທັກສະດ້ານພາສາ"/>
  </r>
  <r>
    <d v="2019-06-12T14:29:08"/>
    <s v="Ms Mekkhala Sengdala"/>
    <s v="mekkhalasengdala@gmail.com"/>
    <s v="Malayphone Trading Sole Co., LTD"/>
    <s v="1-9"/>
    <n v="120"/>
    <n v="400"/>
    <n v="700"/>
    <n v="800"/>
    <n v="120"/>
    <n v="200"/>
    <n v="400"/>
    <n v="500"/>
    <n v="120"/>
    <n v="250"/>
    <n v="350"/>
    <n v="500"/>
    <n v="200"/>
    <n v="350"/>
    <n v="500"/>
    <n v="700"/>
    <n v="120"/>
    <n v="200"/>
    <n v="350"/>
    <n v="500"/>
    <n v="120"/>
    <n v="250"/>
    <n v="350"/>
    <n v="500"/>
    <n v="200"/>
    <n v="350"/>
    <n v="400"/>
    <n v="550"/>
    <n v="120"/>
    <n v="200"/>
    <n v="300"/>
    <n v="500"/>
    <s v="ຍັງບໍ່ໄດ້ວາງແຜນ"/>
    <m/>
    <m/>
    <m/>
    <m/>
    <s v="ທັກສະດ້ານການເຮັດວຽກເປັນທີມ ແລະການປະສານງານ, ທັກສະດ້ານການພັດທະນາຕົນເອງ ແລະມີແນວຄິດລິເລີ່ມ, ທັກສະດ້ານແນວຄວາມຄິດສາກົນ, ທັກສະດ້ານຄວາມເປັນຜູ້ນໍາ ແລະການຈັດການຕ່າງໆ, ທັກສະດ້ານການຂາຍ ແລະການຕະຫຼາດ, ທັກສະດ້ານການຈັດການເວລາ"/>
  </r>
  <r>
    <d v="2019-06-13T10:57:05"/>
    <s v="ນາງບຸນລ້ອມ ຊາວພູວົງ"/>
    <s v="bounlom.xaop@metrocat.com"/>
    <s v="ບໍລິສັດ ລາວເມໂຕຣ ຈຳກັດ"/>
    <s v="10-50"/>
    <m/>
    <m/>
    <m/>
    <m/>
    <m/>
    <m/>
    <m/>
    <m/>
    <n v="233"/>
    <n v="303"/>
    <n v="407"/>
    <n v="500"/>
    <n v="233"/>
    <n v="267"/>
    <n v="407"/>
    <n v="465"/>
    <n v="233"/>
    <n v="290"/>
    <n v="325"/>
    <n v="407"/>
    <m/>
    <m/>
    <m/>
    <m/>
    <n v="233"/>
    <n v="290"/>
    <n v="349"/>
    <n v="406"/>
    <m/>
    <m/>
    <m/>
    <m/>
    <s v="ຍັງບໍ່ໄດ້ວາງແຜນ"/>
    <m/>
    <m/>
    <m/>
    <m/>
    <s v="ທັກສະດ້ານການເຮັດວຽກເປັນທີມ ແລະການປະສານງານ, ທັກສະດ້ານການແກ້ໄຂບັນຫາ, ທັກສະດ້ານແນວຄວາມຄິດສາກົນ, ທັກສະດ້ານພາສາ, ທັກສະດ້ານການຂາຍ ແລະການຕະຫຼາດ, ທັກສະດ້ານຄອມພິວເຕີ, ທັກສະດ້ານການຈູງໃຈ"/>
  </r>
  <r>
    <d v="2019-06-18T17:17:13"/>
    <s v="ນິຕາວັນ"/>
    <s v="Tuinitavanh@gmail.com"/>
    <s v="Tochimotolao Sole Co., Ltd."/>
    <s v="1-9"/>
    <n v="300"/>
    <n v="500"/>
    <n v="800"/>
    <n v="1000"/>
    <n v="300"/>
    <n v="300"/>
    <n v="500"/>
    <n v="800"/>
    <m/>
    <m/>
    <m/>
    <m/>
    <n v="300"/>
    <n v="400"/>
    <n v="500"/>
    <n v="800"/>
    <m/>
    <m/>
    <m/>
    <m/>
    <m/>
    <m/>
    <m/>
    <m/>
    <m/>
    <m/>
    <m/>
    <m/>
    <n v="300"/>
    <n v="300"/>
    <n v="500"/>
    <n v="800"/>
    <s v="ຍັງບໍ່ໄດ້ວາງແຜນ"/>
    <m/>
    <m/>
    <m/>
    <m/>
    <s v="ທັກສະດ້ານການຕິດຕໍ່ສື່ສານ, ທັກສະດ້ານເຕັກນິກ, ທັກສະດ້ານການເຮັດວຽກເປັນທີມ ແລະການປະສານງານ, ທັກສະດ້ານການແກ້ໄຂບັນຫາ, ທັກສະດ້ານການພັດທະນາຕົນເອງ ແລະມີແນວຄິດລິເລີ່ມ, ທັກສະດ້ານແນວຄວາມຄິດສາກົນ, ທັກສະດ້ານຄວາມເປັນຜູ້ນໍາ ແລະການຈັດການຕ່າງໆ, ທັກສະດ້ານພາສາ, ທັກສະດ້ານຄອມພິວເຕີ, ທັກສະດ້ານການຈັດການເວລາ"/>
  </r>
  <r>
    <d v="2019-06-25T13:23:25"/>
    <s v="Tom syhapanya"/>
    <s v="tom.shpy@gmail.com"/>
    <s v="Mpointmart"/>
    <s v="ຫຼາຍກວ່າ 500"/>
    <m/>
    <m/>
    <m/>
    <m/>
    <m/>
    <m/>
    <m/>
    <m/>
    <n v="180"/>
    <n v="300"/>
    <n v="500"/>
    <n v="2250"/>
    <m/>
    <m/>
    <m/>
    <m/>
    <n v="180"/>
    <n v="300"/>
    <n v="500"/>
    <n v="1300"/>
    <n v="250"/>
    <n v="300"/>
    <n v="600"/>
    <n v="1300"/>
    <n v="300"/>
    <n v="500"/>
    <n v="800"/>
    <n v="1500"/>
    <n v="300"/>
    <n v="500"/>
    <n v="800"/>
    <n v="1500"/>
    <s v="ເພີ່ມ"/>
    <s v="ຍ້ອນມີການຂະຫຍາຍສາຂາເພີ່ມ"/>
    <s v="Sale"/>
    <m/>
    <m/>
    <s v="ທັກສະດ້ານເຕັກນິກ, ທັກສະດ້ານການພັດທະນາຕົນເອງ ແລະມີແນວຄິດລິເລີ່ມ, ທັກສະດ້ານແນວຄວາມຄິດສາກົນ, ທັກສະດ້ານພາສາ, ທັກສະດ້ານຄອມພິວເຕີ, ທັກສະດ້ານການຈູງໃຈ"/>
  </r>
  <r>
    <d v="2019-06-25T19:09:06"/>
    <s v="Bounthieng Lattanavong"/>
    <s v="bounthieng@gmail.com"/>
    <s v="Meuanglao Foods Co., Ltd"/>
    <s v="10-50"/>
    <n v="186.04651162790697"/>
    <n v="279.06976744186045"/>
    <n v="348.83720930232556"/>
    <n v="581.39534883720933"/>
    <n v="209.30232558139534"/>
    <n v="290.69767441860466"/>
    <n v="406.97674418604652"/>
    <n v="639.53488372093022"/>
    <n v="209.30232558139534"/>
    <n v="290.69767441860466"/>
    <n v="406.97674418604652"/>
    <n v="639.53488372093022"/>
    <n v="186.04651162790697"/>
    <n v="232.55813953488371"/>
    <n v="348.83720930232556"/>
    <n v="581.39534883720933"/>
    <n v="186.04651162790697"/>
    <n v="232.55813953488371"/>
    <n v="348.83720930232556"/>
    <n v="581.39534883720933"/>
    <n v="174.41860465116278"/>
    <n v="209.30232558139534"/>
    <n v="290.69767441860466"/>
    <n v="465.11627906976742"/>
    <n v="186.04651162790697"/>
    <n v="232.55813953488371"/>
    <n v="348.83720930232556"/>
    <n v="581.39534883720933"/>
    <n v="186.04651162790697"/>
    <n v="232.55813953488371"/>
    <n v="348.83720930232556"/>
    <n v="581.39534883720933"/>
    <s v="ເພີ່ມ"/>
    <s v="ຍ້ອນມີການປ່ຽນແທນພະນັກງານ"/>
    <s v="ພະນັກງານຂາຍ, ການຕະຫລາດ, ຈັດຊື້"/>
    <m/>
    <m/>
    <s v="ທັກສະດ້ານການຕິດຕໍ່ສື່ສານ, ທັກສະດ້ານເຕັກນິກ, ທັກສະດ້ານການເຮັດວຽກເປັນທີມ ແລະການປະສານງານ, ທັກສະດ້ານການແກ້ໄຂບັນຫາ, ທັກສະດ້ານການພັດທະນາຕົນເອງ ແລະມີແນວຄິດລິເລີ່ມ, ທັກສະດ້ານແນວຄວາມຄິດສາກົນ, ທັກສະດ້ານຄວາມເປັນຜູ້ນໍາ ແລະການຈັດການຕ່າງໆ, ທັກສະດ້ານຄວາມໝັ້ນໃຈຕົນເອງ, ທັກສະດ້ານການຂາຍ ແລະການຕະຫຼາດ, ທັກສະດ້ານຄອມພິວເຕີ, ທັກສະດ້ານການຈັດການເວລາ, ທັກສະດ້ານການຈູງໃຈ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EF3BCF-7686-44FD-BA7F-0FDDE61A0192}" name="RawData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43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Marketing Officer (1 - 3 years experience)" fld="14" subtotal="average" baseField="0" baseItem="149331808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214746-71E3-4269-AE92-2C032438B46E}" name="Table1" displayName="Table1" ref="A1:BB7" totalsRowShown="0">
  <autoFilter ref="A1:BB7" xr:uid="{0DFA9205-FCA8-43B4-8B0B-4AFC5B3723B1}"/>
  <tableColumns count="54">
    <tableColumn id="1" xr3:uid="{8361341F-4BFD-4EEE-9037-767C67C5E910}" name="Timestamp" dataDxfId="26"/>
    <tableColumn id="2" xr3:uid="{72BDAC62-9611-4507-8BC0-07B3C2F8C820}" name="Your Name" dataDxfId="25"/>
    <tableColumn id="3" xr3:uid="{D7015F65-9F64-490C-9F7E-96818FB90ECF}" name="Your Email" dataDxfId="24"/>
    <tableColumn id="4" xr3:uid="{02F46F38-BB6E-4142-BC60-33200EC423A7}" name="Company or Organization name" dataDxfId="23"/>
    <tableColumn id="5" xr3:uid="{5DF8A563-14C9-4946-9427-28850259C438}" name="Number of employee (Full-time equivalent)" dataDxfId="22"/>
    <tableColumn id="6" xr3:uid="{5D868605-6053-45ED-9BAE-F7A9E249BA7A}" name="Product Manager (new graduate)"/>
    <tableColumn id="7" xr3:uid="{D60EDA76-FDCD-48F5-88BB-6FEECA083B57}" name="Product Manager (1 - 3 years experience)"/>
    <tableColumn id="8" xr3:uid="{57C4EB5A-D436-4BAD-8184-6F74EBA6547A}" name="Product Manager (4 - 6 years experience)"/>
    <tableColumn id="9" xr3:uid="{E2E5A111-DC9F-4BC1-9324-D994F996B229}" name="Product Manager (7 years experience)"/>
    <tableColumn id="10" xr3:uid="{3644B0CD-07BD-448E-B6B1-AB4A73722999}" name="Sale Officer (new graduate)"/>
    <tableColumn id="11" xr3:uid="{5ECD83D9-4D34-49E5-B098-37ED498ACA2F}" name="Sale Officer (1 - 3 years experience)"/>
    <tableColumn id="12" xr3:uid="{F11631B8-BE36-4BBB-9CDE-62E5B96D56D8}" name="Sale Officer (4 - 6 years experience)"/>
    <tableColumn id="13" xr3:uid="{700B2D22-EA58-4731-B81E-B7C53F6B9A90}" name="Sale Officer (7 years experience)"/>
    <tableColumn id="14" xr3:uid="{4FBDF21F-574D-4967-A20F-1195F1489BF0}" name="Marketing Officer (new graduate)" dataDxfId="21"/>
    <tableColumn id="15" xr3:uid="{64E3C6D4-7C1C-4C50-B0B3-AB77B9D2781C}" name="Marketing Officer (1 - 3 years experience)" dataDxfId="20"/>
    <tableColumn id="16" xr3:uid="{4FDF0315-CBFC-45D5-98D9-77DFFC6AB358}" name="Marketing Officer (4 - 6 years experience)" dataDxfId="19"/>
    <tableColumn id="17" xr3:uid="{E18BEA74-86C7-4024-96E2-AF38DA05E2D9}" name="Marketing Officer (7 years experience)" dataDxfId="18"/>
    <tableColumn id="18" xr3:uid="{18B613AC-4EC8-47BD-90DA-8227C903481A}" name="Human Resources Officer (new graduate)" dataDxfId="17"/>
    <tableColumn id="19" xr3:uid="{C8C89F41-8A3A-46C3-B8C8-1656E5DA2C7C}" name="Human Resources Officer (1 - 3 years experience)" dataDxfId="16"/>
    <tableColumn id="20" xr3:uid="{223E0A02-B803-4CCC-8D0F-CF6BF4E5745B}" name="Human Resources Officer (4 - 6 years experience)" dataDxfId="15"/>
    <tableColumn id="21" xr3:uid="{A3CB43FD-DB06-48E7-BE98-1D2FA083A872}" name="Human Resources Officer (7 years experience)" dataDxfId="14"/>
    <tableColumn id="22" xr3:uid="{A334851C-D77A-4F7D-8CAD-CF25AEC78EB8}" name="Finance Officer (new graduate)" dataDxfId="13"/>
    <tableColumn id="23" xr3:uid="{72E5BA63-B45D-4C4E-AF67-D9B52CEBCE78}" name="Finance Officer (1 - 3 years experience)" dataDxfId="12"/>
    <tableColumn id="24" xr3:uid="{B182DB87-60C8-48B1-98C3-1E7FB7CA95C4}" name="Finance Officer (4 - 6 years experience)" dataDxfId="11"/>
    <tableColumn id="25" xr3:uid="{2DA2D2A4-0746-43A6-AD36-BB13F2204677}" name="Finance Officer (7 years experience)" dataDxfId="10"/>
    <tableColumn id="26" xr3:uid="{C50AD726-25AA-460F-AE29-341944E33753}" name="Procurement Officer (new graduate)"/>
    <tableColumn id="27" xr3:uid="{7734DAAC-4EF7-4148-9317-50A12842A676}" name="Procurement Officer (1 - 3 years experience)"/>
    <tableColumn id="28" xr3:uid="{0BF2B22B-9D20-4D6C-B8EF-8E78CDFE0CDD}" name="Procurement Officer (4 - 6 years experience)"/>
    <tableColumn id="29" xr3:uid="{07B08F43-F020-4C5F-9495-2B7D7AA3AF88}" name="Procurement Officer (7 years experience)"/>
    <tableColumn id="30" xr3:uid="{8054CC73-65F2-43D7-B963-40E696D706DB}" name="Administrative Officer (new graduate)" dataDxfId="9"/>
    <tableColumn id="31" xr3:uid="{E6934558-4B74-41E0-B129-15CF9516E4E3}" name="Administrative Officer (1 - 3 years experience)" dataDxfId="8"/>
    <tableColumn id="32" xr3:uid="{14073F4E-3DD0-4AA1-95F9-2C7DBD3BD08B}" name="Administrative Officer (4 - 6 years experience)" dataDxfId="7"/>
    <tableColumn id="33" xr3:uid="{909C59B4-86F5-48C8-95B6-3C386B0BB21D}" name="Administrative Officer (7 years experience)" dataDxfId="6"/>
    <tableColumn id="34" xr3:uid="{E2D9DB5F-6DA2-4853-9AE6-FB17EB4C741B}" name="Stock Manager (new graduate)" dataDxfId="5"/>
    <tableColumn id="35" xr3:uid="{225C59B8-1B48-49DA-A651-FDBAE2898905}" name="Stock Manager (1 - 3 years experience)" dataDxfId="4"/>
    <tableColumn id="36" xr3:uid="{9ABE39E9-BC68-4F8D-8FBC-B1AD8E9686CB}" name="Stock Manager (4 - 6 years experience)" dataDxfId="3"/>
    <tableColumn id="37" xr3:uid="{CFCC5CA9-6342-4073-A102-689A91DCA37C}" name="Stock Manager (7 years experience)" dataDxfId="2"/>
    <tableColumn id="38" xr3:uid="{86A2FC15-BE0D-417B-941C-1694AAA07C5D}" name="Does your Company or Organization plan to increase or decrease headcount in next 6 to 12 months?" dataDxfId="1"/>
    <tableColumn id="39" xr3:uid="{1042006A-F913-4125-A28E-FE8CE39FD925}" name="Why does your Company or Organization increase the headcount?"/>
    <tableColumn id="40" xr3:uid="{BB8D9603-54EE-4E00-A871-B3781870FE2D}" name="Please indicate job functions that your Company or Organization plan to hire or increase in next 6 to 12 months"/>
    <tableColumn id="41" xr3:uid="{5C04843E-EB3C-4939-AF13-7C1034650A92}" name="Why does your Company or Organization decrease the headcount?"/>
    <tableColumn id="42" xr3:uid="{1223ED5A-B174-4F4C-9FCC-924A5F2DBD9E}" name="Please indicate job functions that your Company or Organization plan to decrease in next 6 to 12 months"/>
    <tableColumn id="43" xr3:uid="{343ED370-8210-478C-A386-E751E47668F9}" name="What kind of skills does your Company or Organization require?" dataDxfId="0"/>
    <tableColumn id="44" xr3:uid="{52B0EF93-5BAB-43CF-BC05-B6775A78D813}" name="Column1"/>
    <tableColumn id="45" xr3:uid="{BE105146-33B3-40CF-8A05-822584B42F24}" name="Column2"/>
    <tableColumn id="46" xr3:uid="{8605E5AD-B4D4-42BB-8D4C-AD1731642012}" name="Column3"/>
    <tableColumn id="47" xr3:uid="{40622FB5-D7B9-43F4-9C42-A106AABC4225}" name="Column4"/>
    <tableColumn id="48" xr3:uid="{4B5FE1E4-AB28-4966-8D92-6E88D8A66995}" name="Column5"/>
    <tableColumn id="49" xr3:uid="{A4DC2D0D-0EA3-4908-A86E-5AC48D09B9AA}" name="Column6"/>
    <tableColumn id="50" xr3:uid="{1EEF4F53-A264-428A-BE29-0F6CA799A4DC}" name="Column7"/>
    <tableColumn id="51" xr3:uid="{EA39E183-DF5A-418A-8A5F-97D504B3CD86}" name="Column8"/>
    <tableColumn id="52" xr3:uid="{5634A430-82D8-494B-8D13-60784607D8A7}" name="Column9"/>
    <tableColumn id="53" xr3:uid="{4ADB79B9-37B9-44FA-9566-441237581C55}" name="Column10"/>
    <tableColumn id="54" xr3:uid="{C035E773-AA62-4556-8991-77734C9EC62E}" name="Column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B5A95-2CC0-42C5-9C06-8BD3BEABF9EA}">
  <dimension ref="A3:A4"/>
  <sheetViews>
    <sheetView workbookViewId="0">
      <selection activeCell="A3" sqref="A3"/>
    </sheetView>
  </sheetViews>
  <sheetFormatPr defaultRowHeight="12.75" x14ac:dyDescent="0.2"/>
  <cols>
    <col min="1" max="1" width="50" bestFit="1" customWidth="1"/>
  </cols>
  <sheetData>
    <row r="3" spans="1:1" x14ac:dyDescent="0.2">
      <c r="A3" t="s">
        <v>71</v>
      </c>
    </row>
    <row r="4" spans="1:1" x14ac:dyDescent="0.2">
      <c r="A4" s="6">
        <v>298.73953488372092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H7"/>
  <sheetViews>
    <sheetView tabSelected="1" topLeftCell="AT1" zoomScaleNormal="100" workbookViewId="0">
      <pane ySplit="1" topLeftCell="A2" activePane="bottomLeft" state="frozen"/>
      <selection pane="bottomLeft" activeCell="AQ7" sqref="AQ7:BC7"/>
    </sheetView>
  </sheetViews>
  <sheetFormatPr defaultColWidth="14.42578125" defaultRowHeight="15.75" customHeight="1" x14ac:dyDescent="0.2"/>
  <cols>
    <col min="1" max="3" width="21.5703125" customWidth="1"/>
    <col min="4" max="4" width="32.140625" customWidth="1"/>
    <col min="5" max="5" width="42" customWidth="1"/>
    <col min="6" max="6" width="37.140625" bestFit="1" customWidth="1"/>
    <col min="7" max="8" width="44.85546875" bestFit="1" customWidth="1"/>
    <col min="9" max="9" width="51.28515625" bestFit="1" customWidth="1"/>
    <col min="10" max="10" width="37.140625" bestFit="1" customWidth="1"/>
    <col min="11" max="12" width="44.85546875" bestFit="1" customWidth="1"/>
    <col min="13" max="13" width="51.28515625" bestFit="1" customWidth="1"/>
    <col min="14" max="14" width="37.140625" bestFit="1" customWidth="1"/>
    <col min="15" max="16" width="44.85546875" bestFit="1" customWidth="1"/>
    <col min="17" max="17" width="51.28515625" bestFit="1" customWidth="1"/>
    <col min="18" max="18" width="40.28515625" customWidth="1"/>
    <col min="19" max="20" width="47.7109375" customWidth="1"/>
    <col min="21" max="21" width="51.28515625" bestFit="1" customWidth="1"/>
    <col min="22" max="22" width="37.140625" bestFit="1" customWidth="1"/>
    <col min="23" max="24" width="44.85546875" bestFit="1" customWidth="1"/>
    <col min="25" max="25" width="51.28515625" bestFit="1" customWidth="1"/>
    <col min="26" max="26" width="37.140625" bestFit="1" customWidth="1"/>
    <col min="27" max="28" width="44.85546875" bestFit="1" customWidth="1"/>
    <col min="29" max="29" width="51.28515625" bestFit="1" customWidth="1"/>
    <col min="30" max="30" width="37.140625" bestFit="1" customWidth="1"/>
    <col min="31" max="32" width="44.85546875" bestFit="1" customWidth="1"/>
    <col min="33" max="33" width="51.28515625" bestFit="1" customWidth="1"/>
    <col min="34" max="34" width="37.140625" bestFit="1" customWidth="1"/>
    <col min="35" max="36" width="44.85546875" bestFit="1" customWidth="1"/>
    <col min="37" max="37" width="51.28515625" bestFit="1" customWidth="1"/>
    <col min="38" max="38" width="86.85546875" bestFit="1" customWidth="1"/>
    <col min="39" max="39" width="63.42578125" customWidth="1"/>
    <col min="40" max="40" width="73.42578125" customWidth="1"/>
    <col min="41" max="41" width="64" customWidth="1"/>
    <col min="42" max="42" width="90.28515625" bestFit="1" customWidth="1"/>
    <col min="43" max="43" width="255.7109375" bestFit="1" customWidth="1"/>
    <col min="44" max="49" width="21.5703125" customWidth="1"/>
  </cols>
  <sheetData>
    <row r="1" spans="1:60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5</v>
      </c>
      <c r="AM1" t="s">
        <v>6</v>
      </c>
      <c r="AN1" t="s">
        <v>7</v>
      </c>
      <c r="AO1" t="s">
        <v>8</v>
      </c>
      <c r="AP1" t="s">
        <v>9</v>
      </c>
      <c r="AQ1" t="s">
        <v>10</v>
      </c>
      <c r="AR1" t="s">
        <v>74</v>
      </c>
      <c r="AS1" t="s">
        <v>81</v>
      </c>
      <c r="AT1" t="s">
        <v>82</v>
      </c>
      <c r="AU1" t="s">
        <v>83</v>
      </c>
      <c r="AV1" t="s">
        <v>84</v>
      </c>
      <c r="AW1" t="s">
        <v>88</v>
      </c>
      <c r="AX1" t="s">
        <v>92</v>
      </c>
      <c r="AY1" t="s">
        <v>93</v>
      </c>
      <c r="AZ1" t="s">
        <v>94</v>
      </c>
      <c r="BA1" t="s">
        <v>96</v>
      </c>
      <c r="BB1" t="s">
        <v>97</v>
      </c>
    </row>
    <row r="2" spans="1:60" ht="15.75" customHeight="1" x14ac:dyDescent="0.2">
      <c r="A2" s="1">
        <v>43628.552257615738</v>
      </c>
      <c r="B2" s="2" t="s">
        <v>11</v>
      </c>
      <c r="C2" s="2" t="s">
        <v>12</v>
      </c>
      <c r="D2" s="2" t="s">
        <v>13</v>
      </c>
      <c r="E2" s="2" t="s">
        <v>14</v>
      </c>
      <c r="F2" s="2">
        <v>300</v>
      </c>
      <c r="G2" s="2">
        <v>500</v>
      </c>
      <c r="H2" s="2">
        <v>700</v>
      </c>
      <c r="I2" s="2">
        <v>100</v>
      </c>
      <c r="J2" s="2">
        <v>250</v>
      </c>
      <c r="K2" s="2">
        <v>300</v>
      </c>
      <c r="L2" s="2">
        <v>500</v>
      </c>
      <c r="M2" s="2">
        <v>700</v>
      </c>
      <c r="N2" s="2">
        <v>250</v>
      </c>
      <c r="O2" s="2">
        <v>350</v>
      </c>
      <c r="P2" s="2">
        <v>400</v>
      </c>
      <c r="Q2" s="2">
        <v>500</v>
      </c>
      <c r="R2" s="2">
        <v>300</v>
      </c>
      <c r="S2" s="2">
        <v>350</v>
      </c>
      <c r="T2" s="2">
        <v>450</v>
      </c>
      <c r="U2" s="2">
        <v>550</v>
      </c>
      <c r="V2" s="2">
        <v>250</v>
      </c>
      <c r="W2" s="2">
        <v>300</v>
      </c>
      <c r="X2" s="2">
        <v>350</v>
      </c>
      <c r="Y2" s="2">
        <v>400</v>
      </c>
      <c r="Z2" s="2">
        <v>200</v>
      </c>
      <c r="AA2" s="2">
        <v>250</v>
      </c>
      <c r="AB2" s="2">
        <v>300</v>
      </c>
      <c r="AC2" s="2">
        <v>350</v>
      </c>
      <c r="AD2" s="2">
        <v>200</v>
      </c>
      <c r="AE2" s="2">
        <v>250</v>
      </c>
      <c r="AF2" s="2">
        <v>300</v>
      </c>
      <c r="AG2" s="2">
        <v>350</v>
      </c>
      <c r="AH2" s="2">
        <v>300</v>
      </c>
      <c r="AI2" s="2">
        <v>350</v>
      </c>
      <c r="AJ2" s="2">
        <v>400</v>
      </c>
      <c r="AK2" s="2">
        <v>500</v>
      </c>
      <c r="AL2" s="2" t="s">
        <v>15</v>
      </c>
      <c r="AM2" s="2" t="s">
        <v>16</v>
      </c>
      <c r="AN2" s="2" t="s">
        <v>17</v>
      </c>
      <c r="AO2" s="3"/>
      <c r="AP2" s="3"/>
      <c r="AQ2" s="2" t="s">
        <v>72</v>
      </c>
      <c r="AR2" s="3" t="s">
        <v>73</v>
      </c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</row>
    <row r="3" spans="1:60" ht="15.75" customHeight="1" x14ac:dyDescent="0.2">
      <c r="A3" s="1">
        <v>43628.603561851851</v>
      </c>
      <c r="B3" s="2" t="s">
        <v>18</v>
      </c>
      <c r="C3" s="2" t="s">
        <v>19</v>
      </c>
      <c r="D3" s="2" t="s">
        <v>20</v>
      </c>
      <c r="E3" s="4" t="s">
        <v>21</v>
      </c>
      <c r="F3" s="2">
        <v>120</v>
      </c>
      <c r="G3" s="2">
        <v>400</v>
      </c>
      <c r="H3" s="2">
        <v>700</v>
      </c>
      <c r="I3" s="2">
        <v>800</v>
      </c>
      <c r="J3" s="2">
        <v>120</v>
      </c>
      <c r="K3" s="2">
        <v>200</v>
      </c>
      <c r="L3" s="2">
        <v>400</v>
      </c>
      <c r="M3" s="2">
        <v>500</v>
      </c>
      <c r="N3" s="2">
        <v>120</v>
      </c>
      <c r="O3" s="2">
        <v>250</v>
      </c>
      <c r="P3" s="2">
        <v>350</v>
      </c>
      <c r="Q3" s="2">
        <v>500</v>
      </c>
      <c r="R3" s="2">
        <v>200</v>
      </c>
      <c r="S3" s="2">
        <v>350</v>
      </c>
      <c r="T3" s="2">
        <v>500</v>
      </c>
      <c r="U3" s="2">
        <v>700</v>
      </c>
      <c r="V3" s="2">
        <v>120</v>
      </c>
      <c r="W3" s="2">
        <v>200</v>
      </c>
      <c r="X3" s="2">
        <v>350</v>
      </c>
      <c r="Y3" s="2">
        <v>500</v>
      </c>
      <c r="Z3" s="2">
        <v>120</v>
      </c>
      <c r="AA3" s="2">
        <v>250</v>
      </c>
      <c r="AB3" s="2">
        <v>350</v>
      </c>
      <c r="AC3" s="2">
        <v>500</v>
      </c>
      <c r="AD3" s="2">
        <v>200</v>
      </c>
      <c r="AE3" s="2">
        <v>350</v>
      </c>
      <c r="AF3" s="2">
        <v>400</v>
      </c>
      <c r="AG3" s="2">
        <v>550</v>
      </c>
      <c r="AH3" s="2">
        <v>120</v>
      </c>
      <c r="AI3" s="2">
        <v>200</v>
      </c>
      <c r="AJ3" s="2">
        <v>300</v>
      </c>
      <c r="AK3" s="2">
        <v>500</v>
      </c>
      <c r="AL3" s="2" t="s">
        <v>22</v>
      </c>
      <c r="AM3" s="3"/>
      <c r="AN3" s="3"/>
      <c r="AO3" s="3"/>
      <c r="AP3" s="3"/>
      <c r="AQ3" s="2" t="s">
        <v>75</v>
      </c>
      <c r="AR3" s="3" t="s">
        <v>76</v>
      </c>
      <c r="AS3" s="3" t="s">
        <v>77</v>
      </c>
      <c r="AT3" s="3" t="s">
        <v>78</v>
      </c>
      <c r="AU3" s="3" t="s">
        <v>79</v>
      </c>
      <c r="AV3" s="3" t="s">
        <v>80</v>
      </c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</row>
    <row r="4" spans="1:60" ht="15.75" customHeight="1" x14ac:dyDescent="0.2">
      <c r="A4" s="1">
        <v>43629.456311574075</v>
      </c>
      <c r="B4" s="2" t="s">
        <v>23</v>
      </c>
      <c r="C4" s="2" t="s">
        <v>24</v>
      </c>
      <c r="D4" s="2" t="s">
        <v>25</v>
      </c>
      <c r="E4" s="2" t="s">
        <v>14</v>
      </c>
      <c r="F4" s="3"/>
      <c r="G4" s="3"/>
      <c r="H4" s="3"/>
      <c r="I4" s="3"/>
      <c r="J4" s="3"/>
      <c r="K4" s="3"/>
      <c r="L4" s="3"/>
      <c r="M4" s="3"/>
      <c r="N4" s="2">
        <v>233</v>
      </c>
      <c r="O4" s="2">
        <v>303</v>
      </c>
      <c r="P4" s="2">
        <v>407</v>
      </c>
      <c r="Q4" s="2">
        <v>500</v>
      </c>
      <c r="R4" s="2">
        <v>233</v>
      </c>
      <c r="S4" s="2">
        <v>267</v>
      </c>
      <c r="T4" s="2">
        <v>407</v>
      </c>
      <c r="U4" s="2">
        <v>465</v>
      </c>
      <c r="V4" s="2">
        <v>233</v>
      </c>
      <c r="W4" s="2">
        <v>290</v>
      </c>
      <c r="X4" s="2">
        <v>325</v>
      </c>
      <c r="Y4" s="2">
        <v>407</v>
      </c>
      <c r="Z4" s="3"/>
      <c r="AA4" s="3"/>
      <c r="AB4" s="3"/>
      <c r="AC4" s="3"/>
      <c r="AD4" s="2">
        <v>233</v>
      </c>
      <c r="AE4" s="2">
        <v>290</v>
      </c>
      <c r="AF4" s="2">
        <v>349</v>
      </c>
      <c r="AG4" s="2">
        <v>406</v>
      </c>
      <c r="AH4" s="3"/>
      <c r="AI4" s="3"/>
      <c r="AJ4" s="3"/>
      <c r="AK4" s="3"/>
      <c r="AL4" s="2" t="s">
        <v>22</v>
      </c>
      <c r="AM4" s="3"/>
      <c r="AN4" s="3"/>
      <c r="AO4" s="3"/>
      <c r="AP4" s="3"/>
      <c r="AQ4" s="2" t="s">
        <v>75</v>
      </c>
      <c r="AR4" s="3" t="s">
        <v>85</v>
      </c>
      <c r="AS4" s="3" t="s">
        <v>77</v>
      </c>
      <c r="AT4" s="3" t="s">
        <v>73</v>
      </c>
      <c r="AU4" s="3" t="s">
        <v>79</v>
      </c>
      <c r="AV4" s="3" t="s">
        <v>86</v>
      </c>
      <c r="AW4" s="3" t="s">
        <v>87</v>
      </c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</row>
    <row r="5" spans="1:60" ht="15.75" customHeight="1" x14ac:dyDescent="0.2">
      <c r="A5" s="1">
        <v>43634.720294618055</v>
      </c>
      <c r="B5" s="2" t="s">
        <v>26</v>
      </c>
      <c r="C5" s="2" t="s">
        <v>27</v>
      </c>
      <c r="D5" s="2" t="s">
        <v>28</v>
      </c>
      <c r="E5" s="4" t="s">
        <v>21</v>
      </c>
      <c r="F5" s="2">
        <v>300</v>
      </c>
      <c r="G5" s="2">
        <v>500</v>
      </c>
      <c r="H5" s="2">
        <v>800</v>
      </c>
      <c r="I5" s="2">
        <v>1000</v>
      </c>
      <c r="J5" s="2">
        <v>300</v>
      </c>
      <c r="K5" s="2">
        <v>300</v>
      </c>
      <c r="L5" s="2">
        <v>500</v>
      </c>
      <c r="M5" s="2">
        <v>800</v>
      </c>
      <c r="N5" s="3"/>
      <c r="O5" s="3"/>
      <c r="P5" s="3"/>
      <c r="Q5" s="3"/>
      <c r="R5" s="2">
        <v>300</v>
      </c>
      <c r="S5" s="2">
        <v>400</v>
      </c>
      <c r="T5" s="2">
        <v>500</v>
      </c>
      <c r="U5" s="2">
        <v>800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2">
        <v>300</v>
      </c>
      <c r="AI5" s="2">
        <v>300</v>
      </c>
      <c r="AJ5" s="2">
        <v>500</v>
      </c>
      <c r="AK5" s="2">
        <v>800</v>
      </c>
      <c r="AL5" s="2" t="s">
        <v>22</v>
      </c>
      <c r="AM5" s="3"/>
      <c r="AN5" s="3"/>
      <c r="AO5" s="3"/>
      <c r="AP5" s="3"/>
      <c r="AQ5" s="2" t="s">
        <v>89</v>
      </c>
      <c r="AR5" s="3" t="s">
        <v>90</v>
      </c>
      <c r="AS5" s="3" t="s">
        <v>91</v>
      </c>
      <c r="AT5" s="3" t="s">
        <v>85</v>
      </c>
      <c r="AU5" s="3" t="s">
        <v>76</v>
      </c>
      <c r="AV5" s="3" t="s">
        <v>77</v>
      </c>
      <c r="AW5" s="3" t="s">
        <v>78</v>
      </c>
      <c r="AX5" s="3" t="s">
        <v>73</v>
      </c>
      <c r="AY5" s="3" t="s">
        <v>86</v>
      </c>
      <c r="AZ5" s="3" t="s">
        <v>80</v>
      </c>
      <c r="BA5" s="3"/>
      <c r="BB5" s="3"/>
      <c r="BC5" s="3"/>
      <c r="BD5" s="3"/>
      <c r="BE5" s="3"/>
      <c r="BF5" s="3"/>
      <c r="BG5" s="3"/>
      <c r="BH5" s="3"/>
    </row>
    <row r="6" spans="1:60" ht="15.75" customHeight="1" x14ac:dyDescent="0.2">
      <c r="A6" s="1">
        <v>43641.557923831017</v>
      </c>
      <c r="B6" s="2" t="s">
        <v>29</v>
      </c>
      <c r="C6" s="2" t="s">
        <v>30</v>
      </c>
      <c r="D6" s="2" t="s">
        <v>31</v>
      </c>
      <c r="E6" s="2" t="s">
        <v>32</v>
      </c>
      <c r="F6" s="3"/>
      <c r="G6" s="3"/>
      <c r="H6" s="3"/>
      <c r="I6" s="3"/>
      <c r="J6" s="3"/>
      <c r="K6" s="3"/>
      <c r="L6" s="3"/>
      <c r="M6" s="3"/>
      <c r="N6" s="2">
        <v>180</v>
      </c>
      <c r="O6" s="2">
        <v>300</v>
      </c>
      <c r="P6" s="2">
        <v>500</v>
      </c>
      <c r="Q6" s="2">
        <f>(1500+3000)/2</f>
        <v>2250</v>
      </c>
      <c r="R6" s="3"/>
      <c r="S6" s="3"/>
      <c r="T6" s="3"/>
      <c r="U6" s="3"/>
      <c r="V6" s="2">
        <v>180</v>
      </c>
      <c r="W6" s="2">
        <v>300</v>
      </c>
      <c r="X6" s="2">
        <v>500</v>
      </c>
      <c r="Y6" s="2">
        <v>1300</v>
      </c>
      <c r="Z6" s="2">
        <v>250</v>
      </c>
      <c r="AA6" s="2">
        <v>300</v>
      </c>
      <c r="AB6" s="2">
        <v>600</v>
      </c>
      <c r="AC6" s="2">
        <v>1300</v>
      </c>
      <c r="AD6" s="2">
        <v>300</v>
      </c>
      <c r="AE6" s="2">
        <v>500</v>
      </c>
      <c r="AF6" s="2">
        <v>800</v>
      </c>
      <c r="AG6" s="2">
        <v>1500</v>
      </c>
      <c r="AH6" s="2">
        <v>300</v>
      </c>
      <c r="AI6" s="2">
        <v>500</v>
      </c>
      <c r="AJ6" s="2">
        <v>800</v>
      </c>
      <c r="AK6" s="2">
        <v>1500</v>
      </c>
      <c r="AL6" s="2" t="s">
        <v>15</v>
      </c>
      <c r="AM6" s="2" t="s">
        <v>16</v>
      </c>
      <c r="AN6" s="2" t="s">
        <v>33</v>
      </c>
      <c r="AO6" s="3"/>
      <c r="AP6" s="3"/>
      <c r="AQ6" s="2" t="s">
        <v>72</v>
      </c>
      <c r="AR6" s="3" t="s">
        <v>76</v>
      </c>
      <c r="AS6" s="3" t="s">
        <v>77</v>
      </c>
      <c r="AT6" s="3" t="s">
        <v>73</v>
      </c>
      <c r="AU6" s="3" t="s">
        <v>86</v>
      </c>
      <c r="AV6" s="3" t="s">
        <v>87</v>
      </c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</row>
    <row r="7" spans="1:60" ht="15.75" customHeight="1" x14ac:dyDescent="0.2">
      <c r="A7" s="1">
        <v>43641.797985138888</v>
      </c>
      <c r="B7" s="2" t="s">
        <v>34</v>
      </c>
      <c r="C7" s="2" t="s">
        <v>35</v>
      </c>
      <c r="D7" s="2" t="s">
        <v>36</v>
      </c>
      <c r="E7" s="2" t="s">
        <v>14</v>
      </c>
      <c r="F7" s="5">
        <f>1600000/8600</f>
        <v>186.04651162790697</v>
      </c>
      <c r="G7" s="5">
        <f>2400000/8600</f>
        <v>279.06976744186045</v>
      </c>
      <c r="H7" s="5">
        <f>3000000/8600</f>
        <v>348.83720930232556</v>
      </c>
      <c r="I7" s="5">
        <f>5000000/8600</f>
        <v>581.39534883720933</v>
      </c>
      <c r="J7" s="5">
        <f>1800000/8600</f>
        <v>209.30232558139534</v>
      </c>
      <c r="K7" s="5">
        <f>2500000/8600</f>
        <v>290.69767441860466</v>
      </c>
      <c r="L7" s="5">
        <f>3500000/8600</f>
        <v>406.97674418604652</v>
      </c>
      <c r="M7" s="5">
        <f>5500000/8600</f>
        <v>639.53488372093022</v>
      </c>
      <c r="N7" s="5">
        <f>1800000/8600</f>
        <v>209.30232558139534</v>
      </c>
      <c r="O7" s="5">
        <f>2500000/8600</f>
        <v>290.69767441860466</v>
      </c>
      <c r="P7" s="5">
        <f>3500000/8600</f>
        <v>406.97674418604652</v>
      </c>
      <c r="Q7" s="5">
        <f>5500000/8600</f>
        <v>639.53488372093022</v>
      </c>
      <c r="R7" s="5">
        <f>1600000/8600</f>
        <v>186.04651162790697</v>
      </c>
      <c r="S7" s="5">
        <f>2000000/8600</f>
        <v>232.55813953488371</v>
      </c>
      <c r="T7" s="5">
        <f>3000000/8600</f>
        <v>348.83720930232556</v>
      </c>
      <c r="U7" s="5">
        <f>5000000/8600</f>
        <v>581.39534883720933</v>
      </c>
      <c r="V7" s="5">
        <f>1600000/8600</f>
        <v>186.04651162790697</v>
      </c>
      <c r="W7" s="5">
        <f>2000000/8600</f>
        <v>232.55813953488371</v>
      </c>
      <c r="X7" s="5">
        <f>3000000/8600</f>
        <v>348.83720930232556</v>
      </c>
      <c r="Y7" s="5">
        <f>5000000/8600</f>
        <v>581.39534883720933</v>
      </c>
      <c r="Z7" s="5">
        <f>1500000/8600</f>
        <v>174.41860465116278</v>
      </c>
      <c r="AA7" s="5">
        <f>1800000/8600</f>
        <v>209.30232558139534</v>
      </c>
      <c r="AB7" s="5">
        <f>2500000/8600</f>
        <v>290.69767441860466</v>
      </c>
      <c r="AC7" s="5">
        <f>4000000/8600</f>
        <v>465.11627906976742</v>
      </c>
      <c r="AD7" s="5">
        <f>1600000/8600</f>
        <v>186.04651162790697</v>
      </c>
      <c r="AE7" s="5">
        <f>2000000/8600</f>
        <v>232.55813953488371</v>
      </c>
      <c r="AF7" s="5">
        <f>3000000/8600</f>
        <v>348.83720930232556</v>
      </c>
      <c r="AG7" s="5">
        <f>5000000/8600</f>
        <v>581.39534883720933</v>
      </c>
      <c r="AH7" s="5">
        <f>1600000/8600</f>
        <v>186.04651162790697</v>
      </c>
      <c r="AI7" s="5">
        <f>2000000/8600</f>
        <v>232.55813953488371</v>
      </c>
      <c r="AJ7" s="5">
        <f>3000000/8600</f>
        <v>348.83720930232556</v>
      </c>
      <c r="AK7" s="5">
        <f>5000000/8600</f>
        <v>581.39534883720933</v>
      </c>
      <c r="AL7" s="2" t="s">
        <v>15</v>
      </c>
      <c r="AM7" s="2" t="s">
        <v>37</v>
      </c>
      <c r="AN7" s="2" t="s">
        <v>38</v>
      </c>
      <c r="AO7" s="3"/>
      <c r="AP7" s="3"/>
      <c r="AQ7" s="2" t="s">
        <v>89</v>
      </c>
      <c r="AR7" s="3" t="s">
        <v>90</v>
      </c>
      <c r="AS7" s="3" t="s">
        <v>91</v>
      </c>
      <c r="AT7" s="3" t="s">
        <v>85</v>
      </c>
      <c r="AU7" s="3" t="s">
        <v>76</v>
      </c>
      <c r="AV7" s="3" t="s">
        <v>77</v>
      </c>
      <c r="AW7" s="3" t="s">
        <v>78</v>
      </c>
      <c r="AX7" s="3" t="s">
        <v>95</v>
      </c>
      <c r="AY7" s="3" t="s">
        <v>79</v>
      </c>
      <c r="AZ7" s="3" t="s">
        <v>86</v>
      </c>
      <c r="BA7" s="3" t="s">
        <v>80</v>
      </c>
      <c r="BB7" s="3" t="s">
        <v>87</v>
      </c>
      <c r="BC7" s="3"/>
      <c r="BD7" s="3"/>
      <c r="BE7" s="3"/>
      <c r="BF7" s="3"/>
      <c r="BG7" s="3"/>
      <c r="BH7" s="3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Bee Timberlake</cp:lastModifiedBy>
  <dcterms:modified xsi:type="dcterms:W3CDTF">2019-07-10T02:49:10Z</dcterms:modified>
</cp:coreProperties>
</file>