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coding\japan review\japanese_review_new\"/>
    </mc:Choice>
  </mc:AlternateContent>
  <xr:revisionPtr revIDLastSave="0" documentId="13_ncr:1_{56DCFA29-4B78-47CE-9012-8AF1CAE4E9BD}" xr6:coauthVersionLast="47" xr6:coauthVersionMax="47" xr10:uidLastSave="{00000000-0000-0000-0000-000000000000}"/>
  <bookViews>
    <workbookView xWindow="1837" yWindow="1837" windowWidth="21600" windowHeight="11873" activeTab="4" xr2:uid="{00000000-000D-0000-FFFF-FFFF00000000}"/>
  </bookViews>
  <sheets>
    <sheet name="word" sheetId="1" r:id="rId1"/>
    <sheet name="QA＿match" sheetId="2" r:id="rId2"/>
    <sheet name="Word_Choice" sheetId="3" r:id="rId3"/>
    <sheet name="Word_Fill" sheetId="4" r:id="rId4"/>
    <sheet name="Help_Fill" sheetId="5" r:id="rId5"/>
    <sheet name="Translate" sheetId="6" r:id="rId6"/>
    <sheet name="numb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F3" i="5"/>
  <c r="F2" i="5"/>
  <c r="F7" i="3"/>
  <c r="F6" i="3"/>
  <c r="F5" i="3"/>
  <c r="F4" i="3"/>
  <c r="F3" i="3"/>
  <c r="F2" i="3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<sst xmlns="http://schemas.openxmlformats.org/spreadsheetml/2006/main" count="690" uniqueCount="577">
  <si>
    <t>JP</t>
  </si>
  <si>
    <t>Hiragana</t>
  </si>
  <si>
    <t>Romaji</t>
  </si>
  <si>
    <t>TH</t>
  </si>
  <si>
    <t>GG_Translate</t>
  </si>
  <si>
    <t>EN</t>
  </si>
  <si>
    <t>ここ</t>
  </si>
  <si>
    <t>koko</t>
  </si>
  <si>
    <t>ที่นี่, ตรงนี้ (สถานที่ที่ผู้พูดอยู่)</t>
  </si>
  <si>
    <t>そこ</t>
  </si>
  <si>
    <t>soko</t>
  </si>
  <si>
    <t>ที่นั่น, ตรงนั้น (สถานที่ที่ผู้ฟังอยู่)</t>
  </si>
  <si>
    <t>あそこ</t>
  </si>
  <si>
    <t>asoko</t>
  </si>
  <si>
    <t>ที่โน่น, ตรงโน้น (สถานที่ที่อยู่ไกลจากทั้งผู้พูดและผู้ฟัง)</t>
  </si>
  <si>
    <t>どこ</t>
  </si>
  <si>
    <t>doko</t>
  </si>
  <si>
    <t>ที่ไหน, ตรงไหน</t>
  </si>
  <si>
    <t>こちら</t>
  </si>
  <si>
    <t>kochira</t>
  </si>
  <si>
    <t>ทางนี้ ตรงนี้ (เป็นวิธีพูดแบบสุภาพของ ここ)</t>
  </si>
  <si>
    <t>そちら</t>
  </si>
  <si>
    <t>sochira</t>
  </si>
  <si>
    <t>ทางนั้น, ตรงนั้น (เป็นวิธีพูดแบบสุภาพของ</t>
  </si>
  <si>
    <t>あちら</t>
  </si>
  <si>
    <t>achira</t>
  </si>
  <si>
    <t>ทางโน้น, ตรงโน้น (เป็นวิธีพูดแบบสุภาพของあそこ）</t>
  </si>
  <si>
    <t>どちら</t>
  </si>
  <si>
    <t>dochira</t>
  </si>
  <si>
    <t>ทางไหน, ที่ไหน (เป็นวิธีพูดแบบสุภาพของどこ）</t>
  </si>
  <si>
    <t>教室</t>
  </si>
  <si>
    <t>きょうしつ</t>
  </si>
  <si>
    <t>kyoushitsu</t>
  </si>
  <si>
    <t>ห้องเรียน</t>
  </si>
  <si>
    <t>食堂</t>
  </si>
  <si>
    <t>しょくどう</t>
  </si>
  <si>
    <t>shokudou</t>
  </si>
  <si>
    <t>โรงอาหาร, ร้านขายอาหารในโรงเรียนหรือบริษัท</t>
  </si>
  <si>
    <t>事務所</t>
  </si>
  <si>
    <t>じむしょ</t>
  </si>
  <si>
    <t>jimusho</t>
  </si>
  <si>
    <t>สำนักงาน, ออฟฟิศ</t>
  </si>
  <si>
    <t>会議室</t>
  </si>
  <si>
    <t>かいぎしつ</t>
  </si>
  <si>
    <t>kaigishitsu</t>
  </si>
  <si>
    <t>ห้องประชุม</t>
  </si>
  <si>
    <t>受付</t>
  </si>
  <si>
    <t>うけつけ</t>
  </si>
  <si>
    <t>uketsuke</t>
  </si>
  <si>
    <t>ที่ติดต่อสอบถาม, โต๊ะประชาสัมพันธ์</t>
  </si>
  <si>
    <t>ロビー</t>
  </si>
  <si>
    <t>robiー</t>
  </si>
  <si>
    <t>ล็อบบี้</t>
  </si>
  <si>
    <t>部屋</t>
  </si>
  <si>
    <t>へや</t>
  </si>
  <si>
    <t>heya</t>
  </si>
  <si>
    <t>ห้อง</t>
  </si>
  <si>
    <t>トイレ</t>
  </si>
  <si>
    <t>toire</t>
  </si>
  <si>
    <t>ห้องน้ำ, ห้องส้วม, สุขา</t>
  </si>
  <si>
    <t>階段</t>
  </si>
  <si>
    <t>かいだん</t>
  </si>
  <si>
    <t>kaidan</t>
  </si>
  <si>
    <t>บันได</t>
  </si>
  <si>
    <t>エレベーター</t>
  </si>
  <si>
    <t>erebeーtaー</t>
  </si>
  <si>
    <t>ลิฟต์</t>
  </si>
  <si>
    <t>エスカレーター</t>
  </si>
  <si>
    <t>esukareーtaー</t>
  </si>
  <si>
    <t>บันไดเลื่อน</t>
  </si>
  <si>
    <t>自動販売機</t>
  </si>
  <si>
    <t>じどうはんばいき</t>
  </si>
  <si>
    <t>jidouhanbaiki</t>
  </si>
  <si>
    <t>เครื่องขายสินค้าอัตโนมัติ</t>
  </si>
  <si>
    <t>電話</t>
  </si>
  <si>
    <t>でんわ</t>
  </si>
  <si>
    <t>denwa</t>
  </si>
  <si>
    <t>เครื่องโทรศัพท์, โทรศัพท์</t>
  </si>
  <si>
    <t>国</t>
  </si>
  <si>
    <t>くに</t>
  </si>
  <si>
    <t>kuni</t>
  </si>
  <si>
    <t>ประเทศ</t>
  </si>
  <si>
    <t>会社</t>
  </si>
  <si>
    <t>かいしゃ</t>
  </si>
  <si>
    <t>kaisha</t>
  </si>
  <si>
    <t>บริษัท</t>
  </si>
  <si>
    <t>うち</t>
  </si>
  <si>
    <t>uchi</t>
  </si>
  <si>
    <t>บ้าน</t>
  </si>
  <si>
    <t>靴</t>
  </si>
  <si>
    <t>くつ</t>
  </si>
  <si>
    <t>kutsu</t>
  </si>
  <si>
    <t>รองเท้า</t>
  </si>
  <si>
    <t>ネクタイ</t>
  </si>
  <si>
    <t>nekutai</t>
  </si>
  <si>
    <t>เนกไท</t>
  </si>
  <si>
    <t>ワイン</t>
  </si>
  <si>
    <t>wain</t>
  </si>
  <si>
    <t>ไวน์</t>
  </si>
  <si>
    <t>売り場</t>
  </si>
  <si>
    <t>うりば</t>
  </si>
  <si>
    <t>uriba</t>
  </si>
  <si>
    <t>เคาน์เตอร์ขายสินค้า, สถานที่ขายสินค้าในห้างสรรพสินค้า</t>
  </si>
  <si>
    <t>ちか</t>
  </si>
  <si>
    <t>chika</t>
  </si>
  <si>
    <t>ใต้ดิน, ชั้นใต้ดิน</t>
  </si>
  <si>
    <t>一階</t>
  </si>
  <si>
    <t>いっかい</t>
  </si>
  <si>
    <t>iっkai</t>
  </si>
  <si>
    <t>ชั้น -</t>
  </si>
  <si>
    <t>何階</t>
  </si>
  <si>
    <t>なんかい</t>
  </si>
  <si>
    <t>nankai</t>
  </si>
  <si>
    <t>ชั้นที่เท่าไร, ชั้นอะไร</t>
  </si>
  <si>
    <t>一円</t>
  </si>
  <si>
    <t>一えん</t>
  </si>
  <si>
    <t>一en</t>
  </si>
  <si>
    <t>— เยน</t>
  </si>
  <si>
    <t>いくら</t>
  </si>
  <si>
    <t>ikura</t>
  </si>
  <si>
    <t>ราคาเท่าไร</t>
  </si>
  <si>
    <t>百</t>
  </si>
  <si>
    <t>ひゃく</t>
  </si>
  <si>
    <t>hyaku</t>
  </si>
  <si>
    <t>ร้อย</t>
  </si>
  <si>
    <t>千</t>
  </si>
  <si>
    <t>せん</t>
  </si>
  <si>
    <t>sen</t>
  </si>
  <si>
    <t>พัน</t>
  </si>
  <si>
    <t>万</t>
  </si>
  <si>
    <t>まん</t>
  </si>
  <si>
    <t>man</t>
  </si>
  <si>
    <t>หมื่น</t>
  </si>
  <si>
    <t>すみません</t>
  </si>
  <si>
    <t>sumimasen</t>
  </si>
  <si>
    <t>ขอโทษครับ/ค่ะ (ใช้เมื่อจะเรียกคน)</t>
  </si>
  <si>
    <t>どうも</t>
  </si>
  <si>
    <t>doumo</t>
  </si>
  <si>
    <t>ขอบคุณ</t>
  </si>
  <si>
    <t>いらっしゃいませ</t>
  </si>
  <si>
    <t>irasshaimase</t>
  </si>
  <si>
    <t>เชิญครับ/ค่ะ, ยินดีต้อนรับ (พนักงานร้านค้ากล่าวต้อนรับลูกค้า)</t>
  </si>
  <si>
    <t>見せてください</t>
  </si>
  <si>
    <t>みせてください</t>
  </si>
  <si>
    <t>misetekudasai</t>
  </si>
  <si>
    <t>ขอดู [~] หน่อย</t>
  </si>
  <si>
    <t>じゃ</t>
  </si>
  <si>
    <t>ja</t>
  </si>
  <si>
    <t>เอาละ, งั้น, งั้นก็, ถ้าอย่างนั้น</t>
  </si>
  <si>
    <t>ください</t>
  </si>
  <si>
    <t>kudasai</t>
  </si>
  <si>
    <t>ขอ [~]</t>
  </si>
  <si>
    <t>イタリア</t>
  </si>
  <si>
    <t>itaria</t>
  </si>
  <si>
    <t>อิตาลี</t>
  </si>
  <si>
    <t>スイス</t>
  </si>
  <si>
    <t>suisu</t>
  </si>
  <si>
    <t>สวิตเซอร์แลนด์</t>
  </si>
  <si>
    <t>フランス</t>
  </si>
  <si>
    <t>furansu</t>
  </si>
  <si>
    <t>ฝรั่งเศส</t>
  </si>
  <si>
    <t>ジャカルタ</t>
  </si>
  <si>
    <t>jakaruta</t>
  </si>
  <si>
    <t>จาการ์ตา</t>
  </si>
  <si>
    <t>バンコク</t>
  </si>
  <si>
    <t>bankoku</t>
  </si>
  <si>
    <t>กรุงเทพฯ</t>
  </si>
  <si>
    <t>ベルリン</t>
  </si>
  <si>
    <t>berurin</t>
  </si>
  <si>
    <t>เบอร์ลิน</t>
  </si>
  <si>
    <t>新大阪</t>
  </si>
  <si>
    <t>しんおおさか</t>
  </si>
  <si>
    <t>shinoosaka</t>
  </si>
  <si>
    <t>ชื่อสถานีรถไฟในจังหวัดโอซาก้า</t>
  </si>
  <si>
    <t>Page_ID</t>
  </si>
  <si>
    <t>Q_ID</t>
  </si>
  <si>
    <t>Qustion_JP</t>
  </si>
  <si>
    <t>Qustion_Kana</t>
  </si>
  <si>
    <t>Qusetion_Romaji</t>
  </si>
  <si>
    <t>Qustion_TH</t>
  </si>
  <si>
    <t>Answer_JP</t>
  </si>
  <si>
    <t>Answer_Kana</t>
  </si>
  <si>
    <t>Answer_Romaji</t>
  </si>
  <si>
    <t>Answer_TH</t>
  </si>
  <si>
    <t>U3_P74_059_1</t>
  </si>
  <si>
    <t>U3_QA_1</t>
  </si>
  <si>
    <t>ここは　新大阪ですか</t>
  </si>
  <si>
    <t>ここは　しゃくとうですか</t>
  </si>
  <si>
    <t>koko wa shakutou desu ka.</t>
  </si>
  <si>
    <t>ที่นี่คือชินโอซาก้าใช่ไหมครับ</t>
  </si>
  <si>
    <t>はい、そうです</t>
  </si>
  <si>
    <t>hai, sou desu.</t>
  </si>
  <si>
    <t>ใช่ครับ</t>
  </si>
  <si>
    <t>U3_P74_059_2</t>
  </si>
  <si>
    <t>U3_QA_2</t>
  </si>
  <si>
    <t>トイレは　どこですか</t>
  </si>
  <si>
    <t>toire wa doko desu ka.</t>
  </si>
  <si>
    <t>ห้องน้ำอยู่ที่ไหนครับ</t>
  </si>
  <si>
    <t>あそこです</t>
  </si>
  <si>
    <t>asoko desu.</t>
  </si>
  <si>
    <t>อยู่ตรงโน้นค่ะ</t>
  </si>
  <si>
    <t>U3_P74_059_3</t>
  </si>
  <si>
    <t>U3_QA_3</t>
  </si>
  <si>
    <t>山田さんは　どこですか</t>
  </si>
  <si>
    <t>やまださんは　どこですか</t>
  </si>
  <si>
    <t>yamada san wa　doko desu ka.</t>
  </si>
  <si>
    <t>คุณยามาตะอยู่ที่ไหนครับ</t>
  </si>
  <si>
    <t>会議室です</t>
  </si>
  <si>
    <t>かいぎしつです</t>
  </si>
  <si>
    <t>kaigishitsu desu.</t>
  </si>
  <si>
    <t>อยู่ที่ห้องประชุมค่ะ</t>
  </si>
  <si>
    <t>U3_P74_059_4</t>
  </si>
  <si>
    <t>U3_QA_4</t>
  </si>
  <si>
    <t>事務所は　どちらですか。</t>
  </si>
  <si>
    <t>じむしゃは　どちらですか。</t>
  </si>
  <si>
    <t>jimusha wa dochira desu ka.</t>
  </si>
  <si>
    <t>สำนักงานอยู่ทางไหนครับ</t>
  </si>
  <si>
    <t>あちらです</t>
  </si>
  <si>
    <t>achira desu.</t>
  </si>
  <si>
    <t>อยู่ทางโน้นค่ะ</t>
  </si>
  <si>
    <t>U3_P74_059_5</t>
  </si>
  <si>
    <t>U3_QA_5</t>
  </si>
  <si>
    <t>お国は　どちらですか</t>
  </si>
  <si>
    <t>おくには　どちらですか</t>
  </si>
  <si>
    <t>okuni wa dochira desu ka.</t>
  </si>
  <si>
    <t>คุณมาจากประเทศอะไรครับ</t>
  </si>
  <si>
    <t>アメリカです</t>
  </si>
  <si>
    <t>amerika desu.</t>
  </si>
  <si>
    <t>ประเทศอเมริกาค่ะ</t>
  </si>
  <si>
    <t>U3_P74_059_6</t>
  </si>
  <si>
    <t>U3_QA_6</t>
  </si>
  <si>
    <t>それは　どこの　靴ですか</t>
  </si>
  <si>
    <t>それは　どこの　くつですか</t>
  </si>
  <si>
    <t>sore wa dokono kutsu desu ka.</t>
  </si>
  <si>
    <t>นั่นเป็นรองเท้าของที่ไหนครับ</t>
  </si>
  <si>
    <t>イタリアの靴です</t>
  </si>
  <si>
    <t>イタリアのくつです</t>
  </si>
  <si>
    <t>itaria no kutsu desu.</t>
  </si>
  <si>
    <t>รองเท้าของอิตาลีค่ะ</t>
  </si>
  <si>
    <t>U3_P74_059_7</t>
  </si>
  <si>
    <t>U3_QA_7</t>
  </si>
  <si>
    <t>この　時計は　いくらですか</t>
  </si>
  <si>
    <t>この　とけいは　いくらですか</t>
  </si>
  <si>
    <t>kono tokei wa ikura desu ka.</t>
  </si>
  <si>
    <t>นาฬิกาเรือนนี้ราคาเท่าไรครับ</t>
  </si>
  <si>
    <t>18,000 円です</t>
  </si>
  <si>
    <t>いちまんはっせん　 えんです</t>
  </si>
  <si>
    <t>ichimanhassen en desu</t>
  </si>
  <si>
    <t>18,600 เยนค่ะ</t>
  </si>
  <si>
    <t>ID</t>
  </si>
  <si>
    <t>Sen_JP</t>
  </si>
  <si>
    <t>Sen_Kana</t>
  </si>
  <si>
    <t>Sen_Romaji</t>
  </si>
  <si>
    <t>Sen_TH</t>
  </si>
  <si>
    <t>Sen_Kana_Blank</t>
  </si>
  <si>
    <t>Sen_Romaji_Blank</t>
  </si>
  <si>
    <t>Choice_Kana1</t>
  </si>
  <si>
    <t>Choice_Kana2</t>
  </si>
  <si>
    <t>Choice_Kana3</t>
  </si>
  <si>
    <t>Choice_Romaji1</t>
  </si>
  <si>
    <t>Choice_Romaji2</t>
  </si>
  <si>
    <t>Choice_Romaji3</t>
  </si>
  <si>
    <t>Ans_Kana</t>
  </si>
  <si>
    <t>Ans_Romaji</t>
  </si>
  <si>
    <t>U3_P87_4_0</t>
  </si>
  <si>
    <t>U3_WC_1</t>
  </si>
  <si>
    <r>
      <rPr>
        <sz val="10"/>
        <color rgb="FFFF0000"/>
        <rFont val="Arial"/>
      </rPr>
      <t>(わたし</t>
    </r>
    <r>
      <rPr>
        <sz val="10"/>
        <color theme="1"/>
        <rFont val="Arial"/>
      </rPr>
      <t xml:space="preserve"> </t>
    </r>
    <r>
      <rPr>
        <sz val="10"/>
        <color rgb="FFFF0000"/>
        <rFont val="Arial"/>
      </rPr>
      <t>は)</t>
    </r>
    <r>
      <rPr>
        <sz val="10"/>
        <color theme="1"/>
        <rFont val="Arial"/>
      </rPr>
      <t>ミラーです</t>
    </r>
  </si>
  <si>
    <r>
      <rPr>
        <sz val="10"/>
        <color rgb="FFFF0000"/>
        <rFont val="Arial"/>
      </rPr>
      <t xml:space="preserve">(watashi wa) </t>
    </r>
    <r>
      <rPr>
        <sz val="10"/>
        <color theme="1"/>
        <rFont val="Arial"/>
      </rPr>
      <t>miraー desu.</t>
    </r>
  </si>
  <si>
    <t>ฉันชื่อ mira</t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</si>
  <si>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ミラーです</t>
    </r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</si>
  <si>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miraー desu.</t>
    </r>
  </si>
  <si>
    <t>わたし</t>
  </si>
  <si>
    <t>わたしは</t>
  </si>
  <si>
    <t>わたしの</t>
  </si>
  <si>
    <t>watashi</t>
  </si>
  <si>
    <t>watashi wa</t>
  </si>
  <si>
    <t>watashino</t>
  </si>
  <si>
    <t>U3_P87_4_1</t>
  </si>
  <si>
    <t>U3_WC_2</t>
  </si>
  <si>
    <r>
      <rPr>
        <sz val="10"/>
        <color rgb="FFFF0000"/>
        <rFont val="Arial"/>
      </rPr>
      <t>(これ)</t>
    </r>
    <r>
      <rPr>
        <sz val="10"/>
        <color theme="1"/>
        <rFont val="Arial"/>
      </rPr>
      <t xml:space="preserve"> はドイツのくるまです</t>
    </r>
  </si>
  <si>
    <r>
      <rPr>
        <sz val="10"/>
        <color rgb="FFFF0000"/>
        <rFont val="Arial"/>
      </rPr>
      <t>(kore)</t>
    </r>
    <r>
      <rPr>
        <sz val="10"/>
        <color theme="1"/>
        <rFont val="Arial"/>
      </rPr>
      <t xml:space="preserve"> wa doitsu no kuruma desu.</t>
    </r>
  </si>
  <si>
    <t>นี่คือรถของเยอรมัน</t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</si>
  <si>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はドイツのくるまです</t>
    </r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</si>
  <si>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wa doitsu no kuruma desu.</t>
    </r>
  </si>
  <si>
    <t>これ</t>
  </si>
  <si>
    <t>この</t>
  </si>
  <si>
    <t>kore</t>
  </si>
  <si>
    <t>kono</t>
  </si>
  <si>
    <t>U3_P87_4_2</t>
  </si>
  <si>
    <t>U3_WC_3</t>
  </si>
  <si>
    <r>
      <rPr>
        <sz val="10"/>
        <color rgb="FFFF0000"/>
        <rFont val="Arial"/>
      </rPr>
      <t>(その)</t>
    </r>
    <r>
      <rPr>
        <sz val="10"/>
        <color theme="1"/>
        <rFont val="Arial"/>
      </rPr>
      <t xml:space="preserve"> かばんはわたしのです</t>
    </r>
  </si>
  <si>
    <r>
      <rPr>
        <sz val="10"/>
        <color rgb="FFFF0000"/>
        <rFont val="Arial"/>
      </rPr>
      <t>(sono)</t>
    </r>
    <r>
      <rPr>
        <sz val="10"/>
        <color theme="1"/>
        <rFont val="Arial"/>
      </rPr>
      <t xml:space="preserve"> kaban wa watashi no desu.</t>
    </r>
  </si>
  <si>
    <t>นั่นคือกระเป๋าของฉัน</t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</si>
  <si>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かばんはわたしのです</t>
    </r>
  </si>
  <si>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kaban wa watashi no desu.</t>
    </r>
  </si>
  <si>
    <t>それ</t>
  </si>
  <si>
    <t>その</t>
  </si>
  <si>
    <t>sore</t>
  </si>
  <si>
    <t>sono</t>
  </si>
  <si>
    <t>U3_P87_4_3</t>
  </si>
  <si>
    <t>U3_WC_4</t>
  </si>
  <si>
    <r>
      <rPr>
        <sz val="10"/>
        <color theme="1"/>
        <rFont val="Arial"/>
      </rPr>
      <t xml:space="preserve">じむしょは </t>
    </r>
    <r>
      <rPr>
        <sz val="10"/>
        <color rgb="FFFF0000"/>
        <rFont val="Arial"/>
      </rPr>
      <t>(あそこ)</t>
    </r>
    <r>
      <rPr>
        <sz val="10"/>
        <color theme="1"/>
        <rFont val="Arial"/>
      </rPr>
      <t xml:space="preserve"> です</t>
    </r>
  </si>
  <si>
    <r>
      <rPr>
        <sz val="10"/>
        <color theme="1"/>
        <rFont val="Arial"/>
      </rPr>
      <t xml:space="preserve">jimusho wa </t>
    </r>
    <r>
      <rPr>
        <sz val="10"/>
        <color rgb="FFFF0000"/>
        <rFont val="Arial"/>
      </rPr>
      <t>(asoko)</t>
    </r>
    <r>
      <rPr>
        <sz val="10"/>
        <color theme="1"/>
        <rFont val="Arial"/>
      </rPr>
      <t xml:space="preserve"> desu.</t>
    </r>
  </si>
  <si>
    <t>ออฟฟิศอยู่ทางนั้น</t>
  </si>
  <si>
    <r>
      <rPr>
        <sz val="10"/>
        <color theme="1"/>
        <rFont val="Arial"/>
      </rPr>
      <t xml:space="preserve">じむしょは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</t>
    </r>
  </si>
  <si>
    <r>
      <rPr>
        <sz val="10"/>
        <color theme="1"/>
        <rFont val="Arial"/>
      </rPr>
      <t xml:space="preserve">jimusho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desu.</t>
    </r>
  </si>
  <si>
    <t>あれ</t>
  </si>
  <si>
    <t>あの</t>
  </si>
  <si>
    <t>are</t>
  </si>
  <si>
    <t>ano</t>
  </si>
  <si>
    <t>U3_P87_4_4</t>
  </si>
  <si>
    <t>U3_WC_5</t>
  </si>
  <si>
    <r>
      <rPr>
        <sz val="10"/>
        <color theme="1"/>
        <rFont val="Arial"/>
      </rPr>
      <t xml:space="preserve">すみません。でんわは </t>
    </r>
    <r>
      <rPr>
        <sz val="10"/>
        <color rgb="FFFF0000"/>
        <rFont val="Arial"/>
      </rPr>
      <t xml:space="preserve">(どこ) </t>
    </r>
    <r>
      <rPr>
        <sz val="10"/>
        <color theme="1"/>
        <rFont val="Arial"/>
      </rPr>
      <t>ですか。</t>
    </r>
  </si>
  <si>
    <r>
      <rPr>
        <sz val="10"/>
        <color theme="1"/>
        <rFont val="Arial"/>
      </rPr>
      <t xml:space="preserve">sumimasen。denwa wa </t>
    </r>
    <r>
      <rPr>
        <sz val="10"/>
        <color rgb="FFFF0000"/>
        <rFont val="Arial"/>
      </rPr>
      <t>(doko)</t>
    </r>
    <r>
      <rPr>
        <sz val="10"/>
        <color theme="1"/>
        <rFont val="Arial"/>
      </rPr>
      <t xml:space="preserve"> desu ka.</t>
    </r>
  </si>
  <si>
    <t>ขอโทษนะ. มือถืออยู่ที่ไหน</t>
  </si>
  <si>
    <r>
      <rPr>
        <sz val="10"/>
        <color theme="1"/>
        <rFont val="Arial"/>
      </rPr>
      <t xml:space="preserve">すみません。でんわは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ですか。</t>
    </r>
  </si>
  <si>
    <r>
      <rPr>
        <sz val="10"/>
        <color theme="1"/>
        <rFont val="Arial"/>
      </rPr>
      <t xml:space="preserve">sumimasen。denwa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ka.</t>
    </r>
  </si>
  <si>
    <t>だれ</t>
  </si>
  <si>
    <t>なん</t>
  </si>
  <si>
    <t>dare</t>
  </si>
  <si>
    <t>nan</t>
  </si>
  <si>
    <t>U3_P87_4_5</t>
  </si>
  <si>
    <t>U3_WC_6</t>
  </si>
  <si>
    <r>
      <rPr>
        <sz val="10"/>
        <color theme="1"/>
        <rFont val="Arial"/>
      </rPr>
      <t xml:space="preserve">このくつは </t>
    </r>
    <r>
      <rPr>
        <sz val="10"/>
        <color rgb="FFFF0000"/>
        <rFont val="Arial"/>
      </rPr>
      <t>(わたしの)</t>
    </r>
    <r>
      <rPr>
        <sz val="10"/>
        <color theme="1"/>
        <rFont val="Arial"/>
      </rPr>
      <t xml:space="preserve"> です</t>
    </r>
  </si>
  <si>
    <r>
      <rPr>
        <sz val="10"/>
        <color theme="1"/>
        <rFont val="Arial"/>
      </rPr>
      <t xml:space="preserve">kono kutsu wa </t>
    </r>
    <r>
      <rPr>
        <sz val="10"/>
        <color rgb="FFFF0000"/>
        <rFont val="Arial"/>
      </rPr>
      <t>(watashino)</t>
    </r>
    <r>
      <rPr>
        <sz val="10"/>
        <color theme="1"/>
        <rFont val="Arial"/>
      </rPr>
      <t xml:space="preserve"> desu.</t>
    </r>
  </si>
  <si>
    <t>นี่คือรองเท้าของฉัน</t>
  </si>
  <si>
    <r>
      <rPr>
        <sz val="10"/>
        <color theme="1"/>
        <rFont val="Arial"/>
      </rPr>
      <t xml:space="preserve">このくつは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です</t>
    </r>
  </si>
  <si>
    <r>
      <rPr>
        <sz val="10"/>
        <color theme="1"/>
        <rFont val="Arial"/>
      </rPr>
      <t xml:space="preserve">kono kutsu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desu.</t>
    </r>
  </si>
  <si>
    <t>watashiha</t>
  </si>
  <si>
    <t>Sen_th</t>
  </si>
  <si>
    <t>Sen_kana_blank</t>
  </si>
  <si>
    <t>Sen_Romaji_blank</t>
  </si>
  <si>
    <t>U3_P87_5_0</t>
  </si>
  <si>
    <t>U3_WF_1</t>
  </si>
  <si>
    <r>
      <rPr>
        <sz val="10"/>
        <color theme="1"/>
        <rFont val="Arial"/>
      </rPr>
      <t xml:space="preserve">それは </t>
    </r>
    <r>
      <rPr>
        <sz val="10"/>
        <color rgb="FFFF0000"/>
        <rFont val="Arial"/>
      </rPr>
      <t xml:space="preserve">(なん) </t>
    </r>
    <r>
      <rPr>
        <sz val="10"/>
        <color theme="1"/>
        <rFont val="Arial"/>
      </rPr>
      <t>ですか 。
....じしょです。</t>
    </r>
  </si>
  <si>
    <r>
      <rPr>
        <sz val="10"/>
        <color theme="1"/>
        <rFont val="Arial"/>
      </rPr>
      <t xml:space="preserve">sore wa </t>
    </r>
    <r>
      <rPr>
        <sz val="10"/>
        <color rgb="FFFF0000"/>
        <rFont val="Arial"/>
      </rPr>
      <t>(nan)</t>
    </r>
    <r>
      <rPr>
        <sz val="10"/>
        <color theme="1"/>
        <rFont val="Arial"/>
      </rPr>
      <t xml:space="preserve"> desuka .
....jisho desu.</t>
    </r>
  </si>
  <si>
    <r>
      <rPr>
        <sz val="10"/>
        <color theme="1"/>
        <rFont val="Arial"/>
      </rPr>
      <t xml:space="preserve">それは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ですか 。
....じしょです。</t>
    </r>
  </si>
  <si>
    <r>
      <rPr>
        <sz val="10"/>
        <color theme="1"/>
        <rFont val="Arial"/>
      </rPr>
      <t xml:space="preserve">sore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desuka 。
....jisho desu。</t>
    </r>
  </si>
  <si>
    <t>U3_P87_5_1</t>
  </si>
  <si>
    <t>U3_WF_2</t>
  </si>
  <si>
    <r>
      <rPr>
        <sz val="10"/>
        <color theme="1"/>
        <rFont val="Arial"/>
      </rPr>
      <t xml:space="preserve">すみません。トイレは </t>
    </r>
    <r>
      <rPr>
        <sz val="10"/>
        <color rgb="FFFF0000"/>
        <rFont val="Arial"/>
      </rPr>
      <t>(どちら,どこ)</t>
    </r>
    <r>
      <rPr>
        <sz val="10"/>
        <color theme="1"/>
        <rFont val="Arial"/>
      </rPr>
      <t xml:space="preserve"> ですか。
....あちらです。</t>
    </r>
  </si>
  <si>
    <r>
      <rPr>
        <sz val="10"/>
        <color theme="1"/>
        <rFont val="Arial"/>
      </rPr>
      <t xml:space="preserve">sumimasen. toire wa </t>
    </r>
    <r>
      <rPr>
        <sz val="10"/>
        <color rgb="FFFF0000"/>
        <rFont val="Arial"/>
      </rPr>
      <t>(dochira,doko)</t>
    </r>
    <r>
      <rPr>
        <sz val="10"/>
        <color theme="1"/>
        <rFont val="Arial"/>
      </rPr>
      <t xml:space="preserve"> desu ka.
....achira desu.</t>
    </r>
  </si>
  <si>
    <r>
      <rPr>
        <sz val="10"/>
        <color theme="1"/>
        <rFont val="Arial"/>
      </rPr>
      <t xml:space="preserve">すみません。トイレは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ですか。
....あちらです。</t>
    </r>
  </si>
  <si>
    <r>
      <rPr>
        <sz val="10"/>
        <color theme="1"/>
        <rFont val="Arial"/>
      </rPr>
      <t xml:space="preserve">sumimasen。toire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....achira desu。</t>
    </r>
  </si>
  <si>
    <t>どちら,どこ</t>
  </si>
  <si>
    <t>dochira,doko</t>
  </si>
  <si>
    <t>U3_P87_5_2</t>
  </si>
  <si>
    <t>U3_WF_3</t>
  </si>
  <si>
    <r>
      <rPr>
        <sz val="10"/>
        <color theme="1"/>
        <rFont val="Arial"/>
      </rPr>
      <t xml:space="preserve">ミラーさんは </t>
    </r>
    <r>
      <rPr>
        <sz val="10"/>
        <color rgb="FFFF0000"/>
        <rFont val="Arial"/>
      </rPr>
      <t>(どこ,どちら)</t>
    </r>
    <r>
      <rPr>
        <sz val="10"/>
        <color theme="1"/>
        <rFont val="Arial"/>
      </rPr>
      <t xml:space="preserve"> ですか。
...かいぎしつです。</t>
    </r>
  </si>
  <si>
    <r>
      <rPr>
        <sz val="10"/>
        <color theme="1"/>
        <rFont val="Arial"/>
      </rPr>
      <t xml:space="preserve">miraー san wa </t>
    </r>
    <r>
      <rPr>
        <sz val="10"/>
        <color rgb="FFFF0000"/>
        <rFont val="Arial"/>
      </rPr>
      <t>(doko,dochira)</t>
    </r>
    <r>
      <rPr>
        <sz val="10"/>
        <color theme="1"/>
        <rFont val="Arial"/>
      </rPr>
      <t xml:space="preserve"> desu ka.
...kaigishitsu desu.</t>
    </r>
  </si>
  <si>
    <r>
      <rPr>
        <sz val="10"/>
        <color theme="1"/>
        <rFont val="Arial"/>
      </rPr>
      <t xml:space="preserve">ミラーさんは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ですか。
...かいぎしつです。</t>
    </r>
  </si>
  <si>
    <r>
      <rPr>
        <sz val="10"/>
        <color theme="1"/>
        <rFont val="Arial"/>
      </rPr>
      <t xml:space="preserve">miraー san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...kaigishitsu desu。</t>
    </r>
  </si>
  <si>
    <t>どこ,どちら</t>
  </si>
  <si>
    <t>doko,dochira</t>
  </si>
  <si>
    <t>U3_P87_5_3</t>
  </si>
  <si>
    <t>U3_WF_4</t>
  </si>
  <si>
    <r>
      <rPr>
        <sz val="10"/>
        <color theme="1"/>
        <rFont val="Arial"/>
      </rPr>
      <t xml:space="preserve">カメラうりばは </t>
    </r>
    <r>
      <rPr>
        <sz val="10"/>
        <color rgb="FFFF0000"/>
        <rFont val="Arial"/>
      </rPr>
      <t xml:space="preserve">(なんかい,どこ) </t>
    </r>
    <r>
      <rPr>
        <sz val="10"/>
        <color theme="1"/>
        <rFont val="Arial"/>
      </rPr>
      <t>ですか。
....5かいです。</t>
    </r>
  </si>
  <si>
    <r>
      <rPr>
        <sz val="10"/>
        <color theme="1"/>
        <rFont val="Arial"/>
      </rPr>
      <t xml:space="preserve">kamera uriba wa </t>
    </r>
    <r>
      <rPr>
        <sz val="10"/>
        <color rgb="FFFF0000"/>
        <rFont val="Arial"/>
      </rPr>
      <t>(nankai,doko)</t>
    </r>
    <r>
      <rPr>
        <sz val="10"/>
        <color theme="1"/>
        <rFont val="Arial"/>
      </rPr>
      <t xml:space="preserve"> desu ka.
....5 kai desu.</t>
    </r>
  </si>
  <si>
    <r>
      <rPr>
        <sz val="10"/>
        <color theme="1"/>
        <rFont val="Arial"/>
      </rPr>
      <t xml:space="preserve">カメラうりばは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ですか。
....5かいです。</t>
    </r>
  </si>
  <si>
    <r>
      <rPr>
        <sz val="10"/>
        <color theme="1"/>
        <rFont val="Arial"/>
      </rPr>
      <t xml:space="preserve">kamera uriba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....5 kai desu。</t>
    </r>
  </si>
  <si>
    <t>なんかい,どこ</t>
  </si>
  <si>
    <t>nankai,doko</t>
  </si>
  <si>
    <t>U3_P87_5_4</t>
  </si>
  <si>
    <t>U3_WF_5</t>
  </si>
  <si>
    <r>
      <rPr>
        <sz val="10"/>
        <color theme="1"/>
        <rFont val="Arial"/>
      </rPr>
      <t xml:space="preserve">おくには </t>
    </r>
    <r>
      <rPr>
        <sz val="10"/>
        <color rgb="FFFF0000"/>
        <rFont val="Arial"/>
      </rPr>
      <t>(どちら)</t>
    </r>
    <r>
      <rPr>
        <sz val="10"/>
        <color theme="1"/>
        <rFont val="Arial"/>
      </rPr>
      <t xml:space="preserve"> ですか。
....ドイツです。</t>
    </r>
  </si>
  <si>
    <r>
      <rPr>
        <sz val="10"/>
        <color theme="1"/>
        <rFont val="Arial"/>
      </rPr>
      <t xml:space="preserve">okuni wa </t>
    </r>
    <r>
      <rPr>
        <sz val="10"/>
        <color rgb="FFFF0000"/>
        <rFont val="Arial"/>
      </rPr>
      <t>(dochira)</t>
    </r>
    <r>
      <rPr>
        <sz val="10"/>
        <color theme="1"/>
        <rFont val="Arial"/>
      </rPr>
      <t xml:space="preserve"> desu ka.
....doitsu desu.</t>
    </r>
  </si>
  <si>
    <r>
      <rPr>
        <sz val="10"/>
        <color theme="1"/>
        <rFont val="Arial"/>
      </rPr>
      <t xml:space="preserve">おくには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ですか。
....ドイツです。</t>
    </r>
  </si>
  <si>
    <r>
      <rPr>
        <sz val="10"/>
        <color theme="1"/>
        <rFont val="Arial"/>
      </rPr>
      <t xml:space="preserve">okuni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....doitsu desu。</t>
    </r>
  </si>
  <si>
    <t>U3_P87_5_5</t>
  </si>
  <si>
    <t>U3_WF_6</t>
  </si>
  <si>
    <r>
      <rPr>
        <sz val="10"/>
        <color theme="1"/>
        <rFont val="Arial"/>
      </rPr>
      <t xml:space="preserve">かいしゃは </t>
    </r>
    <r>
      <rPr>
        <sz val="10"/>
        <color rgb="FFFF0000"/>
        <rFont val="Arial"/>
      </rPr>
      <t xml:space="preserve">(どちら,どこ) </t>
    </r>
    <r>
      <rPr>
        <sz val="10"/>
        <color theme="1"/>
        <rFont val="Arial"/>
      </rPr>
      <t>ですか。
....パワーでんきです。</t>
    </r>
  </si>
  <si>
    <r>
      <rPr>
        <sz val="10"/>
        <color theme="1"/>
        <rFont val="Arial"/>
      </rPr>
      <t xml:space="preserve">kaisha wa </t>
    </r>
    <r>
      <rPr>
        <sz val="10"/>
        <color rgb="FFFF0000"/>
        <rFont val="Arial"/>
      </rPr>
      <t>(dochira,doko)</t>
    </r>
    <r>
      <rPr>
        <sz val="10"/>
        <color theme="1"/>
        <rFont val="Arial"/>
      </rPr>
      <t xml:space="preserve"> desu ka.
....pawaーdenki desu.</t>
    </r>
  </si>
  <si>
    <r>
      <rPr>
        <sz val="10"/>
        <color theme="1"/>
        <rFont val="Arial"/>
      </rPr>
      <t xml:space="preserve">かいしゃは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ですか。
....パワーでんきです。</t>
    </r>
  </si>
  <si>
    <r>
      <rPr>
        <sz val="10"/>
        <color theme="1"/>
        <rFont val="Arial"/>
      </rPr>
      <t xml:space="preserve">kaisha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....pawaーdenki desu。</t>
    </r>
  </si>
  <si>
    <t>U3_P87_5_6</t>
  </si>
  <si>
    <t>U3_WF_7</t>
  </si>
  <si>
    <r>
      <rPr>
        <sz val="10"/>
        <color theme="1"/>
        <rFont val="Arial"/>
      </rPr>
      <t xml:space="preserve">パワーでんきは </t>
    </r>
    <r>
      <rPr>
        <sz val="10"/>
        <color rgb="FFFF0000"/>
        <rFont val="Arial"/>
      </rPr>
      <t xml:space="preserve">(なん) </t>
    </r>
    <r>
      <rPr>
        <sz val="10"/>
        <color theme="1"/>
        <rFont val="Arial"/>
      </rPr>
      <t>の かいしゃですか。
....コンピューターのかいしゃです。</t>
    </r>
  </si>
  <si>
    <r>
      <rPr>
        <sz val="10"/>
        <color theme="1"/>
        <rFont val="Arial"/>
      </rPr>
      <t xml:space="preserve">pawaーdenki wa </t>
    </r>
    <r>
      <rPr>
        <sz val="10"/>
        <color rgb="FFFF0000"/>
        <rFont val="Arial"/>
      </rPr>
      <t>(nan)</t>
    </r>
    <r>
      <rPr>
        <sz val="10"/>
        <color theme="1"/>
        <rFont val="Arial"/>
      </rPr>
      <t xml:space="preserve"> no kaisha desu ka.
....konpiューtaーnokaishadesu.</t>
    </r>
  </si>
  <si>
    <r>
      <rPr>
        <sz val="10"/>
        <color theme="1"/>
        <rFont val="Arial"/>
      </rPr>
      <t xml:space="preserve">パワーでんきは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の かいしゃですか。
....コンピューターのかいしゃです。</t>
    </r>
  </si>
  <si>
    <r>
      <rPr>
        <sz val="10"/>
        <color theme="1"/>
        <rFont val="Arial"/>
      </rPr>
      <t xml:space="preserve">pawaーdenki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no kaisha desu ka。
....konpiューtaーnokaishadesu。</t>
    </r>
  </si>
  <si>
    <t>U3_P87_5_7</t>
  </si>
  <si>
    <t>U3_WF_8</t>
  </si>
  <si>
    <r>
      <rPr>
        <sz val="10"/>
        <color theme="1"/>
        <rFont val="Arial"/>
      </rPr>
      <t xml:space="preserve">これは </t>
    </r>
    <r>
      <rPr>
        <sz val="10"/>
        <color rgb="FFFF0000"/>
        <rFont val="Arial"/>
      </rPr>
      <t>(どこ)</t>
    </r>
    <r>
      <rPr>
        <sz val="10"/>
        <color theme="1"/>
        <rFont val="Arial"/>
      </rPr>
      <t xml:space="preserve"> の ワインですか。
....イタリアの　ワインです。</t>
    </r>
  </si>
  <si>
    <r>
      <rPr>
        <sz val="10"/>
        <color theme="1"/>
        <rFont val="Arial"/>
      </rPr>
      <t xml:space="preserve">kore wa </t>
    </r>
    <r>
      <rPr>
        <sz val="10"/>
        <color rgb="FFFF0000"/>
        <rFont val="Arial"/>
      </rPr>
      <t>(doko)</t>
    </r>
    <r>
      <rPr>
        <sz val="10"/>
        <color theme="1"/>
        <rFont val="Arial"/>
      </rPr>
      <t xml:space="preserve"> no wain desu ka.
....itariano waindesu.</t>
    </r>
  </si>
  <si>
    <r>
      <rPr>
        <sz val="10"/>
        <color theme="1"/>
        <rFont val="Arial"/>
      </rPr>
      <t xml:space="preserve">これは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の ワインですか。
....イタリアの　ワインです。</t>
    </r>
  </si>
  <si>
    <r>
      <rPr>
        <sz val="10"/>
        <color theme="1"/>
        <rFont val="Arial"/>
      </rPr>
      <t xml:space="preserve">kore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no wain desu ka。
....itariano waindesu。</t>
    </r>
  </si>
  <si>
    <t>U3_P87_5_8</t>
  </si>
  <si>
    <t>U3_WF_9</t>
  </si>
  <si>
    <r>
      <rPr>
        <sz val="10"/>
        <color theme="1"/>
        <rFont val="Arial"/>
      </rPr>
      <t xml:space="preserve">この ワインは </t>
    </r>
    <r>
      <rPr>
        <sz val="10"/>
        <color rgb="FFFF0000"/>
        <rFont val="Arial"/>
      </rPr>
      <t xml:space="preserve">(いくら) </t>
    </r>
    <r>
      <rPr>
        <sz val="10"/>
        <color theme="1"/>
        <rFont val="Arial"/>
      </rPr>
      <t>ですか。
....2,800えんです。</t>
    </r>
  </si>
  <si>
    <r>
      <rPr>
        <sz val="10"/>
        <color theme="1"/>
        <rFont val="Arial"/>
      </rPr>
      <t xml:space="preserve">kono wain wa </t>
    </r>
    <r>
      <rPr>
        <sz val="10"/>
        <color rgb="FFFF0000"/>
        <rFont val="Arial"/>
      </rPr>
      <t>(ikura)</t>
    </r>
    <r>
      <rPr>
        <sz val="10"/>
        <color theme="1"/>
        <rFont val="Arial"/>
      </rPr>
      <t xml:space="preserve"> desu ka.
....2,800en desu.</t>
    </r>
  </si>
  <si>
    <r>
      <rPr>
        <sz val="10"/>
        <color theme="1"/>
        <rFont val="Arial"/>
      </rPr>
      <t xml:space="preserve">この ワインは </t>
    </r>
    <r>
      <rPr>
        <sz val="10"/>
        <color rgb="FFFF0000"/>
        <rFont val="Arial"/>
      </rPr>
      <t xml:space="preserve">() </t>
    </r>
    <r>
      <rPr>
        <sz val="10"/>
        <color theme="1"/>
        <rFont val="Arial"/>
      </rPr>
      <t>ですか。
....2,800えんです。</t>
    </r>
  </si>
  <si>
    <r>
      <rPr>
        <sz val="10"/>
        <color theme="1"/>
        <rFont val="Arial"/>
      </rPr>
      <t xml:space="preserve">kono wain wa </t>
    </r>
    <r>
      <rPr>
        <sz val="10"/>
        <color rgb="FFFF0000"/>
        <rFont val="Arial"/>
      </rPr>
      <t>()</t>
    </r>
    <r>
      <rPr>
        <sz val="10"/>
        <color theme="1"/>
        <rFont val="Arial"/>
      </rPr>
      <t xml:space="preserve"> desu ka。
....2,800en desu。</t>
    </r>
  </si>
  <si>
    <t>U3_P88_1_0</t>
  </si>
  <si>
    <t>U3_HF_0</t>
  </si>
  <si>
    <r>
      <rPr>
        <sz val="10"/>
        <color theme="1"/>
        <rFont val="Arial"/>
      </rPr>
      <t>わたし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マイク・ミラーです。</t>
    </r>
  </si>
  <si>
    <r>
      <rPr>
        <sz val="10"/>
        <color theme="1"/>
        <rFont val="Arial"/>
      </rPr>
      <t>わたし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マイク・ミラーです。</t>
    </r>
  </si>
  <si>
    <r>
      <rPr>
        <sz val="10"/>
        <color theme="1"/>
        <rFont val="Arial"/>
      </rPr>
      <t>watashi</t>
    </r>
    <r>
      <rPr>
        <sz val="10"/>
        <color rgb="FFFF0000"/>
        <rFont val="Arial"/>
      </rPr>
      <t>（wa）</t>
    </r>
    <r>
      <rPr>
        <sz val="10"/>
        <color theme="1"/>
        <rFont val="Arial"/>
      </rPr>
      <t>maiku・miraーdesu.</t>
    </r>
  </si>
  <si>
    <r>
      <rPr>
        <sz val="10"/>
        <color theme="1"/>
        <rFont val="Arial"/>
      </rPr>
      <t>わたし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マイク・ミラーです。</t>
    </r>
  </si>
  <si>
    <r>
      <rPr>
        <sz val="10"/>
        <color theme="1"/>
        <rFont val="Arial"/>
      </rPr>
      <t>watashi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maiku・miraーdesu.</t>
    </r>
  </si>
  <si>
    <t>U3_P88_1_1</t>
  </si>
  <si>
    <t>U3_HF_1</t>
  </si>
  <si>
    <r>
      <rPr>
        <sz val="10"/>
        <color theme="1"/>
        <rFont val="Arial"/>
      </rPr>
      <t>A：受付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どこです</t>
    </r>
    <r>
      <rPr>
        <sz val="10"/>
        <color rgb="FFFF0000"/>
        <rFont val="Arial"/>
      </rPr>
      <t>（か）</t>
    </r>
    <r>
      <rPr>
        <sz val="10"/>
        <color theme="1"/>
        <rFont val="Arial"/>
      </rPr>
      <t>。
B：あちらです。</t>
    </r>
  </si>
  <si>
    <r>
      <rPr>
        <sz val="10"/>
        <color theme="1"/>
        <rFont val="Arial"/>
      </rPr>
      <t>A：うけつけ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どこです</t>
    </r>
    <r>
      <rPr>
        <sz val="10"/>
        <color rgb="FFFF0000"/>
        <rFont val="Arial"/>
      </rPr>
      <t>（か）</t>
    </r>
    <r>
      <rPr>
        <sz val="10"/>
        <color theme="1"/>
        <rFont val="Arial"/>
      </rPr>
      <t>。
B：あちらです。</t>
    </r>
  </si>
  <si>
    <r>
      <rPr>
        <sz val="10"/>
        <color theme="1"/>
        <rFont val="Arial"/>
      </rPr>
      <t>A：uketsuke</t>
    </r>
    <r>
      <rPr>
        <sz val="10"/>
        <color rgb="FFFF0000"/>
        <rFont val="Arial"/>
      </rPr>
      <t>（wa）</t>
    </r>
    <r>
      <rPr>
        <sz val="10"/>
        <color theme="1"/>
        <rFont val="Arial"/>
      </rPr>
      <t xml:space="preserve">doko　desu </t>
    </r>
    <r>
      <rPr>
        <sz val="10"/>
        <color rgb="FFFF0000"/>
        <rFont val="Arial"/>
      </rPr>
      <t>(ka).</t>
    </r>
    <r>
      <rPr>
        <sz val="10"/>
        <color theme="1"/>
        <rFont val="Arial"/>
      </rPr>
      <t xml:space="preserve">
B：achira　desu.</t>
    </r>
  </si>
  <si>
    <r>
      <rPr>
        <sz val="10"/>
        <color theme="1"/>
        <rFont val="Arial"/>
      </rPr>
      <t>A：うけつけ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どこです</t>
    </r>
    <r>
      <rPr>
        <sz val="10"/>
        <color rgb="FFFF0000"/>
        <rFont val="Arial"/>
      </rPr>
      <t>（2）</t>
    </r>
    <r>
      <rPr>
        <sz val="10"/>
        <color theme="1"/>
        <rFont val="Arial"/>
      </rPr>
      <t>。
B：あちらです。</t>
    </r>
  </si>
  <si>
    <r>
      <rPr>
        <sz val="10"/>
        <color theme="1"/>
        <rFont val="Arial"/>
      </rPr>
      <t>A：uketsuke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 xml:space="preserve">doko　desu </t>
    </r>
    <r>
      <rPr>
        <sz val="10"/>
        <color rgb="FFFF0000"/>
        <rFont val="Arial"/>
      </rPr>
      <t>(2).</t>
    </r>
    <r>
      <rPr>
        <sz val="10"/>
        <color theme="1"/>
        <rFont val="Arial"/>
      </rPr>
      <t xml:space="preserve">
B：achira　desu.</t>
    </r>
  </si>
  <si>
    <t>U3_P88_1_2</t>
  </si>
  <si>
    <t>U3_HF_2</t>
  </si>
  <si>
    <r>
      <rPr>
        <sz val="10"/>
        <color theme="1"/>
        <rFont val="Arial"/>
      </rPr>
      <t>B：ワイン、どうぞ。ドイツ</t>
    </r>
    <r>
      <rPr>
        <sz val="10"/>
        <color rgb="FFFF0000"/>
        <rFont val="Arial"/>
      </rPr>
      <t xml:space="preserve">（の） </t>
    </r>
    <r>
      <rPr>
        <sz val="10"/>
        <color theme="1"/>
        <rFont val="Arial"/>
      </rPr>
      <t>ワインです。
A：ありがとう　ございます。</t>
    </r>
  </si>
  <si>
    <r>
      <rPr>
        <sz val="10"/>
        <color theme="1"/>
        <rFont val="Arial"/>
      </rPr>
      <t>B：ワイン、どうぞ。ドイツ</t>
    </r>
    <r>
      <rPr>
        <sz val="10"/>
        <color rgb="FFFF0000"/>
        <rFont val="Arial"/>
      </rPr>
      <t xml:space="preserve">（の） </t>
    </r>
    <r>
      <rPr>
        <sz val="10"/>
        <color theme="1"/>
        <rFont val="Arial"/>
      </rPr>
      <t>ワインです。
A：ありがとう　ございます。</t>
    </r>
  </si>
  <si>
    <r>
      <rPr>
        <sz val="10"/>
        <color theme="1"/>
        <rFont val="Arial"/>
      </rPr>
      <t>B：wain、douzo。doitsu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 xml:space="preserve"> wain　desu.
A：arigatou　gozaimasu.</t>
    </r>
  </si>
  <si>
    <r>
      <rPr>
        <sz val="10"/>
        <color theme="1"/>
        <rFont val="Arial"/>
      </rPr>
      <t>B：ワイン、どうぞ。ドイツ</t>
    </r>
    <r>
      <rPr>
        <sz val="10"/>
        <color rgb="FFFF0000"/>
        <rFont val="Arial"/>
      </rPr>
      <t xml:space="preserve">（1） </t>
    </r>
    <r>
      <rPr>
        <sz val="10"/>
        <color theme="1"/>
        <rFont val="Arial"/>
      </rPr>
      <t>ワインです。
A：ありがとう　ございます。</t>
    </r>
  </si>
  <si>
    <r>
      <rPr>
        <sz val="10"/>
        <color theme="1"/>
        <rFont val="Arial"/>
      </rPr>
      <t>B：wain、douzo。doitsu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 xml:space="preserve"> wain　desu.
A：arigatou　gozaimasu.</t>
    </r>
  </si>
  <si>
    <t>U3_P88_1_3</t>
  </si>
  <si>
    <t>U3_HF_3</t>
  </si>
  <si>
    <r>
      <rPr>
        <sz val="10"/>
        <color theme="1"/>
        <rFont val="Arial"/>
      </rPr>
      <t>A：あの　方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 xml:space="preserve"> どなたですか。
B：パワーでんき</t>
    </r>
    <r>
      <rPr>
        <sz val="10"/>
        <color rgb="FFFF0000"/>
        <rFont val="Arial"/>
      </rPr>
      <t xml:space="preserve">（の） </t>
    </r>
    <r>
      <rPr>
        <sz val="10"/>
        <color theme="1"/>
        <rFont val="Arial"/>
      </rPr>
      <t>シュミットさんです。
A：あの　方</t>
    </r>
    <r>
      <rPr>
        <sz val="10"/>
        <color rgb="FFFF0000"/>
        <rFont val="Arial"/>
      </rPr>
      <t>（も）</t>
    </r>
    <r>
      <rPr>
        <sz val="10"/>
        <color theme="1"/>
        <rFont val="Arial"/>
      </rPr>
      <t>パワー電気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社員ですか。
B：いいえ。あの　方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ブラジルエアー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サントスさんです</t>
    </r>
  </si>
  <si>
    <r>
      <rPr>
        <sz val="10"/>
        <color theme="1"/>
        <rFont val="Arial"/>
      </rPr>
      <t>A：あの　かた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 xml:space="preserve"> どなたですか。
B：パワーでんき</t>
    </r>
    <r>
      <rPr>
        <sz val="10"/>
        <color rgb="FFFF0000"/>
        <rFont val="Arial"/>
      </rPr>
      <t xml:space="preserve">（の） </t>
    </r>
    <r>
      <rPr>
        <sz val="10"/>
        <color theme="1"/>
        <rFont val="Arial"/>
      </rPr>
      <t>シュミットさんです。
A：あの　かた</t>
    </r>
    <r>
      <rPr>
        <sz val="10"/>
        <color rgb="FFFF0000"/>
        <rFont val="Arial"/>
      </rPr>
      <t>（も）</t>
    </r>
    <r>
      <rPr>
        <sz val="10"/>
        <color theme="1"/>
        <rFont val="Arial"/>
      </rPr>
      <t>パワーでんき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しゃいんですか。
B：いいえ。あの　かた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ブラジルエアー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サントスさんです</t>
    </r>
  </si>
  <si>
    <r>
      <rPr>
        <sz val="10"/>
        <color theme="1"/>
        <rFont val="Arial"/>
      </rPr>
      <t>A：ano　kata</t>
    </r>
    <r>
      <rPr>
        <sz val="10"/>
        <color rgb="FFFF0000"/>
        <rFont val="Arial"/>
      </rPr>
      <t xml:space="preserve">（wa） </t>
    </r>
    <r>
      <rPr>
        <sz val="10"/>
        <color theme="1"/>
        <rFont val="Arial"/>
      </rPr>
      <t>donata　desu　ka.
B：pawaーdenki</t>
    </r>
    <r>
      <rPr>
        <sz val="10"/>
        <color rgb="FFFF0000"/>
        <rFont val="Arial"/>
      </rPr>
      <t xml:space="preserve">（no） </t>
    </r>
    <r>
      <rPr>
        <sz val="10"/>
        <color theme="1"/>
        <rFont val="Arial"/>
      </rPr>
      <t>shumitto　san　desu.
A：ano　kata</t>
    </r>
    <r>
      <rPr>
        <sz val="10"/>
        <color rgb="FFFF0000"/>
        <rFont val="Arial"/>
      </rPr>
      <t>（mo）</t>
    </r>
    <r>
      <rPr>
        <sz val="10"/>
        <color theme="1"/>
        <rFont val="Arial"/>
      </rPr>
      <t>pawaーdenki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shain　desu　ka.
B：iie。ano　kata</t>
    </r>
    <r>
      <rPr>
        <sz val="10"/>
        <color rgb="FFFF0000"/>
        <rFont val="Arial"/>
      </rPr>
      <t>（ha）</t>
    </r>
    <r>
      <rPr>
        <sz val="10"/>
        <color theme="1"/>
        <rFont val="Arial"/>
      </rPr>
      <t>burajirueaー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santosu　san　desu.</t>
    </r>
  </si>
  <si>
    <r>
      <rPr>
        <sz val="10"/>
        <color theme="1"/>
        <rFont val="Arial"/>
      </rPr>
      <t>A：あの　かた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 xml:space="preserve"> どなたですか。
B：パワーでんき</t>
    </r>
    <r>
      <rPr>
        <sz val="10"/>
        <color rgb="FFFF0000"/>
        <rFont val="Arial"/>
      </rPr>
      <t xml:space="preserve">（2） </t>
    </r>
    <r>
      <rPr>
        <sz val="10"/>
        <color theme="1"/>
        <rFont val="Arial"/>
      </rPr>
      <t>シュミットさんです。
A：あの　かた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パワーでんき</t>
    </r>
    <r>
      <rPr>
        <sz val="10"/>
        <color rgb="FFFF0000"/>
        <rFont val="Arial"/>
      </rPr>
      <t>（4）</t>
    </r>
    <r>
      <rPr>
        <sz val="10"/>
        <color theme="1"/>
        <rFont val="Arial"/>
      </rPr>
      <t>しゃいんですか。
B：いいえ。あの　かた</t>
    </r>
    <r>
      <rPr>
        <sz val="10"/>
        <color rgb="FFFF0000"/>
        <rFont val="Arial"/>
      </rPr>
      <t>（5）</t>
    </r>
    <r>
      <rPr>
        <sz val="10"/>
        <color theme="1"/>
        <rFont val="Arial"/>
      </rPr>
      <t>ブラジルエアー</t>
    </r>
    <r>
      <rPr>
        <sz val="10"/>
        <color rgb="FFFF0000"/>
        <rFont val="Arial"/>
      </rPr>
      <t>（6）</t>
    </r>
    <r>
      <rPr>
        <sz val="10"/>
        <color theme="1"/>
        <rFont val="Arial"/>
      </rPr>
      <t>サントスさんです</t>
    </r>
  </si>
  <si>
    <r>
      <rPr>
        <sz val="10"/>
        <color theme="1"/>
        <rFont val="Arial"/>
      </rPr>
      <t>A：ano　kata</t>
    </r>
    <r>
      <rPr>
        <sz val="10"/>
        <color rgb="FFFF0000"/>
        <rFont val="Arial"/>
      </rPr>
      <t xml:space="preserve">（1） </t>
    </r>
    <r>
      <rPr>
        <sz val="10"/>
        <color theme="1"/>
        <rFont val="Arial"/>
      </rPr>
      <t>donata　desu　ka.
B：pawaーdenki</t>
    </r>
    <r>
      <rPr>
        <sz val="10"/>
        <color rgb="FFFF0000"/>
        <rFont val="Arial"/>
      </rPr>
      <t xml:space="preserve">（2） </t>
    </r>
    <r>
      <rPr>
        <sz val="10"/>
        <color theme="1"/>
        <rFont val="Arial"/>
      </rPr>
      <t>shumitto　san　desu.
A：ano　kata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pawaーdenki</t>
    </r>
    <r>
      <rPr>
        <sz val="10"/>
        <color rgb="FFFF0000"/>
        <rFont val="Arial"/>
      </rPr>
      <t>（4）</t>
    </r>
    <r>
      <rPr>
        <sz val="10"/>
        <color theme="1"/>
        <rFont val="Arial"/>
      </rPr>
      <t>shain　desu　ka.
B：iie。ano　kata</t>
    </r>
    <r>
      <rPr>
        <sz val="10"/>
        <color rgb="FFFF0000"/>
        <rFont val="Arial"/>
      </rPr>
      <t>（5）</t>
    </r>
    <r>
      <rPr>
        <sz val="10"/>
        <color theme="1"/>
        <rFont val="Arial"/>
      </rPr>
      <t>burajirueaー</t>
    </r>
    <r>
      <rPr>
        <sz val="10"/>
        <color rgb="FFFF0000"/>
        <rFont val="Arial"/>
      </rPr>
      <t>（6）</t>
    </r>
    <r>
      <rPr>
        <sz val="10"/>
        <color theme="1"/>
        <rFont val="Arial"/>
      </rPr>
      <t>santosu　san　desu.</t>
    </r>
  </si>
  <si>
    <t>U3_P88_1_4</t>
  </si>
  <si>
    <t>U3_HF_4</t>
  </si>
  <si>
    <r>
      <rPr>
        <sz val="10"/>
        <color theme="1"/>
        <rFont val="Arial"/>
      </rPr>
      <t>A：パワー電気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なん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会社ですか。
B：コンピューター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会社です 。</t>
    </r>
  </si>
  <si>
    <r>
      <rPr>
        <sz val="10"/>
        <color theme="1"/>
        <rFont val="Arial"/>
      </rPr>
      <t>A：パワーでんき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なん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かいしゃですか。
B：コンピューター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かいしゃです 。</t>
    </r>
  </si>
  <si>
    <r>
      <rPr>
        <sz val="10"/>
        <color theme="1"/>
        <rFont val="Arial"/>
      </rPr>
      <t>A：pawaーdenki</t>
    </r>
    <r>
      <rPr>
        <sz val="10"/>
        <color rgb="FFFF0000"/>
        <rFont val="Arial"/>
      </rPr>
      <t>（ha）</t>
    </r>
    <r>
      <rPr>
        <sz val="10"/>
        <color theme="1"/>
        <rFont val="Arial"/>
      </rPr>
      <t>nan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kaisha　desu　ka.
B：konnpyu-ta-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kaisha　desu .</t>
    </r>
  </si>
  <si>
    <r>
      <rPr>
        <sz val="10"/>
        <color theme="1"/>
        <rFont val="Arial"/>
      </rPr>
      <t>A：パワーでんき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なん</t>
    </r>
    <r>
      <rPr>
        <sz val="10"/>
        <color rgb="FFFF0000"/>
        <rFont val="Arial"/>
      </rPr>
      <t>（2）</t>
    </r>
    <r>
      <rPr>
        <sz val="10"/>
        <color theme="1"/>
        <rFont val="Arial"/>
      </rPr>
      <t>かいしゃですか。
B：コンピューター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かいしゃです 。</t>
    </r>
  </si>
  <si>
    <r>
      <rPr>
        <sz val="10"/>
        <color theme="1"/>
        <rFont val="Arial"/>
      </rPr>
      <t>A：pawaーdenki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nan</t>
    </r>
    <r>
      <rPr>
        <sz val="10"/>
        <color rgb="FFFF0000"/>
        <rFont val="Arial"/>
      </rPr>
      <t>（2）</t>
    </r>
    <r>
      <rPr>
        <sz val="10"/>
        <color theme="1"/>
        <rFont val="Arial"/>
      </rPr>
      <t>kaisha　desu　ka.
B：konnpyu-ta-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kaisha　desu .</t>
    </r>
  </si>
  <si>
    <t>U3_P88_1_5</t>
  </si>
  <si>
    <t>U3_HF_5</t>
  </si>
  <si>
    <r>
      <rPr>
        <sz val="10"/>
        <color theme="1"/>
        <rFont val="Arial"/>
      </rPr>
      <t>B : これ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ミラーさん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かさですか。
A：いいえ、違います。
C：あ、すみません。わたし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です。
B：この　かぎ</t>
    </r>
    <r>
      <rPr>
        <sz val="10"/>
        <color rgb="FFFF0000"/>
        <rFont val="Arial"/>
      </rPr>
      <t xml:space="preserve">（も） </t>
    </r>
    <r>
      <rPr>
        <sz val="10"/>
        <color theme="1"/>
        <rFont val="Arial"/>
      </rPr>
      <t>あなた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ですか。
C：いいえ、わたし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じゃありません。
A：あ、それ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車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かぎです。</t>
    </r>
  </si>
  <si>
    <r>
      <rPr>
        <sz val="10"/>
        <color theme="1"/>
        <rFont val="Arial"/>
      </rPr>
      <t>B : これ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ミラーさん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かさですか。
A：いいえ、ちがいます。
C：あ、すみません。わたし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です。
B：このかぎ</t>
    </r>
    <r>
      <rPr>
        <sz val="10"/>
        <color rgb="FFFF0000"/>
        <rFont val="Arial"/>
      </rPr>
      <t xml:space="preserve">（も） </t>
    </r>
    <r>
      <rPr>
        <sz val="10"/>
        <color theme="1"/>
        <rFont val="Arial"/>
      </rPr>
      <t>あなた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ですか。
C：いいえ、わたし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じゃありません。
A：あ、それ</t>
    </r>
    <r>
      <rPr>
        <sz val="10"/>
        <color rgb="FFFF0000"/>
        <rFont val="Arial"/>
      </rPr>
      <t>（は）</t>
    </r>
    <r>
      <rPr>
        <sz val="10"/>
        <color theme="1"/>
        <rFont val="Arial"/>
      </rPr>
      <t>わたし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くるま</t>
    </r>
    <r>
      <rPr>
        <sz val="10"/>
        <color rgb="FFFF0000"/>
        <rFont val="Arial"/>
      </rPr>
      <t>（の）</t>
    </r>
    <r>
      <rPr>
        <sz val="10"/>
        <color theme="1"/>
        <rFont val="Arial"/>
      </rPr>
      <t>かぎです。</t>
    </r>
  </si>
  <si>
    <r>
      <rPr>
        <sz val="10"/>
        <color theme="1"/>
        <rFont val="Arial"/>
      </rPr>
      <t>B : kore</t>
    </r>
    <r>
      <rPr>
        <sz val="10"/>
        <color rgb="FFFF0000"/>
        <rFont val="Arial"/>
      </rPr>
      <t>（wa）</t>
    </r>
    <r>
      <rPr>
        <sz val="10"/>
        <color theme="1"/>
        <rFont val="Arial"/>
      </rPr>
      <t>miraーsan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kasa　desu　ka.
A：iie、chigaimasu.
C：a、sumimasen。watashi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desu.
B：kono　kagi</t>
    </r>
    <r>
      <rPr>
        <sz val="10"/>
        <color rgb="FFFF0000"/>
        <rFont val="Arial"/>
      </rPr>
      <t xml:space="preserve">（mo） </t>
    </r>
    <r>
      <rPr>
        <sz val="10"/>
        <color theme="1"/>
        <rFont val="Arial"/>
      </rPr>
      <t>anata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desuka.
C：iie、watashi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ja arimasen.
A：a、sore</t>
    </r>
    <r>
      <rPr>
        <sz val="10"/>
        <color rgb="FFFF0000"/>
        <rFont val="Arial"/>
      </rPr>
      <t>（wa）</t>
    </r>
    <r>
      <rPr>
        <sz val="10"/>
        <color theme="1"/>
        <rFont val="Arial"/>
      </rPr>
      <t>watashi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kuruma</t>
    </r>
    <r>
      <rPr>
        <sz val="10"/>
        <color rgb="FFFF0000"/>
        <rFont val="Arial"/>
      </rPr>
      <t>（no）</t>
    </r>
    <r>
      <rPr>
        <sz val="10"/>
        <color theme="1"/>
        <rFont val="Arial"/>
      </rPr>
      <t>kagi desu.</t>
    </r>
  </si>
  <si>
    <r>
      <rPr>
        <sz val="10"/>
        <color theme="1"/>
        <rFont val="Arial"/>
      </rPr>
      <t>B : これ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ミラーさん</t>
    </r>
    <r>
      <rPr>
        <sz val="10"/>
        <color rgb="FFFF0000"/>
        <rFont val="Arial"/>
      </rPr>
      <t>（2）</t>
    </r>
    <r>
      <rPr>
        <sz val="10"/>
        <color theme="1"/>
        <rFont val="Arial"/>
      </rPr>
      <t>かさですか。
A：いいえ、ちがいます。
C：あ、すみません。わたし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です。
B：このかぎ</t>
    </r>
    <r>
      <rPr>
        <sz val="10"/>
        <color rgb="FFFF0000"/>
        <rFont val="Arial"/>
      </rPr>
      <t xml:space="preserve">（4） </t>
    </r>
    <r>
      <rPr>
        <sz val="10"/>
        <color theme="1"/>
        <rFont val="Arial"/>
      </rPr>
      <t>あなた</t>
    </r>
    <r>
      <rPr>
        <sz val="10"/>
        <color rgb="FFFF0000"/>
        <rFont val="Arial"/>
      </rPr>
      <t>（5）</t>
    </r>
    <r>
      <rPr>
        <sz val="10"/>
        <color theme="1"/>
        <rFont val="Arial"/>
      </rPr>
      <t>ですか。
C：いいえ、わたし</t>
    </r>
    <r>
      <rPr>
        <sz val="10"/>
        <color rgb="FFFF0000"/>
        <rFont val="Arial"/>
      </rPr>
      <t>（6）</t>
    </r>
    <r>
      <rPr>
        <sz val="10"/>
        <color theme="1"/>
        <rFont val="Arial"/>
      </rPr>
      <t>じゃありません。
A：あ、それ</t>
    </r>
    <r>
      <rPr>
        <sz val="10"/>
        <color rgb="FFFF0000"/>
        <rFont val="Arial"/>
      </rPr>
      <t>（7）</t>
    </r>
    <r>
      <rPr>
        <sz val="10"/>
        <color theme="1"/>
        <rFont val="Arial"/>
      </rPr>
      <t>わたし</t>
    </r>
    <r>
      <rPr>
        <sz val="10"/>
        <color rgb="FFFF0000"/>
        <rFont val="Arial"/>
      </rPr>
      <t>（8）</t>
    </r>
    <r>
      <rPr>
        <sz val="10"/>
        <color theme="1"/>
        <rFont val="Arial"/>
      </rPr>
      <t>くるま</t>
    </r>
    <r>
      <rPr>
        <sz val="10"/>
        <color rgb="FFFF0000"/>
        <rFont val="Arial"/>
      </rPr>
      <t>（9）</t>
    </r>
    <r>
      <rPr>
        <sz val="10"/>
        <color theme="1"/>
        <rFont val="Arial"/>
      </rPr>
      <t>かぎです。</t>
    </r>
  </si>
  <si>
    <r>
      <rPr>
        <sz val="10"/>
        <color theme="1"/>
        <rFont val="Arial"/>
      </rPr>
      <t>B : kore</t>
    </r>
    <r>
      <rPr>
        <sz val="10"/>
        <color rgb="FFFF0000"/>
        <rFont val="Arial"/>
      </rPr>
      <t>（1）</t>
    </r>
    <r>
      <rPr>
        <sz val="10"/>
        <color theme="1"/>
        <rFont val="Arial"/>
      </rPr>
      <t>miraーsan</t>
    </r>
    <r>
      <rPr>
        <sz val="10"/>
        <color rgb="FFFF0000"/>
        <rFont val="Arial"/>
      </rPr>
      <t>（2）</t>
    </r>
    <r>
      <rPr>
        <sz val="10"/>
        <color theme="1"/>
        <rFont val="Arial"/>
      </rPr>
      <t>kasa　desu　ka.
A：iie、chigaimasu.
C：a、sumimasen。watashi</t>
    </r>
    <r>
      <rPr>
        <sz val="10"/>
        <color rgb="FFFF0000"/>
        <rFont val="Arial"/>
      </rPr>
      <t>（3）</t>
    </r>
    <r>
      <rPr>
        <sz val="10"/>
        <color theme="1"/>
        <rFont val="Arial"/>
      </rPr>
      <t>desu.
B：kono　kagi</t>
    </r>
    <r>
      <rPr>
        <sz val="10"/>
        <color rgb="FFFF0000"/>
        <rFont val="Arial"/>
      </rPr>
      <t xml:space="preserve">（4） </t>
    </r>
    <r>
      <rPr>
        <sz val="10"/>
        <color theme="1"/>
        <rFont val="Arial"/>
      </rPr>
      <t>anata</t>
    </r>
    <r>
      <rPr>
        <sz val="10"/>
        <color rgb="FFFF0000"/>
        <rFont val="Arial"/>
      </rPr>
      <t>（5）</t>
    </r>
    <r>
      <rPr>
        <sz val="10"/>
        <color theme="1"/>
        <rFont val="Arial"/>
      </rPr>
      <t>desuka.
C：iie、watashi</t>
    </r>
    <r>
      <rPr>
        <sz val="10"/>
        <color rgb="FFFF0000"/>
        <rFont val="Arial"/>
      </rPr>
      <t>（6）</t>
    </r>
    <r>
      <rPr>
        <sz val="10"/>
        <color theme="1"/>
        <rFont val="Arial"/>
      </rPr>
      <t>ja arimasen.
A：a、sore</t>
    </r>
    <r>
      <rPr>
        <sz val="10"/>
        <color rgb="FFFF0000"/>
        <rFont val="Arial"/>
      </rPr>
      <t>（7）</t>
    </r>
    <r>
      <rPr>
        <sz val="10"/>
        <color theme="1"/>
        <rFont val="Arial"/>
      </rPr>
      <t>watashi</t>
    </r>
    <r>
      <rPr>
        <sz val="10"/>
        <color rgb="FFFF0000"/>
        <rFont val="Arial"/>
      </rPr>
      <t>（8）</t>
    </r>
    <r>
      <rPr>
        <sz val="10"/>
        <color theme="1"/>
        <rFont val="Arial"/>
      </rPr>
      <t>kuruma</t>
    </r>
    <r>
      <rPr>
        <sz val="10"/>
        <color rgb="FFFF0000"/>
        <rFont val="Arial"/>
      </rPr>
      <t>（9）</t>
    </r>
    <r>
      <rPr>
        <sz val="10"/>
        <color theme="1"/>
        <rFont val="Arial"/>
      </rPr>
      <t>kagi desu.</t>
    </r>
  </si>
  <si>
    <t>Sen_JP_split</t>
  </si>
  <si>
    <t>Sen_TH_split</t>
  </si>
  <si>
    <t>slide3_p1</t>
  </si>
  <si>
    <t>U3_TS_1</t>
  </si>
  <si>
    <t>ここは きょうしつ です。</t>
  </si>
  <si>
    <t>koko wa kyoushitsu desu.</t>
  </si>
  <si>
    <t>ここ,は,きょうしつ,です</t>
  </si>
  <si>
    <t>ที่นี่คือห้องเรียน</t>
  </si>
  <si>
    <t>ที่นี่,คือ,ห้องเรียน</t>
  </si>
  <si>
    <t>U3_TS_2</t>
  </si>
  <si>
    <t>ここは ロビー です。</t>
  </si>
  <si>
    <t>koko wa robiー desu.</t>
  </si>
  <si>
    <t>ここ,は,ロビー,です</t>
  </si>
  <si>
    <t>ที่นี่คือล็อบบี้</t>
  </si>
  <si>
    <t>ที่นี่,คือ,ล็อบบี้</t>
  </si>
  <si>
    <t>U3_TS_3</t>
  </si>
  <si>
    <t>そこは じむしょです。</t>
  </si>
  <si>
    <t>soko wa jimusho desu.</t>
  </si>
  <si>
    <t>そこ,は,じむしょ,です</t>
  </si>
  <si>
    <t>ที่นั่นคือห้องธุรการ</t>
  </si>
  <si>
    <t>ที่นั่น,คือ,ห้องธุรการ</t>
  </si>
  <si>
    <t>U3_TS_4</t>
  </si>
  <si>
    <t>そこは トイレです。</t>
  </si>
  <si>
    <t>soko wa toiredesu.</t>
  </si>
  <si>
    <t>そこ,は,トイレ,です</t>
  </si>
  <si>
    <t>ที่นั่นคือห้องน้ำ</t>
  </si>
  <si>
    <t>ที่นั่น,คือ,ห้องน้ำ</t>
  </si>
  <si>
    <t>U3_TS_5</t>
  </si>
  <si>
    <t>あそこは びょういんです。</t>
  </si>
  <si>
    <t>asoko wa byouin desu.</t>
  </si>
  <si>
    <t>あそこ,は,びょういん,です</t>
  </si>
  <si>
    <t>ที่โน่นคือโรงพยาบาล</t>
  </si>
  <si>
    <t>ที่โน่น,คือ,โรงพยาบาล</t>
  </si>
  <si>
    <t>U3_TS_6</t>
  </si>
  <si>
    <t>あそこは しょくどう です。</t>
  </si>
  <si>
    <t>asoko wa shokudou desu.</t>
  </si>
  <si>
    <t>あそこ,は,しょくどう,です</t>
  </si>
  <si>
    <t>ที่โน่นคือโรงอาหาร</t>
  </si>
  <si>
    <t>ที่โน่น,คือ,โรงอาหาร</t>
  </si>
  <si>
    <t>slide3_p2</t>
  </si>
  <si>
    <t>U3_TS_7</t>
  </si>
  <si>
    <t>かいぎしつは こちら です。</t>
  </si>
  <si>
    <t>kaigishitsu wa kochira desu.</t>
  </si>
  <si>
    <t>かいぎしつ,は,こちら,です</t>
  </si>
  <si>
    <t>ห้องประชุมอยู่ทางนี้</t>
  </si>
  <si>
    <t>ห้องประชุม,อยู่,ทางนี้</t>
  </si>
  <si>
    <t>U3_TS_8</t>
  </si>
  <si>
    <t>エレベーターは あそこ です。</t>
  </si>
  <si>
    <t>erebeーtaー wa asoko desu.</t>
  </si>
  <si>
    <t>エレベーター,は,あそこ,です</t>
  </si>
  <si>
    <t>ลิฟต์อยู่ที่โน่น</t>
  </si>
  <si>
    <t>ลิฟต์,อยู่,ที่โน่น</t>
  </si>
  <si>
    <t>U3_TS_9</t>
  </si>
  <si>
    <t>くつうりばは あちらです。</t>
  </si>
  <si>
    <t>kutsuuriba wa achira desu.</t>
  </si>
  <si>
    <t>くつ,うりば,は,あちら,です</t>
  </si>
  <si>
    <t>แผนกขายรองเท้าอยู่ทางโน้น</t>
  </si>
  <si>
    <t>แผนกขาย,รองเท้า,อยู่,ทางโน้น</t>
  </si>
  <si>
    <t>U3_TS_10</t>
  </si>
  <si>
    <t>うけつけは そちらです。</t>
  </si>
  <si>
    <t>uketsuke wa sochira desu.</t>
  </si>
  <si>
    <t>うけつけ,は,そちら,です</t>
  </si>
  <si>
    <t>แผนกต้อนรับอยู่ทางนั้น</t>
  </si>
  <si>
    <t>แผนกต้อนรับ,อยู่,ทางนั้น</t>
  </si>
  <si>
    <t>U3_TS_11</t>
  </si>
  <si>
    <t>エスカレーターは そこです。</t>
  </si>
  <si>
    <t>esukareーtaー wa soko desu.</t>
  </si>
  <si>
    <t>エスカレーター,は,そこ,です</t>
  </si>
  <si>
    <t>บันไดเลื่อนอยู่ที่นั่น</t>
  </si>
  <si>
    <t>บันไดเลื่อน,อยู่,ที่นั่น</t>
  </si>
  <si>
    <t>slide3_p3</t>
  </si>
  <si>
    <t>U3_TS_12</t>
  </si>
  <si>
    <t>かばんうりばはどちらですか。</t>
  </si>
  <si>
    <t>kabanuriba wa dochira desu ka.</t>
  </si>
  <si>
    <t>かばん,うりば,は,どちら,です,か</t>
  </si>
  <si>
    <t>แผนกขายกระเป๋าอยู่ทางไหน</t>
  </si>
  <si>
    <t>แผนกขาย,กระเป๋า,อยู่,ทางไหน</t>
  </si>
  <si>
    <t>U3_TS_13</t>
  </si>
  <si>
    <t>たなかさんのへやはどこですか。</t>
  </si>
  <si>
    <t>tanakasan no heya wa doko desu ka.</t>
  </si>
  <si>
    <t>たなか,さん,の,へや,は,どこ,です,か</t>
  </si>
  <si>
    <t>ห้องคุณทะนะกะอยู่ที่ไหน</t>
  </si>
  <si>
    <t>ห้อง,คุณ,ทะนะกะ,อยู่,ที่ไหน</t>
  </si>
  <si>
    <t>U3_TS_14</t>
  </si>
  <si>
    <t>じどうはんばいきはどこですか。</t>
  </si>
  <si>
    <t>jidouhanbaiki wa doko desu ka.</t>
  </si>
  <si>
    <t>じどうはんばいき,は,どこ,です,か</t>
  </si>
  <si>
    <t>เครื่องขายของอัตโนมัติอยู่ที่ไหน</t>
  </si>
  <si>
    <t>เครื่องขายของอัตโนมัติ,อยู่,ที่ไหน</t>
  </si>
  <si>
    <t>slide3_p5</t>
  </si>
  <si>
    <t>U3_TS_15</t>
  </si>
  <si>
    <t>かばんうりばはどこですか。</t>
  </si>
  <si>
    <t>kaban uriba wa doko desu ka.</t>
  </si>
  <si>
    <t>かばん,うりば,は,どこ,です,か</t>
  </si>
  <si>
    <t>U3_TS_16</t>
  </si>
  <si>
    <t>とけいうりばはどこですか。</t>
  </si>
  <si>
    <t>tokei uriba wa doko desu ka.</t>
  </si>
  <si>
    <t>とけい,うりば,は,どこ,です,か</t>
  </si>
  <si>
    <t>ที่ขายนาฬิกาอยู่ที่ไหน</t>
  </si>
  <si>
    <t>ที่ขาย,นาฬิกา,อยู่,ที่ไหน</t>
  </si>
  <si>
    <t>U3_TS_17</t>
  </si>
  <si>
    <t>ちゅうしゃじょうはどこですか。</t>
  </si>
  <si>
    <t>chuushajou wa doko desu ka.</t>
  </si>
  <si>
    <t>ちゅうしゃじ,ょう,は,どこ,です,か</t>
  </si>
  <si>
    <t>ลานจอดรถอยู่ที่ไหน</t>
  </si>
  <si>
    <t>ลานจอดรถ,อยู่,ที่ไหน</t>
  </si>
  <si>
    <t>slide3_p8</t>
  </si>
  <si>
    <t>U3_TS_18</t>
  </si>
  <si>
    <t>コーヒーをください。</t>
  </si>
  <si>
    <t>koーhiー wokudasai.</t>
  </si>
  <si>
    <t>コーヒー,を,ください</t>
  </si>
  <si>
    <t>ขอกาแฟ</t>
  </si>
  <si>
    <t>ขอ,กาแฟ</t>
  </si>
  <si>
    <t>U3_TS_19</t>
  </si>
  <si>
    <t>このくつをください。</t>
  </si>
  <si>
    <t>kono kutsu wokudasai.</t>
  </si>
  <si>
    <t>このくつ,を,ください</t>
  </si>
  <si>
    <t>ขอรองเท้าคู่นี้</t>
  </si>
  <si>
    <t>ขอ,รองเท้า,คู่นี้</t>
  </si>
  <si>
    <t>U3_TS_20</t>
  </si>
  <si>
    <t>そのワインをください。</t>
  </si>
  <si>
    <t>sono wain wokudasai.</t>
  </si>
  <si>
    <t>その,ワイン,を,ください</t>
  </si>
  <si>
    <t>ขอไวน์ขวดนั้น</t>
  </si>
  <si>
    <t>ขอ,ไวน์,ขวดนั้น</t>
  </si>
  <si>
    <t>U3_TS_21</t>
  </si>
  <si>
    <t>やきそばをください。</t>
  </si>
  <si>
    <t>yakisoba wokudasai.</t>
  </si>
  <si>
    <t>やきそば,を,ください</t>
  </si>
  <si>
    <t>เอายากิโซบะ</t>
  </si>
  <si>
    <t>เอา,ยากิโซบะ</t>
  </si>
  <si>
    <t>U3_TS_22</t>
  </si>
  <si>
    <t>そのとけいをみせてください。</t>
  </si>
  <si>
    <t>sono tokei womisetekudasai.</t>
  </si>
  <si>
    <t>その,とけい,を,みせてください</t>
  </si>
  <si>
    <t>ขอดูนาฬิกานั้น</t>
  </si>
  <si>
    <t>ขอดู,นาฬิกา,นั้น</t>
  </si>
  <si>
    <t>U3_TS_23</t>
  </si>
  <si>
    <t>そのかばんをみせてください。</t>
  </si>
  <si>
    <t>sono kaban womisetekudasai.</t>
  </si>
  <si>
    <t>その,かばん,を,みせてください</t>
  </si>
  <si>
    <t>ขอดูกระเป๋าใบนั้น</t>
  </si>
  <si>
    <t>ขอดู,กระเป๋า,ใบนั้น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</si>
</sst>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1F1F1F"/>
      <name val="&quot;Google Sans Text&quot;"/>
    </font>
    <font>
      <sz val="10"/>
      <color theme="1"/>
      <name val="Arial"/>
    </font>
    <font>
      <sz val="12"/>
      <color theme="1"/>
      <name val="Sans-serif"/>
    </font>
    <font>
      <sz val="11"/>
      <color rgb="FF1F1F1F"/>
      <name val="&quot;Google Sans&quot;"/>
    </font>
    <font>
      <sz val="9"/>
      <color rgb="FF1F1F1F"/>
      <name val="&quot;Google Sans&quot;"/>
    </font>
    <font>
      <sz val="13"/>
      <color rgb="FF000000"/>
      <name val="Arial"/>
    </font>
    <font>
      <sz val="10"/>
      <color rgb="FF000000"/>
      <name val="Arial"/>
      <scheme val="minor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1" fillId="0" borderId="0" xfId="0" applyFont="1" applyAlignment="1">
      <alignment vertical="top"/>
    </xf>
    <xf numFmtId="0" fontId="4" fillId="0" borderId="1" xfId="0" applyFont="1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3" borderId="1" xfId="0" applyFont="1" applyFill="1" applyBorder="1"/>
    <xf numFmtId="0" fontId="1" fillId="0" borderId="0" xfId="0" applyFont="1" applyAlignment="1">
      <alignment horizontal="center"/>
    </xf>
    <xf numFmtId="0" fontId="6" fillId="2" borderId="1" xfId="0" applyFont="1" applyFill="1" applyBorder="1"/>
    <xf numFmtId="0" fontId="7" fillId="2" borderId="0" xfId="0" applyFont="1" applyFill="1" applyAlignment="1">
      <alignment horizontal="left"/>
    </xf>
    <xf numFmtId="0" fontId="8" fillId="0" borderId="1" xfId="0" applyFont="1" applyBorder="1"/>
    <xf numFmtId="3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6"/>
  <sheetViews>
    <sheetView workbookViewId="0"/>
  </sheetViews>
  <sheetFormatPr defaultColWidth="12.59765625" defaultRowHeight="15.75" customHeight="1"/>
  <cols>
    <col min="1" max="2" width="14.3984375" customWidth="1"/>
    <col min="3" max="3" width="10.86328125" customWidth="1"/>
    <col min="4" max="4" width="41.86328125" customWidth="1"/>
    <col min="5" max="5" width="13.59765625" customWidth="1"/>
    <col min="6" max="6" width="40.46484375" customWidth="1"/>
  </cols>
  <sheetData>
    <row r="1" spans="1:7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3" t="s">
        <v>6</v>
      </c>
      <c r="B2" s="3" t="s">
        <v>6</v>
      </c>
      <c r="C2" s="3" t="s">
        <v>7</v>
      </c>
      <c r="D2" s="3" t="s">
        <v>8</v>
      </c>
      <c r="E2" s="3" t="str">
        <f ca="1">IFERROR(__xludf.DUMMYFUNCTION("GOOGLETRANSLATE(A2,""auto"",""en"")"),"here")</f>
        <v>here</v>
      </c>
      <c r="F2" s="3" t="e">
        <f t="shared" ref="F2:F50" ca="1" si="0">getEnglishDef(A2)</f>
        <v>#NAME?</v>
      </c>
      <c r="G2" s="4"/>
    </row>
    <row r="3" spans="1:7">
      <c r="A3" s="3" t="s">
        <v>9</v>
      </c>
      <c r="B3" s="3" t="s">
        <v>9</v>
      </c>
      <c r="C3" s="3" t="s">
        <v>10</v>
      </c>
      <c r="D3" s="3" t="s">
        <v>11</v>
      </c>
      <c r="E3" s="3" t="str">
        <f ca="1">IFERROR(__xludf.DUMMYFUNCTION("GOOGLETRANSLATE(A3,""auto"",""en"")"),"There")</f>
        <v>There</v>
      </c>
      <c r="F3" s="3" t="e">
        <f t="shared" ca="1" si="0"/>
        <v>#NAME?</v>
      </c>
      <c r="G3" s="4"/>
    </row>
    <row r="4" spans="1:7">
      <c r="A4" s="3" t="s">
        <v>12</v>
      </c>
      <c r="B4" s="3" t="s">
        <v>12</v>
      </c>
      <c r="C4" s="3" t="s">
        <v>13</v>
      </c>
      <c r="D4" s="3" t="s">
        <v>14</v>
      </c>
      <c r="E4" s="3" t="str">
        <f ca="1">IFERROR(__xludf.DUMMYFUNCTION("GOOGLETRANSLATE(A4,""auto"",""en"")"),"over there")</f>
        <v>over there</v>
      </c>
      <c r="F4" s="3" t="e">
        <f t="shared" ca="1" si="0"/>
        <v>#NAME?</v>
      </c>
      <c r="G4" s="4"/>
    </row>
    <row r="5" spans="1:7">
      <c r="A5" s="3" t="s">
        <v>15</v>
      </c>
      <c r="B5" s="3" t="s">
        <v>15</v>
      </c>
      <c r="C5" s="3" t="s">
        <v>16</v>
      </c>
      <c r="D5" s="3" t="s">
        <v>17</v>
      </c>
      <c r="E5" s="3" t="str">
        <f ca="1">IFERROR(__xludf.DUMMYFUNCTION("GOOGLETRANSLATE(A5,""auto"",""en"")"),"where")</f>
        <v>where</v>
      </c>
      <c r="F5" s="3" t="e">
        <f t="shared" ca="1" si="0"/>
        <v>#NAME?</v>
      </c>
      <c r="G5" s="4"/>
    </row>
    <row r="6" spans="1:7">
      <c r="A6" s="3" t="s">
        <v>18</v>
      </c>
      <c r="B6" s="3" t="s">
        <v>18</v>
      </c>
      <c r="C6" s="3" t="s">
        <v>19</v>
      </c>
      <c r="D6" s="3" t="s">
        <v>20</v>
      </c>
      <c r="E6" s="3" t="str">
        <f ca="1">IFERROR(__xludf.DUMMYFUNCTION("GOOGLETRANSLATE(A6,""auto"",""en"")"),"here")</f>
        <v>here</v>
      </c>
      <c r="F6" s="3" t="e">
        <f t="shared" ca="1" si="0"/>
        <v>#NAME?</v>
      </c>
      <c r="G6" s="4"/>
    </row>
    <row r="7" spans="1:7">
      <c r="A7" s="3" t="s">
        <v>21</v>
      </c>
      <c r="B7" s="3" t="s">
        <v>21</v>
      </c>
      <c r="C7" s="3" t="s">
        <v>22</v>
      </c>
      <c r="D7" s="3" t="s">
        <v>23</v>
      </c>
      <c r="E7" s="3" t="str">
        <f ca="1">IFERROR(__xludf.DUMMYFUNCTION("GOOGLETRANSLATE(A7,""auto"",""en"")"),"there")</f>
        <v>there</v>
      </c>
      <c r="F7" s="3" t="e">
        <f t="shared" ca="1" si="0"/>
        <v>#NAME?</v>
      </c>
      <c r="G7" s="4"/>
    </row>
    <row r="8" spans="1:7">
      <c r="A8" s="3" t="s">
        <v>24</v>
      </c>
      <c r="B8" s="3" t="s">
        <v>24</v>
      </c>
      <c r="C8" s="3" t="s">
        <v>25</v>
      </c>
      <c r="D8" s="3" t="s">
        <v>26</v>
      </c>
      <c r="E8" s="3" t="str">
        <f ca="1">IFERROR(__xludf.DUMMYFUNCTION("GOOGLETRANSLATE(A8,""auto"",""en"")"),"there")</f>
        <v>there</v>
      </c>
      <c r="F8" s="3" t="e">
        <f t="shared" ca="1" si="0"/>
        <v>#NAME?</v>
      </c>
      <c r="G8" s="4"/>
    </row>
    <row r="9" spans="1:7">
      <c r="A9" s="3" t="s">
        <v>27</v>
      </c>
      <c r="B9" s="3" t="s">
        <v>27</v>
      </c>
      <c r="C9" s="3" t="s">
        <v>28</v>
      </c>
      <c r="D9" s="3" t="s">
        <v>29</v>
      </c>
      <c r="E9" s="3" t="str">
        <f ca="1">IFERROR(__xludf.DUMMYFUNCTION("GOOGLETRANSLATE(A9,""auto"",""en"")"),"Which")</f>
        <v>Which</v>
      </c>
      <c r="F9" s="3" t="e">
        <f t="shared" ca="1" si="0"/>
        <v>#NAME?</v>
      </c>
      <c r="G9" s="4"/>
    </row>
    <row r="10" spans="1:7">
      <c r="A10" s="3" t="s">
        <v>30</v>
      </c>
      <c r="B10" s="3" t="s">
        <v>31</v>
      </c>
      <c r="C10" s="3" t="s">
        <v>32</v>
      </c>
      <c r="D10" s="3" t="s">
        <v>33</v>
      </c>
      <c r="E10" s="3" t="str">
        <f ca="1">IFERROR(__xludf.DUMMYFUNCTION("GOOGLETRANSLATE(A10,""auto"",""en"")"),"classroom")</f>
        <v>classroom</v>
      </c>
      <c r="F10" s="3" t="e">
        <f t="shared" ca="1" si="0"/>
        <v>#NAME?</v>
      </c>
      <c r="G10" s="4"/>
    </row>
    <row r="11" spans="1:7">
      <c r="A11" s="3" t="s">
        <v>34</v>
      </c>
      <c r="B11" s="3" t="s">
        <v>35</v>
      </c>
      <c r="C11" s="3" t="s">
        <v>36</v>
      </c>
      <c r="D11" s="3" t="s">
        <v>37</v>
      </c>
      <c r="E11" s="3" t="str">
        <f ca="1">IFERROR(__xludf.DUMMYFUNCTION("GOOGLETRANSLATE(A11,""auto"",""en"")"),"canteen")</f>
        <v>canteen</v>
      </c>
      <c r="F11" s="3" t="e">
        <f t="shared" ca="1" si="0"/>
        <v>#NAME?</v>
      </c>
      <c r="G11" s="4"/>
    </row>
    <row r="12" spans="1:7">
      <c r="A12" s="3" t="s">
        <v>38</v>
      </c>
      <c r="B12" s="3" t="s">
        <v>39</v>
      </c>
      <c r="C12" s="3" t="s">
        <v>40</v>
      </c>
      <c r="D12" s="3" t="s">
        <v>41</v>
      </c>
      <c r="E12" s="3" t="str">
        <f ca="1">IFERROR(__xludf.DUMMYFUNCTION("GOOGLETRANSLATE(A12,""auto"",""en"")"),"office")</f>
        <v>office</v>
      </c>
      <c r="F12" s="3" t="e">
        <f t="shared" ca="1" si="0"/>
        <v>#NAME?</v>
      </c>
      <c r="G12" s="4"/>
    </row>
    <row r="13" spans="1:7">
      <c r="A13" s="3" t="s">
        <v>42</v>
      </c>
      <c r="B13" s="3" t="s">
        <v>43</v>
      </c>
      <c r="C13" s="3" t="s">
        <v>44</v>
      </c>
      <c r="D13" s="3" t="s">
        <v>45</v>
      </c>
      <c r="E13" s="3" t="str">
        <f ca="1">IFERROR(__xludf.DUMMYFUNCTION("GOOGLETRANSLATE(A13,""auto"",""en"")"),"conference room")</f>
        <v>conference room</v>
      </c>
      <c r="F13" s="3" t="e">
        <f t="shared" ca="1" si="0"/>
        <v>#NAME?</v>
      </c>
      <c r="G13" s="4"/>
    </row>
    <row r="14" spans="1:7">
      <c r="A14" s="3" t="s">
        <v>46</v>
      </c>
      <c r="B14" s="3" t="s">
        <v>47</v>
      </c>
      <c r="C14" s="3" t="s">
        <v>48</v>
      </c>
      <c r="D14" s="3" t="s">
        <v>49</v>
      </c>
      <c r="E14" s="3" t="str">
        <f ca="1">IFERROR(__xludf.DUMMYFUNCTION("GOOGLETRANSLATE(A14,""auto"",""en"")"),"reception")</f>
        <v>reception</v>
      </c>
      <c r="F14" s="3" t="e">
        <f t="shared" ca="1" si="0"/>
        <v>#NAME?</v>
      </c>
      <c r="G14" s="4"/>
    </row>
    <row r="15" spans="1:7">
      <c r="A15" s="3" t="s">
        <v>50</v>
      </c>
      <c r="B15" s="3" t="s">
        <v>50</v>
      </c>
      <c r="C15" s="3" t="s">
        <v>51</v>
      </c>
      <c r="D15" s="3" t="s">
        <v>52</v>
      </c>
      <c r="E15" s="3" t="str">
        <f ca="1">IFERROR(__xludf.DUMMYFUNCTION("GOOGLETRANSLATE(A15,""auto"",""en"")"),"lobby")</f>
        <v>lobby</v>
      </c>
      <c r="F15" s="3" t="e">
        <f t="shared" ca="1" si="0"/>
        <v>#NAME?</v>
      </c>
      <c r="G15" s="4"/>
    </row>
    <row r="16" spans="1:7">
      <c r="A16" s="3" t="s">
        <v>53</v>
      </c>
      <c r="B16" s="3" t="s">
        <v>54</v>
      </c>
      <c r="C16" s="3" t="s">
        <v>55</v>
      </c>
      <c r="D16" s="3" t="s">
        <v>56</v>
      </c>
      <c r="E16" s="3" t="str">
        <f ca="1">IFERROR(__xludf.DUMMYFUNCTION("GOOGLETRANSLATE(A16,""auto"",""en"")"),"room")</f>
        <v>room</v>
      </c>
      <c r="F16" s="3" t="e">
        <f t="shared" ca="1" si="0"/>
        <v>#NAME?</v>
      </c>
      <c r="G16" s="4"/>
    </row>
    <row r="17" spans="1:9">
      <c r="A17" s="3" t="s">
        <v>57</v>
      </c>
      <c r="B17" s="3" t="s">
        <v>57</v>
      </c>
      <c r="C17" s="3" t="s">
        <v>58</v>
      </c>
      <c r="D17" s="3" t="s">
        <v>59</v>
      </c>
      <c r="E17" s="3" t="str">
        <f ca="1">IFERROR(__xludf.DUMMYFUNCTION("GOOGLETRANSLATE(A17,""auto"",""en"")"),"toilet")</f>
        <v>toilet</v>
      </c>
      <c r="F17" s="3" t="e">
        <f t="shared" ca="1" si="0"/>
        <v>#NAME?</v>
      </c>
      <c r="G17" s="4"/>
    </row>
    <row r="18" spans="1:9">
      <c r="A18" s="3" t="s">
        <v>60</v>
      </c>
      <c r="B18" s="3" t="s">
        <v>61</v>
      </c>
      <c r="C18" s="3" t="s">
        <v>62</v>
      </c>
      <c r="D18" s="3" t="s">
        <v>63</v>
      </c>
      <c r="E18" s="3" t="str">
        <f ca="1">IFERROR(__xludf.DUMMYFUNCTION("GOOGLETRANSLATE(A18,""auto"",""en"")"),"stage")</f>
        <v>stage</v>
      </c>
      <c r="F18" s="3" t="e">
        <f t="shared" ca="1" si="0"/>
        <v>#NAME?</v>
      </c>
      <c r="G18" s="4"/>
    </row>
    <row r="19" spans="1:9">
      <c r="A19" s="3" t="s">
        <v>64</v>
      </c>
      <c r="B19" s="3" t="s">
        <v>64</v>
      </c>
      <c r="C19" s="3" t="s">
        <v>65</v>
      </c>
      <c r="D19" s="3" t="s">
        <v>66</v>
      </c>
      <c r="E19" s="3" t="str">
        <f ca="1">IFERROR(__xludf.DUMMYFUNCTION("GOOGLETRANSLATE(A19,""auto"",""en"")"),"elevator")</f>
        <v>elevator</v>
      </c>
      <c r="F19" s="3" t="e">
        <f t="shared" ca="1" si="0"/>
        <v>#NAME?</v>
      </c>
      <c r="G19" s="4"/>
    </row>
    <row r="20" spans="1:9">
      <c r="A20" s="3" t="s">
        <v>67</v>
      </c>
      <c r="B20" s="3" t="s">
        <v>67</v>
      </c>
      <c r="C20" s="3" t="s">
        <v>68</v>
      </c>
      <c r="D20" s="3" t="s">
        <v>69</v>
      </c>
      <c r="E20" s="3" t="str">
        <f ca="1">IFERROR(__xludf.DUMMYFUNCTION("GOOGLETRANSLATE(A20,""auto"",""en"")"),"escalator")</f>
        <v>escalator</v>
      </c>
      <c r="F20" s="3" t="e">
        <f t="shared" ca="1" si="0"/>
        <v>#NAME?</v>
      </c>
      <c r="G20" s="4"/>
    </row>
    <row r="21" spans="1:9">
      <c r="A21" s="3" t="s">
        <v>70</v>
      </c>
      <c r="B21" s="3" t="s">
        <v>71</v>
      </c>
      <c r="C21" s="3" t="s">
        <v>72</v>
      </c>
      <c r="D21" s="3" t="s">
        <v>73</v>
      </c>
      <c r="E21" s="3" t="str">
        <f ca="1">IFERROR(__xludf.DUMMYFUNCTION("GOOGLETRANSLATE(A21,""auto"",""en"")"),"vending machine")</f>
        <v>vending machine</v>
      </c>
      <c r="F21" s="3" t="e">
        <f t="shared" ca="1" si="0"/>
        <v>#NAME?</v>
      </c>
      <c r="G21" s="4"/>
    </row>
    <row r="22" spans="1:9">
      <c r="A22" s="3" t="s">
        <v>74</v>
      </c>
      <c r="B22" s="3" t="s">
        <v>75</v>
      </c>
      <c r="C22" s="3" t="s">
        <v>76</v>
      </c>
      <c r="D22" s="3" t="s">
        <v>77</v>
      </c>
      <c r="E22" s="3" t="str">
        <f ca="1">IFERROR(__xludf.DUMMYFUNCTION("GOOGLETRANSLATE(A22,""auto"",""en"")"),"Telephone")</f>
        <v>Telephone</v>
      </c>
      <c r="F22" s="3" t="e">
        <f t="shared" ca="1" si="0"/>
        <v>#NAME?</v>
      </c>
      <c r="G22" s="4"/>
    </row>
    <row r="23" spans="1:9">
      <c r="A23" s="3" t="s">
        <v>78</v>
      </c>
      <c r="B23" s="3" t="s">
        <v>79</v>
      </c>
      <c r="C23" s="3" t="s">
        <v>80</v>
      </c>
      <c r="D23" s="3" t="s">
        <v>81</v>
      </c>
      <c r="E23" s="3" t="str">
        <f ca="1">IFERROR(__xludf.DUMMYFUNCTION("GOOGLETRANSLATE(A23,""auto"",""en"")"),"country")</f>
        <v>country</v>
      </c>
      <c r="F23" s="3" t="e">
        <f t="shared" ca="1" si="0"/>
        <v>#NAME?</v>
      </c>
      <c r="G23" s="4"/>
    </row>
    <row r="24" spans="1:9">
      <c r="A24" s="3" t="s">
        <v>82</v>
      </c>
      <c r="B24" s="3" t="s">
        <v>83</v>
      </c>
      <c r="C24" s="3" t="s">
        <v>84</v>
      </c>
      <c r="D24" s="3" t="s">
        <v>85</v>
      </c>
      <c r="E24" s="3" t="str">
        <f ca="1">IFERROR(__xludf.DUMMYFUNCTION("GOOGLETRANSLATE(A24,""auto"",""en"")"),"company")</f>
        <v>company</v>
      </c>
      <c r="F24" s="3" t="e">
        <f t="shared" ca="1" si="0"/>
        <v>#NAME?</v>
      </c>
      <c r="G24" s="4"/>
    </row>
    <row r="25" spans="1:9">
      <c r="A25" s="3" t="s">
        <v>86</v>
      </c>
      <c r="B25" s="3" t="s">
        <v>86</v>
      </c>
      <c r="C25" s="3" t="s">
        <v>87</v>
      </c>
      <c r="D25" s="3" t="s">
        <v>88</v>
      </c>
      <c r="E25" s="3" t="str">
        <f ca="1">IFERROR(__xludf.DUMMYFUNCTION("GOOGLETRANSLATE(A25,""auto"",""en"")"),"home")</f>
        <v>home</v>
      </c>
      <c r="F25" s="3" t="e">
        <f t="shared" ca="1" si="0"/>
        <v>#NAME?</v>
      </c>
      <c r="G25" s="4"/>
    </row>
    <row r="26" spans="1:9" ht="12.75">
      <c r="A26" s="3" t="s">
        <v>89</v>
      </c>
      <c r="B26" s="3" t="s">
        <v>90</v>
      </c>
      <c r="C26" s="3" t="s">
        <v>91</v>
      </c>
      <c r="D26" s="3" t="s">
        <v>92</v>
      </c>
      <c r="E26" s="3" t="str">
        <f ca="1">IFERROR(__xludf.DUMMYFUNCTION("GOOGLETRANSLATE(A26,""auto"",""en"")"),"shoes")</f>
        <v>shoes</v>
      </c>
      <c r="F26" s="3" t="e">
        <f t="shared" ca="1" si="0"/>
        <v>#NAME?</v>
      </c>
    </row>
    <row r="27" spans="1:9" ht="12.75">
      <c r="A27" s="3" t="s">
        <v>93</v>
      </c>
      <c r="B27" s="3" t="s">
        <v>93</v>
      </c>
      <c r="C27" s="3" t="s">
        <v>94</v>
      </c>
      <c r="D27" s="3" t="s">
        <v>95</v>
      </c>
      <c r="E27" s="3" t="str">
        <f ca="1">IFERROR(__xludf.DUMMYFUNCTION("GOOGLETRANSLATE(A27,""auto"",""en"")"),"tie")</f>
        <v>tie</v>
      </c>
      <c r="F27" s="3" t="e">
        <f t="shared" ca="1" si="0"/>
        <v>#NAME?</v>
      </c>
    </row>
    <row r="28" spans="1:9" ht="12.75">
      <c r="A28" s="3" t="s">
        <v>96</v>
      </c>
      <c r="B28" s="3" t="s">
        <v>96</v>
      </c>
      <c r="C28" s="3" t="s">
        <v>97</v>
      </c>
      <c r="D28" s="3" t="s">
        <v>98</v>
      </c>
      <c r="E28" s="3" t="str">
        <f ca="1">IFERROR(__xludf.DUMMYFUNCTION("GOOGLETRANSLATE(A28,""auto"",""en"")"),"wine")</f>
        <v>wine</v>
      </c>
      <c r="F28" s="3" t="e">
        <f t="shared" ca="1" si="0"/>
        <v>#NAME?</v>
      </c>
    </row>
    <row r="29" spans="1:9" ht="12.75">
      <c r="A29" s="3" t="s">
        <v>99</v>
      </c>
      <c r="B29" s="3" t="s">
        <v>100</v>
      </c>
      <c r="C29" s="3" t="s">
        <v>101</v>
      </c>
      <c r="D29" s="3" t="s">
        <v>102</v>
      </c>
      <c r="E29" s="3" t="str">
        <f ca="1">IFERROR(__xludf.DUMMYFUNCTION("GOOGLETRANSLATE(A29,""auto"",""en"")"),"sales floor")</f>
        <v>sales floor</v>
      </c>
      <c r="F29" s="3" t="e">
        <f t="shared" ca="1" si="0"/>
        <v>#NAME?</v>
      </c>
    </row>
    <row r="30" spans="1:9" ht="12.75">
      <c r="A30" s="3" t="s">
        <v>103</v>
      </c>
      <c r="B30" s="3" t="s">
        <v>103</v>
      </c>
      <c r="C30" s="3" t="s">
        <v>104</v>
      </c>
      <c r="D30" s="3" t="s">
        <v>105</v>
      </c>
      <c r="E30" s="3" t="str">
        <f ca="1">IFERROR(__xludf.DUMMYFUNCTION("GOOGLETRANSLATE(A30,""auto"",""en"")"),"basement")</f>
        <v>basement</v>
      </c>
      <c r="F30" s="3" t="e">
        <f t="shared" ca="1" si="0"/>
        <v>#NAME?</v>
      </c>
      <c r="G30" s="5"/>
      <c r="H30" s="5"/>
      <c r="I30" s="5"/>
    </row>
    <row r="31" spans="1:9" ht="12.75">
      <c r="A31" s="3" t="s">
        <v>106</v>
      </c>
      <c r="B31" s="3" t="s">
        <v>107</v>
      </c>
      <c r="C31" s="3" t="s">
        <v>108</v>
      </c>
      <c r="D31" s="3" t="s">
        <v>109</v>
      </c>
      <c r="E31" s="3" t="str">
        <f ca="1">IFERROR(__xludf.DUMMYFUNCTION("GOOGLETRANSLATE(A31,""auto"",""en"")"),"first floor")</f>
        <v>first floor</v>
      </c>
      <c r="F31" s="3" t="e">
        <f t="shared" ca="1" si="0"/>
        <v>#NAME?</v>
      </c>
      <c r="G31" s="5"/>
      <c r="H31" s="5"/>
      <c r="I31" s="5"/>
    </row>
    <row r="32" spans="1:9" ht="12.75">
      <c r="A32" s="3" t="s">
        <v>110</v>
      </c>
      <c r="B32" s="3" t="s">
        <v>111</v>
      </c>
      <c r="C32" s="3" t="s">
        <v>112</v>
      </c>
      <c r="D32" s="3" t="s">
        <v>113</v>
      </c>
      <c r="E32" s="3" t="str">
        <f ca="1">IFERROR(__xludf.DUMMYFUNCTION("GOOGLETRANSLATE(A32,""auto"",""en"")"),"What floor")</f>
        <v>What floor</v>
      </c>
      <c r="F32" s="3" t="e">
        <f t="shared" ca="1" si="0"/>
        <v>#NAME?</v>
      </c>
      <c r="G32" s="5"/>
      <c r="H32" s="5"/>
      <c r="I32" s="5"/>
    </row>
    <row r="33" spans="1:6" ht="12.75">
      <c r="A33" s="3" t="s">
        <v>114</v>
      </c>
      <c r="B33" s="3" t="s">
        <v>115</v>
      </c>
      <c r="C33" s="3" t="s">
        <v>116</v>
      </c>
      <c r="D33" s="3" t="s">
        <v>117</v>
      </c>
      <c r="E33" s="3" t="str">
        <f ca="1">IFERROR(__xludf.DUMMYFUNCTION("GOOGLETRANSLATE(A33,""auto"",""en"")"),"One yen")</f>
        <v>One yen</v>
      </c>
      <c r="F33" s="3" t="e">
        <f t="shared" ca="1" si="0"/>
        <v>#NAME?</v>
      </c>
    </row>
    <row r="34" spans="1:6" ht="12.75">
      <c r="A34" s="3" t="s">
        <v>118</v>
      </c>
      <c r="B34" s="3" t="s">
        <v>118</v>
      </c>
      <c r="C34" s="3" t="s">
        <v>119</v>
      </c>
      <c r="D34" s="3" t="s">
        <v>120</v>
      </c>
      <c r="E34" s="3" t="str">
        <f ca="1">IFERROR(__xludf.DUMMYFUNCTION("GOOGLETRANSLATE(A34,""auto"",""en"")"),"how much")</f>
        <v>how much</v>
      </c>
      <c r="F34" s="3" t="e">
        <f t="shared" ca="1" si="0"/>
        <v>#NAME?</v>
      </c>
    </row>
    <row r="35" spans="1:6" ht="12.75">
      <c r="A35" s="3" t="s">
        <v>121</v>
      </c>
      <c r="B35" s="3" t="s">
        <v>122</v>
      </c>
      <c r="C35" s="3" t="s">
        <v>123</v>
      </c>
      <c r="D35" s="3" t="s">
        <v>124</v>
      </c>
      <c r="E35" s="3" t="str">
        <f ca="1">IFERROR(__xludf.DUMMYFUNCTION("GOOGLETRANSLATE(A35,""auto"",""en"")"),"Hundred")</f>
        <v>Hundred</v>
      </c>
      <c r="F35" s="3" t="e">
        <f t="shared" ca="1" si="0"/>
        <v>#NAME?</v>
      </c>
    </row>
    <row r="36" spans="1:6" ht="15">
      <c r="A36" s="6" t="s">
        <v>125</v>
      </c>
      <c r="B36" s="3" t="s">
        <v>126</v>
      </c>
      <c r="C36" s="3" t="s">
        <v>127</v>
      </c>
      <c r="D36" s="3" t="s">
        <v>128</v>
      </c>
      <c r="E36" s="3" t="str">
        <f ca="1">IFERROR(__xludf.DUMMYFUNCTION("GOOGLETRANSLATE(A36,""auto"",""en"")"),"thousand")</f>
        <v>thousand</v>
      </c>
      <c r="F36" s="3" t="e">
        <f t="shared" ca="1" si="0"/>
        <v>#NAME?</v>
      </c>
    </row>
    <row r="37" spans="1:6" ht="12.75">
      <c r="A37" s="3" t="s">
        <v>129</v>
      </c>
      <c r="B37" s="3" t="s">
        <v>130</v>
      </c>
      <c r="C37" s="3" t="s">
        <v>131</v>
      </c>
      <c r="D37" s="3" t="s">
        <v>132</v>
      </c>
      <c r="E37" s="3" t="str">
        <f ca="1">IFERROR(__xludf.DUMMYFUNCTION("GOOGLETRANSLATE(A37,""auto"",""en"")"),"Ten thousand")</f>
        <v>Ten thousand</v>
      </c>
      <c r="F37" s="3" t="e">
        <f t="shared" ca="1" si="0"/>
        <v>#NAME?</v>
      </c>
    </row>
    <row r="38" spans="1:6" ht="12.75">
      <c r="A38" s="3" t="s">
        <v>133</v>
      </c>
      <c r="B38" s="3" t="s">
        <v>133</v>
      </c>
      <c r="C38" s="3" t="s">
        <v>134</v>
      </c>
      <c r="D38" s="3" t="s">
        <v>135</v>
      </c>
      <c r="E38" s="3" t="str">
        <f ca="1">IFERROR(__xludf.DUMMYFUNCTION("GOOGLETRANSLATE(A38,""auto"",""en"")"),"sorry")</f>
        <v>sorry</v>
      </c>
      <c r="F38" s="3" t="e">
        <f t="shared" ca="1" si="0"/>
        <v>#NAME?</v>
      </c>
    </row>
    <row r="39" spans="1:6" ht="12.75">
      <c r="A39" s="3" t="s">
        <v>136</v>
      </c>
      <c r="B39" s="3" t="s">
        <v>136</v>
      </c>
      <c r="C39" s="3" t="s">
        <v>137</v>
      </c>
      <c r="D39" s="3" t="s">
        <v>138</v>
      </c>
      <c r="E39" s="3" t="str">
        <f ca="1">IFERROR(__xludf.DUMMYFUNCTION("GOOGLETRANSLATE(A39,""auto"",""en"")"),"Thank you")</f>
        <v>Thank you</v>
      </c>
      <c r="F39" s="3" t="e">
        <f t="shared" ca="1" si="0"/>
        <v>#NAME?</v>
      </c>
    </row>
    <row r="40" spans="1:6" ht="12.75">
      <c r="A40" s="3" t="s">
        <v>139</v>
      </c>
      <c r="B40" s="3" t="s">
        <v>139</v>
      </c>
      <c r="C40" s="3" t="s">
        <v>140</v>
      </c>
      <c r="D40" s="3" t="s">
        <v>141</v>
      </c>
      <c r="E40" s="3" t="str">
        <f ca="1">IFERROR(__xludf.DUMMYFUNCTION("GOOGLETRANSLATE(A40,""auto"",""en"")"),"welcome")</f>
        <v>welcome</v>
      </c>
      <c r="F40" s="3" t="e">
        <f t="shared" ca="1" si="0"/>
        <v>#NAME?</v>
      </c>
    </row>
    <row r="41" spans="1:6" ht="12.75">
      <c r="A41" s="3" t="s">
        <v>142</v>
      </c>
      <c r="B41" s="3" t="s">
        <v>143</v>
      </c>
      <c r="C41" s="3" t="s">
        <v>144</v>
      </c>
      <c r="D41" s="3" t="s">
        <v>145</v>
      </c>
      <c r="E41" s="3" t="str">
        <f ca="1">IFERROR(__xludf.DUMMYFUNCTION("GOOGLETRANSLATE(A41,""auto"",""en"")"),"please show me")</f>
        <v>please show me</v>
      </c>
      <c r="F41" s="3" t="e">
        <f t="shared" ca="1" si="0"/>
        <v>#NAME?</v>
      </c>
    </row>
    <row r="42" spans="1:6" ht="12.75">
      <c r="A42" s="3" t="s">
        <v>146</v>
      </c>
      <c r="B42" s="3" t="s">
        <v>146</v>
      </c>
      <c r="C42" s="3" t="s">
        <v>147</v>
      </c>
      <c r="D42" s="3" t="s">
        <v>148</v>
      </c>
      <c r="E42" s="3" t="str">
        <f ca="1">IFERROR(__xludf.DUMMYFUNCTION("GOOGLETRANSLATE(A42,""auto"",""en"")"),"well")</f>
        <v>well</v>
      </c>
      <c r="F42" s="3" t="e">
        <f t="shared" ca="1" si="0"/>
        <v>#NAME?</v>
      </c>
    </row>
    <row r="43" spans="1:6" ht="12.75">
      <c r="A43" s="3" t="s">
        <v>149</v>
      </c>
      <c r="B43" s="3" t="s">
        <v>149</v>
      </c>
      <c r="C43" s="3" t="s">
        <v>150</v>
      </c>
      <c r="D43" s="3" t="s">
        <v>151</v>
      </c>
      <c r="E43" s="3" t="str">
        <f ca="1">IFERROR(__xludf.DUMMYFUNCTION("GOOGLETRANSLATE(A43,""auto"",""en"")"),"please")</f>
        <v>please</v>
      </c>
      <c r="F43" s="3" t="e">
        <f t="shared" ca="1" si="0"/>
        <v>#NAME?</v>
      </c>
    </row>
    <row r="44" spans="1:6" ht="12.75">
      <c r="A44" s="3" t="s">
        <v>152</v>
      </c>
      <c r="B44" s="3" t="s">
        <v>152</v>
      </c>
      <c r="C44" s="3" t="s">
        <v>153</v>
      </c>
      <c r="D44" s="3" t="s">
        <v>154</v>
      </c>
      <c r="E44" s="3" t="str">
        <f ca="1">IFERROR(__xludf.DUMMYFUNCTION("GOOGLETRANSLATE(A44,""auto"",""en"")"),"Italy")</f>
        <v>Italy</v>
      </c>
      <c r="F44" s="3" t="e">
        <f t="shared" ca="1" si="0"/>
        <v>#NAME?</v>
      </c>
    </row>
    <row r="45" spans="1:6" ht="12.75">
      <c r="A45" s="3" t="s">
        <v>155</v>
      </c>
      <c r="B45" s="3" t="s">
        <v>155</v>
      </c>
      <c r="C45" s="3" t="s">
        <v>156</v>
      </c>
      <c r="D45" s="3" t="s">
        <v>157</v>
      </c>
      <c r="E45" s="3" t="str">
        <f ca="1">IFERROR(__xludf.DUMMYFUNCTION("GOOGLETRANSLATE(A45,""auto"",""en"")"),"Switzerland")</f>
        <v>Switzerland</v>
      </c>
      <c r="F45" s="3" t="e">
        <f t="shared" ca="1" si="0"/>
        <v>#NAME?</v>
      </c>
    </row>
    <row r="46" spans="1:6" ht="12.75">
      <c r="A46" s="3" t="s">
        <v>158</v>
      </c>
      <c r="B46" s="3" t="s">
        <v>158</v>
      </c>
      <c r="C46" s="3" t="s">
        <v>159</v>
      </c>
      <c r="D46" s="3" t="s">
        <v>160</v>
      </c>
      <c r="E46" s="3" t="str">
        <f ca="1">IFERROR(__xludf.DUMMYFUNCTION("GOOGLETRANSLATE(A46,""auto"",""en"")"),"France")</f>
        <v>France</v>
      </c>
      <c r="F46" s="3" t="e">
        <f t="shared" ca="1" si="0"/>
        <v>#NAME?</v>
      </c>
    </row>
    <row r="47" spans="1:6" ht="12.75">
      <c r="A47" s="3" t="s">
        <v>161</v>
      </c>
      <c r="B47" s="3" t="s">
        <v>161</v>
      </c>
      <c r="C47" s="3" t="s">
        <v>162</v>
      </c>
      <c r="D47" s="3" t="s">
        <v>163</v>
      </c>
      <c r="E47" s="3" t="str">
        <f ca="1">IFERROR(__xludf.DUMMYFUNCTION("GOOGLETRANSLATE(A47,""auto"",""en"")"),"jakarta")</f>
        <v>jakarta</v>
      </c>
      <c r="F47" s="3" t="e">
        <f t="shared" ca="1" si="0"/>
        <v>#NAME?</v>
      </c>
    </row>
    <row r="48" spans="1:6" ht="12.75">
      <c r="A48" s="3" t="s">
        <v>164</v>
      </c>
      <c r="B48" s="3" t="s">
        <v>164</v>
      </c>
      <c r="C48" s="3" t="s">
        <v>165</v>
      </c>
      <c r="D48" s="3" t="s">
        <v>166</v>
      </c>
      <c r="E48" s="3" t="str">
        <f ca="1">IFERROR(__xludf.DUMMYFUNCTION("GOOGLETRANSLATE(A48,""auto"",""en"")"),"Bangkok")</f>
        <v>Bangkok</v>
      </c>
      <c r="F48" s="3" t="e">
        <f t="shared" ca="1" si="0"/>
        <v>#NAME?</v>
      </c>
    </row>
    <row r="49" spans="1:6" ht="12.75">
      <c r="A49" s="3" t="s">
        <v>167</v>
      </c>
      <c r="B49" s="3" t="s">
        <v>167</v>
      </c>
      <c r="C49" s="3" t="s">
        <v>168</v>
      </c>
      <c r="D49" s="3" t="s">
        <v>169</v>
      </c>
      <c r="E49" s="3" t="str">
        <f ca="1">IFERROR(__xludf.DUMMYFUNCTION("GOOGLETRANSLATE(A49,""auto"",""en"")"),"Berlin")</f>
        <v>Berlin</v>
      </c>
      <c r="F49" s="3" t="e">
        <f t="shared" ca="1" si="0"/>
        <v>#NAME?</v>
      </c>
    </row>
    <row r="50" spans="1:6" ht="12.75">
      <c r="A50" s="3" t="s">
        <v>170</v>
      </c>
      <c r="B50" s="3" t="s">
        <v>171</v>
      </c>
      <c r="C50" s="3" t="s">
        <v>172</v>
      </c>
      <c r="D50" s="3" t="s">
        <v>173</v>
      </c>
      <c r="E50" s="3" t="str">
        <f ca="1">IFERROR(__xludf.DUMMYFUNCTION("GOOGLETRANSLATE(A50,""auto"",""en"")"),"Shin-Osaka")</f>
        <v>Shin-Osaka</v>
      </c>
      <c r="F50" s="3" t="e">
        <f t="shared" ca="1" si="0"/>
        <v>#NAME?</v>
      </c>
    </row>
    <row r="56" spans="1:6" ht="12.75">
      <c r="B5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"/>
  <sheetViews>
    <sheetView workbookViewId="0"/>
  </sheetViews>
  <sheetFormatPr defaultColWidth="12.59765625" defaultRowHeight="15.75" customHeight="1"/>
  <cols>
    <col min="1" max="1" width="17.59765625" customWidth="1"/>
    <col min="2" max="3" width="22.59765625" customWidth="1"/>
    <col min="4" max="4" width="23.73046875" customWidth="1"/>
    <col min="5" max="5" width="29.265625" customWidth="1"/>
    <col min="6" max="6" width="20.59765625" customWidth="1"/>
    <col min="7" max="7" width="14.3984375" customWidth="1"/>
    <col min="8" max="8" width="24" customWidth="1"/>
    <col min="9" max="9" width="19.73046875" customWidth="1"/>
    <col min="10" max="10" width="14.265625" customWidth="1"/>
  </cols>
  <sheetData>
    <row r="1" spans="1:10">
      <c r="A1" s="1" t="s">
        <v>174</v>
      </c>
      <c r="B1" s="1" t="s">
        <v>175</v>
      </c>
      <c r="C1" s="8" t="s">
        <v>176</v>
      </c>
      <c r="D1" s="1" t="s">
        <v>177</v>
      </c>
      <c r="E1" s="1" t="s">
        <v>178</v>
      </c>
      <c r="F1" s="8" t="s">
        <v>179</v>
      </c>
      <c r="G1" s="8" t="s">
        <v>180</v>
      </c>
      <c r="H1" s="1" t="s">
        <v>181</v>
      </c>
      <c r="I1" s="1" t="s">
        <v>182</v>
      </c>
      <c r="J1" s="8" t="s">
        <v>183</v>
      </c>
    </row>
    <row r="2" spans="1:10">
      <c r="A2" s="1" t="s">
        <v>184</v>
      </c>
      <c r="B2" s="1" t="s">
        <v>185</v>
      </c>
      <c r="C2" s="9" t="s">
        <v>186</v>
      </c>
      <c r="D2" s="3" t="s">
        <v>187</v>
      </c>
      <c r="E2" s="3" t="s">
        <v>188</v>
      </c>
      <c r="F2" s="9" t="s">
        <v>189</v>
      </c>
      <c r="G2" s="9" t="s">
        <v>190</v>
      </c>
      <c r="H2" s="3" t="s">
        <v>190</v>
      </c>
      <c r="I2" s="3" t="s">
        <v>191</v>
      </c>
      <c r="J2" s="9" t="s">
        <v>192</v>
      </c>
    </row>
    <row r="3" spans="1:10">
      <c r="A3" s="1" t="s">
        <v>193</v>
      </c>
      <c r="B3" s="1" t="s">
        <v>194</v>
      </c>
      <c r="C3" s="9" t="s">
        <v>195</v>
      </c>
      <c r="D3" s="3" t="s">
        <v>195</v>
      </c>
      <c r="E3" s="3" t="s">
        <v>196</v>
      </c>
      <c r="F3" s="9" t="s">
        <v>197</v>
      </c>
      <c r="G3" s="9" t="s">
        <v>198</v>
      </c>
      <c r="H3" s="3" t="s">
        <v>198</v>
      </c>
      <c r="I3" s="3" t="s">
        <v>199</v>
      </c>
      <c r="J3" s="9" t="s">
        <v>200</v>
      </c>
    </row>
    <row r="4" spans="1:10">
      <c r="A4" s="1" t="s">
        <v>201</v>
      </c>
      <c r="B4" s="1" t="s">
        <v>202</v>
      </c>
      <c r="C4" s="9" t="s">
        <v>203</v>
      </c>
      <c r="D4" s="3" t="s">
        <v>204</v>
      </c>
      <c r="E4" s="3" t="s">
        <v>205</v>
      </c>
      <c r="F4" s="9" t="s">
        <v>206</v>
      </c>
      <c r="G4" s="10" t="s">
        <v>207</v>
      </c>
      <c r="H4" s="3" t="s">
        <v>208</v>
      </c>
      <c r="I4" s="3" t="s">
        <v>209</v>
      </c>
      <c r="J4" s="9" t="s">
        <v>210</v>
      </c>
    </row>
    <row r="5" spans="1:10">
      <c r="A5" s="1" t="s">
        <v>211</v>
      </c>
      <c r="B5" s="1" t="s">
        <v>212</v>
      </c>
      <c r="C5" s="9" t="s">
        <v>213</v>
      </c>
      <c r="D5" s="3" t="s">
        <v>214</v>
      </c>
      <c r="E5" s="3" t="s">
        <v>215</v>
      </c>
      <c r="F5" s="9" t="s">
        <v>216</v>
      </c>
      <c r="G5" s="9" t="s">
        <v>217</v>
      </c>
      <c r="H5" s="3" t="s">
        <v>217</v>
      </c>
      <c r="I5" s="3" t="s">
        <v>218</v>
      </c>
      <c r="J5" s="9" t="s">
        <v>219</v>
      </c>
    </row>
    <row r="6" spans="1:10">
      <c r="A6" s="1" t="s">
        <v>220</v>
      </c>
      <c r="B6" s="1" t="s">
        <v>221</v>
      </c>
      <c r="C6" s="9" t="s">
        <v>222</v>
      </c>
      <c r="D6" s="3" t="s">
        <v>223</v>
      </c>
      <c r="E6" s="3" t="s">
        <v>224</v>
      </c>
      <c r="F6" s="9" t="s">
        <v>225</v>
      </c>
      <c r="G6" s="9" t="s">
        <v>226</v>
      </c>
      <c r="H6" s="3" t="s">
        <v>226</v>
      </c>
      <c r="I6" s="3" t="s">
        <v>227</v>
      </c>
      <c r="J6" s="9" t="s">
        <v>228</v>
      </c>
    </row>
    <row r="7" spans="1:10">
      <c r="A7" s="1" t="s">
        <v>229</v>
      </c>
      <c r="B7" s="1" t="s">
        <v>230</v>
      </c>
      <c r="C7" s="9" t="s">
        <v>231</v>
      </c>
      <c r="D7" s="3" t="s">
        <v>232</v>
      </c>
      <c r="E7" s="3" t="s">
        <v>233</v>
      </c>
      <c r="F7" s="9" t="s">
        <v>234</v>
      </c>
      <c r="G7" s="9" t="s">
        <v>235</v>
      </c>
      <c r="H7" s="3" t="s">
        <v>236</v>
      </c>
      <c r="I7" s="3" t="s">
        <v>237</v>
      </c>
      <c r="J7" s="9" t="s">
        <v>238</v>
      </c>
    </row>
    <row r="8" spans="1:10">
      <c r="A8" s="1" t="s">
        <v>239</v>
      </c>
      <c r="B8" s="1" t="s">
        <v>240</v>
      </c>
      <c r="C8" s="9" t="s">
        <v>241</v>
      </c>
      <c r="D8" s="3" t="s">
        <v>242</v>
      </c>
      <c r="E8" s="3" t="s">
        <v>243</v>
      </c>
      <c r="F8" s="9" t="s">
        <v>244</v>
      </c>
      <c r="G8" s="9" t="s">
        <v>245</v>
      </c>
      <c r="H8" s="3" t="s">
        <v>246</v>
      </c>
      <c r="I8" s="3" t="s">
        <v>247</v>
      </c>
      <c r="J8" s="9" t="s">
        <v>248</v>
      </c>
    </row>
    <row r="9" spans="1:10">
      <c r="F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"/>
  <sheetViews>
    <sheetView workbookViewId="0">
      <selection activeCell="D20" sqref="D20"/>
    </sheetView>
  </sheetViews>
  <sheetFormatPr defaultColWidth="12.59765625" defaultRowHeight="15.75" customHeight="1"/>
  <cols>
    <col min="2" max="2" width="16.59765625" customWidth="1"/>
    <col min="3" max="3" width="12.3984375" customWidth="1"/>
    <col min="4" max="4" width="27.1328125" customWidth="1"/>
    <col min="5" max="5" width="30.59765625" customWidth="1"/>
    <col min="6" max="7" width="21.3984375" customWidth="1"/>
    <col min="8" max="8" width="29.73046875" customWidth="1"/>
    <col min="9" max="9" width="31.86328125" customWidth="1"/>
  </cols>
  <sheetData>
    <row r="1" spans="1:18">
      <c r="A1" s="1" t="s">
        <v>249</v>
      </c>
      <c r="B1" s="1" t="s">
        <v>175</v>
      </c>
      <c r="C1" s="11" t="s">
        <v>250</v>
      </c>
      <c r="D1" s="11" t="s">
        <v>251</v>
      </c>
      <c r="E1" s="1" t="s">
        <v>252</v>
      </c>
      <c r="F1" s="1" t="s">
        <v>4</v>
      </c>
      <c r="G1" s="1" t="s">
        <v>253</v>
      </c>
      <c r="H1" s="1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1"/>
    </row>
    <row r="2" spans="1:18">
      <c r="A2" s="3" t="s">
        <v>264</v>
      </c>
      <c r="B2" s="1" t="s">
        <v>265</v>
      </c>
      <c r="C2" s="3"/>
      <c r="D2" s="3" t="s">
        <v>266</v>
      </c>
      <c r="E2" s="3" t="s">
        <v>267</v>
      </c>
      <c r="F2" s="3" t="str">
        <f ca="1">IFERROR(__xludf.DUMMYFUNCTION("GOOGLETRANSLATE(D2,""auto"",""en"")"),"(I am) a mirror")</f>
        <v>(I am) a mirror</v>
      </c>
      <c r="G2" s="3" t="s">
        <v>268</v>
      </c>
      <c r="H2" s="3" t="s">
        <v>269</v>
      </c>
      <c r="I2" s="3" t="s">
        <v>270</v>
      </c>
      <c r="J2" s="3" t="s">
        <v>271</v>
      </c>
      <c r="K2" s="3" t="s">
        <v>272</v>
      </c>
      <c r="L2" s="3" t="s">
        <v>273</v>
      </c>
      <c r="M2" s="3" t="s">
        <v>274</v>
      </c>
      <c r="N2" s="3" t="s">
        <v>275</v>
      </c>
      <c r="O2" s="3" t="s">
        <v>276</v>
      </c>
      <c r="P2" s="3" t="s">
        <v>272</v>
      </c>
      <c r="Q2" s="3" t="s">
        <v>275</v>
      </c>
    </row>
    <row r="3" spans="1:18">
      <c r="A3" s="3" t="s">
        <v>277</v>
      </c>
      <c r="B3" s="1" t="s">
        <v>278</v>
      </c>
      <c r="C3" s="3"/>
      <c r="D3" s="3" t="s">
        <v>279</v>
      </c>
      <c r="E3" s="3" t="s">
        <v>280</v>
      </c>
      <c r="F3" s="3" t="str">
        <f ca="1">IFERROR(__xludf.DUMMYFUNCTION("GOOGLETRANSLATE(D3,""auto"",""en"")"),"(This) is a German car.")</f>
        <v>(This) is a German car.</v>
      </c>
      <c r="G3" s="3" t="s">
        <v>281</v>
      </c>
      <c r="H3" s="3" t="s">
        <v>282</v>
      </c>
      <c r="I3" s="3" t="s">
        <v>283</v>
      </c>
      <c r="J3" s="3" t="s">
        <v>284</v>
      </c>
      <c r="K3" s="3" t="s">
        <v>285</v>
      </c>
      <c r="L3" s="3" t="s">
        <v>6</v>
      </c>
      <c r="M3" s="3" t="s">
        <v>286</v>
      </c>
      <c r="N3" s="3" t="s">
        <v>287</v>
      </c>
      <c r="O3" s="3" t="s">
        <v>7</v>
      </c>
      <c r="P3" s="3" t="s">
        <v>284</v>
      </c>
      <c r="Q3" s="3" t="s">
        <v>286</v>
      </c>
    </row>
    <row r="4" spans="1:18">
      <c r="A4" s="3" t="s">
        <v>288</v>
      </c>
      <c r="B4" s="1" t="s">
        <v>289</v>
      </c>
      <c r="C4" s="3"/>
      <c r="D4" s="3" t="s">
        <v>290</v>
      </c>
      <c r="E4" s="3" t="s">
        <v>291</v>
      </c>
      <c r="F4" s="3" t="str">
        <f ca="1">IFERROR(__xludf.DUMMYFUNCTION("GOOGLETRANSLATE(D4,""auto"",""en"")"),"(The) bag is mine.")</f>
        <v>(The) bag is mine.</v>
      </c>
      <c r="G4" s="3" t="s">
        <v>292</v>
      </c>
      <c r="H4" s="3" t="s">
        <v>293</v>
      </c>
      <c r="I4" s="3" t="s">
        <v>294</v>
      </c>
      <c r="J4" s="3" t="s">
        <v>295</v>
      </c>
      <c r="K4" s="3" t="s">
        <v>296</v>
      </c>
      <c r="L4" s="3" t="s">
        <v>9</v>
      </c>
      <c r="M4" s="3" t="s">
        <v>297</v>
      </c>
      <c r="N4" s="3" t="s">
        <v>298</v>
      </c>
      <c r="O4" s="3" t="s">
        <v>10</v>
      </c>
      <c r="P4" s="3" t="s">
        <v>296</v>
      </c>
      <c r="Q4" s="3" t="s">
        <v>298</v>
      </c>
    </row>
    <row r="5" spans="1:18">
      <c r="A5" s="3" t="s">
        <v>299</v>
      </c>
      <c r="B5" s="1" t="s">
        <v>300</v>
      </c>
      <c r="C5" s="3"/>
      <c r="D5" s="3" t="s">
        <v>301</v>
      </c>
      <c r="E5" s="3" t="s">
        <v>302</v>
      </c>
      <c r="F5" s="3" t="str">
        <f ca="1">IFERROR(__xludf.DUMMYFUNCTION("GOOGLETRANSLATE(D5,""auto"",""en"")"),"Jimusho is (over there)")</f>
        <v>Jimusho is (over there)</v>
      </c>
      <c r="G5" s="3" t="s">
        <v>303</v>
      </c>
      <c r="H5" s="3" t="s">
        <v>304</v>
      </c>
      <c r="I5" s="3" t="s">
        <v>305</v>
      </c>
      <c r="J5" s="3" t="s">
        <v>306</v>
      </c>
      <c r="K5" s="3" t="s">
        <v>307</v>
      </c>
      <c r="L5" s="3" t="s">
        <v>12</v>
      </c>
      <c r="M5" s="3" t="s">
        <v>308</v>
      </c>
      <c r="N5" s="3" t="s">
        <v>309</v>
      </c>
      <c r="O5" s="3" t="s">
        <v>13</v>
      </c>
      <c r="P5" s="3" t="s">
        <v>12</v>
      </c>
      <c r="Q5" s="3" t="s">
        <v>13</v>
      </c>
    </row>
    <row r="6" spans="1:18">
      <c r="A6" s="3" t="s">
        <v>310</v>
      </c>
      <c r="B6" s="1" t="s">
        <v>311</v>
      </c>
      <c r="C6" s="3"/>
      <c r="D6" s="3" t="s">
        <v>312</v>
      </c>
      <c r="E6" s="3" t="s">
        <v>313</v>
      </c>
      <c r="F6" s="3" t="str">
        <f ca="1">IFERROR(__xludf.DUMMYFUNCTION("GOOGLETRANSLATE(D6,""auto"",""en"")"),"sorry. Where is the phone?")</f>
        <v>sorry. Where is the phone?</v>
      </c>
      <c r="G6" s="3" t="s">
        <v>314</v>
      </c>
      <c r="H6" s="3" t="s">
        <v>315</v>
      </c>
      <c r="I6" s="3" t="s">
        <v>316</v>
      </c>
      <c r="J6" s="3" t="s">
        <v>317</v>
      </c>
      <c r="K6" s="3" t="s">
        <v>318</v>
      </c>
      <c r="L6" s="3" t="s">
        <v>15</v>
      </c>
      <c r="M6" s="3" t="s">
        <v>319</v>
      </c>
      <c r="N6" s="3" t="s">
        <v>320</v>
      </c>
      <c r="O6" s="3" t="s">
        <v>16</v>
      </c>
      <c r="P6" s="3" t="s">
        <v>15</v>
      </c>
      <c r="Q6" s="3" t="s">
        <v>16</v>
      </c>
    </row>
    <row r="7" spans="1:18">
      <c r="A7" s="3" t="s">
        <v>321</v>
      </c>
      <c r="B7" s="1" t="s">
        <v>322</v>
      </c>
      <c r="C7" s="3"/>
      <c r="D7" s="3" t="s">
        <v>323</v>
      </c>
      <c r="E7" s="3" t="s">
        <v>324</v>
      </c>
      <c r="F7" s="3" t="str">
        <f ca="1">IFERROR(__xludf.DUMMYFUNCTION("GOOGLETRANSLATE(D7,""auto"",""en"")"),"These shoes are (mine)")</f>
        <v>These shoes are (mine)</v>
      </c>
      <c r="G7" s="3" t="s">
        <v>325</v>
      </c>
      <c r="H7" s="3" t="s">
        <v>326</v>
      </c>
      <c r="I7" s="3" t="s">
        <v>327</v>
      </c>
      <c r="J7" s="3" t="s">
        <v>271</v>
      </c>
      <c r="K7" s="12" t="s">
        <v>272</v>
      </c>
      <c r="L7" s="3" t="s">
        <v>273</v>
      </c>
      <c r="M7" s="3" t="s">
        <v>274</v>
      </c>
      <c r="N7" s="3" t="s">
        <v>328</v>
      </c>
      <c r="O7" s="3" t="s">
        <v>276</v>
      </c>
      <c r="P7" s="3" t="s">
        <v>273</v>
      </c>
      <c r="Q7" s="3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1"/>
  <sheetViews>
    <sheetView topLeftCell="D1" workbookViewId="0">
      <selection activeCell="G14" sqref="G14"/>
    </sheetView>
  </sheetViews>
  <sheetFormatPr defaultColWidth="12.59765625" defaultRowHeight="15.75" customHeight="1"/>
  <cols>
    <col min="1" max="1" width="11.73046875" customWidth="1"/>
    <col min="2" max="2" width="15.1328125" customWidth="1"/>
    <col min="3" max="3" width="10.59765625" customWidth="1"/>
    <col min="4" max="4" width="34.265625" customWidth="1"/>
    <col min="5" max="5" width="35.59765625" customWidth="1"/>
    <col min="6" max="6" width="15.265625" customWidth="1"/>
    <col min="7" max="7" width="33.46484375" customWidth="1"/>
    <col min="8" max="8" width="32.59765625" customWidth="1"/>
    <col min="9" max="9" width="11.46484375" customWidth="1"/>
    <col min="10" max="10" width="10.46484375" customWidth="1"/>
    <col min="11" max="11" width="35.1328125" customWidth="1"/>
    <col min="12" max="12" width="34.1328125" customWidth="1"/>
  </cols>
  <sheetData>
    <row r="1" spans="1:10">
      <c r="A1" s="11" t="s">
        <v>249</v>
      </c>
      <c r="B1" s="1" t="s">
        <v>175</v>
      </c>
      <c r="C1" s="11" t="s">
        <v>250</v>
      </c>
      <c r="D1" s="11" t="s">
        <v>251</v>
      </c>
      <c r="E1" s="11" t="s">
        <v>252</v>
      </c>
      <c r="F1" s="11" t="s">
        <v>329</v>
      </c>
      <c r="G1" s="11" t="s">
        <v>330</v>
      </c>
      <c r="H1" s="11" t="s">
        <v>331</v>
      </c>
      <c r="I1" s="1" t="s">
        <v>262</v>
      </c>
      <c r="J1" s="1" t="s">
        <v>263</v>
      </c>
    </row>
    <row r="2" spans="1:10">
      <c r="A2" s="3" t="s">
        <v>332</v>
      </c>
      <c r="B2" s="1" t="s">
        <v>333</v>
      </c>
      <c r="C2" s="3"/>
      <c r="D2" s="3" t="s">
        <v>334</v>
      </c>
      <c r="E2" s="3" t="s">
        <v>335</v>
      </c>
      <c r="F2" s="3"/>
      <c r="G2" s="3" t="s">
        <v>336</v>
      </c>
      <c r="H2" s="3" t="s">
        <v>337</v>
      </c>
      <c r="I2" s="3" t="s">
        <v>318</v>
      </c>
      <c r="J2" s="3" t="s">
        <v>320</v>
      </c>
    </row>
    <row r="3" spans="1:10">
      <c r="A3" s="3" t="s">
        <v>338</v>
      </c>
      <c r="B3" s="1" t="s">
        <v>339</v>
      </c>
      <c r="C3" s="3"/>
      <c r="D3" s="3" t="s">
        <v>340</v>
      </c>
      <c r="E3" s="3" t="s">
        <v>341</v>
      </c>
      <c r="F3" s="3"/>
      <c r="G3" s="3" t="s">
        <v>342</v>
      </c>
      <c r="H3" s="3" t="s">
        <v>343</v>
      </c>
      <c r="I3" s="3" t="s">
        <v>344</v>
      </c>
      <c r="J3" s="3" t="s">
        <v>345</v>
      </c>
    </row>
    <row r="4" spans="1:10">
      <c r="A4" s="3" t="s">
        <v>346</v>
      </c>
      <c r="B4" s="1" t="s">
        <v>347</v>
      </c>
      <c r="C4" s="3"/>
      <c r="D4" s="3" t="s">
        <v>348</v>
      </c>
      <c r="E4" s="3" t="s">
        <v>349</v>
      </c>
      <c r="F4" s="3"/>
      <c r="G4" s="3" t="s">
        <v>350</v>
      </c>
      <c r="H4" s="3" t="s">
        <v>351</v>
      </c>
      <c r="I4" s="3" t="s">
        <v>352</v>
      </c>
      <c r="J4" s="3" t="s">
        <v>353</v>
      </c>
    </row>
    <row r="5" spans="1:10">
      <c r="A5" s="3" t="s">
        <v>354</v>
      </c>
      <c r="B5" s="1" t="s">
        <v>355</v>
      </c>
      <c r="C5" s="3"/>
      <c r="D5" s="3" t="s">
        <v>356</v>
      </c>
      <c r="E5" s="3" t="s">
        <v>357</v>
      </c>
      <c r="F5" s="3"/>
      <c r="G5" s="3" t="s">
        <v>358</v>
      </c>
      <c r="H5" s="3" t="s">
        <v>359</v>
      </c>
      <c r="I5" s="3" t="s">
        <v>360</v>
      </c>
      <c r="J5" s="3" t="s">
        <v>361</v>
      </c>
    </row>
    <row r="6" spans="1:10">
      <c r="A6" s="3" t="s">
        <v>362</v>
      </c>
      <c r="B6" s="1" t="s">
        <v>363</v>
      </c>
      <c r="C6" s="3"/>
      <c r="D6" s="3" t="s">
        <v>364</v>
      </c>
      <c r="E6" s="3" t="s">
        <v>365</v>
      </c>
      <c r="F6" s="3"/>
      <c r="G6" s="3" t="s">
        <v>366</v>
      </c>
      <c r="H6" s="3" t="s">
        <v>367</v>
      </c>
      <c r="I6" s="3" t="s">
        <v>27</v>
      </c>
      <c r="J6" s="3" t="s">
        <v>28</v>
      </c>
    </row>
    <row r="7" spans="1:10">
      <c r="A7" s="3" t="s">
        <v>368</v>
      </c>
      <c r="B7" s="1" t="s">
        <v>369</v>
      </c>
      <c r="C7" s="3"/>
      <c r="D7" s="3" t="s">
        <v>370</v>
      </c>
      <c r="E7" s="3" t="s">
        <v>371</v>
      </c>
      <c r="F7" s="3"/>
      <c r="G7" s="3" t="s">
        <v>372</v>
      </c>
      <c r="H7" s="3" t="s">
        <v>373</v>
      </c>
      <c r="I7" s="3" t="s">
        <v>344</v>
      </c>
      <c r="J7" s="3" t="s">
        <v>345</v>
      </c>
    </row>
    <row r="8" spans="1:10">
      <c r="A8" s="3" t="s">
        <v>374</v>
      </c>
      <c r="B8" s="1" t="s">
        <v>375</v>
      </c>
      <c r="C8" s="3"/>
      <c r="D8" s="3" t="s">
        <v>376</v>
      </c>
      <c r="E8" s="3" t="s">
        <v>377</v>
      </c>
      <c r="F8" s="3"/>
      <c r="G8" s="3" t="s">
        <v>378</v>
      </c>
      <c r="H8" s="3" t="s">
        <v>379</v>
      </c>
      <c r="I8" s="3" t="s">
        <v>318</v>
      </c>
      <c r="J8" s="3" t="s">
        <v>320</v>
      </c>
    </row>
    <row r="9" spans="1:10">
      <c r="A9" s="3" t="s">
        <v>380</v>
      </c>
      <c r="B9" s="1" t="s">
        <v>381</v>
      </c>
      <c r="C9" s="3"/>
      <c r="D9" s="3" t="s">
        <v>382</v>
      </c>
      <c r="E9" s="3" t="s">
        <v>383</v>
      </c>
      <c r="F9" s="3"/>
      <c r="G9" s="3" t="s">
        <v>384</v>
      </c>
      <c r="H9" s="3" t="s">
        <v>385</v>
      </c>
      <c r="I9" s="3" t="s">
        <v>15</v>
      </c>
      <c r="J9" s="3" t="s">
        <v>16</v>
      </c>
    </row>
    <row r="10" spans="1:10">
      <c r="A10" s="3" t="s">
        <v>386</v>
      </c>
      <c r="B10" s="1" t="s">
        <v>387</v>
      </c>
      <c r="C10" s="3"/>
      <c r="D10" s="3" t="s">
        <v>388</v>
      </c>
      <c r="E10" s="3" t="s">
        <v>389</v>
      </c>
      <c r="F10" s="3"/>
      <c r="G10" s="3" t="s">
        <v>390</v>
      </c>
      <c r="H10" s="3" t="s">
        <v>391</v>
      </c>
      <c r="I10" s="3" t="s">
        <v>118</v>
      </c>
      <c r="J10" s="3" t="s">
        <v>119</v>
      </c>
    </row>
    <row r="11" spans="1:10">
      <c r="E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3"/>
  <sheetViews>
    <sheetView tabSelected="1" workbookViewId="0">
      <selection activeCell="D11" sqref="D11"/>
    </sheetView>
  </sheetViews>
  <sheetFormatPr defaultColWidth="12.59765625" defaultRowHeight="15.75" customHeight="1"/>
  <cols>
    <col min="1" max="1" width="13.46484375" customWidth="1"/>
    <col min="2" max="2" width="12.265625" customWidth="1"/>
    <col min="3" max="3" width="53.3984375" customWidth="1"/>
    <col min="4" max="4" width="53.1328125" customWidth="1"/>
    <col min="5" max="5" width="52.86328125" customWidth="1"/>
    <col min="6" max="6" width="34.59765625" customWidth="1"/>
    <col min="8" max="8" width="54.1328125" customWidth="1"/>
    <col min="9" max="9" width="50.1328125" customWidth="1"/>
  </cols>
  <sheetData>
    <row r="1" spans="1:9">
      <c r="A1" s="1" t="s">
        <v>249</v>
      </c>
      <c r="B1" s="1" t="s">
        <v>175</v>
      </c>
      <c r="C1" s="1" t="s">
        <v>250</v>
      </c>
      <c r="D1" s="1" t="s">
        <v>251</v>
      </c>
      <c r="E1" s="1" t="s">
        <v>252</v>
      </c>
      <c r="F1" s="3" t="s">
        <v>4</v>
      </c>
      <c r="G1" s="1" t="s">
        <v>329</v>
      </c>
      <c r="H1" s="1" t="s">
        <v>254</v>
      </c>
      <c r="I1" s="1" t="s">
        <v>255</v>
      </c>
    </row>
    <row r="2" spans="1:9">
      <c r="A2" s="1" t="s">
        <v>392</v>
      </c>
      <c r="B2" s="1" t="s">
        <v>393</v>
      </c>
      <c r="C2" s="3" t="s">
        <v>394</v>
      </c>
      <c r="D2" s="3" t="s">
        <v>395</v>
      </c>
      <c r="E2" s="3" t="s">
        <v>396</v>
      </c>
      <c r="F2" s="3" t="str">
        <f ca="1">IFERROR(__xludf.DUMMYFUNCTION("GOOGLETRANSLATE(D2,""auto"",""en"")"),"I'm Mike Miller.")</f>
        <v>I'm Mike Miller.</v>
      </c>
      <c r="G2" s="3"/>
      <c r="H2" s="3" t="s">
        <v>397</v>
      </c>
      <c r="I2" s="3" t="s">
        <v>398</v>
      </c>
    </row>
    <row r="3" spans="1:9">
      <c r="A3" s="1" t="s">
        <v>399</v>
      </c>
      <c r="B3" s="1" t="s">
        <v>400</v>
      </c>
      <c r="C3" s="3" t="s">
        <v>401</v>
      </c>
      <c r="D3" s="3" t="s">
        <v>402</v>
      </c>
      <c r="E3" s="3" t="s">
        <v>403</v>
      </c>
      <c r="F3" s="3" t="str">
        <f ca="1">IFERROR(__xludf.DUMMYFUNCTION("GOOGLETRANSLATE(D3,""auto"",""en"")"),"A: Where is the reception?
B: Over there.")</f>
        <v>A: Where is the reception?
B: Over there.</v>
      </c>
      <c r="G3" s="3"/>
      <c r="H3" s="3" t="s">
        <v>404</v>
      </c>
      <c r="I3" s="3" t="s">
        <v>405</v>
      </c>
    </row>
    <row r="4" spans="1:9">
      <c r="A4" s="1" t="s">
        <v>406</v>
      </c>
      <c r="B4" s="1" t="s">
        <v>407</v>
      </c>
      <c r="C4" s="3" t="s">
        <v>408</v>
      </c>
      <c r="D4" s="3" t="s">
        <v>409</v>
      </c>
      <c r="E4" s="3" t="s">
        <v>410</v>
      </c>
      <c r="F4" s="3" t="str">
        <f ca="1">IFERROR(__xludf.DUMMYFUNCTION("GOOGLETRANSLATE(D4,""auto"",""en"")"),"B: Wine, please. It's German wine.
A: Thank you very much.")</f>
        <v>B: Wine, please. It's German wine.
A: Thank you very much.</v>
      </c>
      <c r="G4" s="3"/>
      <c r="H4" s="3" t="s">
        <v>411</v>
      </c>
      <c r="I4" s="3" t="s">
        <v>412</v>
      </c>
    </row>
    <row r="5" spans="1:9">
      <c r="A5" s="1" t="s">
        <v>413</v>
      </c>
      <c r="B5" s="1" t="s">
        <v>414</v>
      </c>
      <c r="C5" s="3" t="s">
        <v>415</v>
      </c>
      <c r="D5" s="3" t="s">
        <v>416</v>
      </c>
      <c r="E5" s="3" t="s">
        <v>417</v>
      </c>
      <c r="F5" s="3" t="str">
        <f ca="1">IFERROR(__xludf.DUMMYFUNCTION("GOOGLETRANSLATE(D5,""auto"",""en"")"),"A: Who is that person?
B: Mr. Schmidt of Power Electric.
A: Is that person also a power electrician?
B: No. That person is Mr. Santos of Brazil Air.")</f>
        <v>A: Who is that person?
B: Mr. Schmidt of Power Electric.
A: Is that person also a power electrician?
B: No. That person is Mr. Santos of Brazil Air.</v>
      </c>
      <c r="G5" s="3"/>
      <c r="H5" s="3" t="s">
        <v>418</v>
      </c>
      <c r="I5" s="3" t="s">
        <v>419</v>
      </c>
    </row>
    <row r="6" spans="1:9">
      <c r="A6" s="1" t="s">
        <v>420</v>
      </c>
      <c r="B6" s="1" t="s">
        <v>421</v>
      </c>
      <c r="C6" s="3" t="s">
        <v>422</v>
      </c>
      <c r="D6" s="3" t="s">
        <v>423</v>
      </c>
      <c r="E6" s="3" t="s">
        <v>424</v>
      </c>
      <c r="F6" s="3" t="str">
        <f ca="1">IFERROR(__xludf.DUMMYFUNCTION("GOOGLETRANSLATE(D6,""auto"",""en"")"),"A: What kind of power electricity is there?
B: It's a computer.")</f>
        <v>A: What kind of power electricity is there?
B: It's a computer.</v>
      </c>
      <c r="G6" s="3"/>
      <c r="H6" s="3" t="s">
        <v>425</v>
      </c>
      <c r="I6" s="3" t="s">
        <v>426</v>
      </c>
    </row>
    <row r="7" spans="1:9">
      <c r="A7" s="1" t="s">
        <v>427</v>
      </c>
      <c r="B7" s="1" t="s">
        <v>428</v>
      </c>
      <c r="C7" s="3" t="s">
        <v>429</v>
      </c>
      <c r="D7" s="3" t="s">
        <v>430</v>
      </c>
      <c r="E7" s="3" t="s">
        <v>431</v>
      </c>
      <c r="F7" s="3" t="str">
        <f ca="1">IFERROR(__xludf.DUMMYFUNCTION("GOOGLETRANSLATE(D7,""auto"",""en"")"),"B: Is this Mr. Miller's umbrella?
A: No, it's not.
C: Oh, sorry. It's me.
B: Is this key also yours?
C: No, it's not me.
A: Ah, that's my car key.")</f>
        <v>B: Is this Mr. Miller's umbrella?
A: No, it's not.
C: Oh, sorry. It's me.
B: Is this key also yours?
C: No, it's not me.
A: Ah, that's my car key.</v>
      </c>
      <c r="G7" s="3"/>
      <c r="H7" s="3" t="s">
        <v>432</v>
      </c>
      <c r="I7" s="3" t="s">
        <v>433</v>
      </c>
    </row>
    <row r="10" spans="1:9" ht="15.75" customHeight="1">
      <c r="D10" s="13"/>
    </row>
    <row r="13" spans="1:9" ht="15.75" customHeight="1">
      <c r="D1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"/>
  <sheetViews>
    <sheetView workbookViewId="0"/>
  </sheetViews>
  <sheetFormatPr defaultColWidth="12.59765625" defaultRowHeight="15.75" customHeight="1"/>
  <cols>
    <col min="1" max="1" width="11.46484375" customWidth="1"/>
    <col min="2" max="2" width="16.73046875" customWidth="1"/>
    <col min="3" max="3" width="33.1328125" customWidth="1"/>
    <col min="4" max="5" width="34.59765625" customWidth="1"/>
    <col min="6" max="6" width="27" customWidth="1"/>
    <col min="7" max="7" width="23.46484375" customWidth="1"/>
  </cols>
  <sheetData>
    <row r="1" spans="1:7">
      <c r="A1" s="3" t="s">
        <v>249</v>
      </c>
      <c r="B1" s="1" t="s">
        <v>175</v>
      </c>
      <c r="C1" s="1" t="s">
        <v>250</v>
      </c>
      <c r="D1" s="1" t="s">
        <v>252</v>
      </c>
      <c r="E1" s="1" t="s">
        <v>434</v>
      </c>
      <c r="F1" s="1" t="s">
        <v>253</v>
      </c>
      <c r="G1" s="1" t="s">
        <v>435</v>
      </c>
    </row>
    <row r="2" spans="1:7">
      <c r="A2" s="14" t="s">
        <v>436</v>
      </c>
      <c r="B2" s="1" t="s">
        <v>437</v>
      </c>
      <c r="C2" s="3" t="s">
        <v>438</v>
      </c>
      <c r="D2" s="3" t="s">
        <v>439</v>
      </c>
      <c r="E2" s="3" t="s">
        <v>440</v>
      </c>
      <c r="F2" s="14" t="s">
        <v>441</v>
      </c>
      <c r="G2" s="14" t="s">
        <v>442</v>
      </c>
    </row>
    <row r="3" spans="1:7">
      <c r="A3" s="14" t="s">
        <v>436</v>
      </c>
      <c r="B3" s="1" t="s">
        <v>443</v>
      </c>
      <c r="C3" s="3" t="s">
        <v>444</v>
      </c>
      <c r="D3" s="3" t="s">
        <v>445</v>
      </c>
      <c r="E3" s="3" t="s">
        <v>446</v>
      </c>
      <c r="F3" s="3" t="s">
        <v>447</v>
      </c>
      <c r="G3" s="3" t="s">
        <v>448</v>
      </c>
    </row>
    <row r="4" spans="1:7">
      <c r="A4" s="14" t="s">
        <v>436</v>
      </c>
      <c r="B4" s="1" t="s">
        <v>449</v>
      </c>
      <c r="C4" s="3" t="s">
        <v>450</v>
      </c>
      <c r="D4" s="3" t="s">
        <v>451</v>
      </c>
      <c r="E4" s="3" t="s">
        <v>452</v>
      </c>
      <c r="F4" s="3" t="s">
        <v>453</v>
      </c>
      <c r="G4" s="3" t="s">
        <v>454</v>
      </c>
    </row>
    <row r="5" spans="1:7">
      <c r="A5" s="14" t="s">
        <v>436</v>
      </c>
      <c r="B5" s="1" t="s">
        <v>455</v>
      </c>
      <c r="C5" s="3" t="s">
        <v>456</v>
      </c>
      <c r="D5" s="3" t="s">
        <v>457</v>
      </c>
      <c r="E5" s="3" t="s">
        <v>458</v>
      </c>
      <c r="F5" s="14" t="s">
        <v>459</v>
      </c>
      <c r="G5" s="14" t="s">
        <v>460</v>
      </c>
    </row>
    <row r="6" spans="1:7">
      <c r="A6" s="14" t="s">
        <v>436</v>
      </c>
      <c r="B6" s="1" t="s">
        <v>461</v>
      </c>
      <c r="C6" s="3" t="s">
        <v>462</v>
      </c>
      <c r="D6" s="3" t="s">
        <v>463</v>
      </c>
      <c r="E6" s="3" t="s">
        <v>464</v>
      </c>
      <c r="F6" s="14" t="s">
        <v>465</v>
      </c>
      <c r="G6" s="14" t="s">
        <v>466</v>
      </c>
    </row>
    <row r="7" spans="1:7">
      <c r="A7" s="14" t="s">
        <v>436</v>
      </c>
      <c r="B7" s="1" t="s">
        <v>467</v>
      </c>
      <c r="C7" s="3" t="s">
        <v>468</v>
      </c>
      <c r="D7" s="3" t="s">
        <v>469</v>
      </c>
      <c r="E7" s="3" t="s">
        <v>470</v>
      </c>
      <c r="F7" s="14" t="s">
        <v>471</v>
      </c>
      <c r="G7" s="14" t="s">
        <v>472</v>
      </c>
    </row>
    <row r="8" spans="1:7">
      <c r="A8" s="14" t="s">
        <v>473</v>
      </c>
      <c r="B8" s="1" t="s">
        <v>474</v>
      </c>
      <c r="C8" s="3" t="s">
        <v>475</v>
      </c>
      <c r="D8" s="3" t="s">
        <v>476</v>
      </c>
      <c r="E8" s="3" t="s">
        <v>477</v>
      </c>
      <c r="F8" s="14" t="s">
        <v>478</v>
      </c>
      <c r="G8" s="14" t="s">
        <v>479</v>
      </c>
    </row>
    <row r="9" spans="1:7">
      <c r="A9" s="14" t="s">
        <v>473</v>
      </c>
      <c r="B9" s="1" t="s">
        <v>480</v>
      </c>
      <c r="C9" s="3" t="s">
        <v>481</v>
      </c>
      <c r="D9" s="3" t="s">
        <v>482</v>
      </c>
      <c r="E9" s="3" t="s">
        <v>483</v>
      </c>
      <c r="F9" s="14" t="s">
        <v>484</v>
      </c>
      <c r="G9" s="14" t="s">
        <v>485</v>
      </c>
    </row>
    <row r="10" spans="1:7">
      <c r="A10" s="14" t="s">
        <v>473</v>
      </c>
      <c r="B10" s="1" t="s">
        <v>486</v>
      </c>
      <c r="C10" s="3" t="s">
        <v>487</v>
      </c>
      <c r="D10" s="3" t="s">
        <v>488</v>
      </c>
      <c r="E10" s="3" t="s">
        <v>489</v>
      </c>
      <c r="F10" s="14" t="s">
        <v>490</v>
      </c>
      <c r="G10" s="14" t="s">
        <v>491</v>
      </c>
    </row>
    <row r="11" spans="1:7">
      <c r="A11" s="14" t="s">
        <v>473</v>
      </c>
      <c r="B11" s="1" t="s">
        <v>492</v>
      </c>
      <c r="C11" s="3" t="s">
        <v>493</v>
      </c>
      <c r="D11" s="3" t="s">
        <v>494</v>
      </c>
      <c r="E11" s="3" t="s">
        <v>495</v>
      </c>
      <c r="F11" s="14" t="s">
        <v>496</v>
      </c>
      <c r="G11" s="14" t="s">
        <v>497</v>
      </c>
    </row>
    <row r="12" spans="1:7">
      <c r="A12" s="14" t="s">
        <v>473</v>
      </c>
      <c r="B12" s="1" t="s">
        <v>498</v>
      </c>
      <c r="C12" s="3" t="s">
        <v>499</v>
      </c>
      <c r="D12" s="3" t="s">
        <v>500</v>
      </c>
      <c r="E12" s="3" t="s">
        <v>501</v>
      </c>
      <c r="F12" s="14" t="s">
        <v>502</v>
      </c>
      <c r="G12" s="14" t="s">
        <v>503</v>
      </c>
    </row>
    <row r="13" spans="1:7">
      <c r="A13" s="14" t="s">
        <v>504</v>
      </c>
      <c r="B13" s="1" t="s">
        <v>505</v>
      </c>
      <c r="C13" s="3" t="s">
        <v>506</v>
      </c>
      <c r="D13" s="3" t="s">
        <v>507</v>
      </c>
      <c r="E13" s="3" t="s">
        <v>508</v>
      </c>
      <c r="F13" s="14" t="s">
        <v>509</v>
      </c>
      <c r="G13" s="14" t="s">
        <v>510</v>
      </c>
    </row>
    <row r="14" spans="1:7">
      <c r="A14" s="14" t="s">
        <v>504</v>
      </c>
      <c r="B14" s="1" t="s">
        <v>511</v>
      </c>
      <c r="C14" s="3" t="s">
        <v>512</v>
      </c>
      <c r="D14" s="3" t="s">
        <v>513</v>
      </c>
      <c r="E14" s="3" t="s">
        <v>514</v>
      </c>
      <c r="F14" s="14" t="s">
        <v>515</v>
      </c>
      <c r="G14" s="14" t="s">
        <v>516</v>
      </c>
    </row>
    <row r="15" spans="1:7">
      <c r="A15" s="14" t="s">
        <v>504</v>
      </c>
      <c r="B15" s="1" t="s">
        <v>517</v>
      </c>
      <c r="C15" s="3" t="s">
        <v>518</v>
      </c>
      <c r="D15" s="3" t="s">
        <v>519</v>
      </c>
      <c r="E15" s="3" t="s">
        <v>520</v>
      </c>
      <c r="F15" s="14" t="s">
        <v>521</v>
      </c>
      <c r="G15" s="14" t="s">
        <v>522</v>
      </c>
    </row>
    <row r="16" spans="1:7">
      <c r="A16" s="14" t="s">
        <v>523</v>
      </c>
      <c r="B16" s="1" t="s">
        <v>524</v>
      </c>
      <c r="C16" s="3" t="s">
        <v>525</v>
      </c>
      <c r="D16" s="3" t="s">
        <v>526</v>
      </c>
      <c r="E16" s="3" t="s">
        <v>527</v>
      </c>
      <c r="F16" s="14" t="s">
        <v>509</v>
      </c>
      <c r="G16" s="14" t="s">
        <v>510</v>
      </c>
    </row>
    <row r="17" spans="1:7">
      <c r="A17" s="14" t="s">
        <v>523</v>
      </c>
      <c r="B17" s="1" t="s">
        <v>528</v>
      </c>
      <c r="C17" s="3" t="s">
        <v>529</v>
      </c>
      <c r="D17" s="3" t="s">
        <v>530</v>
      </c>
      <c r="E17" s="3" t="s">
        <v>531</v>
      </c>
      <c r="F17" s="14" t="s">
        <v>532</v>
      </c>
      <c r="G17" s="14" t="s">
        <v>533</v>
      </c>
    </row>
    <row r="18" spans="1:7">
      <c r="A18" s="14" t="s">
        <v>523</v>
      </c>
      <c r="B18" s="1" t="s">
        <v>534</v>
      </c>
      <c r="C18" s="3" t="s">
        <v>535</v>
      </c>
      <c r="D18" s="3" t="s">
        <v>536</v>
      </c>
      <c r="E18" s="3" t="s">
        <v>537</v>
      </c>
      <c r="F18" s="14" t="s">
        <v>538</v>
      </c>
      <c r="G18" s="14" t="s">
        <v>539</v>
      </c>
    </row>
    <row r="19" spans="1:7">
      <c r="A19" s="14" t="s">
        <v>540</v>
      </c>
      <c r="B19" s="1" t="s">
        <v>541</v>
      </c>
      <c r="C19" s="3" t="s">
        <v>542</v>
      </c>
      <c r="D19" s="3" t="s">
        <v>543</v>
      </c>
      <c r="E19" s="3" t="s">
        <v>544</v>
      </c>
      <c r="F19" s="14" t="s">
        <v>545</v>
      </c>
      <c r="G19" s="14" t="s">
        <v>546</v>
      </c>
    </row>
    <row r="20" spans="1:7">
      <c r="A20" s="14" t="s">
        <v>540</v>
      </c>
      <c r="B20" s="1" t="s">
        <v>547</v>
      </c>
      <c r="C20" s="3" t="s">
        <v>548</v>
      </c>
      <c r="D20" s="3" t="s">
        <v>549</v>
      </c>
      <c r="E20" s="3" t="s">
        <v>550</v>
      </c>
      <c r="F20" s="14" t="s">
        <v>551</v>
      </c>
      <c r="G20" s="14" t="s">
        <v>552</v>
      </c>
    </row>
    <row r="21" spans="1:7">
      <c r="A21" s="14" t="s">
        <v>540</v>
      </c>
      <c r="B21" s="1" t="s">
        <v>553</v>
      </c>
      <c r="C21" s="3" t="s">
        <v>554</v>
      </c>
      <c r="D21" s="3" t="s">
        <v>555</v>
      </c>
      <c r="E21" s="3" t="s">
        <v>556</v>
      </c>
      <c r="F21" s="3" t="s">
        <v>557</v>
      </c>
      <c r="G21" s="3" t="s">
        <v>558</v>
      </c>
    </row>
    <row r="22" spans="1:7">
      <c r="A22" s="14" t="s">
        <v>540</v>
      </c>
      <c r="B22" s="1" t="s">
        <v>559</v>
      </c>
      <c r="C22" s="3" t="s">
        <v>560</v>
      </c>
      <c r="D22" s="3" t="s">
        <v>561</v>
      </c>
      <c r="E22" s="3" t="s">
        <v>562</v>
      </c>
      <c r="F22" s="14" t="s">
        <v>563</v>
      </c>
      <c r="G22" s="14" t="s">
        <v>564</v>
      </c>
    </row>
    <row r="23" spans="1:7">
      <c r="A23" s="14" t="s">
        <v>540</v>
      </c>
      <c r="B23" s="1" t="s">
        <v>565</v>
      </c>
      <c r="C23" s="3" t="s">
        <v>566</v>
      </c>
      <c r="D23" s="3" t="s">
        <v>567</v>
      </c>
      <c r="E23" s="3" t="s">
        <v>568</v>
      </c>
      <c r="F23" s="14" t="s">
        <v>569</v>
      </c>
      <c r="G23" s="14" t="s">
        <v>570</v>
      </c>
    </row>
    <row r="24" spans="1:7">
      <c r="A24" s="14" t="s">
        <v>540</v>
      </c>
      <c r="B24" s="1" t="s">
        <v>571</v>
      </c>
      <c r="C24" s="3" t="s">
        <v>572</v>
      </c>
      <c r="D24" s="3" t="s">
        <v>573</v>
      </c>
      <c r="E24" s="3" t="s">
        <v>574</v>
      </c>
      <c r="F24" s="14" t="s">
        <v>575</v>
      </c>
      <c r="G24" s="14" t="s">
        <v>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1"/>
  <sheetViews>
    <sheetView workbookViewId="0"/>
  </sheetViews>
  <sheetFormatPr defaultColWidth="12.59765625" defaultRowHeight="15.75" customHeight="1"/>
  <sheetData>
    <row r="1" spans="1:1">
      <c r="A1" s="7">
        <v>45</v>
      </c>
    </row>
    <row r="2" spans="1:1">
      <c r="A2" s="7">
        <v>28</v>
      </c>
    </row>
    <row r="3" spans="1:1">
      <c r="A3" s="7">
        <v>360</v>
      </c>
    </row>
    <row r="4" spans="1:1">
      <c r="A4" s="7">
        <v>894</v>
      </c>
    </row>
    <row r="5" spans="1:1">
      <c r="A5" s="15">
        <v>1500</v>
      </c>
    </row>
    <row r="6" spans="1:1">
      <c r="A6" s="15">
        <v>8010</v>
      </c>
    </row>
    <row r="7" spans="1:1">
      <c r="A7" s="15">
        <v>17640</v>
      </c>
    </row>
    <row r="8" spans="1:1">
      <c r="A8" s="15">
        <v>53100</v>
      </c>
    </row>
    <row r="9" spans="1:1">
      <c r="A9" s="15">
        <v>136200</v>
      </c>
    </row>
    <row r="10" spans="1:1">
      <c r="A10" s="15">
        <v>209000</v>
      </c>
    </row>
    <row r="11" spans="1:1">
      <c r="A11" s="15">
        <v>4300000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word</vt:lpstr>
      <vt:lpstr>QA＿match</vt:lpstr>
      <vt:lpstr>Word_Choice</vt:lpstr>
      <vt:lpstr>Word_Fill</vt:lpstr>
      <vt:lpstr>Help_Fill</vt:lpstr>
      <vt:lpstr>Translate</vt:lpstr>
      <vt:lpstr>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Phubet Trileelalakse</cp:lastModifiedBy>
  <dcterms:modified xsi:type="dcterms:W3CDTF">2024-10-24T10:46:10Z</dcterms:modified>
</cp:coreProperties>
</file>