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" sheetId="1" r:id="rId4"/>
    <sheet state="visible" name="QA＿match" sheetId="2" r:id="rId5"/>
    <sheet state="visible" name="World_choice" sheetId="3" r:id="rId6"/>
    <sheet state="visible" name="World_fill" sheetId="4" r:id="rId7"/>
    <sheet state="visible" name="Help_fill" sheetId="5" r:id="rId8"/>
    <sheet state="visible" name="Translate" sheetId="6" r:id="rId9"/>
  </sheets>
  <definedNames/>
  <calcPr/>
</workbook>
</file>

<file path=xl/sharedStrings.xml><?xml version="1.0" encoding="utf-8"?>
<sst xmlns="http://schemas.openxmlformats.org/spreadsheetml/2006/main" count="440" uniqueCount="417">
  <si>
    <t>JP</t>
  </si>
  <si>
    <t>Hiragana</t>
  </si>
  <si>
    <t>Romaji</t>
  </si>
  <si>
    <t>TH</t>
  </si>
  <si>
    <t>GG_Translate</t>
  </si>
  <si>
    <t>EN</t>
  </si>
  <si>
    <t>行きます</t>
  </si>
  <si>
    <t>いきます</t>
  </si>
  <si>
    <t>ikimasu</t>
  </si>
  <si>
    <t>ไป</t>
  </si>
  <si>
    <t>来ます</t>
  </si>
  <si>
    <t>きます</t>
  </si>
  <si>
    <t>kimasu</t>
  </si>
  <si>
    <t>มา</t>
  </si>
  <si>
    <t>帰ります</t>
  </si>
  <si>
    <t>かえります</t>
  </si>
  <si>
    <t>kaerimasu</t>
  </si>
  <si>
    <t>กลับ</t>
  </si>
  <si>
    <t>学校</t>
  </si>
  <si>
    <t>がっこう</t>
  </si>
  <si>
    <t>gakkou</t>
  </si>
  <si>
    <t>โรงเรียน</t>
  </si>
  <si>
    <t>スーパー</t>
  </si>
  <si>
    <t>suーpaー</t>
  </si>
  <si>
    <t>ซูเปอร์มาร์เกต</t>
  </si>
  <si>
    <t>駅</t>
  </si>
  <si>
    <t>えき</t>
  </si>
  <si>
    <t>eki</t>
  </si>
  <si>
    <t>สถานีรถไฟ</t>
  </si>
  <si>
    <t>飛行機</t>
  </si>
  <si>
    <t>ひこうき</t>
  </si>
  <si>
    <t>hikouki</t>
  </si>
  <si>
    <t>เครื่องบิน</t>
  </si>
  <si>
    <t>船</t>
  </si>
  <si>
    <t>ふね</t>
  </si>
  <si>
    <t>fune</t>
  </si>
  <si>
    <t>เรือ</t>
  </si>
  <si>
    <t>電車</t>
  </si>
  <si>
    <t>でんしゃ</t>
  </si>
  <si>
    <t>densha</t>
  </si>
  <si>
    <t>รถไฟฟ้า</t>
  </si>
  <si>
    <t>地下鉄</t>
  </si>
  <si>
    <t>ちかてつ</t>
  </si>
  <si>
    <t>chikatetsu</t>
  </si>
  <si>
    <t>รถไฟใต้ดิน</t>
  </si>
  <si>
    <t>新幹線</t>
  </si>
  <si>
    <t>しんかんせん</t>
  </si>
  <si>
    <t>shinkansen</t>
  </si>
  <si>
    <t>รถไฟชิงกันเซน</t>
  </si>
  <si>
    <t>バス</t>
  </si>
  <si>
    <t>basu</t>
  </si>
  <si>
    <t>รถบัส, รถเมล์, รถประจำทาง</t>
  </si>
  <si>
    <t>タクシー</t>
  </si>
  <si>
    <t>takushiー</t>
  </si>
  <si>
    <t>รถแท็กซี่</t>
  </si>
  <si>
    <t>自転車</t>
  </si>
  <si>
    <t>じてんしゃ</t>
  </si>
  <si>
    <t>jitensha</t>
  </si>
  <si>
    <t>จักรยาน</t>
  </si>
  <si>
    <t>歩いて</t>
  </si>
  <si>
    <t>あるいて</t>
  </si>
  <si>
    <t>aruite</t>
  </si>
  <si>
    <t>เดิน (ไป)</t>
  </si>
  <si>
    <t>人</t>
  </si>
  <si>
    <t>ひと</t>
  </si>
  <si>
    <t>hito</t>
  </si>
  <si>
    <t>คน</t>
  </si>
  <si>
    <t>友達</t>
  </si>
  <si>
    <t>ともだち</t>
  </si>
  <si>
    <t>tomodachi</t>
  </si>
  <si>
    <t>เพื่อน</t>
  </si>
  <si>
    <t>彼</t>
  </si>
  <si>
    <t>かれ</t>
  </si>
  <si>
    <t>kare</t>
  </si>
  <si>
    <t>เขา (ผู้ชาย), แฟน (ผู้ชาย)</t>
  </si>
  <si>
    <t>彼女</t>
  </si>
  <si>
    <t>かのじょ</t>
  </si>
  <si>
    <t>kanojo</t>
  </si>
  <si>
    <t>เขา (ผู้หญิง), เธอ, แฟน (ผู้หญิง)</t>
  </si>
  <si>
    <t>家族</t>
  </si>
  <si>
    <t>かぞく</t>
  </si>
  <si>
    <t>kazoku</t>
  </si>
  <si>
    <t>ครอบครัว</t>
  </si>
  <si>
    <t>一人で</t>
  </si>
  <si>
    <t>ひとりで</t>
  </si>
  <si>
    <t>hitoride</t>
  </si>
  <si>
    <t>คนเดียว, โดยลำพัง</t>
  </si>
  <si>
    <t>先週</t>
  </si>
  <si>
    <t>せんしゅう</t>
  </si>
  <si>
    <t>senshuu</t>
  </si>
  <si>
    <t>สัปดาห์ที่แล้ว, อาทิตย์ที่แล้ว</t>
  </si>
  <si>
    <t>今週</t>
  </si>
  <si>
    <t>こんしゅう</t>
  </si>
  <si>
    <t>konshuu</t>
  </si>
  <si>
    <t>สัปดาห์นี้, อาทิตย์นี้</t>
  </si>
  <si>
    <t>来週</t>
  </si>
  <si>
    <t>らいしゅう</t>
  </si>
  <si>
    <t>raishuu</t>
  </si>
  <si>
    <t>สัปดาห์หน้า, อาทิตย์หน้า</t>
  </si>
  <si>
    <t>先月</t>
  </si>
  <si>
    <t>せんげつ</t>
  </si>
  <si>
    <t>sengetsu</t>
  </si>
  <si>
    <t>เดือนที่แล้ว</t>
  </si>
  <si>
    <t>今月</t>
  </si>
  <si>
    <t>こんげつ</t>
  </si>
  <si>
    <t>kongetsu</t>
  </si>
  <si>
    <t>เดือนนี้</t>
  </si>
  <si>
    <t>来月</t>
  </si>
  <si>
    <t>らいげつ</t>
  </si>
  <si>
    <t>raigetsu</t>
  </si>
  <si>
    <t>เดือนหน้า</t>
  </si>
  <si>
    <t>去年</t>
  </si>
  <si>
    <t>きょねん</t>
  </si>
  <si>
    <t>kyonen</t>
  </si>
  <si>
    <t>ปีที่แล้ว</t>
  </si>
  <si>
    <t>ことし</t>
  </si>
  <si>
    <t>kotoshi</t>
  </si>
  <si>
    <t>ปีนี้</t>
  </si>
  <si>
    <t>来年</t>
  </si>
  <si>
    <t>らいねん</t>
  </si>
  <si>
    <t>rainen</t>
  </si>
  <si>
    <t>ปีหน้า</t>
  </si>
  <si>
    <t>年</t>
  </si>
  <si>
    <t>とし</t>
  </si>
  <si>
    <t>toshi</t>
  </si>
  <si>
    <t>ปี -</t>
  </si>
  <si>
    <t>何年</t>
  </si>
  <si>
    <t>なんねん</t>
  </si>
  <si>
    <t>nannen</t>
  </si>
  <si>
    <t>ปีอะไร</t>
  </si>
  <si>
    <t>-月</t>
  </si>
  <si>
    <t>-がつ</t>
  </si>
  <si>
    <t>-gatsu</t>
  </si>
  <si>
    <t>เดือน -</t>
  </si>
  <si>
    <t>何月</t>
  </si>
  <si>
    <t>なんがつ</t>
  </si>
  <si>
    <t>nangatsu</t>
  </si>
  <si>
    <t>เดือนอะไร</t>
  </si>
  <si>
    <t>1日</t>
  </si>
  <si>
    <t>ついたち</t>
  </si>
  <si>
    <t>tsuitachi</t>
  </si>
  <si>
    <t>วันที่ 1</t>
  </si>
  <si>
    <t>2日</t>
  </si>
  <si>
    <t>ふつか</t>
  </si>
  <si>
    <t>futsuka</t>
  </si>
  <si>
    <t>วันที่ 2, 2 วัน</t>
  </si>
  <si>
    <t>3日</t>
  </si>
  <si>
    <t>みつか</t>
  </si>
  <si>
    <t>mitsuka</t>
  </si>
  <si>
    <t>วันที่ 3, 3 วัน</t>
  </si>
  <si>
    <t>4日</t>
  </si>
  <si>
    <t>よつか</t>
  </si>
  <si>
    <t>yotsuka</t>
  </si>
  <si>
    <t>วันที่ 4, 4 วัน</t>
  </si>
  <si>
    <t>5日</t>
  </si>
  <si>
    <t>いつか</t>
  </si>
  <si>
    <t>itsuka</t>
  </si>
  <si>
    <t>วันที่ 5, 5 วัน</t>
  </si>
  <si>
    <t>6日</t>
  </si>
  <si>
    <t>むいか</t>
  </si>
  <si>
    <t>muika</t>
  </si>
  <si>
    <t>วันที่ 6, 6 วัน</t>
  </si>
  <si>
    <t>7日</t>
  </si>
  <si>
    <t>なのか</t>
  </si>
  <si>
    <t>nanoka</t>
  </si>
  <si>
    <t>วันที่ 7, 7 วัน</t>
  </si>
  <si>
    <t>8日</t>
  </si>
  <si>
    <t>ようか</t>
  </si>
  <si>
    <t>youka</t>
  </si>
  <si>
    <t>วันที่ 8, 8 วัน</t>
  </si>
  <si>
    <t>9日</t>
  </si>
  <si>
    <t>ここのか</t>
  </si>
  <si>
    <t>kokonoka</t>
  </si>
  <si>
    <t>วันที่ 9. 9 วัน</t>
  </si>
  <si>
    <t>10日</t>
  </si>
  <si>
    <t>とおか</t>
  </si>
  <si>
    <t>tooka</t>
  </si>
  <si>
    <t>วันที่ 10, 10 วัน</t>
  </si>
  <si>
    <t>14日</t>
  </si>
  <si>
    <t>しゅうよっか</t>
  </si>
  <si>
    <t>shuuyokka</t>
  </si>
  <si>
    <t>วันที่ 14, 14 วัน</t>
  </si>
  <si>
    <t>20日</t>
  </si>
  <si>
    <t>はつか</t>
  </si>
  <si>
    <t>hatsuka</t>
  </si>
  <si>
    <t>วันที่ 20, 20 วัน</t>
  </si>
  <si>
    <t>24日</t>
  </si>
  <si>
    <t>にしゅうよっか</t>
  </si>
  <si>
    <t>nishuuyokka</t>
  </si>
  <si>
    <t>วันที่ 24, 24 วัน</t>
  </si>
  <si>
    <t>ー日</t>
  </si>
  <si>
    <t>ーにち</t>
  </si>
  <si>
    <t>ーnichi</t>
  </si>
  <si>
    <t>วันที่ -,- วัน (จำนวน)</t>
  </si>
  <si>
    <t>何日</t>
  </si>
  <si>
    <t>なんにち</t>
  </si>
  <si>
    <t>nannichi</t>
  </si>
  <si>
    <t>วันที่เท่าไร, กี่วัน</t>
  </si>
  <si>
    <t>いつ</t>
  </si>
  <si>
    <t>につ</t>
  </si>
  <si>
    <t>nitsu</t>
  </si>
  <si>
    <t>เมื่อไร</t>
  </si>
  <si>
    <t>誕生日</t>
  </si>
  <si>
    <t>たんじょうび</t>
  </si>
  <si>
    <t>tannjoubi</t>
  </si>
  <si>
    <t>วันเกิด</t>
  </si>
  <si>
    <t>そうですね</t>
  </si>
  <si>
    <t>soudesune</t>
  </si>
  <si>
    <t>ใช่ (แสดงความเห็นด้วย)</t>
  </si>
  <si>
    <t>どうも　ありがとう　ございました</t>
  </si>
  <si>
    <t>doumo　arigatou　gozaimashita</t>
  </si>
  <si>
    <t>ขอบคุณ (มาก)</t>
  </si>
  <si>
    <t>どういたしまして</t>
  </si>
  <si>
    <t>douitashimashite</t>
  </si>
  <si>
    <t>ไม่เป็นไร</t>
  </si>
  <si>
    <t>ー番線</t>
  </si>
  <si>
    <t>ーばんせん</t>
  </si>
  <si>
    <t>ーbansen</t>
  </si>
  <si>
    <t>ชานชาลาหมายเลข -, ชานชาลาที่ -</t>
  </si>
  <si>
    <t>次の</t>
  </si>
  <si>
    <t>つぎの</t>
  </si>
  <si>
    <t>tsugino</t>
  </si>
  <si>
    <t>ต่อไป</t>
  </si>
  <si>
    <t>普通</t>
  </si>
  <si>
    <t>ふつう</t>
  </si>
  <si>
    <t>futsuu</t>
  </si>
  <si>
    <t>รถไฟธรรมดา</t>
  </si>
  <si>
    <t>急行</t>
  </si>
  <si>
    <t>きゅうこう</t>
  </si>
  <si>
    <t>kyuukou</t>
  </si>
  <si>
    <t>รถไฟด่วน</t>
  </si>
  <si>
    <t>ときゅう</t>
  </si>
  <si>
    <t>tokyuu</t>
  </si>
  <si>
    <t>รถไฟด่วนพิเศษ</t>
  </si>
  <si>
    <t>Page_ID</t>
  </si>
  <si>
    <t>Q_ID</t>
  </si>
  <si>
    <t>Qustion_JP</t>
  </si>
  <si>
    <t>Qustion_Kana</t>
  </si>
  <si>
    <t>Qusetion_Romaji</t>
  </si>
  <si>
    <t>Qustion_TH</t>
  </si>
  <si>
    <t>Answer_JP</t>
  </si>
  <si>
    <t>Answer_Kana</t>
  </si>
  <si>
    <t>Answer_Romaji</t>
  </si>
  <si>
    <t>Answer_TH</t>
  </si>
  <si>
    <t>U3_P74_059_1</t>
  </si>
  <si>
    <t>U3_QA_1</t>
  </si>
  <si>
    <t>あした　どこへ　行きますか。</t>
  </si>
  <si>
    <t>あした　どこへ　いきますか。</t>
  </si>
  <si>
    <t>ashita dokohe ikimasu ka.</t>
  </si>
  <si>
    <t>พรุ่งนี้จะไปไหนครับ</t>
  </si>
  <si>
    <t>奈良へ　行きます。</t>
  </si>
  <si>
    <t>ならへ　いきます。</t>
  </si>
  <si>
    <t>narahe ikimasu.</t>
  </si>
  <si>
    <t>จะไปนาระค่ะ</t>
  </si>
  <si>
    <t>U3_P74_059_2</t>
  </si>
  <si>
    <t>U3_QA_2</t>
  </si>
  <si>
    <t>日曜日　どこへ　行きましたか。</t>
  </si>
  <si>
    <t>にちようび　どこへ　いきましたか。</t>
  </si>
  <si>
    <t>nichiyoubi dokohe ikimashita ka.</t>
  </si>
  <si>
    <t>เมื่อวันอาทิตย์ไปไหนมาครับ</t>
  </si>
  <si>
    <t>どこへも　行きませんでした。</t>
  </si>
  <si>
    <t>どこへも　いきませんでした。</t>
  </si>
  <si>
    <t>dokohemo ikimasendeshita.</t>
  </si>
  <si>
    <t>ไม่ได้ไปไหนเลยค่ะ</t>
  </si>
  <si>
    <t>U3_P74_059_3</t>
  </si>
  <si>
    <t>U3_QA_3</t>
  </si>
  <si>
    <t>何で　東京へ　行きますか。</t>
  </si>
  <si>
    <t>なんで　とうきょうへ　いきますか。</t>
  </si>
  <si>
    <t>nande toukyouhe ikimasu ka.</t>
  </si>
  <si>
    <t>จะไปโตเกียวโดยอะไรครับ</t>
  </si>
  <si>
    <t>新幹線で　行きます。</t>
  </si>
  <si>
    <t>しんかんせんで　いきます。</t>
  </si>
  <si>
    <t>shinkansende ikimasu.</t>
  </si>
  <si>
    <t>จะไปโดยรถไฟชิงกันเซนค่ะ</t>
  </si>
  <si>
    <t>U3_P74_059_4</t>
  </si>
  <si>
    <t>U3_QA_4</t>
  </si>
  <si>
    <t>だれと　東京へ　行きますか。</t>
  </si>
  <si>
    <t>だれと　とうきょうへ　いきますか。</t>
  </si>
  <si>
    <t>dareto toukyouhe ikimasu ka.</t>
  </si>
  <si>
    <t>จะไปโตเกียวกับใครครับ</t>
  </si>
  <si>
    <t>山田さんと　行きます。</t>
  </si>
  <si>
    <t>やまださんと　いきます。</t>
  </si>
  <si>
    <t>yamada san to ikimasu.</t>
  </si>
  <si>
    <t>จะไปกับคุณยามาดะค่ะ</t>
  </si>
  <si>
    <t>U3_P74_059_5</t>
  </si>
  <si>
    <t>U3_QA_5</t>
  </si>
  <si>
    <t>いつ　日本へ　来ましたしたか。</t>
  </si>
  <si>
    <t>いつ　にほんへ　きましたか。</t>
  </si>
  <si>
    <t>itsu nihonhe kimashita ka.</t>
  </si>
  <si>
    <t>มาญี่ปุ่นเมื่อไรครับ</t>
  </si>
  <si>
    <t>3月25日に　来ました。</t>
  </si>
  <si>
    <t>3げつ25にちに　きました。</t>
  </si>
  <si>
    <t>3 getsu 25 nichi ni kimashita.</t>
  </si>
  <si>
    <t>มาเมื่อวันที่ 25 มีนาคมค่ะ</t>
  </si>
  <si>
    <t>U3_P74_059_6</t>
  </si>
  <si>
    <t>U3_QA_6</t>
  </si>
  <si>
    <t>誕生日は　いつですか。</t>
  </si>
  <si>
    <t>たんじょうびは　いつですか。</t>
  </si>
  <si>
    <t>tanjoubi wa itsudesu ka.</t>
  </si>
  <si>
    <t>วันเกิดของคุณคือเมื่อไรครับ</t>
  </si>
  <si>
    <t>6月13日です。</t>
  </si>
  <si>
    <t>6がつ13にちです。</t>
  </si>
  <si>
    <t>6 gatsu 13 nichi desu.</t>
  </si>
  <si>
    <t>วันที่ 13 มิถุนายนค่ะ</t>
  </si>
  <si>
    <t>ID</t>
  </si>
  <si>
    <t>Sen_JP</t>
  </si>
  <si>
    <t>Sen_Kana</t>
  </si>
  <si>
    <t>Sen_Romaji</t>
  </si>
  <si>
    <t>Sen_TH</t>
  </si>
  <si>
    <t>Sen_Kana_Blank</t>
  </si>
  <si>
    <t>Sen_Romaji_Blank</t>
  </si>
  <si>
    <t>Choice_Kana1</t>
  </si>
  <si>
    <t>Choice_Kana2</t>
  </si>
  <si>
    <t>Choice_Romaji1</t>
  </si>
  <si>
    <t>Choice_Romaji2</t>
  </si>
  <si>
    <t>Sen_th</t>
  </si>
  <si>
    <t>Sen_kana_blank</t>
  </si>
  <si>
    <t>Sen_Romaji_blank</t>
  </si>
  <si>
    <t>U5_P116_4_0</t>
  </si>
  <si>
    <t>U5_WF_1</t>
  </si>
  <si>
    <r>
      <rPr>
        <rFont val="Arial"/>
        <color theme="1"/>
      </rPr>
      <t>これは</t>
    </r>
    <r>
      <rPr>
        <rFont val="Arial"/>
        <color rgb="FFFF0000"/>
      </rPr>
      <t>（だれ）</t>
    </r>
    <r>
      <rPr>
        <rFont val="Arial"/>
        <color theme="1"/>
      </rPr>
      <t>のノートですか。
....カリナさんの　ノートです。</t>
    </r>
  </si>
  <si>
    <r>
      <rPr>
        <rFont val="Arial"/>
        <color theme="1"/>
      </rPr>
      <t>これは</t>
    </r>
    <r>
      <rPr>
        <rFont val="Arial"/>
        <color rgb="FFFF0000"/>
      </rPr>
      <t>（だれ）</t>
    </r>
    <r>
      <rPr>
        <rFont val="Arial"/>
        <color theme="1"/>
      </rPr>
      <t>のノートですか。
....カリナさんの　ノートです。</t>
    </r>
  </si>
  <si>
    <r>
      <rPr>
        <rFont val="Arial"/>
        <color theme="1"/>
      </rPr>
      <t>kore wa</t>
    </r>
    <r>
      <rPr>
        <rFont val="Arial"/>
        <color rgb="FFFF0000"/>
      </rPr>
      <t>（dare）</t>
    </r>
    <r>
      <rPr>
        <rFont val="Arial"/>
        <color theme="1"/>
      </rPr>
      <t>no noーto desu ka.
....karinasan no noーto desu.</t>
    </r>
  </si>
  <si>
    <r>
      <rPr>
        <rFont val="Arial"/>
        <color theme="1"/>
      </rPr>
      <t>これは</t>
    </r>
    <r>
      <rPr>
        <rFont val="Arial"/>
        <color rgb="FFFF0000"/>
      </rPr>
      <t>（）</t>
    </r>
    <r>
      <rPr>
        <rFont val="Arial"/>
        <color theme="1"/>
      </rPr>
      <t>のノートですか。
....カリナさんの　ノートです。</t>
    </r>
  </si>
  <si>
    <r>
      <rPr>
        <rFont val="Arial"/>
        <color theme="1"/>
      </rPr>
      <t>kore wa</t>
    </r>
    <r>
      <rPr>
        <rFont val="Arial"/>
        <color rgb="FFFF0000"/>
      </rPr>
      <t>（）</t>
    </r>
    <r>
      <rPr>
        <rFont val="Arial"/>
        <color theme="1"/>
      </rPr>
      <t>no noーto desu ka.
....karinasan no noーto desu.</t>
    </r>
  </si>
  <si>
    <t>U5_P116_4_1</t>
  </si>
  <si>
    <t>U5_WF_2</t>
  </si>
  <si>
    <r>
      <rPr>
        <rFont val="Arial"/>
        <color rgb="FFFF0000"/>
      </rPr>
      <t xml:space="preserve">（いつ） </t>
    </r>
    <r>
      <rPr>
        <rFont val="Arial"/>
        <color theme="1"/>
      </rPr>
      <t>日本へ　来ましたか。
....8月17日に　来ました。</t>
    </r>
  </si>
  <si>
    <r>
      <rPr>
        <rFont val="Arial"/>
        <color rgb="FFFF0000"/>
      </rPr>
      <t xml:space="preserve">（いつ） </t>
    </r>
    <r>
      <rPr>
        <rFont val="Arial"/>
        <color theme="1"/>
      </rPr>
      <t>にっぽんへ　きましたか。
....8げつ17にちに　きました。</t>
    </r>
  </si>
  <si>
    <r>
      <rPr>
        <rFont val="Arial"/>
        <color rgb="FFFF0000"/>
      </rPr>
      <t>（itsu）</t>
    </r>
    <r>
      <rPr>
        <rFont val="Arial"/>
        <color theme="1"/>
      </rPr>
      <t xml:space="preserve"> nippon he kimashitaka.
....8 getsu 17 nichi ni kimashita.</t>
    </r>
  </si>
  <si>
    <r>
      <rPr>
        <rFont val="Arial"/>
        <color rgb="FFFF0000"/>
      </rPr>
      <t xml:space="preserve">（） </t>
    </r>
    <r>
      <rPr>
        <rFont val="Arial"/>
        <color theme="1"/>
      </rPr>
      <t>にっぽんへ　きましたか。
....8げつ17にちに　きました。</t>
    </r>
  </si>
  <si>
    <r>
      <rPr>
        <rFont val="Arial"/>
        <color rgb="FFFF0000"/>
      </rPr>
      <t>（）</t>
    </r>
    <r>
      <rPr>
        <rFont val="Arial"/>
        <color theme="1"/>
      </rPr>
      <t xml:space="preserve"> nippon he kimashitaka.
....8 getsu 17 nichi ni kimashita.</t>
    </r>
  </si>
  <si>
    <t>U5_P116_4_2</t>
  </si>
  <si>
    <t>U5_WF_3</t>
  </si>
  <si>
    <r>
      <rPr>
        <rFont val="Arial"/>
        <color rgb="FFFF0000"/>
      </rPr>
      <t>（だれ）</t>
    </r>
    <r>
      <rPr>
        <rFont val="Arial"/>
        <color theme="1"/>
      </rPr>
      <t>と　日本へ　来ましたか。
家族と　来ました。</t>
    </r>
  </si>
  <si>
    <r>
      <rPr>
        <rFont val="Arial"/>
        <color rgb="FFFF0000"/>
      </rPr>
      <t>（だれ）</t>
    </r>
    <r>
      <rPr>
        <rFont val="Arial"/>
        <color theme="1"/>
      </rPr>
      <t>と　にっぽんへ　きましたか。
かぞくと　きました。</t>
    </r>
  </si>
  <si>
    <r>
      <rPr>
        <rFont val="Arial"/>
        <color rgb="FFFF0000"/>
      </rPr>
      <t>（dare）</t>
    </r>
    <r>
      <rPr>
        <rFont val="Arial"/>
        <color theme="1"/>
      </rPr>
      <t>to nippon he kimashitaka.
kazoku to kimashita.</t>
    </r>
  </si>
  <si>
    <r>
      <rPr>
        <rFont val="Arial"/>
        <color rgb="FFFF0000"/>
      </rPr>
      <t>（）</t>
    </r>
    <r>
      <rPr>
        <rFont val="Arial"/>
        <color theme="1"/>
      </rPr>
      <t>と　にっぽんへ　きましたか。
かぞくと　きました。</t>
    </r>
  </si>
  <si>
    <r>
      <rPr>
        <rFont val="Arial"/>
        <color rgb="FFFF0000"/>
      </rPr>
      <t>（）</t>
    </r>
    <r>
      <rPr>
        <rFont val="Arial"/>
        <color theme="1"/>
      </rPr>
      <t>to nippon he kimashitaka.
kazoku to kimashita.</t>
    </r>
  </si>
  <si>
    <t>U5_P116_4_3</t>
  </si>
  <si>
    <t>U5_WF_4</t>
  </si>
  <si>
    <r>
      <rPr>
        <rFont val="Arial"/>
        <color theme="1"/>
      </rPr>
      <t>あした</t>
    </r>
    <r>
      <rPr>
        <rFont val="Arial"/>
        <color rgb="FFFF0000"/>
      </rPr>
      <t>（どこ）</t>
    </r>
    <r>
      <rPr>
        <rFont val="Arial"/>
        <color theme="1"/>
      </rPr>
      <t>へ　行きますか。
....どこも　行きません。</t>
    </r>
  </si>
  <si>
    <r>
      <rPr>
        <rFont val="Arial"/>
        <color theme="1"/>
      </rPr>
      <t>あした</t>
    </r>
    <r>
      <rPr>
        <rFont val="Arial"/>
        <color rgb="FFFF0000"/>
      </rPr>
      <t>（どこ）</t>
    </r>
    <r>
      <rPr>
        <rFont val="Arial"/>
        <color theme="1"/>
      </rPr>
      <t>へ　いきますか。
....どこも　いきません。</t>
    </r>
  </si>
  <si>
    <r>
      <rPr>
        <rFont val="Arial"/>
        <color theme="1"/>
      </rPr>
      <t>ashita</t>
    </r>
    <r>
      <rPr>
        <rFont val="Arial"/>
        <color rgb="FFFF0000"/>
      </rPr>
      <t>（doko）</t>
    </r>
    <r>
      <rPr>
        <rFont val="Arial"/>
        <color theme="1"/>
      </rPr>
      <t>he ikimasuka.
....dokomo ikimasen.</t>
    </r>
  </si>
  <si>
    <r>
      <rPr>
        <rFont val="Arial"/>
        <color theme="1"/>
      </rPr>
      <t>あした</t>
    </r>
    <r>
      <rPr>
        <rFont val="Arial"/>
        <color rgb="FFFF0000"/>
      </rPr>
      <t>（）</t>
    </r>
    <r>
      <rPr>
        <rFont val="Arial"/>
        <color theme="1"/>
      </rPr>
      <t>へ　いきますか。
....どこも　いきません。</t>
    </r>
  </si>
  <si>
    <r>
      <rPr>
        <rFont val="Arial"/>
        <color theme="1"/>
      </rPr>
      <t>ashita</t>
    </r>
    <r>
      <rPr>
        <rFont val="Arial"/>
        <color rgb="FFFF0000"/>
      </rPr>
      <t>（）</t>
    </r>
    <r>
      <rPr>
        <rFont val="Arial"/>
        <color theme="1"/>
      </rPr>
      <t>he ikimasuka.
....dokomo ikimasen.</t>
    </r>
  </si>
  <si>
    <t>U5_P116_4_4</t>
  </si>
  <si>
    <t>U5_WF_5</t>
  </si>
  <si>
    <r>
      <rPr>
        <rFont val="Arial"/>
        <color theme="1"/>
      </rPr>
      <t>すみません。京都まで</t>
    </r>
    <r>
      <rPr>
        <rFont val="Arial"/>
        <color rgb="FFFF0000"/>
      </rPr>
      <t>（いくら）</t>
    </r>
    <r>
      <rPr>
        <rFont val="Arial"/>
        <color theme="1"/>
      </rPr>
      <t xml:space="preserve"> ですか。
....390円です。</t>
    </r>
  </si>
  <si>
    <r>
      <rPr>
        <rFont val="Arial"/>
        <color theme="1"/>
      </rPr>
      <t>すみません。きょうとまで</t>
    </r>
    <r>
      <rPr>
        <rFont val="Arial"/>
        <color rgb="FFFF0000"/>
      </rPr>
      <t xml:space="preserve">（いくら） </t>
    </r>
    <r>
      <rPr>
        <rFont val="Arial"/>
        <color theme="1"/>
      </rPr>
      <t>ですか。
....390えんです。</t>
    </r>
  </si>
  <si>
    <r>
      <rPr>
        <rFont val="Arial"/>
        <color theme="1"/>
      </rPr>
      <t>sumimasen. kyouto made</t>
    </r>
    <r>
      <rPr>
        <rFont val="Arial"/>
        <color rgb="FFFF0000"/>
      </rPr>
      <t xml:space="preserve">（ikura） </t>
    </r>
    <r>
      <rPr>
        <rFont val="Arial"/>
        <color theme="1"/>
      </rPr>
      <t>desuka.
....390en desu.</t>
    </r>
  </si>
  <si>
    <r>
      <rPr>
        <rFont val="Arial"/>
        <color theme="1"/>
      </rPr>
      <t>すみません。きょうとまで</t>
    </r>
    <r>
      <rPr>
        <rFont val="Arial"/>
        <color rgb="FFFF0000"/>
      </rPr>
      <t xml:space="preserve">（） </t>
    </r>
    <r>
      <rPr>
        <rFont val="Arial"/>
        <color theme="1"/>
      </rPr>
      <t>ですか。
....390えんです。</t>
    </r>
  </si>
  <si>
    <r>
      <rPr>
        <rFont val="Arial"/>
        <color theme="1"/>
      </rPr>
      <t>sumimasen. kyouto made</t>
    </r>
    <r>
      <rPr>
        <rFont val="Arial"/>
        <color rgb="FFFF0000"/>
      </rPr>
      <t xml:space="preserve">（） </t>
    </r>
    <r>
      <rPr>
        <rFont val="Arial"/>
        <color theme="1"/>
      </rPr>
      <t>desuka.
....390en desu.</t>
    </r>
  </si>
  <si>
    <t>U5_P116_4_5</t>
  </si>
  <si>
    <t>U5_WF_6</t>
  </si>
  <si>
    <r>
      <rPr>
        <rFont val="Arial"/>
        <color rgb="FFFF0000"/>
      </rPr>
      <t>（何）</t>
    </r>
    <r>
      <rPr>
        <rFont val="Arial"/>
        <color theme="1"/>
      </rPr>
      <t>で　京都へ　行きますか。
...電車で　行きます。</t>
    </r>
  </si>
  <si>
    <r>
      <rPr>
        <rFont val="Arial"/>
        <color rgb="FFFF0000"/>
      </rPr>
      <t>（なん）</t>
    </r>
    <r>
      <rPr>
        <rFont val="Arial"/>
        <color theme="1"/>
      </rPr>
      <t>で　きょうとへ　いきますか。
...でんしゃで　いきます。</t>
    </r>
  </si>
  <si>
    <r>
      <rPr>
        <rFont val="Arial"/>
        <color rgb="FFFF0000"/>
      </rPr>
      <t>（nan）</t>
    </r>
    <r>
      <rPr>
        <rFont val="Arial"/>
        <color theme="1"/>
      </rPr>
      <t>de kyouto he ikimasu ka.
...densha de ikimasu.</t>
    </r>
  </si>
  <si>
    <r>
      <rPr>
        <rFont val="Arial"/>
        <color rgb="FFFF0000"/>
      </rPr>
      <t>（）</t>
    </r>
    <r>
      <rPr>
        <rFont val="Arial"/>
        <color theme="1"/>
      </rPr>
      <t>で　きょうとへ　いきますか。
...でんしゃで　いきます。</t>
    </r>
  </si>
  <si>
    <r>
      <rPr>
        <rFont val="Arial"/>
        <color rgb="FFFF0000"/>
      </rPr>
      <t>（）</t>
    </r>
    <r>
      <rPr>
        <rFont val="Arial"/>
        <color theme="1"/>
      </rPr>
      <t>de kyouto he ikimasu ka.
...densha de ikimasu.</t>
    </r>
  </si>
  <si>
    <t>U5_P116_4_6</t>
  </si>
  <si>
    <t>U5_WF_7</t>
  </si>
  <si>
    <r>
      <rPr>
        <rFont val="Arial"/>
        <color rgb="FFFF0000"/>
      </rPr>
      <t>（何時）</t>
    </r>
    <r>
      <rPr>
        <rFont val="Arial"/>
        <color theme="1"/>
      </rPr>
      <t>に　うちへ　帰りますか。
7時に　帰ります。</t>
    </r>
  </si>
  <si>
    <r>
      <rPr>
        <rFont val="Arial"/>
        <color rgb="FFFF0000"/>
      </rPr>
      <t>（なんじ）</t>
    </r>
    <r>
      <rPr>
        <rFont val="Arial"/>
        <color theme="1"/>
      </rPr>
      <t>に　うちへ　かえりますか。
7ときに　かえります。</t>
    </r>
  </si>
  <si>
    <r>
      <rPr>
        <rFont val="Arial"/>
        <color rgb="FFFF0000"/>
      </rPr>
      <t>（nanji）</t>
    </r>
    <r>
      <rPr>
        <rFont val="Arial"/>
        <color theme="1"/>
      </rPr>
      <t>ni uchi he kaerimasu ka.
7 toki ni kaerimasu.</t>
    </r>
  </si>
  <si>
    <r>
      <rPr>
        <rFont val="Arial"/>
        <color rgb="FFFF0000"/>
      </rPr>
      <t>（）</t>
    </r>
    <r>
      <rPr>
        <rFont val="Arial"/>
        <color theme="1"/>
      </rPr>
      <t>に　うちへ　かえりますか。
7ときに　かえります。</t>
    </r>
  </si>
  <si>
    <r>
      <rPr>
        <rFont val="Arial"/>
        <color rgb="FFFF0000"/>
      </rPr>
      <t>（）</t>
    </r>
    <r>
      <rPr>
        <rFont val="Arial"/>
        <color theme="1"/>
      </rPr>
      <t>ni uchi he kaerimasu ka.
7 toki ni kaerimasu.</t>
    </r>
  </si>
  <si>
    <t>U5_P116_4_7</t>
  </si>
  <si>
    <t>U5_WF_8</t>
  </si>
  <si>
    <r>
      <rPr>
        <rFont val="Arial"/>
        <color theme="1"/>
      </rPr>
      <t>誕生日は</t>
    </r>
    <r>
      <rPr>
        <rFont val="Arial"/>
        <color rgb="FFFF0000"/>
      </rPr>
      <t>（何月）（何日）</t>
    </r>
    <r>
      <rPr>
        <rFont val="Arial"/>
        <color theme="1"/>
      </rPr>
      <t>ですか。
....9月１日です。</t>
    </r>
  </si>
  <si>
    <r>
      <rPr>
        <rFont val="Arial"/>
        <color theme="1"/>
      </rPr>
      <t>たんじょうびは</t>
    </r>
    <r>
      <rPr>
        <rFont val="Arial"/>
        <color rgb="FFFF0000"/>
      </rPr>
      <t>（なんがつ）（なんにち）</t>
    </r>
    <r>
      <rPr>
        <rFont val="Arial"/>
        <color theme="1"/>
      </rPr>
      <t>ですか。
....9げつ１にちです。</t>
    </r>
  </si>
  <si>
    <r>
      <rPr>
        <rFont val="Arial"/>
        <color theme="1"/>
      </rPr>
      <t>tanjoubiha</t>
    </r>
    <r>
      <rPr>
        <rFont val="Arial"/>
        <color rgb="FFFF0000"/>
      </rPr>
      <t>（nangatsu）（nannichi）</t>
    </r>
    <r>
      <rPr>
        <rFont val="Arial"/>
        <color theme="1"/>
      </rPr>
      <t>desu ka.
....9 getsu１nichi desu。</t>
    </r>
  </si>
  <si>
    <r>
      <rPr>
        <rFont val="Arial"/>
        <color theme="1"/>
      </rPr>
      <t>たんじょうびは</t>
    </r>
    <r>
      <rPr>
        <rFont val="Arial"/>
        <color rgb="FFFF0000"/>
      </rPr>
      <t>（）（）</t>
    </r>
    <r>
      <rPr>
        <rFont val="Arial"/>
        <color theme="1"/>
      </rPr>
      <t>ですか。
....9げつ１にちです。</t>
    </r>
  </si>
  <si>
    <r>
      <rPr>
        <rFont val="Arial"/>
        <color theme="1"/>
      </rPr>
      <t>tanjoubiha</t>
    </r>
    <r>
      <rPr>
        <rFont val="Arial"/>
        <color rgb="FFFF0000"/>
      </rPr>
      <t>（）（）</t>
    </r>
    <r>
      <rPr>
        <rFont val="Arial"/>
        <color theme="1"/>
      </rPr>
      <t>desu ka.
....9 getsu１nichi desu。</t>
    </r>
  </si>
  <si>
    <t>gg_translate</t>
  </si>
  <si>
    <t>U5_P117_5_0</t>
  </si>
  <si>
    <t>U5_HF_1</t>
  </si>
  <si>
    <r>
      <rPr>
        <rFont val="Arial"/>
        <color theme="1"/>
      </rPr>
      <t>これ</t>
    </r>
    <r>
      <rPr>
        <rFont val="Arial"/>
        <color rgb="FFFF0000"/>
      </rPr>
      <t>（は）</t>
    </r>
    <r>
      <rPr>
        <rFont val="Arial"/>
        <color theme="1"/>
      </rPr>
      <t>本です</t>
    </r>
  </si>
  <si>
    <r>
      <rPr>
        <rFont val="Arial"/>
        <color theme="1"/>
      </rPr>
      <t>これ</t>
    </r>
    <r>
      <rPr>
        <rFont val="Arial"/>
        <color rgb="FFFF0000"/>
      </rPr>
      <t>（は）</t>
    </r>
    <r>
      <rPr>
        <rFont val="Arial"/>
        <color theme="1"/>
      </rPr>
      <t>ほんです。</t>
    </r>
  </si>
  <si>
    <r>
      <rPr>
        <rFont val="Arial"/>
        <color theme="1"/>
      </rPr>
      <t>kore</t>
    </r>
    <r>
      <rPr>
        <rFont val="Arial"/>
        <color rgb="FFFF0000"/>
      </rPr>
      <t>（wa）</t>
    </r>
    <r>
      <rPr>
        <rFont val="Arial"/>
        <color theme="1"/>
      </rPr>
      <t>hondesu.</t>
    </r>
  </si>
  <si>
    <r>
      <rPr>
        <rFont val="Arial"/>
        <color theme="1"/>
      </rPr>
      <t>これ</t>
    </r>
    <r>
      <rPr>
        <rFont val="Arial"/>
        <color rgb="FFFF0000"/>
      </rPr>
      <t>（）</t>
    </r>
    <r>
      <rPr>
        <rFont val="Arial"/>
        <color theme="1"/>
      </rPr>
      <t>ほんです。</t>
    </r>
  </si>
  <si>
    <r>
      <rPr>
        <rFont val="Arial"/>
        <color theme="1"/>
      </rPr>
      <t>kore</t>
    </r>
    <r>
      <rPr>
        <rFont val="Arial"/>
        <color rgb="FFFF0000"/>
      </rPr>
      <t>（）</t>
    </r>
    <r>
      <rPr>
        <rFont val="Arial"/>
        <color theme="1"/>
      </rPr>
      <t>hondesu.</t>
    </r>
  </si>
  <si>
    <t>U5_P117_5_1</t>
  </si>
  <si>
    <t>U5_HF_2</t>
  </si>
  <si>
    <r>
      <rPr>
        <rFont val="Arial"/>
        <color theme="1"/>
      </rPr>
      <t>わたしはミラーです。
ことし</t>
    </r>
    <r>
      <rPr>
        <rFont val="Arial"/>
        <color rgb="FFFF0000"/>
      </rPr>
      <t>（の）</t>
    </r>
    <r>
      <rPr>
        <rFont val="Arial"/>
        <color theme="1"/>
      </rPr>
      <t>4月</t>
    </r>
    <r>
      <rPr>
        <rFont val="Arial"/>
        <color rgb="FFFF0000"/>
      </rPr>
      <t>（に）</t>
    </r>
    <r>
      <rPr>
        <rFont val="Arial"/>
        <color theme="1"/>
      </rPr>
      <t>アメリカ</t>
    </r>
    <r>
      <rPr>
        <rFont val="Arial"/>
        <color rgb="FFFF0000"/>
      </rPr>
      <t>（から）</t>
    </r>
    <r>
      <rPr>
        <rFont val="Arial"/>
        <color theme="1"/>
      </rPr>
      <t>来ました。</t>
    </r>
  </si>
  <si>
    <r>
      <rPr>
        <rFont val="Arial"/>
        <color theme="1"/>
      </rPr>
      <t>わたしはミラーです。
ことし</t>
    </r>
    <r>
      <rPr>
        <rFont val="Arial"/>
        <color rgb="FFFF0000"/>
      </rPr>
      <t>（の）</t>
    </r>
    <r>
      <rPr>
        <rFont val="Arial"/>
        <color theme="1"/>
      </rPr>
      <t>4げつ</t>
    </r>
    <r>
      <rPr>
        <rFont val="Arial"/>
        <color rgb="FFFF0000"/>
      </rPr>
      <t>（に）</t>
    </r>
    <r>
      <rPr>
        <rFont val="Arial"/>
        <color theme="1"/>
      </rPr>
      <t>アメリカ</t>
    </r>
    <r>
      <rPr>
        <rFont val="Arial"/>
        <color rgb="FFFF0000"/>
      </rPr>
      <t>（から）</t>
    </r>
    <r>
      <rPr>
        <rFont val="Arial"/>
        <color theme="1"/>
      </rPr>
      <t>きました。</t>
    </r>
  </si>
  <si>
    <r>
      <rPr>
        <rFont val="Arial"/>
        <color theme="1"/>
      </rPr>
      <t>watashi wa miraー desu.
kotoshi</t>
    </r>
    <r>
      <rPr>
        <rFont val="Arial"/>
        <color rgb="FFFF0000"/>
      </rPr>
      <t>（no）</t>
    </r>
    <r>
      <rPr>
        <rFont val="Arial"/>
        <color theme="1"/>
      </rPr>
      <t>4 getsu</t>
    </r>
    <r>
      <rPr>
        <rFont val="Arial"/>
        <color rgb="FFFF0000"/>
      </rPr>
      <t>（ni）</t>
    </r>
    <r>
      <rPr>
        <rFont val="Arial"/>
        <color theme="1"/>
      </rPr>
      <t>amerika</t>
    </r>
    <r>
      <rPr>
        <rFont val="Arial"/>
        <color rgb="FFFF0000"/>
      </rPr>
      <t>（kara）</t>
    </r>
    <r>
      <rPr>
        <rFont val="Arial"/>
        <color theme="1"/>
      </rPr>
      <t>kimashita.</t>
    </r>
  </si>
  <si>
    <r>
      <rPr>
        <rFont val="Arial"/>
        <color theme="1"/>
      </rPr>
      <t>わたしはミラーです。
ことし</t>
    </r>
    <r>
      <rPr>
        <rFont val="Arial"/>
        <color rgb="FFFF0000"/>
      </rPr>
      <t>（）</t>
    </r>
    <r>
      <rPr>
        <rFont val="Arial"/>
        <color theme="1"/>
      </rPr>
      <t>4げつ</t>
    </r>
    <r>
      <rPr>
        <rFont val="Arial"/>
        <color rgb="FFFF0000"/>
      </rPr>
      <t>（）</t>
    </r>
    <r>
      <rPr>
        <rFont val="Arial"/>
        <color theme="1"/>
      </rPr>
      <t>アメリカ</t>
    </r>
    <r>
      <rPr>
        <rFont val="Arial"/>
        <color rgb="FFFF0000"/>
      </rPr>
      <t>（）</t>
    </r>
    <r>
      <rPr>
        <rFont val="Arial"/>
        <color theme="1"/>
      </rPr>
      <t>きました。</t>
    </r>
  </si>
  <si>
    <r>
      <rPr>
        <rFont val="Arial"/>
        <color theme="1"/>
      </rPr>
      <t>watashi wa miraー desu.
kotoshi</t>
    </r>
    <r>
      <rPr>
        <rFont val="Arial"/>
        <color rgb="FFFF0000"/>
      </rPr>
      <t>（）</t>
    </r>
    <r>
      <rPr>
        <rFont val="Arial"/>
        <color theme="1"/>
      </rPr>
      <t>4 getsu</t>
    </r>
    <r>
      <rPr>
        <rFont val="Arial"/>
        <color rgb="FFFF0000"/>
      </rPr>
      <t>（）</t>
    </r>
    <r>
      <rPr>
        <rFont val="Arial"/>
        <color theme="1"/>
      </rPr>
      <t>amerika</t>
    </r>
    <r>
      <rPr>
        <rFont val="Arial"/>
        <color rgb="FFFF0000"/>
      </rPr>
      <t>（）</t>
    </r>
    <r>
      <rPr>
        <rFont val="Arial"/>
        <color theme="1"/>
      </rPr>
      <t>kimashita.</t>
    </r>
  </si>
  <si>
    <t>U5_P117_5_2</t>
  </si>
  <si>
    <t>U5_HF_3</t>
  </si>
  <si>
    <r>
      <rPr>
        <rFont val="Arial"/>
        <color theme="1"/>
      </rPr>
      <t>毎日　電車</t>
    </r>
    <r>
      <rPr>
        <rFont val="Arial"/>
        <color rgb="FFFF0000"/>
      </rPr>
      <t>（で）</t>
    </r>
    <r>
      <rPr>
        <rFont val="Arial"/>
        <color theme="1"/>
      </rPr>
      <t>会社</t>
    </r>
    <r>
      <rPr>
        <rFont val="Arial"/>
        <color rgb="FFFF0000"/>
      </rPr>
      <t>（へ）</t>
    </r>
    <r>
      <rPr>
        <rFont val="Arial"/>
        <color theme="1"/>
      </rPr>
      <t>行きます</t>
    </r>
  </si>
  <si>
    <r>
      <rPr>
        <rFont val="Arial"/>
        <color theme="1"/>
      </rPr>
      <t>まいにち　でんしゃ</t>
    </r>
    <r>
      <rPr>
        <rFont val="Arial"/>
        <color rgb="FFFF0000"/>
      </rPr>
      <t>（で）</t>
    </r>
    <r>
      <rPr>
        <rFont val="Arial"/>
        <color theme="1"/>
      </rPr>
      <t>かいしゃ</t>
    </r>
    <r>
      <rPr>
        <rFont val="Arial"/>
        <color rgb="FFFF0000"/>
      </rPr>
      <t>（へ）</t>
    </r>
    <r>
      <rPr>
        <rFont val="Arial"/>
        <color theme="1"/>
      </rPr>
      <t>いきます</t>
    </r>
  </si>
  <si>
    <r>
      <rPr>
        <rFont val="Arial"/>
        <color theme="1"/>
      </rPr>
      <t>mainichi densha</t>
    </r>
    <r>
      <rPr>
        <rFont val="Arial"/>
        <color rgb="FFFF0000"/>
      </rPr>
      <t>（de）</t>
    </r>
    <r>
      <rPr>
        <rFont val="Arial"/>
        <color theme="1"/>
      </rPr>
      <t>kaisha</t>
    </r>
    <r>
      <rPr>
        <rFont val="Arial"/>
        <color rgb="FFFF0000"/>
      </rPr>
      <t>（he）</t>
    </r>
    <r>
      <rPr>
        <rFont val="Arial"/>
        <color theme="1"/>
      </rPr>
      <t>ikimasu.</t>
    </r>
  </si>
  <si>
    <r>
      <rPr>
        <rFont val="Arial"/>
        <color theme="1"/>
      </rPr>
      <t>まいにち　でんしゃ</t>
    </r>
    <r>
      <rPr>
        <rFont val="Arial"/>
        <color rgb="FFFF0000"/>
      </rPr>
      <t>（）</t>
    </r>
    <r>
      <rPr>
        <rFont val="Arial"/>
        <color theme="1"/>
      </rPr>
      <t>かいしゃ</t>
    </r>
    <r>
      <rPr>
        <rFont val="Arial"/>
        <color rgb="FFFF0000"/>
      </rPr>
      <t>（）</t>
    </r>
    <r>
      <rPr>
        <rFont val="Arial"/>
        <color theme="1"/>
      </rPr>
      <t>いきます</t>
    </r>
  </si>
  <si>
    <r>
      <rPr>
        <rFont val="Arial"/>
        <color theme="1"/>
      </rPr>
      <t>mainichi densha</t>
    </r>
    <r>
      <rPr>
        <rFont val="Arial"/>
        <color rgb="FFFF0000"/>
      </rPr>
      <t>（）</t>
    </r>
    <r>
      <rPr>
        <rFont val="Arial"/>
        <color theme="1"/>
      </rPr>
      <t>kaisha</t>
    </r>
    <r>
      <rPr>
        <rFont val="Arial"/>
        <color rgb="FFFF0000"/>
      </rPr>
      <t>（）</t>
    </r>
    <r>
      <rPr>
        <rFont val="Arial"/>
        <color theme="1"/>
      </rPr>
      <t>ikimasu.</t>
    </r>
  </si>
  <si>
    <t>U5_P117_5_3</t>
  </si>
  <si>
    <t>U5_HF_4</t>
  </si>
  <si>
    <r>
      <rPr>
        <rFont val="Arial"/>
        <color theme="1"/>
      </rPr>
      <t>きのう　9時半</t>
    </r>
    <r>
      <rPr>
        <rFont val="Arial"/>
        <color rgb="FFFF0000"/>
      </rPr>
      <t>（に）</t>
    </r>
    <r>
      <rPr>
        <rFont val="Arial"/>
        <color theme="1"/>
      </rPr>
      <t>うち</t>
    </r>
    <r>
      <rPr>
        <rFont val="Arial"/>
        <color rgb="FFFF0000"/>
      </rPr>
      <t>（へ）</t>
    </r>
    <r>
      <rPr>
        <rFont val="Arial"/>
        <color theme="1"/>
      </rPr>
      <t>帰りました。</t>
    </r>
  </si>
  <si>
    <r>
      <rPr>
        <rFont val="Arial"/>
        <color theme="1"/>
      </rPr>
      <t>きのう　9じはん</t>
    </r>
    <r>
      <rPr>
        <rFont val="Arial"/>
        <color rgb="FFFF0000"/>
      </rPr>
      <t>（に）</t>
    </r>
    <r>
      <rPr>
        <rFont val="Arial"/>
        <color theme="1"/>
      </rPr>
      <t>うち</t>
    </r>
    <r>
      <rPr>
        <rFont val="Arial"/>
        <color rgb="FFFF0000"/>
      </rPr>
      <t>（へ）</t>
    </r>
    <r>
      <rPr>
        <rFont val="Arial"/>
        <color theme="1"/>
      </rPr>
      <t>かえりました。</t>
    </r>
  </si>
  <si>
    <r>
      <rPr>
        <rFont val="Arial"/>
        <color theme="1"/>
      </rPr>
      <t>kinou 9 jihan</t>
    </r>
    <r>
      <rPr>
        <rFont val="Arial"/>
        <color rgb="FFFF0000"/>
      </rPr>
      <t>（ni）</t>
    </r>
    <r>
      <rPr>
        <rFont val="Arial"/>
        <color theme="1"/>
      </rPr>
      <t>uchi</t>
    </r>
    <r>
      <rPr>
        <rFont val="Arial"/>
        <color rgb="FFFF0000"/>
      </rPr>
      <t>（he）</t>
    </r>
    <r>
      <rPr>
        <rFont val="Arial"/>
        <color theme="1"/>
      </rPr>
      <t>kaerimashita.</t>
    </r>
  </si>
  <si>
    <r>
      <rPr>
        <rFont val="Arial"/>
        <color theme="1"/>
      </rPr>
      <t>きのう　9じはん</t>
    </r>
    <r>
      <rPr>
        <rFont val="Arial"/>
        <color rgb="FFFF0000"/>
      </rPr>
      <t>（）</t>
    </r>
    <r>
      <rPr>
        <rFont val="Arial"/>
        <color theme="1"/>
      </rPr>
      <t>うち</t>
    </r>
    <r>
      <rPr>
        <rFont val="Arial"/>
        <color rgb="FFFF0000"/>
      </rPr>
      <t>（）</t>
    </r>
    <r>
      <rPr>
        <rFont val="Arial"/>
        <color theme="1"/>
      </rPr>
      <t>かえりました。</t>
    </r>
  </si>
  <si>
    <r>
      <rPr>
        <rFont val="Arial"/>
        <color theme="1"/>
      </rPr>
      <t>kinou 9 jihan</t>
    </r>
    <r>
      <rPr>
        <rFont val="Arial"/>
        <color rgb="FFFF0000"/>
      </rPr>
      <t>（）</t>
    </r>
    <r>
      <rPr>
        <rFont val="Arial"/>
        <color theme="1"/>
      </rPr>
      <t>uchi</t>
    </r>
    <r>
      <rPr>
        <rFont val="Arial"/>
        <color rgb="FFFF0000"/>
      </rPr>
      <t>（）</t>
    </r>
    <r>
      <rPr>
        <rFont val="Arial"/>
        <color theme="1"/>
      </rPr>
      <t>kaerimashita.</t>
    </r>
  </si>
  <si>
    <t>U5_P117_5_4</t>
  </si>
  <si>
    <t>U5_HF_5</t>
  </si>
  <si>
    <r>
      <rPr>
        <rFont val="Arial"/>
        <color theme="1"/>
      </rPr>
      <t>けさ　わたしは　松本さん</t>
    </r>
    <r>
      <rPr>
        <rFont val="Arial"/>
        <color rgb="FFFF0000"/>
      </rPr>
      <t>（ど）</t>
    </r>
    <r>
      <rPr>
        <rFont val="Arial"/>
        <color theme="1"/>
      </rPr>
      <t>ここ</t>
    </r>
    <r>
      <rPr>
        <rFont val="Arial"/>
        <color rgb="FFFF0000"/>
      </rPr>
      <t>（へ）</t>
    </r>
    <r>
      <rPr>
        <rFont val="Arial"/>
        <color theme="1"/>
      </rPr>
      <t>来ました。</t>
    </r>
  </si>
  <si>
    <r>
      <rPr>
        <rFont val="Arial"/>
        <color theme="1"/>
      </rPr>
      <t>けさ　わたしは　まつもとさん</t>
    </r>
    <r>
      <rPr>
        <rFont val="Arial"/>
        <color rgb="FFFF0000"/>
      </rPr>
      <t>（ど）</t>
    </r>
    <r>
      <rPr>
        <rFont val="Arial"/>
        <color theme="1"/>
      </rPr>
      <t>ここ</t>
    </r>
    <r>
      <rPr>
        <rFont val="Arial"/>
        <color rgb="FFFF0000"/>
      </rPr>
      <t>（へ）</t>
    </r>
    <r>
      <rPr>
        <rFont val="Arial"/>
        <color theme="1"/>
      </rPr>
      <t>きました。</t>
    </r>
  </si>
  <si>
    <r>
      <rPr>
        <rFont val="Arial"/>
        <color theme="1"/>
      </rPr>
      <t>kesa watashi wa matsumoto san</t>
    </r>
    <r>
      <rPr>
        <rFont val="Arial"/>
        <color rgb="FFFF0000"/>
      </rPr>
      <t>（do）</t>
    </r>
    <r>
      <rPr>
        <rFont val="Arial"/>
        <color theme="1"/>
      </rPr>
      <t>koko</t>
    </r>
    <r>
      <rPr>
        <rFont val="Arial"/>
        <color rgb="FFFF0000"/>
      </rPr>
      <t>（he）</t>
    </r>
    <r>
      <rPr>
        <rFont val="Arial"/>
        <color theme="1"/>
      </rPr>
      <t>kimashita.</t>
    </r>
  </si>
  <si>
    <r>
      <rPr>
        <rFont val="Arial"/>
        <color theme="1"/>
      </rPr>
      <t>けさ　わたしは　まつもとさん</t>
    </r>
    <r>
      <rPr>
        <rFont val="Arial"/>
        <color rgb="FFFF0000"/>
      </rPr>
      <t>（）</t>
    </r>
    <r>
      <rPr>
        <rFont val="Arial"/>
        <color theme="1"/>
      </rPr>
      <t>ここ</t>
    </r>
    <r>
      <rPr>
        <rFont val="Arial"/>
        <color rgb="FFFF0000"/>
      </rPr>
      <t>（）</t>
    </r>
    <r>
      <rPr>
        <rFont val="Arial"/>
        <color theme="1"/>
      </rPr>
      <t>きました。</t>
    </r>
  </si>
  <si>
    <r>
      <rPr>
        <rFont val="Arial"/>
        <color theme="1"/>
      </rPr>
      <t>kesa watashi wa matsumoto san</t>
    </r>
    <r>
      <rPr>
        <rFont val="Arial"/>
        <color rgb="FFFF0000"/>
      </rPr>
      <t>（）</t>
    </r>
    <r>
      <rPr>
        <rFont val="Arial"/>
        <color theme="1"/>
      </rPr>
      <t>koko</t>
    </r>
    <r>
      <rPr>
        <rFont val="Arial"/>
        <color rgb="FFFF0000"/>
      </rPr>
      <t>（）</t>
    </r>
    <r>
      <rPr>
        <rFont val="Arial"/>
        <color theme="1"/>
      </rPr>
      <t>kimashita.</t>
    </r>
  </si>
  <si>
    <t>U5_P117_5_5</t>
  </si>
  <si>
    <t>U5_HF_6</t>
  </si>
  <si>
    <r>
      <rPr>
        <rFont val="Arial"/>
        <color theme="1"/>
      </rPr>
      <t>おととい　どこ</t>
    </r>
    <r>
      <rPr>
        <rFont val="Arial"/>
        <color rgb="FFFF0000"/>
      </rPr>
      <t>（も）</t>
    </r>
    <r>
      <rPr>
        <rFont val="Arial"/>
        <color theme="1"/>
      </rPr>
      <t>行きませんでした。</t>
    </r>
  </si>
  <si>
    <r>
      <rPr>
        <rFont val="Arial"/>
        <color theme="1"/>
      </rPr>
      <t>おととい　どこ</t>
    </r>
    <r>
      <rPr>
        <rFont val="Arial"/>
        <color rgb="FFFF0000"/>
      </rPr>
      <t>（も）</t>
    </r>
    <r>
      <rPr>
        <rFont val="Arial"/>
        <color theme="1"/>
      </rPr>
      <t>いきませんでした。</t>
    </r>
  </si>
  <si>
    <r>
      <rPr>
        <rFont val="Arial"/>
        <color theme="1"/>
      </rPr>
      <t>ototoi　doko</t>
    </r>
    <r>
      <rPr>
        <rFont val="Arial"/>
        <color rgb="FFFF0000"/>
      </rPr>
      <t>（mo）</t>
    </r>
    <r>
      <rPr>
        <rFont val="Arial"/>
        <color theme="1"/>
      </rPr>
      <t>ikimasendeshita.</t>
    </r>
  </si>
  <si>
    <r>
      <rPr>
        <rFont val="Arial"/>
        <color theme="1"/>
      </rPr>
      <t>おととい　どこ</t>
    </r>
    <r>
      <rPr>
        <rFont val="Arial"/>
        <color rgb="FFFF0000"/>
      </rPr>
      <t>（）</t>
    </r>
    <r>
      <rPr>
        <rFont val="Arial"/>
        <color theme="1"/>
      </rPr>
      <t>いきませんでした。</t>
    </r>
  </si>
  <si>
    <r>
      <rPr>
        <rFont val="Arial"/>
        <color theme="1"/>
      </rPr>
      <t>ototoi　doko</t>
    </r>
    <r>
      <rPr>
        <rFont val="Arial"/>
        <color rgb="FFFF0000"/>
      </rPr>
      <t>（）</t>
    </r>
    <r>
      <rPr>
        <rFont val="Arial"/>
        <color theme="1"/>
      </rPr>
      <t>ikimasendeshita.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</si>
</sst>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2.0"/>
      <color rgb="FF1F1F1F"/>
      <name val="Google Sans Text"/>
    </font>
    <font>
      <color theme="1"/>
      <name val="Arial"/>
      <scheme val="minor"/>
    </font>
    <font>
      <color rgb="FF000000"/>
      <name val="Arial"/>
    </font>
    <font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2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2" fontId="4" numFmtId="0" xfId="0" applyAlignment="1" applyBorder="1" applyFont="1">
      <alignment horizontal="left" readingOrder="0"/>
    </xf>
    <xf borderId="1" fillId="3" fontId="3" numFmtId="0" xfId="0" applyBorder="1" applyFill="1" applyFont="1"/>
    <xf borderId="1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1" fillId="4" fontId="1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7.63"/>
    <col customWidth="1" min="3" max="3" width="25.25"/>
    <col customWidth="1" min="4" max="4" width="24.75"/>
    <col customWidth="1" min="5" max="5" width="16.38"/>
    <col customWidth="1" min="6" max="6" width="4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4" t="s">
        <v>7</v>
      </c>
      <c r="C2" s="5" t="s">
        <v>8</v>
      </c>
      <c r="D2" s="4" t="s">
        <v>9</v>
      </c>
      <c r="E2" s="5" t="str">
        <f>IFERROR(__xludf.DUMMYFUNCTION("GOOGLETRANSLATE(A2,""auto"",""en"")"),"I'm going")</f>
        <v>I'm going</v>
      </c>
      <c r="F2" s="5" t="str">
        <f t="shared" ref="F2:F60" si="1">getEnglishDef(A2)</f>
        <v>I'm off, see you later</v>
      </c>
    </row>
    <row r="3">
      <c r="A3" s="4" t="s">
        <v>10</v>
      </c>
      <c r="B3" s="4" t="s">
        <v>11</v>
      </c>
      <c r="C3" s="5" t="s">
        <v>12</v>
      </c>
      <c r="D3" s="4" t="s">
        <v>13</v>
      </c>
      <c r="E3" s="5" t="str">
        <f>IFERROR(__xludf.DUMMYFUNCTION("GOOGLETRANSLATE(A3,""auto"",""en"")"),"I'm coming")</f>
        <v>I'm coming</v>
      </c>
      <c r="F3" s="5" t="str">
        <f t="shared" si="1"/>
        <v>to come (spatially or temporally), to approach, to arrive</v>
      </c>
    </row>
    <row r="4">
      <c r="A4" s="4" t="s">
        <v>14</v>
      </c>
      <c r="B4" s="4" t="s">
        <v>15</v>
      </c>
      <c r="C4" s="5" t="s">
        <v>16</v>
      </c>
      <c r="D4" s="4" t="s">
        <v>17</v>
      </c>
      <c r="E4" s="5" t="str">
        <f>IFERROR(__xludf.DUMMYFUNCTION("GOOGLETRANSLATE(A4,""auto"",""en"")"),"I'm going home")</f>
        <v>I'm going home</v>
      </c>
      <c r="F4" s="5" t="str">
        <f t="shared" si="1"/>
        <v>to return, to come home, to go home, to go back</v>
      </c>
    </row>
    <row r="5">
      <c r="A5" s="4" t="s">
        <v>18</v>
      </c>
      <c r="B5" s="4" t="s">
        <v>19</v>
      </c>
      <c r="C5" s="4" t="s">
        <v>20</v>
      </c>
      <c r="D5" s="4" t="s">
        <v>21</v>
      </c>
      <c r="E5" s="5" t="str">
        <f>IFERROR(__xludf.DUMMYFUNCTION("GOOGLETRANSLATE(A5,""auto"",""en"")"),"School")</f>
        <v>School</v>
      </c>
      <c r="F5" s="5" t="str">
        <f t="shared" si="1"/>
        <v>school</v>
      </c>
    </row>
    <row r="6">
      <c r="A6" s="4" t="s">
        <v>22</v>
      </c>
      <c r="B6" s="4" t="s">
        <v>22</v>
      </c>
      <c r="C6" s="5" t="s">
        <v>23</v>
      </c>
      <c r="D6" s="4" t="s">
        <v>24</v>
      </c>
      <c r="E6" s="5" t="str">
        <f>IFERROR(__xludf.DUMMYFUNCTION("GOOGLETRANSLATE(A6,""auto"",""en"")"),"super")</f>
        <v>super</v>
      </c>
      <c r="F6" s="5" t="str">
        <f t="shared" si="1"/>
        <v>supermarket</v>
      </c>
    </row>
    <row r="7">
      <c r="A7" s="4" t="s">
        <v>25</v>
      </c>
      <c r="B7" s="4" t="s">
        <v>26</v>
      </c>
      <c r="C7" s="5" t="s">
        <v>27</v>
      </c>
      <c r="D7" s="4" t="s">
        <v>28</v>
      </c>
      <c r="E7" s="5" t="str">
        <f>IFERROR(__xludf.DUMMYFUNCTION("GOOGLETRANSLATE(A7,""auto"",""en"")"),"station")</f>
        <v>station</v>
      </c>
      <c r="F7" s="5" t="str">
        <f t="shared" si="1"/>
        <v>railway station, train station</v>
      </c>
    </row>
    <row r="8">
      <c r="A8" s="4" t="s">
        <v>29</v>
      </c>
      <c r="B8" s="4" t="s">
        <v>30</v>
      </c>
      <c r="C8" s="5" t="s">
        <v>31</v>
      </c>
      <c r="D8" s="4" t="s">
        <v>32</v>
      </c>
      <c r="E8" s="5" t="str">
        <f>IFERROR(__xludf.DUMMYFUNCTION("GOOGLETRANSLATE(A8,""auto"",""en"")"),"plane")</f>
        <v>plane</v>
      </c>
      <c r="F8" s="5" t="str">
        <f t="shared" si="1"/>
        <v>airplane, aeroplane, plane, aircraft</v>
      </c>
    </row>
    <row r="9">
      <c r="A9" s="4" t="s">
        <v>33</v>
      </c>
      <c r="B9" s="4" t="s">
        <v>34</v>
      </c>
      <c r="C9" s="5" t="s">
        <v>35</v>
      </c>
      <c r="D9" s="4" t="s">
        <v>36</v>
      </c>
      <c r="E9" s="5" t="str">
        <f>IFERROR(__xludf.DUMMYFUNCTION("GOOGLETRANSLATE(A9,""auto"",""en"")"),"Boat")</f>
        <v>Boat</v>
      </c>
      <c r="F9" s="5" t="str">
        <f t="shared" si="1"/>
        <v>ship, boat, watercraft, vessel, seaplane</v>
      </c>
    </row>
    <row r="10">
      <c r="A10" s="4" t="s">
        <v>37</v>
      </c>
      <c r="B10" s="4" t="s">
        <v>38</v>
      </c>
      <c r="C10" s="5" t="s">
        <v>39</v>
      </c>
      <c r="D10" s="4" t="s">
        <v>40</v>
      </c>
      <c r="E10" s="5" t="str">
        <f>IFERROR(__xludf.DUMMYFUNCTION("GOOGLETRANSLATE(A10,""auto"",""en"")"),"train")</f>
        <v>train</v>
      </c>
      <c r="F10" s="5" t="str">
        <f t="shared" si="1"/>
        <v>train, electric train</v>
      </c>
    </row>
    <row r="11">
      <c r="A11" s="4" t="s">
        <v>41</v>
      </c>
      <c r="B11" s="4" t="s">
        <v>42</v>
      </c>
      <c r="C11" s="5" t="s">
        <v>43</v>
      </c>
      <c r="D11" s="4" t="s">
        <v>44</v>
      </c>
      <c r="E11" s="5" t="str">
        <f>IFERROR(__xludf.DUMMYFUNCTION("GOOGLETRANSLATE(A11,""auto"",""en"")"),"subway")</f>
        <v>subway</v>
      </c>
      <c r="F11" s="5" t="str">
        <f t="shared" si="1"/>
        <v>subway, metro, underground (railway)</v>
      </c>
    </row>
    <row r="12">
      <c r="A12" s="4" t="s">
        <v>45</v>
      </c>
      <c r="B12" s="4" t="s">
        <v>46</v>
      </c>
      <c r="C12" s="5" t="s">
        <v>47</v>
      </c>
      <c r="D12" s="4" t="s">
        <v>48</v>
      </c>
      <c r="E12" s="5" t="str">
        <f>IFERROR(__xludf.DUMMYFUNCTION("GOOGLETRANSLATE(A12,""auto"",""en"")"),"bullet train")</f>
        <v>bullet train</v>
      </c>
      <c r="F12" s="5" t="str">
        <f t="shared" si="1"/>
        <v>Shinkansen, bullet train</v>
      </c>
    </row>
    <row r="13">
      <c r="A13" s="4" t="s">
        <v>49</v>
      </c>
      <c r="B13" s="4" t="s">
        <v>49</v>
      </c>
      <c r="C13" s="5" t="s">
        <v>50</v>
      </c>
      <c r="D13" s="4" t="s">
        <v>51</v>
      </c>
      <c r="E13" s="5" t="str">
        <f>IFERROR(__xludf.DUMMYFUNCTION("GOOGLETRANSLATE(A13,""auto"",""en"")"),"bus")</f>
        <v>bus</v>
      </c>
      <c r="F13" s="5" t="str">
        <f t="shared" si="1"/>
        <v>bus</v>
      </c>
    </row>
    <row r="14">
      <c r="A14" s="6" t="s">
        <v>52</v>
      </c>
      <c r="B14" s="6" t="s">
        <v>52</v>
      </c>
      <c r="C14" s="5" t="s">
        <v>53</v>
      </c>
      <c r="D14" s="4" t="s">
        <v>54</v>
      </c>
      <c r="E14" s="5" t="str">
        <f>IFERROR(__xludf.DUMMYFUNCTION("GOOGLETRANSLATE(A14,""auto"",""en"")"),"taxi")</f>
        <v>taxi</v>
      </c>
      <c r="F14" s="5" t="str">
        <f t="shared" si="1"/>
        <v>taxi</v>
      </c>
    </row>
    <row r="15">
      <c r="A15" s="4" t="s">
        <v>55</v>
      </c>
      <c r="B15" s="4" t="s">
        <v>56</v>
      </c>
      <c r="C15" s="5" t="s">
        <v>57</v>
      </c>
      <c r="D15" s="4" t="s">
        <v>58</v>
      </c>
      <c r="E15" s="5" t="str">
        <f>IFERROR(__xludf.DUMMYFUNCTION("GOOGLETRANSLATE(A15,""auto"",""en"")"),"bicycle")</f>
        <v>bicycle</v>
      </c>
      <c r="F15" s="5" t="str">
        <f t="shared" si="1"/>
        <v>bicycle, bike</v>
      </c>
    </row>
    <row r="16">
      <c r="A16" s="4" t="s">
        <v>59</v>
      </c>
      <c r="B16" s="4" t="s">
        <v>60</v>
      </c>
      <c r="C16" s="5" t="s">
        <v>61</v>
      </c>
      <c r="D16" s="4" t="s">
        <v>62</v>
      </c>
      <c r="E16" s="5" t="str">
        <f>IFERROR(__xludf.DUMMYFUNCTION("GOOGLETRANSLATE(A16,""auto"",""en"")"),"walk")</f>
        <v>walk</v>
      </c>
      <c r="F16" s="5" t="str">
        <f t="shared" si="1"/>
        <v>Still Walking (film)</v>
      </c>
    </row>
    <row r="17">
      <c r="A17" s="4" t="s">
        <v>63</v>
      </c>
      <c r="B17" s="4" t="s">
        <v>64</v>
      </c>
      <c r="C17" s="5" t="s">
        <v>65</v>
      </c>
      <c r="D17" s="4" t="s">
        <v>66</v>
      </c>
      <c r="E17" s="5" t="str">
        <f>IFERROR(__xludf.DUMMYFUNCTION("GOOGLETRANSLATE(A17,""auto"",""en"")"),"people")</f>
        <v>people</v>
      </c>
      <c r="F17" s="5" t="str">
        <f t="shared" si="1"/>
        <v>person, someone, somebody</v>
      </c>
    </row>
    <row r="18">
      <c r="A18" s="4" t="s">
        <v>67</v>
      </c>
      <c r="B18" s="4" t="s">
        <v>68</v>
      </c>
      <c r="C18" s="5" t="s">
        <v>69</v>
      </c>
      <c r="D18" s="4" t="s">
        <v>70</v>
      </c>
      <c r="E18" s="5" t="str">
        <f>IFERROR(__xludf.DUMMYFUNCTION("GOOGLETRANSLATE(A18,""auto"",""en"")"),"friend")</f>
        <v>friend</v>
      </c>
      <c r="F18" s="5" t="str">
        <f t="shared" si="1"/>
        <v>friend, companion</v>
      </c>
    </row>
    <row r="19">
      <c r="A19" s="4" t="s">
        <v>71</v>
      </c>
      <c r="B19" s="4" t="s">
        <v>72</v>
      </c>
      <c r="C19" s="5" t="s">
        <v>73</v>
      </c>
      <c r="D19" s="4" t="s">
        <v>74</v>
      </c>
      <c r="E19" s="5" t="str">
        <f>IFERROR(__xludf.DUMMYFUNCTION("GOOGLETRANSLATE(A19,""auto"",""en"")"),"he")</f>
        <v>he</v>
      </c>
      <c r="F19" s="5" t="str">
        <f t="shared" si="1"/>
        <v>he, him</v>
      </c>
    </row>
    <row r="20">
      <c r="A20" s="4" t="s">
        <v>75</v>
      </c>
      <c r="B20" s="4" t="s">
        <v>76</v>
      </c>
      <c r="C20" s="4" t="s">
        <v>77</v>
      </c>
      <c r="D20" s="4" t="s">
        <v>78</v>
      </c>
      <c r="E20" s="5" t="str">
        <f>IFERROR(__xludf.DUMMYFUNCTION("GOOGLETRANSLATE(A20,""auto"",""en"")"),"she")</f>
        <v>she</v>
      </c>
      <c r="F20" s="5" t="str">
        <f t="shared" si="1"/>
        <v>she, her</v>
      </c>
    </row>
    <row r="21">
      <c r="A21" s="6" t="s">
        <v>79</v>
      </c>
      <c r="B21" s="6" t="s">
        <v>80</v>
      </c>
      <c r="C21" s="5" t="s">
        <v>81</v>
      </c>
      <c r="D21" s="4" t="s">
        <v>82</v>
      </c>
      <c r="E21" s="5" t="str">
        <f>IFERROR(__xludf.DUMMYFUNCTION("GOOGLETRANSLATE(A21,""auto"",""en"")"),"family")</f>
        <v>family</v>
      </c>
      <c r="F21" s="5" t="str">
        <f t="shared" si="1"/>
        <v>family</v>
      </c>
    </row>
    <row r="22">
      <c r="A22" s="4" t="s">
        <v>83</v>
      </c>
      <c r="B22" s="4" t="s">
        <v>84</v>
      </c>
      <c r="C22" s="5" t="s">
        <v>85</v>
      </c>
      <c r="D22" s="4" t="s">
        <v>86</v>
      </c>
      <c r="E22" s="5" t="str">
        <f>IFERROR(__xludf.DUMMYFUNCTION("GOOGLETRANSLATE(A22,""auto"",""en"")"),"alone")</f>
        <v>alone</v>
      </c>
      <c r="F22" s="5" t="str">
        <f t="shared" si="1"/>
        <v>alone, by oneself, on one's own</v>
      </c>
    </row>
    <row r="23">
      <c r="A23" s="4" t="s">
        <v>87</v>
      </c>
      <c r="B23" s="4" t="s">
        <v>88</v>
      </c>
      <c r="C23" s="5" t="s">
        <v>89</v>
      </c>
      <c r="D23" s="4" t="s">
        <v>90</v>
      </c>
      <c r="E23" s="5" t="str">
        <f>IFERROR(__xludf.DUMMYFUNCTION("GOOGLETRANSLATE(A23,""auto"",""en"")"),"last week")</f>
        <v>last week</v>
      </c>
      <c r="F23" s="5" t="str">
        <f t="shared" si="1"/>
        <v>last week, the week before</v>
      </c>
    </row>
    <row r="24">
      <c r="A24" s="4" t="s">
        <v>91</v>
      </c>
      <c r="B24" s="4" t="s">
        <v>92</v>
      </c>
      <c r="C24" s="5" t="s">
        <v>93</v>
      </c>
      <c r="D24" s="4" t="s">
        <v>94</v>
      </c>
      <c r="E24" s="5" t="str">
        <f>IFERROR(__xludf.DUMMYFUNCTION("GOOGLETRANSLATE(A24,""auto"",""en"")"),"this week")</f>
        <v>this week</v>
      </c>
      <c r="F24" s="5" t="str">
        <f t="shared" si="1"/>
        <v>this week</v>
      </c>
    </row>
    <row r="25">
      <c r="A25" s="4" t="s">
        <v>95</v>
      </c>
      <c r="B25" s="4" t="s">
        <v>96</v>
      </c>
      <c r="C25" s="5" t="s">
        <v>97</v>
      </c>
      <c r="D25" s="4" t="s">
        <v>98</v>
      </c>
      <c r="E25" s="5" t="str">
        <f>IFERROR(__xludf.DUMMYFUNCTION("GOOGLETRANSLATE(A25,""auto"",""en"")"),"next week")</f>
        <v>next week</v>
      </c>
      <c r="F25" s="5" t="str">
        <f t="shared" si="1"/>
        <v>next week</v>
      </c>
    </row>
    <row r="26">
      <c r="A26" s="4" t="s">
        <v>99</v>
      </c>
      <c r="B26" s="4" t="s">
        <v>100</v>
      </c>
      <c r="C26" s="5" t="s">
        <v>101</v>
      </c>
      <c r="D26" s="4" t="s">
        <v>102</v>
      </c>
      <c r="E26" s="5" t="str">
        <f>IFERROR(__xludf.DUMMYFUNCTION("GOOGLETRANSLATE(A26,""auto"",""en"")"),"last month")</f>
        <v>last month</v>
      </c>
      <c r="F26" s="5" t="str">
        <f t="shared" si="1"/>
        <v>last month</v>
      </c>
    </row>
    <row r="27">
      <c r="A27" s="4" t="s">
        <v>103</v>
      </c>
      <c r="B27" s="4" t="s">
        <v>104</v>
      </c>
      <c r="C27" s="5" t="s">
        <v>105</v>
      </c>
      <c r="D27" s="4" t="s">
        <v>106</v>
      </c>
      <c r="E27" s="5" t="str">
        <f>IFERROR(__xludf.DUMMYFUNCTION("GOOGLETRANSLATE(A27,""auto"",""en"")"),"this month")</f>
        <v>this month</v>
      </c>
      <c r="F27" s="5" t="str">
        <f t="shared" si="1"/>
        <v>this month</v>
      </c>
    </row>
    <row r="28">
      <c r="A28" s="4" t="s">
        <v>107</v>
      </c>
      <c r="B28" s="4" t="s">
        <v>108</v>
      </c>
      <c r="C28" s="5" t="s">
        <v>109</v>
      </c>
      <c r="D28" s="4" t="s">
        <v>110</v>
      </c>
      <c r="E28" s="5" t="str">
        <f>IFERROR(__xludf.DUMMYFUNCTION("GOOGLETRANSLATE(A28,""auto"",""en"")"),"next month")</f>
        <v>next month</v>
      </c>
      <c r="F28" s="5" t="str">
        <f t="shared" si="1"/>
        <v>next month</v>
      </c>
    </row>
    <row r="29">
      <c r="A29" s="4" t="s">
        <v>111</v>
      </c>
      <c r="B29" s="4" t="s">
        <v>112</v>
      </c>
      <c r="C29" s="5" t="s">
        <v>113</v>
      </c>
      <c r="D29" s="4" t="s">
        <v>114</v>
      </c>
      <c r="E29" s="5" t="str">
        <f>IFERROR(__xludf.DUMMYFUNCTION("GOOGLETRANSLATE(A29,""auto"",""en"")"),"last year")</f>
        <v>last year</v>
      </c>
      <c r="F29" s="5" t="str">
        <f t="shared" si="1"/>
        <v>last year</v>
      </c>
    </row>
    <row r="30">
      <c r="A30" s="4" t="s">
        <v>115</v>
      </c>
      <c r="B30" s="4" t="s">
        <v>115</v>
      </c>
      <c r="C30" s="5" t="s">
        <v>116</v>
      </c>
      <c r="D30" s="4" t="s">
        <v>117</v>
      </c>
      <c r="E30" s="5" t="str">
        <f>IFERROR(__xludf.DUMMYFUNCTION("GOOGLETRANSLATE(A30,""auto"",""en"")"),"this year")</f>
        <v>this year</v>
      </c>
      <c r="F30" s="5" t="str">
        <f t="shared" si="1"/>
        <v>this year</v>
      </c>
    </row>
    <row r="31">
      <c r="A31" s="4" t="s">
        <v>118</v>
      </c>
      <c r="B31" s="4" t="s">
        <v>119</v>
      </c>
      <c r="C31" s="5" t="s">
        <v>120</v>
      </c>
      <c r="D31" s="4" t="s">
        <v>121</v>
      </c>
      <c r="E31" s="5" t="str">
        <f>IFERROR(__xludf.DUMMYFUNCTION("GOOGLETRANSLATE(A31,""auto"",""en"")"),"next year")</f>
        <v>next year</v>
      </c>
      <c r="F31" s="5" t="str">
        <f t="shared" si="1"/>
        <v>next year</v>
      </c>
    </row>
    <row r="32">
      <c r="A32" s="4" t="s">
        <v>122</v>
      </c>
      <c r="B32" s="4" t="s">
        <v>123</v>
      </c>
      <c r="C32" s="5" t="s">
        <v>124</v>
      </c>
      <c r="D32" s="4" t="s">
        <v>125</v>
      </c>
      <c r="E32" s="5" t="str">
        <f>IFERROR(__xludf.DUMMYFUNCTION("GOOGLETRANSLATE(A32,""auto"",""en"")"),"Year")</f>
        <v>Year</v>
      </c>
      <c r="F32" s="5" t="str">
        <f t="shared" si="1"/>
        <v>year</v>
      </c>
    </row>
    <row r="33">
      <c r="A33" s="4" t="s">
        <v>126</v>
      </c>
      <c r="B33" s="4" t="s">
        <v>127</v>
      </c>
      <c r="C33" s="5" t="s">
        <v>128</v>
      </c>
      <c r="D33" s="4" t="s">
        <v>129</v>
      </c>
      <c r="E33" s="5" t="str">
        <f>IFERROR(__xludf.DUMMYFUNCTION("GOOGLETRANSLATE(A33,""auto"",""en"")"),"What year")</f>
        <v>What year</v>
      </c>
      <c r="F33" s="5" t="str">
        <f t="shared" si="1"/>
        <v>how many years, how long</v>
      </c>
    </row>
    <row r="34">
      <c r="A34" s="4" t="s">
        <v>130</v>
      </c>
      <c r="B34" s="4" t="s">
        <v>131</v>
      </c>
      <c r="C34" s="5" t="s">
        <v>132</v>
      </c>
      <c r="D34" s="4" t="s">
        <v>133</v>
      </c>
      <c r="E34" s="7" t="str">
        <f>IFERROR(__xludf.DUMMYFUNCTION("GOOGLETRANSLATE(A34,""auto"",""en"")"),"-moon")</f>
        <v>-moon</v>
      </c>
      <c r="F34" s="7" t="str">
        <f t="shared" si="1"/>
        <v>Moon</v>
      </c>
    </row>
    <row r="35">
      <c r="A35" s="4" t="s">
        <v>134</v>
      </c>
      <c r="B35" s="4" t="s">
        <v>135</v>
      </c>
      <c r="C35" s="5" t="s">
        <v>136</v>
      </c>
      <c r="D35" s="4" t="s">
        <v>137</v>
      </c>
      <c r="E35" s="5" t="str">
        <f>IFERROR(__xludf.DUMMYFUNCTION("GOOGLETRANSLATE(A35,""auto"",""en"")"),"What month")</f>
        <v>What month</v>
      </c>
      <c r="F35" s="5" t="str">
        <f t="shared" si="1"/>
        <v>what month</v>
      </c>
    </row>
    <row r="36">
      <c r="A36" s="4" t="s">
        <v>138</v>
      </c>
      <c r="B36" s="4" t="s">
        <v>139</v>
      </c>
      <c r="C36" s="5" t="s">
        <v>140</v>
      </c>
      <c r="D36" s="8" t="s">
        <v>141</v>
      </c>
      <c r="E36" s="5" t="str">
        <f>IFERROR(__xludf.DUMMYFUNCTION("GOOGLETRANSLATE(A36,""auto"",""en"")"),"1 day")</f>
        <v>1 day</v>
      </c>
      <c r="F36" s="5" t="str">
        <f t="shared" si="1"/>
        <v>1st day of the month</v>
      </c>
      <c r="G36" s="9"/>
    </row>
    <row r="37">
      <c r="A37" s="4" t="s">
        <v>142</v>
      </c>
      <c r="B37" s="4" t="s">
        <v>143</v>
      </c>
      <c r="C37" s="5" t="s">
        <v>144</v>
      </c>
      <c r="D37" s="8" t="s">
        <v>145</v>
      </c>
      <c r="E37" s="5" t="str">
        <f>IFERROR(__xludf.DUMMYFUNCTION("GOOGLETRANSLATE(A37,""auto"",""en"")"),"2 days")</f>
        <v>2 days</v>
      </c>
      <c r="F37" s="5" t="str">
        <f t="shared" si="1"/>
        <v>2nd day of the month</v>
      </c>
      <c r="G37" s="9"/>
    </row>
    <row r="38">
      <c r="A38" s="4" t="s">
        <v>146</v>
      </c>
      <c r="B38" s="4" t="s">
        <v>147</v>
      </c>
      <c r="C38" s="5" t="s">
        <v>148</v>
      </c>
      <c r="D38" s="8" t="s">
        <v>149</v>
      </c>
      <c r="E38" s="5" t="str">
        <f>IFERROR(__xludf.DUMMYFUNCTION("GOOGLETRANSLATE(A38,""auto"",""en"")"),"3 days")</f>
        <v>3 days</v>
      </c>
      <c r="F38" s="5" t="str">
        <f t="shared" si="1"/>
        <v>3rd day of the month</v>
      </c>
      <c r="G38" s="9"/>
    </row>
    <row r="39">
      <c r="A39" s="4" t="s">
        <v>150</v>
      </c>
      <c r="B39" s="4" t="s">
        <v>151</v>
      </c>
      <c r="C39" s="5" t="s">
        <v>152</v>
      </c>
      <c r="D39" s="8" t="s">
        <v>153</v>
      </c>
      <c r="E39" s="5" t="str">
        <f>IFERROR(__xludf.DUMMYFUNCTION("GOOGLETRANSLATE(A39,""auto"",""en"")"),"4 days")</f>
        <v>4 days</v>
      </c>
      <c r="F39" s="5" t="str">
        <f t="shared" si="1"/>
        <v>4th day of the month</v>
      </c>
      <c r="G39" s="9"/>
      <c r="I39" s="9"/>
    </row>
    <row r="40">
      <c r="A40" s="4" t="s">
        <v>154</v>
      </c>
      <c r="B40" s="4" t="s">
        <v>155</v>
      </c>
      <c r="C40" s="5" t="s">
        <v>156</v>
      </c>
      <c r="D40" s="8" t="s">
        <v>157</v>
      </c>
      <c r="E40" s="5" t="str">
        <f>IFERROR(__xludf.DUMMYFUNCTION("GOOGLETRANSLATE(A40,""auto"",""en"")"),"5 days")</f>
        <v>5 days</v>
      </c>
      <c r="F40" s="5" t="str">
        <f t="shared" si="1"/>
        <v>5th day of the month</v>
      </c>
      <c r="G40" s="9"/>
      <c r="I40" s="9"/>
    </row>
    <row r="41">
      <c r="A41" s="4" t="s">
        <v>158</v>
      </c>
      <c r="B41" s="4" t="s">
        <v>159</v>
      </c>
      <c r="C41" s="5" t="s">
        <v>160</v>
      </c>
      <c r="D41" s="8" t="s">
        <v>161</v>
      </c>
      <c r="E41" s="5" t="str">
        <f>IFERROR(__xludf.DUMMYFUNCTION("GOOGLETRANSLATE(A41,""auto"",""en"")"),"6 days")</f>
        <v>6 days</v>
      </c>
      <c r="F41" s="5" t="str">
        <f t="shared" si="1"/>
        <v>6th day of the month</v>
      </c>
      <c r="G41" s="9"/>
      <c r="I41" s="9"/>
    </row>
    <row r="42">
      <c r="A42" s="4" t="s">
        <v>162</v>
      </c>
      <c r="B42" s="4" t="s">
        <v>163</v>
      </c>
      <c r="C42" s="5" t="s">
        <v>164</v>
      </c>
      <c r="D42" s="8" t="s">
        <v>165</v>
      </c>
      <c r="E42" s="5" t="str">
        <f>IFERROR(__xludf.DUMMYFUNCTION("GOOGLETRANSLATE(A42,""auto"",""en"")"),"7 days")</f>
        <v>7 days</v>
      </c>
      <c r="F42" s="5" t="str">
        <f t="shared" si="1"/>
        <v>7th day of the month</v>
      </c>
      <c r="G42" s="9"/>
      <c r="I42" s="9"/>
    </row>
    <row r="43">
      <c r="A43" s="4" t="s">
        <v>166</v>
      </c>
      <c r="B43" s="4" t="s">
        <v>167</v>
      </c>
      <c r="C43" s="5" t="s">
        <v>168</v>
      </c>
      <c r="D43" s="8" t="s">
        <v>169</v>
      </c>
      <c r="E43" s="5" t="str">
        <f>IFERROR(__xludf.DUMMYFUNCTION("GOOGLETRANSLATE(A43,""auto"",""en"")"),"8 days")</f>
        <v>8 days</v>
      </c>
      <c r="F43" s="5" t="str">
        <f t="shared" si="1"/>
        <v>8th day of the month</v>
      </c>
      <c r="G43" s="9"/>
      <c r="I43" s="9"/>
    </row>
    <row r="44">
      <c r="A44" s="4" t="s">
        <v>170</v>
      </c>
      <c r="B44" s="4" t="s">
        <v>171</v>
      </c>
      <c r="C44" s="5" t="s">
        <v>172</v>
      </c>
      <c r="D44" s="8" t="s">
        <v>173</v>
      </c>
      <c r="E44" s="5" t="str">
        <f>IFERROR(__xludf.DUMMYFUNCTION("GOOGLETRANSLATE(A44,""auto"",""en"")"),"9th day")</f>
        <v>9th day</v>
      </c>
      <c r="F44" s="5" t="str">
        <f t="shared" si="1"/>
        <v>9th day of the month</v>
      </c>
      <c r="G44" s="9"/>
      <c r="I44" s="9"/>
    </row>
    <row r="45">
      <c r="A45" s="4" t="s">
        <v>174</v>
      </c>
      <c r="B45" s="4" t="s">
        <v>175</v>
      </c>
      <c r="C45" s="5" t="s">
        <v>176</v>
      </c>
      <c r="D45" s="8" t="s">
        <v>177</v>
      </c>
      <c r="E45" s="5" t="str">
        <f>IFERROR(__xludf.DUMMYFUNCTION("GOOGLETRANSLATE(A45,""auto"",""en"")"),"10 days")</f>
        <v>10 days</v>
      </c>
      <c r="F45" s="5" t="str">
        <f t="shared" si="1"/>
        <v>10th day of the month</v>
      </c>
      <c r="G45" s="9"/>
      <c r="I45" s="9"/>
    </row>
    <row r="46">
      <c r="A46" s="4" t="s">
        <v>178</v>
      </c>
      <c r="B46" s="4" t="s">
        <v>179</v>
      </c>
      <c r="C46" s="4" t="s">
        <v>180</v>
      </c>
      <c r="D46" s="8" t="s">
        <v>181</v>
      </c>
      <c r="E46" s="5" t="str">
        <f>IFERROR(__xludf.DUMMYFUNCTION("GOOGLETRANSLATE(A46,""auto"",""en"")"),"14th")</f>
        <v>14th</v>
      </c>
      <c r="F46" s="5" t="str">
        <f t="shared" si="1"/>
        <v>14th day of the month</v>
      </c>
      <c r="G46" s="9"/>
      <c r="I46" s="9"/>
    </row>
    <row r="47">
      <c r="A47" s="4" t="s">
        <v>182</v>
      </c>
      <c r="B47" s="4" t="s">
        <v>183</v>
      </c>
      <c r="C47" s="5" t="s">
        <v>184</v>
      </c>
      <c r="D47" s="8" t="s">
        <v>185</v>
      </c>
      <c r="E47" s="5" t="str">
        <f>IFERROR(__xludf.DUMMYFUNCTION("GOOGLETRANSLATE(A47,""auto"",""en"")"),"20 days")</f>
        <v>20 days</v>
      </c>
      <c r="F47" s="5" t="str">
        <f t="shared" si="1"/>
        <v>20th day of the month</v>
      </c>
      <c r="G47" s="9"/>
      <c r="I47" s="9"/>
    </row>
    <row r="48">
      <c r="A48" s="4" t="s">
        <v>186</v>
      </c>
      <c r="B48" s="4" t="s">
        <v>187</v>
      </c>
      <c r="C48" s="4" t="s">
        <v>188</v>
      </c>
      <c r="D48" s="8" t="s">
        <v>189</v>
      </c>
      <c r="E48" s="5" t="str">
        <f>IFERROR(__xludf.DUMMYFUNCTION("GOOGLETRANSLATE(A48,""auto"",""en"")"),"24th")</f>
        <v>24th</v>
      </c>
      <c r="F48" s="5" t="str">
        <f t="shared" si="1"/>
        <v>24th day of the month</v>
      </c>
      <c r="G48" s="9"/>
      <c r="I48" s="9"/>
    </row>
    <row r="49">
      <c r="A49" s="4" t="s">
        <v>190</v>
      </c>
      <c r="B49" s="4" t="s">
        <v>191</v>
      </c>
      <c r="C49" s="5" t="s">
        <v>192</v>
      </c>
      <c r="D49" s="8" t="s">
        <v>193</v>
      </c>
      <c r="E49" s="5" t="str">
        <f>IFERROR(__xludf.DUMMYFUNCTION("GOOGLETRANSLATE(A49,""auto"",""en"")"),"-day")</f>
        <v>-day</v>
      </c>
      <c r="F49" s="5" t="str">
        <f t="shared" si="1"/>
        <v>every day</v>
      </c>
      <c r="G49" s="9"/>
      <c r="I49" s="9"/>
    </row>
    <row r="50">
      <c r="A50" s="4" t="s">
        <v>194</v>
      </c>
      <c r="B50" s="4" t="s">
        <v>195</v>
      </c>
      <c r="C50" s="5" t="s">
        <v>196</v>
      </c>
      <c r="D50" s="8" t="s">
        <v>197</v>
      </c>
      <c r="E50" s="5" t="str">
        <f>IFERROR(__xludf.DUMMYFUNCTION("GOOGLETRANSLATE(A50,""auto"",""en"")"),"how many days")</f>
        <v>how many days</v>
      </c>
      <c r="F50" s="5" t="str">
        <f t="shared" si="1"/>
        <v>what day</v>
      </c>
      <c r="G50" s="9"/>
      <c r="I50" s="9"/>
    </row>
    <row r="51">
      <c r="A51" s="4" t="s">
        <v>198</v>
      </c>
      <c r="B51" s="4" t="s">
        <v>199</v>
      </c>
      <c r="C51" s="5" t="s">
        <v>200</v>
      </c>
      <c r="D51" s="8" t="s">
        <v>201</v>
      </c>
      <c r="E51" s="5" t="str">
        <f>IFERROR(__xludf.DUMMYFUNCTION("GOOGLETRANSLATE(A51,""auto"",""en"")"),"when")</f>
        <v>when</v>
      </c>
      <c r="F51" s="5" t="str">
        <f t="shared" si="1"/>
        <v>when, at what time, how soon</v>
      </c>
      <c r="G51" s="9"/>
      <c r="I51" s="9"/>
    </row>
    <row r="52">
      <c r="A52" s="4" t="s">
        <v>202</v>
      </c>
      <c r="B52" s="4" t="s">
        <v>203</v>
      </c>
      <c r="C52" s="4" t="s">
        <v>204</v>
      </c>
      <c r="D52" s="8" t="s">
        <v>205</v>
      </c>
      <c r="E52" s="5" t="str">
        <f>IFERROR(__xludf.DUMMYFUNCTION("GOOGLETRANSLATE(A52,""auto"",""en"")"),"birthday")</f>
        <v>birthday</v>
      </c>
      <c r="F52" s="5" t="str">
        <f t="shared" si="1"/>
        <v>birthday</v>
      </c>
      <c r="G52" s="9"/>
      <c r="I52" s="9"/>
    </row>
    <row r="53">
      <c r="A53" s="4" t="s">
        <v>206</v>
      </c>
      <c r="B53" s="4" t="s">
        <v>206</v>
      </c>
      <c r="C53" s="5" t="s">
        <v>207</v>
      </c>
      <c r="D53" s="4" t="s">
        <v>208</v>
      </c>
      <c r="E53" s="5" t="str">
        <f>IFERROR(__xludf.DUMMYFUNCTION("GOOGLETRANSLATE(A53,""auto"",""en"")"),"I agree")</f>
        <v>I agree</v>
      </c>
      <c r="F53" s="5" t="str">
        <f t="shared" si="1"/>
        <v>that's so, isn't it</v>
      </c>
      <c r="I53" s="9"/>
      <c r="U53" s="10"/>
      <c r="V53" s="10"/>
      <c r="W53" s="9"/>
    </row>
    <row r="54">
      <c r="A54" s="4" t="s">
        <v>209</v>
      </c>
      <c r="B54" s="4" t="s">
        <v>209</v>
      </c>
      <c r="C54" s="5" t="s">
        <v>210</v>
      </c>
      <c r="D54" s="8" t="s">
        <v>211</v>
      </c>
      <c r="E54" s="5" t="str">
        <f>IFERROR(__xludf.DUMMYFUNCTION("GOOGLETRANSLATE(A54,""auto"",""en"")"),"thank you very much")</f>
        <v>thank you very much</v>
      </c>
      <c r="F54" s="5" t="str">
        <f t="shared" si="1"/>
        <v>#ERROR!</v>
      </c>
      <c r="G54" s="9"/>
      <c r="U54" s="9"/>
      <c r="V54" s="10"/>
      <c r="W54" s="9"/>
    </row>
    <row r="55">
      <c r="A55" s="4" t="s">
        <v>212</v>
      </c>
      <c r="B55" s="4" t="s">
        <v>212</v>
      </c>
      <c r="C55" s="5" t="s">
        <v>213</v>
      </c>
      <c r="D55" s="6" t="s">
        <v>214</v>
      </c>
      <c r="E55" s="5" t="str">
        <f>IFERROR(__xludf.DUMMYFUNCTION("GOOGLETRANSLATE(A55,""auto"",""en"")"),"you're welcome.")</f>
        <v>you're welcome.</v>
      </c>
      <c r="F55" s="5" t="str">
        <f t="shared" si="1"/>
        <v>you're welcome, don't mention it, not at all, my pleasure</v>
      </c>
      <c r="G55" s="11"/>
      <c r="U55" s="9"/>
      <c r="V55" s="10"/>
      <c r="W55" s="9"/>
    </row>
    <row r="56">
      <c r="A56" s="4" t="s">
        <v>215</v>
      </c>
      <c r="B56" s="4" t="s">
        <v>216</v>
      </c>
      <c r="C56" s="5" t="s">
        <v>217</v>
      </c>
      <c r="D56" s="8" t="s">
        <v>218</v>
      </c>
      <c r="E56" s="5" t="str">
        <f>IFERROR(__xludf.DUMMYFUNCTION("GOOGLETRANSLATE(A56,""auto"",""en"")"),"-Platform line")</f>
        <v>-Platform line</v>
      </c>
      <c r="F56" s="5" t="str">
        <f t="shared" si="1"/>
        <v>track number, platform number</v>
      </c>
      <c r="G56" s="9"/>
      <c r="U56" s="9"/>
      <c r="V56" s="10"/>
      <c r="W56" s="9"/>
    </row>
    <row r="57">
      <c r="A57" s="4" t="s">
        <v>219</v>
      </c>
      <c r="B57" s="4" t="s">
        <v>220</v>
      </c>
      <c r="C57" s="5" t="s">
        <v>221</v>
      </c>
      <c r="D57" s="8" t="s">
        <v>222</v>
      </c>
      <c r="E57" s="5" t="str">
        <f>IFERROR(__xludf.DUMMYFUNCTION("GOOGLETRANSLATE(A57,""auto"",""en"")"),"next")</f>
        <v>next</v>
      </c>
      <c r="F57" s="5" t="str">
        <f t="shared" si="1"/>
        <v>in the following manner, as follows</v>
      </c>
      <c r="G57" s="9"/>
      <c r="U57" s="9"/>
      <c r="V57" s="9"/>
      <c r="W57" s="9"/>
    </row>
    <row r="58">
      <c r="A58" s="4" t="s">
        <v>223</v>
      </c>
      <c r="B58" s="4" t="s">
        <v>224</v>
      </c>
      <c r="C58" s="5" t="s">
        <v>225</v>
      </c>
      <c r="D58" s="8" t="s">
        <v>226</v>
      </c>
      <c r="E58" s="5" t="str">
        <f>IFERROR(__xludf.DUMMYFUNCTION("GOOGLETRANSLATE(A58,""auto"",""en"")"),"usually")</f>
        <v>usually</v>
      </c>
      <c r="F58" s="5" t="str">
        <f t="shared" si="1"/>
        <v>normal, ordinary, regular, usual, common, average</v>
      </c>
      <c r="G58" s="9"/>
      <c r="U58" s="9"/>
      <c r="V58" s="10"/>
      <c r="W58" s="9"/>
    </row>
    <row r="59">
      <c r="A59" s="4" t="s">
        <v>227</v>
      </c>
      <c r="B59" s="4" t="s">
        <v>228</v>
      </c>
      <c r="C59" s="5" t="s">
        <v>229</v>
      </c>
      <c r="D59" s="6" t="s">
        <v>230</v>
      </c>
      <c r="E59" s="5" t="str">
        <f>IFERROR(__xludf.DUMMYFUNCTION("GOOGLETRANSLATE(A59,""auto"",""en"")"),"express")</f>
        <v>express</v>
      </c>
      <c r="F59" s="5" t="str">
        <f t="shared" si="1"/>
        <v>hurrying (to somewhere), rushing, hastening</v>
      </c>
      <c r="G59" s="11"/>
      <c r="U59" s="9"/>
      <c r="V59" s="10"/>
      <c r="W59" s="9"/>
    </row>
    <row r="60">
      <c r="A60" s="4" t="s">
        <v>231</v>
      </c>
      <c r="B60" s="4" t="s">
        <v>231</v>
      </c>
      <c r="C60" s="5" t="s">
        <v>232</v>
      </c>
      <c r="D60" s="8" t="s">
        <v>233</v>
      </c>
      <c r="E60" s="5" t="str">
        <f>IFERROR(__xludf.DUMMYFUNCTION("GOOGLETRANSLATE(A60,""auto"",""en"")"),"Tokyuu")</f>
        <v>Tokyuu</v>
      </c>
      <c r="F60" s="5" t="str">
        <f t="shared" si="1"/>
        <v>#ERROR!</v>
      </c>
      <c r="G60" s="9"/>
      <c r="U60" s="9"/>
      <c r="V60" s="10"/>
      <c r="W60" s="9"/>
    </row>
    <row r="61">
      <c r="U61" s="9"/>
      <c r="V61" s="10"/>
      <c r="W61" s="9"/>
    </row>
    <row r="62">
      <c r="U62" s="9"/>
      <c r="V62" s="9"/>
      <c r="W62" s="9"/>
    </row>
    <row r="63">
      <c r="U63" s="9"/>
      <c r="V63" s="9"/>
      <c r="W63" s="9"/>
    </row>
    <row r="64">
      <c r="U64" s="9"/>
      <c r="V64" s="9"/>
      <c r="W64" s="9"/>
    </row>
    <row r="65">
      <c r="U65" s="9"/>
      <c r="V65" s="9"/>
      <c r="W65" s="9"/>
    </row>
    <row r="66">
      <c r="G66" s="10"/>
      <c r="H66" s="10"/>
      <c r="I66" s="9"/>
      <c r="U66" s="9"/>
      <c r="V66" s="9"/>
      <c r="W66" s="9"/>
    </row>
    <row r="67">
      <c r="G67" s="12"/>
      <c r="H67" s="12"/>
      <c r="I67" s="9"/>
      <c r="U67" s="9"/>
      <c r="V67" s="9"/>
      <c r="W67" s="9"/>
    </row>
    <row r="68">
      <c r="G68" s="9"/>
      <c r="H68" s="10"/>
      <c r="I68" s="11"/>
    </row>
    <row r="69">
      <c r="G69" s="9"/>
      <c r="H69" s="10"/>
      <c r="I69" s="9"/>
    </row>
    <row r="70">
      <c r="G70" s="10"/>
      <c r="H70" s="10"/>
      <c r="I70" s="9"/>
    </row>
    <row r="71">
      <c r="G71" s="10"/>
      <c r="H71" s="10"/>
      <c r="I71" s="9"/>
    </row>
    <row r="72">
      <c r="G72" s="10"/>
      <c r="H72" s="10"/>
      <c r="I72" s="11"/>
    </row>
    <row r="73">
      <c r="G73" s="10"/>
      <c r="H73" s="10"/>
      <c r="I7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8.38"/>
    <col customWidth="1" min="3" max="3" width="26.0"/>
    <col customWidth="1" min="4" max="4" width="29.38"/>
    <col customWidth="1" min="5" max="5" width="28.0"/>
    <col customWidth="1" min="6" max="6" width="19.75"/>
    <col customWidth="1" min="7" max="8" width="24.38"/>
    <col customWidth="1" min="9" max="9" width="24.0"/>
    <col customWidth="1" min="10" max="10" width="19.13"/>
  </cols>
  <sheetData>
    <row r="1">
      <c r="A1" s="1" t="s">
        <v>234</v>
      </c>
      <c r="B1" s="1" t="s">
        <v>235</v>
      </c>
      <c r="C1" s="13" t="s">
        <v>236</v>
      </c>
      <c r="D1" s="1" t="s">
        <v>237</v>
      </c>
      <c r="E1" s="1" t="s">
        <v>238</v>
      </c>
      <c r="F1" s="13" t="s">
        <v>239</v>
      </c>
      <c r="G1" s="13" t="s">
        <v>240</v>
      </c>
      <c r="H1" s="1" t="s">
        <v>241</v>
      </c>
      <c r="I1" s="1" t="s">
        <v>242</v>
      </c>
      <c r="J1" s="13" t="s">
        <v>243</v>
      </c>
    </row>
    <row r="2">
      <c r="A2" s="14" t="s">
        <v>244</v>
      </c>
      <c r="B2" s="15" t="s">
        <v>245</v>
      </c>
      <c r="C2" s="16" t="s">
        <v>246</v>
      </c>
      <c r="D2" s="4" t="s">
        <v>247</v>
      </c>
      <c r="E2" s="4" t="s">
        <v>248</v>
      </c>
      <c r="F2" s="16" t="s">
        <v>249</v>
      </c>
      <c r="G2" s="16" t="s">
        <v>250</v>
      </c>
      <c r="H2" s="4" t="s">
        <v>251</v>
      </c>
      <c r="I2" s="4" t="s">
        <v>252</v>
      </c>
      <c r="J2" s="16" t="s">
        <v>253</v>
      </c>
    </row>
    <row r="3">
      <c r="A3" s="14" t="s">
        <v>254</v>
      </c>
      <c r="B3" s="15" t="s">
        <v>255</v>
      </c>
      <c r="C3" s="16" t="s">
        <v>256</v>
      </c>
      <c r="D3" s="4" t="s">
        <v>257</v>
      </c>
      <c r="E3" s="4" t="s">
        <v>258</v>
      </c>
      <c r="F3" s="16" t="s">
        <v>259</v>
      </c>
      <c r="G3" s="16" t="s">
        <v>260</v>
      </c>
      <c r="H3" s="4" t="s">
        <v>261</v>
      </c>
      <c r="I3" s="4" t="s">
        <v>262</v>
      </c>
      <c r="J3" s="16" t="s">
        <v>263</v>
      </c>
    </row>
    <row r="4">
      <c r="A4" s="14" t="s">
        <v>264</v>
      </c>
      <c r="B4" s="15" t="s">
        <v>265</v>
      </c>
      <c r="C4" s="16" t="s">
        <v>266</v>
      </c>
      <c r="D4" s="4" t="s">
        <v>267</v>
      </c>
      <c r="E4" s="4" t="s">
        <v>268</v>
      </c>
      <c r="F4" s="16" t="s">
        <v>269</v>
      </c>
      <c r="G4" s="17" t="s">
        <v>270</v>
      </c>
      <c r="H4" s="4" t="s">
        <v>271</v>
      </c>
      <c r="I4" s="4" t="s">
        <v>272</v>
      </c>
      <c r="J4" s="16" t="s">
        <v>273</v>
      </c>
    </row>
    <row r="5">
      <c r="A5" s="14" t="s">
        <v>274</v>
      </c>
      <c r="B5" s="15" t="s">
        <v>275</v>
      </c>
      <c r="C5" s="16" t="s">
        <v>276</v>
      </c>
      <c r="D5" s="4" t="s">
        <v>277</v>
      </c>
      <c r="E5" s="4" t="s">
        <v>278</v>
      </c>
      <c r="F5" s="16" t="s">
        <v>279</v>
      </c>
      <c r="G5" s="16" t="s">
        <v>280</v>
      </c>
      <c r="H5" s="4" t="s">
        <v>281</v>
      </c>
      <c r="I5" s="4" t="s">
        <v>282</v>
      </c>
      <c r="J5" s="16" t="s">
        <v>283</v>
      </c>
    </row>
    <row r="6">
      <c r="A6" s="14" t="s">
        <v>284</v>
      </c>
      <c r="B6" s="15" t="s">
        <v>285</v>
      </c>
      <c r="C6" s="16" t="s">
        <v>286</v>
      </c>
      <c r="D6" s="4" t="s">
        <v>287</v>
      </c>
      <c r="E6" s="4" t="s">
        <v>288</v>
      </c>
      <c r="F6" s="16" t="s">
        <v>289</v>
      </c>
      <c r="G6" s="16" t="s">
        <v>290</v>
      </c>
      <c r="H6" s="4" t="s">
        <v>291</v>
      </c>
      <c r="I6" s="4" t="s">
        <v>292</v>
      </c>
      <c r="J6" s="16" t="s">
        <v>293</v>
      </c>
    </row>
    <row r="7">
      <c r="A7" s="14" t="s">
        <v>294</v>
      </c>
      <c r="B7" s="15" t="s">
        <v>295</v>
      </c>
      <c r="C7" s="16" t="s">
        <v>296</v>
      </c>
      <c r="D7" s="4" t="s">
        <v>297</v>
      </c>
      <c r="E7" s="4" t="s">
        <v>298</v>
      </c>
      <c r="F7" s="16" t="s">
        <v>299</v>
      </c>
      <c r="G7" s="16" t="s">
        <v>300</v>
      </c>
      <c r="H7" s="4" t="s">
        <v>301</v>
      </c>
      <c r="I7" s="4" t="s">
        <v>302</v>
      </c>
      <c r="J7" s="16" t="s">
        <v>303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304</v>
      </c>
      <c r="B1" s="1" t="s">
        <v>235</v>
      </c>
      <c r="C1" s="18" t="s">
        <v>305</v>
      </c>
      <c r="D1" s="18" t="s">
        <v>306</v>
      </c>
      <c r="E1" s="1" t="s">
        <v>307</v>
      </c>
      <c r="F1" s="1" t="s">
        <v>4</v>
      </c>
      <c r="G1" s="1" t="s">
        <v>308</v>
      </c>
      <c r="H1" s="18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13"/>
    <col customWidth="1" min="4" max="4" width="39.38"/>
    <col customWidth="1" min="5" max="5" width="34.75"/>
    <col customWidth="1" min="6" max="6" width="6.25"/>
    <col customWidth="1" min="7" max="7" width="31.5"/>
    <col customWidth="1" min="8" max="8" width="29.63"/>
  </cols>
  <sheetData>
    <row r="1">
      <c r="A1" s="1" t="s">
        <v>304</v>
      </c>
      <c r="B1" s="1" t="s">
        <v>235</v>
      </c>
      <c r="C1" s="3" t="s">
        <v>305</v>
      </c>
      <c r="D1" s="1" t="s">
        <v>306</v>
      </c>
      <c r="E1" s="1" t="s">
        <v>307</v>
      </c>
      <c r="F1" s="1" t="s">
        <v>315</v>
      </c>
      <c r="G1" s="19" t="s">
        <v>316</v>
      </c>
      <c r="H1" s="19" t="s">
        <v>317</v>
      </c>
    </row>
    <row r="2">
      <c r="A2" s="20" t="s">
        <v>318</v>
      </c>
      <c r="B2" s="3" t="s">
        <v>319</v>
      </c>
      <c r="C2" s="21" t="s">
        <v>320</v>
      </c>
      <c r="D2" s="21" t="s">
        <v>321</v>
      </c>
      <c r="E2" s="21" t="s">
        <v>322</v>
      </c>
      <c r="G2" s="21" t="s">
        <v>323</v>
      </c>
      <c r="H2" s="21" t="s">
        <v>324</v>
      </c>
    </row>
    <row r="3">
      <c r="A3" s="20" t="s">
        <v>325</v>
      </c>
      <c r="B3" s="3" t="s">
        <v>326</v>
      </c>
      <c r="C3" s="21" t="s">
        <v>327</v>
      </c>
      <c r="D3" s="21" t="s">
        <v>328</v>
      </c>
      <c r="E3" s="21" t="s">
        <v>329</v>
      </c>
      <c r="G3" s="21" t="s">
        <v>330</v>
      </c>
      <c r="H3" s="21" t="s">
        <v>331</v>
      </c>
    </row>
    <row r="4">
      <c r="A4" s="20" t="s">
        <v>332</v>
      </c>
      <c r="B4" s="3" t="s">
        <v>333</v>
      </c>
      <c r="C4" s="21" t="s">
        <v>334</v>
      </c>
      <c r="D4" s="21" t="s">
        <v>335</v>
      </c>
      <c r="E4" s="21" t="s">
        <v>336</v>
      </c>
      <c r="G4" s="21" t="s">
        <v>337</v>
      </c>
      <c r="H4" s="21" t="s">
        <v>338</v>
      </c>
    </row>
    <row r="5">
      <c r="A5" s="20" t="s">
        <v>339</v>
      </c>
      <c r="B5" s="3" t="s">
        <v>340</v>
      </c>
      <c r="C5" s="21" t="s">
        <v>341</v>
      </c>
      <c r="D5" s="21" t="s">
        <v>342</v>
      </c>
      <c r="E5" s="21" t="s">
        <v>343</v>
      </c>
      <c r="G5" s="21" t="s">
        <v>344</v>
      </c>
      <c r="H5" s="21" t="s">
        <v>345</v>
      </c>
    </row>
    <row r="6">
      <c r="A6" s="20" t="s">
        <v>346</v>
      </c>
      <c r="B6" s="3" t="s">
        <v>347</v>
      </c>
      <c r="C6" s="21" t="s">
        <v>348</v>
      </c>
      <c r="D6" s="21" t="s">
        <v>349</v>
      </c>
      <c r="E6" s="21" t="s">
        <v>350</v>
      </c>
      <c r="G6" s="21" t="s">
        <v>351</v>
      </c>
      <c r="H6" s="21" t="s">
        <v>352</v>
      </c>
    </row>
    <row r="7">
      <c r="A7" s="20" t="s">
        <v>353</v>
      </c>
      <c r="B7" s="3" t="s">
        <v>354</v>
      </c>
      <c r="C7" s="21" t="s">
        <v>355</v>
      </c>
      <c r="D7" s="21" t="s">
        <v>356</v>
      </c>
      <c r="E7" s="21" t="s">
        <v>357</v>
      </c>
      <c r="G7" s="21" t="s">
        <v>358</v>
      </c>
      <c r="H7" s="21" t="s">
        <v>359</v>
      </c>
    </row>
    <row r="8">
      <c r="A8" s="20" t="s">
        <v>360</v>
      </c>
      <c r="B8" s="3" t="s">
        <v>361</v>
      </c>
      <c r="C8" s="21" t="s">
        <v>362</v>
      </c>
      <c r="D8" s="21" t="s">
        <v>363</v>
      </c>
      <c r="E8" s="21" t="s">
        <v>364</v>
      </c>
      <c r="G8" s="21" t="s">
        <v>365</v>
      </c>
      <c r="H8" s="21" t="s">
        <v>366</v>
      </c>
    </row>
    <row r="9">
      <c r="A9" s="20" t="s">
        <v>367</v>
      </c>
      <c r="B9" s="3" t="s">
        <v>368</v>
      </c>
      <c r="C9" s="21" t="s">
        <v>369</v>
      </c>
      <c r="D9" s="21" t="s">
        <v>370</v>
      </c>
      <c r="E9" s="21" t="s">
        <v>371</v>
      </c>
      <c r="G9" s="21" t="s">
        <v>372</v>
      </c>
      <c r="H9" s="21" t="s">
        <v>373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42.63"/>
    <col customWidth="1" min="5" max="5" width="48.88"/>
    <col customWidth="1" min="8" max="8" width="46.0"/>
    <col customWidth="1" min="9" max="9" width="46.5"/>
  </cols>
  <sheetData>
    <row r="1">
      <c r="A1" s="1" t="s">
        <v>304</v>
      </c>
      <c r="B1" s="1" t="s">
        <v>235</v>
      </c>
      <c r="C1" s="1" t="s">
        <v>305</v>
      </c>
      <c r="D1" s="1" t="s">
        <v>306</v>
      </c>
      <c r="E1" s="19" t="s">
        <v>307</v>
      </c>
      <c r="F1" s="22" t="s">
        <v>374</v>
      </c>
      <c r="G1" s="19" t="s">
        <v>315</v>
      </c>
      <c r="H1" s="19" t="s">
        <v>316</v>
      </c>
      <c r="I1" s="19" t="s">
        <v>317</v>
      </c>
    </row>
    <row r="2">
      <c r="A2" s="3" t="s">
        <v>375</v>
      </c>
      <c r="B2" s="3" t="s">
        <v>376</v>
      </c>
      <c r="C2" s="21" t="s">
        <v>377</v>
      </c>
      <c r="D2" s="21" t="s">
        <v>378</v>
      </c>
      <c r="E2" s="21" t="s">
        <v>379</v>
      </c>
      <c r="H2" s="21" t="s">
        <v>380</v>
      </c>
      <c r="I2" s="21" t="s">
        <v>381</v>
      </c>
    </row>
    <row r="3">
      <c r="A3" s="3" t="s">
        <v>382</v>
      </c>
      <c r="B3" s="3" t="s">
        <v>383</v>
      </c>
      <c r="C3" s="21" t="s">
        <v>384</v>
      </c>
      <c r="D3" s="21" t="s">
        <v>385</v>
      </c>
      <c r="E3" s="21" t="s">
        <v>386</v>
      </c>
      <c r="H3" s="21" t="s">
        <v>387</v>
      </c>
      <c r="I3" s="21" t="s">
        <v>388</v>
      </c>
    </row>
    <row r="4">
      <c r="A4" s="3" t="s">
        <v>389</v>
      </c>
      <c r="B4" s="3" t="s">
        <v>390</v>
      </c>
      <c r="C4" s="21" t="s">
        <v>391</v>
      </c>
      <c r="D4" s="21" t="s">
        <v>392</v>
      </c>
      <c r="E4" s="21" t="s">
        <v>393</v>
      </c>
      <c r="H4" s="21" t="s">
        <v>394</v>
      </c>
      <c r="I4" s="21" t="s">
        <v>395</v>
      </c>
    </row>
    <row r="5">
      <c r="A5" s="3" t="s">
        <v>396</v>
      </c>
      <c r="B5" s="3" t="s">
        <v>397</v>
      </c>
      <c r="C5" s="21" t="s">
        <v>398</v>
      </c>
      <c r="D5" s="21" t="s">
        <v>399</v>
      </c>
      <c r="E5" s="21" t="s">
        <v>400</v>
      </c>
      <c r="H5" s="21" t="s">
        <v>401</v>
      </c>
      <c r="I5" s="21" t="s">
        <v>402</v>
      </c>
    </row>
    <row r="6">
      <c r="A6" s="3" t="s">
        <v>403</v>
      </c>
      <c r="B6" s="3" t="s">
        <v>404</v>
      </c>
      <c r="C6" s="21" t="s">
        <v>405</v>
      </c>
      <c r="D6" s="21" t="s">
        <v>406</v>
      </c>
      <c r="E6" s="21" t="s">
        <v>407</v>
      </c>
      <c r="H6" s="21" t="s">
        <v>408</v>
      </c>
      <c r="I6" s="21" t="s">
        <v>409</v>
      </c>
    </row>
    <row r="7">
      <c r="A7" s="3" t="s">
        <v>410</v>
      </c>
      <c r="B7" s="3" t="s">
        <v>411</v>
      </c>
      <c r="C7" s="21" t="s">
        <v>412</v>
      </c>
      <c r="D7" s="21" t="s">
        <v>413</v>
      </c>
      <c r="E7" s="21" t="s">
        <v>414</v>
      </c>
      <c r="H7" s="21" t="s">
        <v>415</v>
      </c>
      <c r="I7" s="21" t="s">
        <v>416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