
<file path=[Content_Types].xml><?xml version="1.0" encoding="utf-8"?>
<Types xmlns="http://schemas.openxmlformats.org/package/2006/content-types">
  <Default Extension="png" ContentType="image/png"/>
  <Default Extension="bin" ContentType="application/vnd.openxmlformats-officedocument.spreadsheetml.printerSettings"/>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ROG STRIX\Desktop\"/>
    </mc:Choice>
  </mc:AlternateContent>
  <xr:revisionPtr revIDLastSave="0" documentId="13_ncr:1_{788844D4-0690-4E77-9569-CCA52C2BB787}" xr6:coauthVersionLast="36" xr6:coauthVersionMax="36" xr10:uidLastSave="{00000000-0000-0000-0000-000000000000}"/>
  <bookViews>
    <workbookView xWindow="0" yWindow="0" windowWidth="25600" windowHeight="11520" activeTab="2" xr2:uid="{00000000-000D-0000-FFFF-FFFF00000000}"/>
  </bookViews>
  <sheets>
    <sheet name="Data Sales Adidas" sheetId="1" r:id="rId1"/>
    <sheet name="Visualize overview" sheetId="3" r:id="rId2"/>
    <sheet name="Visualize product" sheetId="6" r:id="rId3"/>
    <sheet name="pivottable overview" sheetId="4" r:id="rId4"/>
    <sheet name="pivottable product" sheetId="7" r:id="rId5"/>
  </sheets>
  <definedNames>
    <definedName name="_xlchart.v1.4" hidden="1">'pivottable overview'!$O$22:$O$27</definedName>
    <definedName name="_xlchart.v1.5" hidden="1">'pivottable overview'!$P$21</definedName>
    <definedName name="_xlchart.v1.6" hidden="1">'pivottable overview'!$P$22:$P$27</definedName>
    <definedName name="_xlchart.v5.0" hidden="1">'pivottable overview'!$O$30</definedName>
    <definedName name="_xlchart.v5.1" hidden="1">'pivottable overview'!$O$31:$O$85</definedName>
    <definedName name="_xlchart.v5.2" hidden="1">'pivottable overview'!$P$30</definedName>
    <definedName name="_xlchart.v5.3" hidden="1">'pivottable overview'!$P$31:$P$85</definedName>
    <definedName name="Slicer_Product">#N/A</definedName>
    <definedName name="Slicer_Region">#N/A</definedName>
    <definedName name="Slicer_Sales_Method">#N/A</definedName>
    <definedName name="Slicer_Years">#N/A</definedName>
  </definedNames>
  <calcPr calcId="191029" calcMode="autoNoTable"/>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85" i="4" l="1"/>
  <c r="O85" i="4"/>
  <c r="P84" i="4"/>
  <c r="O84" i="4"/>
  <c r="P83" i="4"/>
  <c r="O83" i="4"/>
  <c r="P82" i="4"/>
  <c r="O82" i="4"/>
  <c r="P81" i="4"/>
  <c r="O81" i="4"/>
  <c r="P80" i="4"/>
  <c r="O80" i="4"/>
  <c r="P79" i="4"/>
  <c r="O79" i="4"/>
  <c r="P78" i="4"/>
  <c r="O78" i="4"/>
  <c r="P77" i="4"/>
  <c r="O77" i="4"/>
  <c r="P76" i="4"/>
  <c r="O76" i="4"/>
  <c r="P75" i="4"/>
  <c r="O75" i="4"/>
  <c r="P74" i="4"/>
  <c r="O74" i="4"/>
  <c r="P73" i="4"/>
  <c r="P72" i="4"/>
  <c r="O72" i="4"/>
  <c r="P71" i="4"/>
  <c r="O71" i="4"/>
  <c r="P70" i="4"/>
  <c r="O70" i="4"/>
  <c r="P69" i="4"/>
  <c r="O69" i="4"/>
  <c r="P68" i="4"/>
  <c r="O68" i="4"/>
  <c r="P67" i="4"/>
  <c r="O67" i="4"/>
  <c r="P66" i="4"/>
  <c r="P65" i="4"/>
  <c r="O65" i="4"/>
  <c r="P64" i="4"/>
  <c r="O64" i="4"/>
  <c r="P63" i="4"/>
  <c r="O63" i="4"/>
  <c r="P62" i="4"/>
  <c r="O62" i="4"/>
  <c r="P61" i="4"/>
  <c r="O61" i="4"/>
  <c r="P60" i="4"/>
  <c r="O60" i="4"/>
  <c r="P59" i="4"/>
  <c r="O59" i="4"/>
  <c r="P58" i="4"/>
  <c r="P57" i="4"/>
  <c r="O57" i="4"/>
  <c r="P56" i="4"/>
  <c r="O56" i="4"/>
  <c r="P55" i="4"/>
  <c r="O55" i="4"/>
  <c r="P54" i="4"/>
  <c r="O54" i="4"/>
  <c r="P53" i="4"/>
  <c r="O53" i="4"/>
  <c r="P52" i="4"/>
  <c r="O52" i="4"/>
  <c r="P51" i="4"/>
  <c r="O51" i="4"/>
  <c r="P50" i="4"/>
  <c r="O50" i="4"/>
  <c r="P49" i="4"/>
  <c r="O49" i="4"/>
  <c r="P48" i="4"/>
  <c r="O48" i="4"/>
  <c r="P47" i="4"/>
  <c r="O47" i="4"/>
  <c r="P46" i="4"/>
  <c r="O46" i="4"/>
  <c r="P45" i="4"/>
  <c r="P44" i="4"/>
  <c r="O44" i="4"/>
  <c r="P43" i="4"/>
  <c r="O43" i="4"/>
  <c r="P42" i="4"/>
  <c r="O42" i="4"/>
  <c r="P41" i="4"/>
  <c r="O41" i="4"/>
  <c r="P40" i="4"/>
  <c r="O40" i="4"/>
  <c r="P39" i="4"/>
  <c r="O39" i="4"/>
  <c r="P38" i="4"/>
  <c r="O38" i="4"/>
  <c r="P37" i="4"/>
  <c r="O37" i="4"/>
  <c r="P36" i="4"/>
  <c r="O36" i="4"/>
  <c r="P35" i="4"/>
  <c r="O35" i="4"/>
  <c r="P34" i="4"/>
  <c r="O34" i="4"/>
  <c r="P33" i="4"/>
  <c r="O33" i="4"/>
  <c r="P32" i="4"/>
  <c r="O32" i="4"/>
  <c r="P31" i="4"/>
  <c r="P23" i="4" l="1"/>
  <c r="P24" i="4"/>
  <c r="P25" i="4"/>
  <c r="P26" i="4"/>
  <c r="P22" i="4"/>
  <c r="O23" i="4"/>
  <c r="O24" i="4"/>
  <c r="O25" i="4"/>
  <c r="O26" i="4"/>
  <c r="O22" i="4"/>
  <c r="K5" i="4"/>
  <c r="K6" i="4" s="1"/>
  <c r="J5" i="4"/>
  <c r="J6" i="4" s="1"/>
</calcChain>
</file>

<file path=xl/sharedStrings.xml><?xml version="1.0" encoding="utf-8"?>
<sst xmlns="http://schemas.openxmlformats.org/spreadsheetml/2006/main" count="58218" uniqueCount="185">
  <si>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</si>
  <si>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</si>
  <si>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</si>
  <si>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</si>
  <si>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</si>
  <si>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</si>
  <si>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</si>
  <si>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</si>
  <si>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</si>
  <si>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</si>
  <si>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</si>
  <si>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</si>
  <si>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</si>
  <si>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</si>
  <si>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</si>
  <si>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</si>
  <si>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</si>
  <si>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</si>
  <si>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</si>
  <si>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</si>
  <si>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</si>
  <si>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</si>
  <si>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</si>
  <si>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</si>
  <si>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</si>
  <si>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</si>
  <si>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</si>
  <si>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</si>
  <si>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</si>
  <si>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</si>
  <si>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</si>
  <si>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</si>
  <si>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</si>
  <si>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</si>
  <si>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</si>
  <si>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</si>
  <si>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</si>
  <si>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</si>
  <si>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</si>
  <si>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</si>
  <si>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</si>
  <si>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</si>
  <si>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</si>
  <si>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</si>
  <si>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</si>
  <si>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</si>
  <si>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</si>
  <si>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</si>
  <si>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</si>
  <si>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</si>
  <si>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</si>
  <si>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</si>
  <si>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</si>
  <si>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</si>
  <si>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</si>
  <si>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</si>
  <si>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</si>
  <si>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</si>
  <si>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</si>
  <si>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</si>
  <si>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</si>
  <si>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</si>
  <si>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</si>
  <si>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</si>
  <si>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</si>
  <si>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</si>
  <si>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</si>
  <si>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</si>
  <si>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</si>
  <si>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</si>
  <si>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</si>
  <si>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</si>
  <si>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</si>
  <si>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</si>
  <si>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</si>
  <si>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</si>
  <si>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</si>
  <si>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</si>
  <si>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</si>
  <si>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</si>
  <si>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</si>
  <si>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</si>
  <si>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</si>
  <si>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</si>
  <si>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</si>
  <si>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</si>
  <si>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</si>
  <si>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</si>
  <si>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</si>
  <si>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</si>
  <si>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</si>
  <si>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</si>
  <si>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</si>
  <si>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</si>
  <si>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</si>
  <si>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</si>
  <si>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</si>
  <si>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</si>
  <si>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</si>
  <si>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</si>
  <si>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</si>
  <si>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</si>
  <si>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</si>
  <si>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</si>
  <si>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</si>
  <si>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</si>
  <si>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</si>
  <si>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</si>
  <si>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</si>
  <si>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</si>
  <si>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</si>
  <si>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</si>
  <si>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</si>
  <si>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</si>
  <si>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</si>
  <si>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</si>
  <si>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</si>
  <si>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</si>
  <si>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</si>
  <si>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</si>
  <si>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</si>
  <si>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</si>
  <si>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</si>
  <si>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</si>
  <si>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</si>
  <si>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</si>
  <si>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</si>
  <si>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</si>
  <si>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</si>
  <si>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</si>
  <si>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</si>
  <si>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</si>
  <si>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</si>
  <si>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</si>
  <si>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</si>
  <si>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Card</t>
  </si>
  <si>
    <t>Revenue</t>
  </si>
  <si>
    <t>order</t>
  </si>
  <si>
    <t>Profit</t>
  </si>
  <si>
    <t>2020</t>
  </si>
  <si>
    <t>Jan</t>
  </si>
  <si>
    <t>Feb</t>
  </si>
  <si>
    <t>Mar</t>
  </si>
  <si>
    <t>Apr</t>
  </si>
  <si>
    <t>May</t>
  </si>
  <si>
    <t>Jun</t>
  </si>
  <si>
    <t>Jul</t>
  </si>
  <si>
    <t>Aug</t>
  </si>
  <si>
    <t>Sep</t>
  </si>
  <si>
    <t>Oct</t>
  </si>
  <si>
    <t>Nov</t>
  </si>
  <si>
    <t>Dec</t>
  </si>
  <si>
    <t>2021</t>
  </si>
  <si>
    <t>revenue</t>
  </si>
  <si>
    <t>Year</t>
  </si>
  <si>
    <t>#Cost</t>
  </si>
  <si>
    <t>%profit margin</t>
  </si>
  <si>
    <t>unit</t>
  </si>
  <si>
    <t>%#cost</t>
  </si>
  <si>
    <t>%cost</t>
  </si>
  <si>
    <t>%profit</t>
  </si>
  <si>
    <t>Bar product revenue &amp; profit</t>
  </si>
  <si>
    <t>Row Labels</t>
  </si>
  <si>
    <t>Tree map: revenue by retailers</t>
  </si>
  <si>
    <t>retailer</t>
  </si>
  <si>
    <t xml:space="preserve"> </t>
  </si>
  <si>
    <t>Map: location</t>
  </si>
  <si>
    <t>Method</t>
  </si>
  <si>
    <t>Grand Total</t>
  </si>
  <si>
    <t>Sum of Total Sales</t>
  </si>
  <si>
    <t>state</t>
  </si>
  <si>
    <t>product matrix</t>
  </si>
  <si>
    <t>Sum of profit margin</t>
  </si>
  <si>
    <t>#unit</t>
  </si>
  <si>
    <t>profit</t>
  </si>
  <si>
    <t>% profit margin</t>
  </si>
  <si>
    <t>#Avg profit per unit</t>
  </si>
  <si>
    <t>Column Labels</t>
  </si>
  <si>
    <t>method</t>
  </si>
  <si>
    <t>Method revenue %</t>
  </si>
  <si>
    <t>method profit margin</t>
  </si>
  <si>
    <t>line: product &amp; profit margin by time</t>
  </si>
  <si>
    <t>trend bar stacked sales: product &amp; revenue by time</t>
  </si>
  <si>
    <t>Line chart: profit + revenue trend</t>
  </si>
  <si>
    <t>Line bar sale unit &amp; profit margin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</si>
</sst>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quot;$&quot;#,,"/>
    <numFmt numFmtId="166" formatCode="_(* #,##0_);_(* \(#,##0\);_(* &quot;-&quot;??_);_(@_)"/>
    <numFmt numFmtId="167" formatCode="&quot;$&quot;#"/>
    <numFmt numFmtId="168" formatCode="&quot;$&quot;#,##0,,"/>
    <numFmt numFmtId="169"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C000"/>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41">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3" borderId="0" xfId="0" applyFill="1"/>
    <xf numFmtId="0" fontId="0" fillId="0" borderId="0" xfId="0" pivotButton="1"/>
    <xf numFmtId="0" fontId="0" fillId="0" borderId="0" xfId="0" applyAlignment="1">
      <alignment horizontal="left"/>
    </xf>
    <xf numFmtId="0" fontId="0" fillId="4" borderId="0" xfId="0" applyFill="1"/>
    <xf numFmtId="6" fontId="0" fillId="0" borderId="0" xfId="0" applyNumberFormat="1"/>
    <xf numFmtId="9" fontId="0" fillId="0" borderId="0" xfId="0" applyNumberFormat="1"/>
    <xf numFmtId="0" fontId="0" fillId="5" borderId="0" xfId="0" applyFill="1" applyBorder="1"/>
    <xf numFmtId="164" fontId="0" fillId="0" borderId="0" xfId="0" applyNumberFormat="1"/>
    <xf numFmtId="14" fontId="0" fillId="0" borderId="0" xfId="0" applyNumberFormat="1" applyAlignment="1">
      <alignment horizontal="left" indent="1"/>
    </xf>
    <xf numFmtId="44" fontId="0" fillId="0" borderId="0" xfId="1" applyFont="1"/>
    <xf numFmtId="0" fontId="0" fillId="0" borderId="0" xfId="0"/>
    <xf numFmtId="0" fontId="0" fillId="0" borderId="0" xfId="0" applyNumberFormat="1"/>
    <xf numFmtId="0" fontId="0" fillId="4" borderId="0" xfId="0" applyFill="1" applyAlignment="1">
      <alignment horizontal="left"/>
    </xf>
    <xf numFmtId="0" fontId="0" fillId="0" borderId="0" xfId="0" applyAlignment="1">
      <alignment horizontal="left" indent="1"/>
    </xf>
    <xf numFmtId="14" fontId="0" fillId="6" borderId="0" xfId="0" applyNumberFormat="1" applyFill="1" applyAlignment="1">
      <alignment horizontal="left" indent="1"/>
    </xf>
    <xf numFmtId="44" fontId="0" fillId="0" borderId="0" xfId="0" applyNumberFormat="1"/>
    <xf numFmtId="164" fontId="0" fillId="0" borderId="0" xfId="1" applyNumberFormat="1" applyFon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0" fillId="6" borderId="0" xfId="0" applyFill="1"/>
    <xf numFmtId="0" fontId="0" fillId="6" borderId="0" xfId="0" applyFill="1" applyAlignment="1">
      <alignment horizontal="left"/>
    </xf>
    <xf numFmtId="0" fontId="0" fillId="0" borderId="0" xfId="0"/>
    <xf numFmtId="0" fontId="1" fillId="0" borderId="0" xfId="0" applyFont="1" applyAlignment="1">
      <alignment horizontal="left" vertical="center"/>
    </xf>
    <xf numFmtId="0" fontId="0" fillId="0" borderId="0" xfId="0"/>
    <xf numFmtId="0" fontId="3" fillId="0" borderId="1" xfId="0" applyFont="1" applyBorder="1"/>
  </cellXfs>
  <cellStyles count="2">
    <cellStyle name="Currency" xfId="1" builtinId="4"/>
    <cellStyle name="Normal" xfId="0" builtinId="0"/>
  </cellStyles>
  <dxfs count="53">
    <dxf>
      <numFmt numFmtId="167" formatCode="&quot;$&quot;#"/>
    </dxf>
    <dxf>
      <numFmt numFmtId="165" formatCode="&quot;$&quot;#,,"/>
    </dxf>
    <dxf>
      <numFmt numFmtId="165" formatCode="&quot;$&quot;#,,"/>
    </dxf>
    <dxf>
      <numFmt numFmtId="166" formatCode="_(* #,##0_);_(* \(#,##0\);_(* &quot;-&quot;??_);_(@_)"/>
    </dxf>
    <dxf>
      <numFmt numFmtId="170" formatCode="&quot;$&quot;#,"/>
    </dxf>
    <dxf>
      <numFmt numFmtId="13" formatCode="0%"/>
    </dxf>
    <dxf>
      <numFmt numFmtId="34" formatCode="_(&quot;$&quot;* #,##0.00_);_(&quot;$&quot;* \(#,##0.00\);_(&quot;$&quot;* &quot;-&quot;??_);_(@_)"/>
    </dxf>
    <dxf>
      <numFmt numFmtId="13" formatCode="0%"/>
    </dxf>
    <dxf>
      <numFmt numFmtId="13" formatCode="0%"/>
    </dxf>
    <dxf>
      <numFmt numFmtId="14" formatCode="0.00%"/>
    </dxf>
    <dxf>
      <numFmt numFmtId="165" formatCode="&quot;$&quot;#,,"/>
    </dxf>
    <dxf>
      <numFmt numFmtId="13" formatCode="0%"/>
    </dxf>
    <dxf>
      <numFmt numFmtId="169"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4" formatCode="_(&quot;$&quot;* #,##0_);_(&quot;$&quot;* \(#,##0\);_(&quot;$&quot;* &quot;-&quot;??_);_(@_)"/>
    </dxf>
    <dxf>
      <numFmt numFmtId="164" formatCode="_(&quot;$&quot;* #,##0_);_(&quot;$&quot;* \(#,##0\);_(&quot;$&quot;* &quot;-&quot;??_);_(@_)"/>
    </dxf>
    <dxf>
      <numFmt numFmtId="13" formatCode="0%"/>
    </dxf>
    <dxf>
      <numFmt numFmtId="164" formatCode="_(&quot;$&quot;* #,##0_);_(&quot;$&quot;* \(#,##0\);_(&quot;$&quot;* &quot;-&quot;??_);_(@_)"/>
    </dxf>
    <dxf>
      <numFmt numFmtId="164" formatCode="_(&quot;$&quot;* #,##0_);_(&quot;$&quot;* \(#,##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Light16">
    <tableStyle name="Slicer Style 1" pivot="0" table="0" count="1" xr9:uid="{A0EC5BDF-D69B-4D21-A6E7-82D3FEAAC442}"/>
    <tableStyle name="SlicerStyleOther1 2" pivot="0" table="0" count="10" xr9:uid="{5AAFB5E0-D66A-44B9-AA04-0C3AFA74F112}">
      <tableStyleElement type="wholeTable" dxfId="52"/>
      <tableStyleElement type="headerRow" dxfId="51"/>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ill>
            <patternFill patternType="none">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overview!line_profit_revenue</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lumMod val="40000"/>
                <a:lumOff val="60000"/>
              </a:schemeClr>
            </a:solidFill>
            <a:round/>
          </a:ln>
          <a:effectLst/>
        </c:spPr>
        <c:marker>
          <c:symbol val="circle"/>
          <c:size val="5"/>
          <c:spPr>
            <a:solidFill>
              <a:schemeClr val="accent1">
                <a:lumMod val="40000"/>
                <a:lumOff val="60000"/>
              </a:schemeClr>
            </a:solidFill>
            <a:ln w="9525">
              <a:noFill/>
            </a:ln>
            <a:effectLst/>
          </c:spPr>
        </c:marker>
      </c:pivotFmt>
    </c:pivotFmts>
    <c:plotArea>
      <c:layout>
        <c:manualLayout>
          <c:layoutTarget val="inner"/>
          <c:xMode val="edge"/>
          <c:yMode val="edge"/>
          <c:x val="0.18989278507726381"/>
          <c:y val="0.20450434774527029"/>
          <c:w val="0.80208691893157058"/>
          <c:h val="0.57846786499054115"/>
        </c:manualLayout>
      </c:layout>
      <c:lineChart>
        <c:grouping val="stacked"/>
        <c:varyColors val="0"/>
        <c:ser>
          <c:idx val="0"/>
          <c:order val="0"/>
          <c:tx>
            <c:strRef>
              <c:f>'pivottable overview'!$C$10</c:f>
              <c:strCache>
                <c:ptCount val="1"/>
                <c:pt idx="0">
                  <c:v>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 overview'!$B$11:$B$36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overview'!$C$11:$C$36</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7-EA21-4A80-8FDA-48CA67A08D42}"/>
            </c:ext>
          </c:extLst>
        </c:ser>
        <c:ser>
          <c:idx val="1"/>
          <c:order val="1"/>
          <c:tx>
            <c:strRef>
              <c:f>'pivottable overview'!$D$10</c:f>
              <c:strCache>
                <c:ptCount val="1"/>
                <c:pt idx="0">
                  <c:v>Profit</c:v>
                </c:pt>
              </c:strCache>
            </c:strRef>
          </c:tx>
          <c:spPr>
            <a:ln w="28575" cap="rnd">
              <a:solidFill>
                <a:schemeClr val="accent1">
                  <a:lumMod val="40000"/>
                  <a:lumOff val="60000"/>
                </a:schemeClr>
              </a:solidFill>
              <a:round/>
            </a:ln>
            <a:effectLst/>
          </c:spPr>
          <c:marker>
            <c:symbol val="circle"/>
            <c:size val="5"/>
            <c:spPr>
              <a:solidFill>
                <a:schemeClr val="accent1">
                  <a:lumMod val="40000"/>
                  <a:lumOff val="60000"/>
                </a:schemeClr>
              </a:solidFill>
              <a:ln w="9525">
                <a:noFill/>
              </a:ln>
              <a:effectLst/>
            </c:spPr>
          </c:marker>
          <c:cat>
            <c:multiLvlStrRef>
              <c:f>'pivottable overview'!$B$11:$B$36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overview'!$D$11:$D$36</c:f>
              <c:numCache>
                <c:formatCode>_("$"* #,##0_);_("$"* \(#,##0\);_("$"*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9-EA21-4A80-8FDA-48CA67A08D42}"/>
            </c:ext>
          </c:extLst>
        </c:ser>
        <c:dLbls>
          <c:showLegendKey val="0"/>
          <c:showVal val="0"/>
          <c:showCatName val="0"/>
          <c:showSerName val="0"/>
          <c:showPercent val="0"/>
          <c:showBubbleSize val="0"/>
        </c:dLbls>
        <c:marker val="1"/>
        <c:smooth val="0"/>
        <c:axId val="959199791"/>
        <c:axId val="1073871343"/>
      </c:lineChart>
      <c:catAx>
        <c:axId val="9591997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mn-cs"/>
              </a:defRPr>
            </a:pPr>
            <a:endParaRPr lang="en-US"/>
          </a:p>
        </c:txPr>
        <c:crossAx val="1073871343"/>
        <c:crossesAt val="0"/>
        <c:auto val="1"/>
        <c:lblAlgn val="ctr"/>
        <c:lblOffset val="100"/>
        <c:noMultiLvlLbl val="0"/>
      </c:catAx>
      <c:valAx>
        <c:axId val="1073871343"/>
        <c:scaling>
          <c:orientation val="minMax"/>
          <c:min val="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j-lt"/>
                <a:ea typeface="+mn-ea"/>
                <a:cs typeface="Arial" panose="020B0604020202020204" pitchFamily="34" charset="0"/>
              </a:defRPr>
            </a:pPr>
            <a:endParaRPr lang="en-US"/>
          </a:p>
        </c:txPr>
        <c:crossAx val="959199791"/>
        <c:crosses val="autoZero"/>
        <c:crossBetween val="between"/>
        <c:majorUnit val="10000000"/>
        <c:minorUnit val="2000000"/>
      </c:valAx>
      <c:spPr>
        <a:noFill/>
        <a:ln w="25400">
          <a:noFill/>
        </a:ln>
        <a:effectLst/>
      </c:spPr>
    </c:plotArea>
    <c:legend>
      <c:legendPos val="tr"/>
      <c:layout>
        <c:manualLayout>
          <c:xMode val="edge"/>
          <c:yMode val="edge"/>
          <c:x val="0.55317532370022093"/>
          <c:y val="7.213111029760666E-2"/>
          <c:w val="0.42407587471679681"/>
          <c:h val="0.221312910126288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overview!line_order_margin</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lumMod val="40000"/>
                <a:lumOff val="60000"/>
              </a:schemeClr>
            </a:solidFill>
            <a:round/>
          </a:ln>
          <a:effectLst/>
        </c:spPr>
        <c:marker>
          <c:symbol val="none"/>
        </c:marker>
      </c:pivotFmt>
    </c:pivotFmts>
    <c:plotArea>
      <c:layout/>
      <c:barChart>
        <c:barDir val="col"/>
        <c:grouping val="clustered"/>
        <c:varyColors val="0"/>
        <c:ser>
          <c:idx val="0"/>
          <c:order val="0"/>
          <c:tx>
            <c:strRef>
              <c:f>'pivottable overview'!$H$10</c:f>
              <c:strCache>
                <c:ptCount val="1"/>
                <c:pt idx="0">
                  <c:v>unit</c:v>
                </c:pt>
              </c:strCache>
            </c:strRef>
          </c:tx>
          <c:spPr>
            <a:solidFill>
              <a:schemeClr val="accent1"/>
            </a:solidFill>
            <a:ln>
              <a:noFill/>
            </a:ln>
            <a:effectLst/>
          </c:spPr>
          <c:invertIfNegative val="0"/>
          <c:cat>
            <c:multiLvlStrRef>
              <c:f>'pivottable overview'!$G$11:$G$36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overview'!$H$11:$H$36</c:f>
              <c:numCache>
                <c:formatCode>_("$"* #,##0_);_("$"* \(#,##0\);_("$"* "-"??_);_(@_)</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4C5D-47B3-B4CE-5146AFCFA73C}"/>
            </c:ext>
          </c:extLst>
        </c:ser>
        <c:dLbls>
          <c:showLegendKey val="0"/>
          <c:showVal val="0"/>
          <c:showCatName val="0"/>
          <c:showSerName val="0"/>
          <c:showPercent val="0"/>
          <c:showBubbleSize val="0"/>
        </c:dLbls>
        <c:gapWidth val="30"/>
        <c:axId val="999245727"/>
        <c:axId val="1305237903"/>
      </c:barChart>
      <c:lineChart>
        <c:grouping val="standard"/>
        <c:varyColors val="0"/>
        <c:ser>
          <c:idx val="1"/>
          <c:order val="1"/>
          <c:tx>
            <c:strRef>
              <c:f>'pivottable overview'!$I$10</c:f>
              <c:strCache>
                <c:ptCount val="1"/>
                <c:pt idx="0">
                  <c:v>%profit margin</c:v>
                </c:pt>
              </c:strCache>
            </c:strRef>
          </c:tx>
          <c:spPr>
            <a:ln w="28575" cap="rnd">
              <a:solidFill>
                <a:schemeClr val="accent1">
                  <a:lumMod val="40000"/>
                  <a:lumOff val="60000"/>
                </a:schemeClr>
              </a:solidFill>
              <a:round/>
            </a:ln>
            <a:effectLst/>
          </c:spPr>
          <c:marker>
            <c:symbol val="none"/>
          </c:marker>
          <c:cat>
            <c:multiLvlStrRef>
              <c:f>'pivottable overview'!$G$11:$G$36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overview'!$I$11:$I$36</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4C5D-47B3-B4CE-5146AFCFA73C}"/>
            </c:ext>
          </c:extLst>
        </c:ser>
        <c:dLbls>
          <c:showLegendKey val="0"/>
          <c:showVal val="0"/>
          <c:showCatName val="0"/>
          <c:showSerName val="0"/>
          <c:showPercent val="0"/>
          <c:showBubbleSize val="0"/>
        </c:dLbls>
        <c:marker val="1"/>
        <c:smooth val="0"/>
        <c:axId val="999240927"/>
        <c:axId val="1305244143"/>
      </c:lineChart>
      <c:catAx>
        <c:axId val="9992457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05237903"/>
        <c:crosses val="autoZero"/>
        <c:auto val="1"/>
        <c:lblAlgn val="ctr"/>
        <c:lblOffset val="100"/>
        <c:noMultiLvlLbl val="0"/>
      </c:catAx>
      <c:valAx>
        <c:axId val="13052379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99245727"/>
        <c:crosses val="autoZero"/>
        <c:crossBetween val="between"/>
      </c:valAx>
      <c:valAx>
        <c:axId val="1305244143"/>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99240927"/>
        <c:crosses val="max"/>
        <c:crossBetween val="between"/>
      </c:valAx>
      <c:catAx>
        <c:axId val="999240927"/>
        <c:scaling>
          <c:orientation val="minMax"/>
        </c:scaling>
        <c:delete val="1"/>
        <c:axPos val="b"/>
        <c:numFmt formatCode="General" sourceLinked="1"/>
        <c:majorTickMark val="none"/>
        <c:minorTickMark val="none"/>
        <c:tickLblPos val="nextTo"/>
        <c:crossAx val="1305244143"/>
        <c:crosses val="autoZero"/>
        <c:auto val="1"/>
        <c:lblAlgn val="ctr"/>
        <c:lblOffset val="100"/>
        <c:noMultiLvlLbl val="0"/>
      </c:catAx>
      <c:spPr>
        <a:noFill/>
        <a:ln w="25400">
          <a:noFill/>
        </a:ln>
        <a:effectLst/>
      </c:spPr>
    </c:plotArea>
    <c:legend>
      <c:legendPos val="t"/>
      <c:layout>
        <c:manualLayout>
          <c:xMode val="edge"/>
          <c:yMode val="edge"/>
          <c:x val="0.44252787005526284"/>
          <c:y val="7.3800780893617052E-2"/>
          <c:w val="0.5246111636221702"/>
          <c:h val="0.115626065970924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glow>
                <a:schemeClr val="accent1">
                  <a:alpha val="40000"/>
                </a:schemeClr>
              </a:glow>
              <a:softEdge rad="0"/>
            </a:effectLst>
          </c:spPr>
          <c:dPt>
            <c:idx val="0"/>
            <c:bubble3D val="0"/>
            <c:spPr>
              <a:solidFill>
                <a:schemeClr val="accent1"/>
              </a:solidFill>
              <a:ln w="19050">
                <a:noFill/>
              </a:ln>
              <a:effectLst>
                <a:glow>
                  <a:schemeClr val="accent1">
                    <a:alpha val="40000"/>
                  </a:schemeClr>
                </a:glow>
                <a:softEdge rad="0"/>
              </a:effectLst>
            </c:spPr>
            <c:extLst>
              <c:ext xmlns:c16="http://schemas.microsoft.com/office/drawing/2014/chart" uri="{C3380CC4-5D6E-409C-BE32-E72D297353CC}">
                <c16:uniqueId val="{00000001-0FD1-4409-B277-B7934DC2DFF3}"/>
              </c:ext>
            </c:extLst>
          </c:dPt>
          <c:dPt>
            <c:idx val="1"/>
            <c:bubble3D val="0"/>
            <c:spPr>
              <a:solidFill>
                <a:schemeClr val="accent1">
                  <a:lumMod val="40000"/>
                  <a:lumOff val="60000"/>
                </a:schemeClr>
              </a:solidFill>
              <a:ln w="19050">
                <a:noFill/>
              </a:ln>
              <a:effectLst>
                <a:glow>
                  <a:schemeClr val="accent1">
                    <a:alpha val="40000"/>
                  </a:schemeClr>
                </a:glow>
                <a:softEdge rad="0"/>
              </a:effectLst>
            </c:spPr>
            <c:extLst>
              <c:ext xmlns:c16="http://schemas.microsoft.com/office/drawing/2014/chart" uri="{C3380CC4-5D6E-409C-BE32-E72D297353CC}">
                <c16:uniqueId val="{00000003-0FD1-4409-B277-B7934DC2DFF3}"/>
              </c:ext>
            </c:extLst>
          </c:dPt>
          <c:dLbls>
            <c:dLbl>
              <c:idx val="0"/>
              <c:layout>
                <c:manualLayout>
                  <c:x val="-0.1590150715696621"/>
                  <c:y val="-9.283270943591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999395461410284"/>
                      <c:h val="0.36371993812670589"/>
                    </c:manualLayout>
                  </c15:layout>
                </c:ext>
                <c:ext xmlns:c16="http://schemas.microsoft.com/office/drawing/2014/chart" uri="{C3380CC4-5D6E-409C-BE32-E72D297353CC}">
                  <c16:uniqueId val="{00000001-0FD1-4409-B277-B7934DC2DFF3}"/>
                </c:ext>
              </c:extLst>
            </c:dLbl>
            <c:dLbl>
              <c:idx val="1"/>
              <c:delete val="1"/>
              <c:extLst>
                <c:ext xmlns:c15="http://schemas.microsoft.com/office/drawing/2012/chart" uri="{CE6537A1-D6FC-4f65-9D91-7224C49458BB}"/>
                <c:ext xmlns:c16="http://schemas.microsoft.com/office/drawing/2014/chart" uri="{C3380CC4-5D6E-409C-BE32-E72D297353CC}">
                  <c16:uniqueId val="{00000003-0FD1-4409-B277-B7934DC2DFF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val>
            <c:numRef>
              <c:f>'pivottable overview'!$J$5:$J$6</c:f>
              <c:numCache>
                <c:formatCode>0%</c:formatCode>
                <c:ptCount val="2"/>
                <c:pt idx="0">
                  <c:v>0.63092123885139306</c:v>
                </c:pt>
                <c:pt idx="1">
                  <c:v>0.36907876114860694</c:v>
                </c:pt>
              </c:numCache>
            </c:numRef>
          </c:val>
          <c:extLst>
            <c:ext xmlns:c16="http://schemas.microsoft.com/office/drawing/2014/chart" uri="{C3380CC4-5D6E-409C-BE32-E72D297353CC}">
              <c16:uniqueId val="{00000004-0FD1-4409-B277-B7934DC2DFF3}"/>
            </c:ext>
          </c:extLst>
        </c:ser>
        <c:dLbls>
          <c:showLegendKey val="0"/>
          <c:showVal val="1"/>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423F-4B0F-809B-15BC35F44FC9}"/>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423F-4B0F-809B-15BC35F44FC9}"/>
              </c:ext>
            </c:extLst>
          </c:dPt>
          <c:dLbls>
            <c:dLbl>
              <c:idx val="0"/>
              <c:layout>
                <c:manualLayout>
                  <c:x val="-0.14692607657287862"/>
                  <c:y val="7.813811671401813E-2"/>
                </c:manualLayout>
              </c:layout>
              <c:showLegendKey val="0"/>
              <c:showVal val="1"/>
              <c:showCatName val="0"/>
              <c:showSerName val="0"/>
              <c:showPercent val="0"/>
              <c:showBubbleSize val="0"/>
              <c:extLst>
                <c:ext xmlns:c15="http://schemas.microsoft.com/office/drawing/2012/chart" uri="{CE6537A1-D6FC-4f65-9D91-7224C49458BB}">
                  <c15:layout>
                    <c:manualLayout>
                      <c:w val="0.3449290359556465"/>
                      <c:h val="0.27205219383093626"/>
                    </c:manualLayout>
                  </c15:layout>
                </c:ext>
                <c:ext xmlns:c16="http://schemas.microsoft.com/office/drawing/2014/chart" uri="{C3380CC4-5D6E-409C-BE32-E72D297353CC}">
                  <c16:uniqueId val="{00000001-423F-4B0F-809B-15BC35F44FC9}"/>
                </c:ext>
              </c:extLst>
            </c:dLbl>
            <c:dLbl>
              <c:idx val="1"/>
              <c:delete val="1"/>
              <c:extLst>
                <c:ext xmlns:c15="http://schemas.microsoft.com/office/drawing/2012/chart" uri="{CE6537A1-D6FC-4f65-9D91-7224C49458BB}"/>
                <c:ext xmlns:c16="http://schemas.microsoft.com/office/drawing/2014/chart" uri="{C3380CC4-5D6E-409C-BE32-E72D297353CC}">
                  <c16:uniqueId val="{00000003-423F-4B0F-809B-15BC35F44F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val>
            <c:numRef>
              <c:f>'pivottable overview'!$K$5:$K$6</c:f>
              <c:numCache>
                <c:formatCode>0%</c:formatCode>
                <c:ptCount val="2"/>
                <c:pt idx="0">
                  <c:v>0.36907876114860699</c:v>
                </c:pt>
                <c:pt idx="1">
                  <c:v>0.63092123885139295</c:v>
                </c:pt>
              </c:numCache>
            </c:numRef>
          </c:val>
          <c:extLst>
            <c:ext xmlns:c16="http://schemas.microsoft.com/office/drawing/2014/chart" uri="{C3380CC4-5D6E-409C-BE32-E72D297353CC}">
              <c16:uniqueId val="{00000004-423F-4B0F-809B-15BC35F44FC9}"/>
            </c:ext>
          </c:extLst>
        </c:ser>
        <c:dLbls>
          <c:showLegendKey val="0"/>
          <c:showVal val="1"/>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overview!bar_product_revenue_product</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580898289391331E-2"/>
          <c:y val="0.10395930688375624"/>
          <c:w val="0.85355027879959455"/>
          <c:h val="0.77405511453693221"/>
        </c:manualLayout>
      </c:layout>
      <c:barChart>
        <c:barDir val="col"/>
        <c:grouping val="clustered"/>
        <c:varyColors val="0"/>
        <c:ser>
          <c:idx val="0"/>
          <c:order val="0"/>
          <c:tx>
            <c:strRef>
              <c:f>'pivottable overview'!$M$10</c:f>
              <c:strCache>
                <c:ptCount val="1"/>
                <c:pt idx="0">
                  <c:v>revenue</c:v>
                </c:pt>
              </c:strCache>
            </c:strRef>
          </c:tx>
          <c:spPr>
            <a:solidFill>
              <a:schemeClr val="accent1"/>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overview'!$L$11:$L$16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overview'!$M$11:$M$16</c:f>
              <c:numCache>
                <c:formatCode>_("$"* #,##0_);_("$"* \(#,##0\);_("$"*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8ED-46B3-977B-91C2198D73B9}"/>
            </c:ext>
          </c:extLst>
        </c:ser>
        <c:ser>
          <c:idx val="1"/>
          <c:order val="1"/>
          <c:tx>
            <c:strRef>
              <c:f>'pivottable overview'!$N$10</c:f>
              <c:strCache>
                <c:ptCount val="1"/>
                <c:pt idx="0">
                  <c:v>Profit</c:v>
                </c:pt>
              </c:strCache>
            </c:strRef>
          </c:tx>
          <c:spPr>
            <a:solidFill>
              <a:schemeClr val="accent1">
                <a:lumMod val="40000"/>
                <a:lumOff val="60000"/>
              </a:schemeClr>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overview'!$L$11:$L$16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overview'!$N$11:$N$16</c:f>
              <c:numCache>
                <c:formatCode>_("$"* #,##0_);_("$"* \(#,##0\);_("$"*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F8ED-46B3-977B-91C2198D73B9}"/>
            </c:ext>
          </c:extLst>
        </c:ser>
        <c:dLbls>
          <c:dLblPos val="outEnd"/>
          <c:showLegendKey val="0"/>
          <c:showVal val="1"/>
          <c:showCatName val="0"/>
          <c:showSerName val="0"/>
          <c:showPercent val="0"/>
          <c:showBubbleSize val="0"/>
        </c:dLbls>
        <c:gapWidth val="139"/>
        <c:overlap val="-27"/>
        <c:axId val="836823887"/>
        <c:axId val="1324484879"/>
      </c:barChart>
      <c:catAx>
        <c:axId val="83682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0" i="0" u="none" strike="noStrike" kern="1200" baseline="0">
                <a:solidFill>
                  <a:schemeClr val="tx1">
                    <a:lumMod val="65000"/>
                    <a:lumOff val="35000"/>
                  </a:schemeClr>
                </a:solidFill>
                <a:latin typeface="+mn-lt"/>
                <a:ea typeface="+mn-ea"/>
                <a:cs typeface="+mn-cs"/>
              </a:defRPr>
            </a:pPr>
            <a:endParaRPr lang="en-US"/>
          </a:p>
        </c:txPr>
        <c:crossAx val="1324484879"/>
        <c:crosses val="autoZero"/>
        <c:auto val="1"/>
        <c:lblAlgn val="ctr"/>
        <c:lblOffset val="100"/>
        <c:noMultiLvlLbl val="0"/>
      </c:catAx>
      <c:valAx>
        <c:axId val="1324484879"/>
        <c:scaling>
          <c:orientation val="minMax"/>
        </c:scaling>
        <c:delete val="1"/>
        <c:axPos val="l"/>
        <c:numFmt formatCode="_(&quot;$&quot;* #,##0_);_(&quot;$&quot;* \(#,##0\);_(&quot;$&quot;* &quot;-&quot;??_);_(@_)" sourceLinked="1"/>
        <c:majorTickMark val="none"/>
        <c:minorTickMark val="none"/>
        <c:tickLblPos val="nextTo"/>
        <c:crossAx val="836823887"/>
        <c:crosses val="autoZero"/>
        <c:crossBetween val="between"/>
      </c:valAx>
      <c:spPr>
        <a:noFill/>
        <a:ln>
          <a:noFill/>
        </a:ln>
        <a:effectLst/>
      </c:spPr>
    </c:plotArea>
    <c:legend>
      <c:legendPos val="t"/>
      <c:layout>
        <c:manualLayout>
          <c:xMode val="edge"/>
          <c:yMode val="edge"/>
          <c:x val="0.67654753960987568"/>
          <c:y val="0.11060582887936926"/>
          <c:w val="0.29802817047118035"/>
          <c:h val="0.15645062209840266"/>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overview!method_revenue</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1796119636642288E-16"/>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486731913315164"/>
                  <c:h val="0.17354711568403072"/>
                </c:manualLayout>
              </c15:layout>
            </c:ext>
          </c:extLst>
        </c:dLbl>
      </c:pivotFmt>
      <c:pivotFmt>
        <c:idx val="7"/>
        <c:spPr>
          <a:solidFill>
            <a:schemeClr val="accent1"/>
          </a:solidFill>
          <a:ln w="19050">
            <a:solidFill>
              <a:schemeClr val="lt1"/>
            </a:solidFill>
          </a:ln>
          <a:effectLst/>
        </c:spPr>
        <c:dLbl>
          <c:idx val="0"/>
          <c:layout>
            <c:manualLayout>
              <c:x val="0"/>
              <c:y val="-6.950224897237914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446492517084443"/>
                  <c:h val="0.17354711568403072"/>
                </c:manualLayout>
              </c15:layout>
            </c:ext>
          </c:extLst>
        </c:dLbl>
      </c:pivotFmt>
      <c:pivotFmt>
        <c:idx val="8"/>
        <c:spPr>
          <a:solidFill>
            <a:schemeClr val="accent1"/>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5.6920400181786728E-2"/>
          <c:y val="0.14063425958647535"/>
          <c:w val="0.88615919963642653"/>
          <c:h val="0.53748035948263206"/>
        </c:manualLayout>
      </c:layout>
      <c:doughnutChart>
        <c:varyColors val="1"/>
        <c:ser>
          <c:idx val="0"/>
          <c:order val="0"/>
          <c:tx>
            <c:strRef>
              <c:f>'pivottable overview'!$C$40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F9-41E7-BAE6-D7987457AB9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1F9-41E7-BAE6-D7987457AB9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1F9-41E7-BAE6-D7987457AB95}"/>
              </c:ext>
            </c:extLst>
          </c:dPt>
          <c:dLbls>
            <c:dLbl>
              <c:idx val="0"/>
              <c:layout>
                <c:manualLayout>
                  <c:x val="-1.1796119636642288E-16"/>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486731913315164"/>
                      <c:h val="0.17354711568403072"/>
                    </c:manualLayout>
                  </c15:layout>
                </c:ext>
                <c:ext xmlns:c16="http://schemas.microsoft.com/office/drawing/2014/chart" uri="{C3380CC4-5D6E-409C-BE32-E72D297353CC}">
                  <c16:uniqueId val="{00000001-B1F9-41E7-BAE6-D7987457AB95}"/>
                </c:ext>
              </c:extLst>
            </c:dLbl>
            <c:dLbl>
              <c:idx val="1"/>
              <c:layout>
                <c:manualLayout>
                  <c:x val="0"/>
                  <c:y val="-6.950224897237914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446492517084443"/>
                      <c:h val="0.17354711568403072"/>
                    </c:manualLayout>
                  </c15:layout>
                </c:ext>
                <c:ext xmlns:c16="http://schemas.microsoft.com/office/drawing/2014/chart" uri="{C3380CC4-5D6E-409C-BE32-E72D297353CC}">
                  <c16:uniqueId val="{00000003-B1F9-41E7-BAE6-D7987457AB95}"/>
                </c:ext>
              </c:extLst>
            </c:dLbl>
            <c:dLbl>
              <c:idx val="2"/>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5-B1F9-41E7-BAE6-D7987457AB95}"/>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overview'!$B$41:$B$43</c:f>
              <c:strCache>
                <c:ptCount val="3"/>
                <c:pt idx="0">
                  <c:v>In-store</c:v>
                </c:pt>
                <c:pt idx="1">
                  <c:v>Online</c:v>
                </c:pt>
                <c:pt idx="2">
                  <c:v>Outlet</c:v>
                </c:pt>
              </c:strCache>
            </c:strRef>
          </c:cat>
          <c:val>
            <c:numRef>
              <c:f>'pivottable overview'!$C$41:$C$43</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B1F9-41E7-BAE6-D7987457AB95}"/>
            </c:ext>
          </c:extLst>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overview!method_revenue</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pivotFmt>
      <c:pivotFmt>
        <c:idx val="4"/>
        <c:spPr>
          <a:solidFill>
            <a:schemeClr val="bg2">
              <a:lumMod val="75000"/>
            </a:schemeClr>
          </a:solidFill>
          <a:ln>
            <a:noFill/>
          </a:ln>
          <a:effectLst/>
        </c:spPr>
      </c:pivotFmt>
    </c:pivotFmts>
    <c:plotArea>
      <c:layout/>
      <c:barChart>
        <c:barDir val="col"/>
        <c:grouping val="clustered"/>
        <c:varyColors val="0"/>
        <c:ser>
          <c:idx val="0"/>
          <c:order val="0"/>
          <c:tx>
            <c:strRef>
              <c:f>'pivottable overview'!$C$40</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75000"/>
                </a:schemeClr>
              </a:solidFill>
              <a:ln>
                <a:noFill/>
              </a:ln>
              <a:effectLst/>
            </c:spPr>
            <c:extLst>
              <c:ext xmlns:c16="http://schemas.microsoft.com/office/drawing/2014/chart" uri="{C3380CC4-5D6E-409C-BE32-E72D297353CC}">
                <c16:uniqueId val="{00000001-D992-4EE9-9853-F2B3563E5F82}"/>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2-D992-4EE9-9853-F2B3563E5F82}"/>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overview'!$B$41:$B$43</c:f>
              <c:strCache>
                <c:ptCount val="3"/>
                <c:pt idx="0">
                  <c:v>In-store</c:v>
                </c:pt>
                <c:pt idx="1">
                  <c:v>Online</c:v>
                </c:pt>
                <c:pt idx="2">
                  <c:v>Outlet</c:v>
                </c:pt>
              </c:strCache>
            </c:strRef>
          </c:cat>
          <c:val>
            <c:numRef>
              <c:f>'pivottable overview'!$C$41:$C$43</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D992-4EE9-9853-F2B3563E5F82}"/>
            </c:ext>
          </c:extLst>
        </c:ser>
        <c:dLbls>
          <c:showLegendKey val="0"/>
          <c:showVal val="0"/>
          <c:showCatName val="0"/>
          <c:showSerName val="0"/>
          <c:showPercent val="0"/>
          <c:showBubbleSize val="0"/>
        </c:dLbls>
        <c:gapWidth val="219"/>
        <c:overlap val="-27"/>
        <c:axId val="566961711"/>
        <c:axId val="1324561839"/>
      </c:barChart>
      <c:catAx>
        <c:axId val="5669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24561839"/>
        <c:crosses val="autoZero"/>
        <c:auto val="1"/>
        <c:lblAlgn val="ctr"/>
        <c:lblOffset val="100"/>
        <c:noMultiLvlLbl val="0"/>
      </c:catAx>
      <c:valAx>
        <c:axId val="1324561839"/>
        <c:scaling>
          <c:orientation val="minMax"/>
        </c:scaling>
        <c:delete val="1"/>
        <c:axPos val="l"/>
        <c:numFmt formatCode="_(&quot;$&quot;* #,##0_);_(&quot;$&quot;* \(#,##0\);_(&quot;$&quot;* &quot;-&quot;??_);_(@_)" sourceLinked="1"/>
        <c:majorTickMark val="none"/>
        <c:minorTickMark val="none"/>
        <c:tickLblPos val="nextTo"/>
        <c:crossAx val="566961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glow>
                <a:schemeClr val="accent1">
                  <a:alpha val="40000"/>
                </a:schemeClr>
              </a:glow>
              <a:softEdge rad="0"/>
            </a:effectLst>
          </c:spPr>
          <c:dPt>
            <c:idx val="0"/>
            <c:bubble3D val="0"/>
            <c:spPr>
              <a:solidFill>
                <a:schemeClr val="accent1"/>
              </a:solidFill>
              <a:ln w="19050">
                <a:noFill/>
              </a:ln>
              <a:effectLst>
                <a:glow>
                  <a:schemeClr val="accent1">
                    <a:alpha val="40000"/>
                  </a:schemeClr>
                </a:glow>
                <a:softEdge rad="0"/>
              </a:effectLst>
            </c:spPr>
            <c:extLst>
              <c:ext xmlns:c16="http://schemas.microsoft.com/office/drawing/2014/chart" uri="{C3380CC4-5D6E-409C-BE32-E72D297353CC}">
                <c16:uniqueId val="{00000001-FB27-4362-85D3-F7C264DD7472}"/>
              </c:ext>
            </c:extLst>
          </c:dPt>
          <c:dPt>
            <c:idx val="1"/>
            <c:bubble3D val="0"/>
            <c:spPr>
              <a:solidFill>
                <a:schemeClr val="accent1">
                  <a:lumMod val="40000"/>
                  <a:lumOff val="60000"/>
                </a:schemeClr>
              </a:solidFill>
              <a:ln w="19050">
                <a:noFill/>
              </a:ln>
              <a:effectLst>
                <a:glow>
                  <a:schemeClr val="accent1">
                    <a:alpha val="40000"/>
                  </a:schemeClr>
                </a:glow>
                <a:softEdge rad="0"/>
              </a:effectLst>
            </c:spPr>
            <c:extLst>
              <c:ext xmlns:c16="http://schemas.microsoft.com/office/drawing/2014/chart" uri="{C3380CC4-5D6E-409C-BE32-E72D297353CC}">
                <c16:uniqueId val="{00000003-FB27-4362-85D3-F7C264DD7472}"/>
              </c:ext>
            </c:extLst>
          </c:dPt>
          <c:dLbls>
            <c:dLbl>
              <c:idx val="0"/>
              <c:layout>
                <c:manualLayout>
                  <c:x val="-0.1590150715696621"/>
                  <c:y val="-9.283270943591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999395461410284"/>
                      <c:h val="0.36371993812670589"/>
                    </c:manualLayout>
                  </c15:layout>
                </c:ext>
                <c:ext xmlns:c16="http://schemas.microsoft.com/office/drawing/2014/chart" uri="{C3380CC4-5D6E-409C-BE32-E72D297353CC}">
                  <c16:uniqueId val="{00000001-FB27-4362-85D3-F7C264DD7472}"/>
                </c:ext>
              </c:extLst>
            </c:dLbl>
            <c:dLbl>
              <c:idx val="1"/>
              <c:delete val="1"/>
              <c:extLst>
                <c:ext xmlns:c15="http://schemas.microsoft.com/office/drawing/2012/chart" uri="{CE6537A1-D6FC-4f65-9D91-7224C49458BB}"/>
                <c:ext xmlns:c16="http://schemas.microsoft.com/office/drawing/2014/chart" uri="{C3380CC4-5D6E-409C-BE32-E72D297353CC}">
                  <c16:uniqueId val="{00000003-FB27-4362-85D3-F7C264DD747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val>
            <c:numRef>
              <c:f>'pivottable overview'!$J$5:$J$6</c:f>
              <c:numCache>
                <c:formatCode>0%</c:formatCode>
                <c:ptCount val="2"/>
                <c:pt idx="0">
                  <c:v>0.63092123885139306</c:v>
                </c:pt>
                <c:pt idx="1">
                  <c:v>0.36907876114860694</c:v>
                </c:pt>
              </c:numCache>
            </c:numRef>
          </c:val>
          <c:extLst>
            <c:ext xmlns:c16="http://schemas.microsoft.com/office/drawing/2014/chart" uri="{C3380CC4-5D6E-409C-BE32-E72D297353CC}">
              <c16:uniqueId val="{00000004-FB27-4362-85D3-F7C264DD7472}"/>
            </c:ext>
          </c:extLst>
        </c:ser>
        <c:dLbls>
          <c:showLegendKey val="0"/>
          <c:showVal val="1"/>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34E5-4ECE-94D8-9824B88E141F}"/>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34E5-4ECE-94D8-9824B88E141F}"/>
              </c:ext>
            </c:extLst>
          </c:dPt>
          <c:dLbls>
            <c:dLbl>
              <c:idx val="0"/>
              <c:layout>
                <c:manualLayout>
                  <c:x val="-0.14692607657287862"/>
                  <c:y val="7.813811671401813E-2"/>
                </c:manualLayout>
              </c:layout>
              <c:showLegendKey val="0"/>
              <c:showVal val="1"/>
              <c:showCatName val="0"/>
              <c:showSerName val="0"/>
              <c:showPercent val="0"/>
              <c:showBubbleSize val="0"/>
              <c:extLst>
                <c:ext xmlns:c15="http://schemas.microsoft.com/office/drawing/2012/chart" uri="{CE6537A1-D6FC-4f65-9D91-7224C49458BB}">
                  <c15:layout>
                    <c:manualLayout>
                      <c:w val="0.3449290359556465"/>
                      <c:h val="0.27205219383093626"/>
                    </c:manualLayout>
                  </c15:layout>
                </c:ext>
                <c:ext xmlns:c16="http://schemas.microsoft.com/office/drawing/2014/chart" uri="{C3380CC4-5D6E-409C-BE32-E72D297353CC}">
                  <c16:uniqueId val="{00000001-34E5-4ECE-94D8-9824B88E141F}"/>
                </c:ext>
              </c:extLst>
            </c:dLbl>
            <c:dLbl>
              <c:idx val="1"/>
              <c:delete val="1"/>
              <c:extLst>
                <c:ext xmlns:c15="http://schemas.microsoft.com/office/drawing/2012/chart" uri="{CE6537A1-D6FC-4f65-9D91-7224C49458BB}"/>
                <c:ext xmlns:c16="http://schemas.microsoft.com/office/drawing/2014/chart" uri="{C3380CC4-5D6E-409C-BE32-E72D297353CC}">
                  <c16:uniqueId val="{00000003-34E5-4ECE-94D8-9824B88E14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val>
            <c:numRef>
              <c:f>'pivottable overview'!$K$5:$K$6</c:f>
              <c:numCache>
                <c:formatCode>0%</c:formatCode>
                <c:ptCount val="2"/>
                <c:pt idx="0">
                  <c:v>0.36907876114860699</c:v>
                </c:pt>
                <c:pt idx="1">
                  <c:v>0.63092123885139295</c:v>
                </c:pt>
              </c:numCache>
            </c:numRef>
          </c:val>
          <c:extLst>
            <c:ext xmlns:c16="http://schemas.microsoft.com/office/drawing/2014/chart" uri="{C3380CC4-5D6E-409C-BE32-E72D297353CC}">
              <c16:uniqueId val="{00000004-34E5-4ECE-94D8-9824B88E141F}"/>
            </c:ext>
          </c:extLst>
        </c:ser>
        <c:dLbls>
          <c:showLegendKey val="0"/>
          <c:showVal val="1"/>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product!trend_sale_product</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manualLayout>
          <c:layoutTarget val="inner"/>
          <c:xMode val="edge"/>
          <c:yMode val="edge"/>
          <c:x val="0.11834539943830701"/>
          <c:y val="0.31274887318457517"/>
          <c:w val="0.82389770952790253"/>
          <c:h val="0.49017806465972963"/>
        </c:manualLayout>
      </c:layout>
      <c:barChart>
        <c:barDir val="col"/>
        <c:grouping val="stacked"/>
        <c:varyColors val="0"/>
        <c:ser>
          <c:idx val="0"/>
          <c:order val="0"/>
          <c:tx>
            <c:strRef>
              <c:f>'pivottable product'!$L$3:$L$4</c:f>
              <c:strCache>
                <c:ptCount val="1"/>
                <c:pt idx="0">
                  <c:v>Men's Apparel</c:v>
                </c:pt>
              </c:strCache>
            </c:strRef>
          </c:tx>
          <c:spPr>
            <a:solidFill>
              <a:schemeClr val="accent1"/>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product'!$L$5:$L$30</c:f>
              <c:numCache>
                <c:formatCode>"$"#.0,,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0-16E4-4E9E-BD35-1A0988AFA952}"/>
            </c:ext>
          </c:extLst>
        </c:ser>
        <c:ser>
          <c:idx val="1"/>
          <c:order val="1"/>
          <c:tx>
            <c:strRef>
              <c:f>'pivottable product'!$M$3:$M$4</c:f>
              <c:strCache>
                <c:ptCount val="1"/>
                <c:pt idx="0">
                  <c:v>Men's Athletic Footwear</c:v>
                </c:pt>
              </c:strCache>
            </c:strRef>
          </c:tx>
          <c:spPr>
            <a:solidFill>
              <a:schemeClr val="accent3"/>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product'!$M$5:$M$30</c:f>
              <c:numCache>
                <c:formatCode>"$"#.0,,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A-DB90-42C8-8717-CA6BE2277A1F}"/>
            </c:ext>
          </c:extLst>
        </c:ser>
        <c:ser>
          <c:idx val="2"/>
          <c:order val="2"/>
          <c:tx>
            <c:strRef>
              <c:f>'pivottable product'!$N$3:$N$4</c:f>
              <c:strCache>
                <c:ptCount val="1"/>
                <c:pt idx="0">
                  <c:v>Men's Street Footwear</c:v>
                </c:pt>
              </c:strCache>
            </c:strRef>
          </c:tx>
          <c:spPr>
            <a:solidFill>
              <a:schemeClr val="accent5"/>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product'!$N$5:$N$30</c:f>
              <c:numCache>
                <c:formatCode>"$"#.0,,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B-DB90-42C8-8717-CA6BE2277A1F}"/>
            </c:ext>
          </c:extLst>
        </c:ser>
        <c:ser>
          <c:idx val="3"/>
          <c:order val="3"/>
          <c:tx>
            <c:strRef>
              <c:f>'pivottable product'!$O$3:$O$4</c:f>
              <c:strCache>
                <c:ptCount val="1"/>
                <c:pt idx="0">
                  <c:v>Women's Apparel</c:v>
                </c:pt>
              </c:strCache>
            </c:strRef>
          </c:tx>
          <c:spPr>
            <a:solidFill>
              <a:schemeClr val="accent1">
                <a:lumMod val="60000"/>
              </a:schemeClr>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product'!$O$5:$O$30</c:f>
              <c:numCache>
                <c:formatCode>"$"#.0,,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C-DB90-42C8-8717-CA6BE2277A1F}"/>
            </c:ext>
          </c:extLst>
        </c:ser>
        <c:ser>
          <c:idx val="4"/>
          <c:order val="4"/>
          <c:tx>
            <c:strRef>
              <c:f>'pivottable product'!$P$3:$P$4</c:f>
              <c:strCache>
                <c:ptCount val="1"/>
                <c:pt idx="0">
                  <c:v>Women's Athletic Footwear</c:v>
                </c:pt>
              </c:strCache>
            </c:strRef>
          </c:tx>
          <c:spPr>
            <a:solidFill>
              <a:schemeClr val="accent3">
                <a:lumMod val="60000"/>
              </a:schemeClr>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product'!$P$5:$P$30</c:f>
              <c:numCache>
                <c:formatCode>"$"#.0,,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D-DB90-42C8-8717-CA6BE2277A1F}"/>
            </c:ext>
          </c:extLst>
        </c:ser>
        <c:ser>
          <c:idx val="5"/>
          <c:order val="5"/>
          <c:tx>
            <c:strRef>
              <c:f>'pivottable product'!$Q$3:$Q$4</c:f>
              <c:strCache>
                <c:ptCount val="1"/>
                <c:pt idx="0">
                  <c:v>Women's Street Footwear</c:v>
                </c:pt>
              </c:strCache>
            </c:strRef>
          </c:tx>
          <c:spPr>
            <a:solidFill>
              <a:schemeClr val="accent5">
                <a:lumMod val="60000"/>
              </a:schemeClr>
            </a:solidFill>
            <a:ln>
              <a:noFill/>
            </a:ln>
            <a:effectLst/>
          </c:spPr>
          <c:invertIfNegative val="0"/>
          <c:cat>
            <c:multiLvlStrRef>
              <c:f>'pivottable product'!$K$5:$K$30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product'!$Q$5:$Q$30</c:f>
              <c:numCache>
                <c:formatCode>"$"#.0,,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E-DB90-42C8-8717-CA6BE2277A1F}"/>
            </c:ext>
          </c:extLst>
        </c:ser>
        <c:dLbls>
          <c:showLegendKey val="0"/>
          <c:showVal val="0"/>
          <c:showCatName val="0"/>
          <c:showSerName val="0"/>
          <c:showPercent val="0"/>
          <c:showBubbleSize val="0"/>
        </c:dLbls>
        <c:gapWidth val="51"/>
        <c:overlap val="100"/>
        <c:axId val="167897568"/>
        <c:axId val="308626352"/>
      </c:barChart>
      <c:catAx>
        <c:axId val="167897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308626352"/>
        <c:crosses val="autoZero"/>
        <c:auto val="1"/>
        <c:lblAlgn val="ctr"/>
        <c:lblOffset val="100"/>
        <c:noMultiLvlLbl val="0"/>
      </c:catAx>
      <c:valAx>
        <c:axId val="30862635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67897568"/>
        <c:crosses val="autoZero"/>
        <c:crossBetween val="between"/>
      </c:valAx>
      <c:spPr>
        <a:noFill/>
        <a:ln w="25400">
          <a:noFill/>
        </a:ln>
        <a:effectLst/>
      </c:spPr>
    </c:plotArea>
    <c:legend>
      <c:legendPos val="t"/>
      <c:layout>
        <c:manualLayout>
          <c:xMode val="edge"/>
          <c:yMode val="edge"/>
          <c:x val="4.0857344724230762E-2"/>
          <c:y val="4.7301076316748368E-2"/>
          <c:w val="0.85018863613209927"/>
          <c:h val="0.2306337164803281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product!product_margin_trend</c:name>
    <c:fmtId val="5"/>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2"/>
        <c:spPr>
          <a:ln w="12700" cap="rnd">
            <a:solidFill>
              <a:schemeClr val="accent1"/>
            </a:solidFill>
            <a:round/>
          </a:ln>
          <a:effectLst/>
        </c:spPr>
        <c:marker>
          <c:symbol val="circle"/>
          <c:size val="3"/>
          <c:spPr>
            <a:solidFill>
              <a:schemeClr val="accent1"/>
            </a:solidFill>
            <a:ln w="9525">
              <a:solidFill>
                <a:schemeClr val="accent1"/>
              </a:solidFill>
            </a:ln>
            <a:effectLst/>
          </c:spPr>
        </c:marker>
      </c:pivotFmt>
      <c:pivotFmt>
        <c:idx val="13"/>
        <c:spPr>
          <a:ln w="12700" cap="rnd">
            <a:solidFill>
              <a:schemeClr val="accent1"/>
            </a:solidFill>
            <a:round/>
          </a:ln>
          <a:effectLst/>
        </c:spPr>
        <c:marker>
          <c:symbol val="circle"/>
          <c:size val="3"/>
          <c:spPr>
            <a:solidFill>
              <a:schemeClr val="accent3"/>
            </a:solidFill>
            <a:ln w="9525">
              <a:solidFill>
                <a:schemeClr val="accent3"/>
              </a:solidFill>
            </a:ln>
            <a:effectLst/>
          </c:spPr>
        </c:marker>
      </c:pivotFmt>
      <c:pivotFmt>
        <c:idx val="14"/>
        <c:spPr>
          <a:ln w="12700" cap="rnd">
            <a:solidFill>
              <a:schemeClr val="accent1"/>
            </a:solidFill>
            <a:round/>
          </a:ln>
          <a:effectLst/>
        </c:spPr>
        <c:marker>
          <c:symbol val="circle"/>
          <c:size val="3"/>
          <c:spPr>
            <a:solidFill>
              <a:schemeClr val="accent5"/>
            </a:solidFill>
            <a:ln w="9525">
              <a:noFill/>
            </a:ln>
            <a:effectLst/>
          </c:spPr>
        </c:marker>
      </c:pivotFmt>
      <c:pivotFmt>
        <c:idx val="15"/>
        <c:spPr>
          <a:ln w="12700" cap="rnd">
            <a:solidFill>
              <a:schemeClr val="accent1"/>
            </a:solidFill>
            <a:round/>
          </a:ln>
          <a:effectLst/>
        </c:spPr>
        <c:marker>
          <c:symbol val="circle"/>
          <c:size val="3"/>
          <c:spPr>
            <a:solidFill>
              <a:schemeClr val="accent1">
                <a:lumMod val="60000"/>
              </a:schemeClr>
            </a:solidFill>
            <a:ln w="9525">
              <a:noFill/>
            </a:ln>
            <a:effectLst/>
          </c:spPr>
        </c:marker>
      </c:pivotFmt>
      <c:pivotFmt>
        <c:idx val="16"/>
        <c:spPr>
          <a:ln w="12700" cap="rnd">
            <a:solidFill>
              <a:schemeClr val="accent1"/>
            </a:solidFill>
            <a:round/>
          </a:ln>
          <a:effectLst/>
        </c:spPr>
        <c:marker>
          <c:symbol val="circle"/>
          <c:size val="3"/>
          <c:spPr>
            <a:solidFill>
              <a:schemeClr val="accent3">
                <a:lumMod val="60000"/>
              </a:schemeClr>
            </a:solidFill>
            <a:ln w="9525">
              <a:solidFill>
                <a:schemeClr val="accent3">
                  <a:lumMod val="60000"/>
                </a:schemeClr>
              </a:solidFill>
            </a:ln>
            <a:effectLst/>
          </c:spPr>
        </c:marker>
      </c:pivotFmt>
      <c:pivotFmt>
        <c:idx val="17"/>
        <c:spPr>
          <a:ln w="12700" cap="rnd">
            <a:solidFill>
              <a:schemeClr val="accent1"/>
            </a:solidFill>
            <a:round/>
          </a:ln>
          <a:effectLst/>
        </c:spPr>
        <c:marker>
          <c:symbol val="circle"/>
          <c:size val="3"/>
          <c:spPr>
            <a:solidFill>
              <a:schemeClr val="accent5">
                <a:lumMod val="60000"/>
              </a:schemeClr>
            </a:solidFill>
            <a:ln w="9525">
              <a:solidFill>
                <a:schemeClr val="accent5">
                  <a:lumMod val="60000"/>
                </a:schemeClr>
              </a:solidFill>
            </a:ln>
            <a:effectLst/>
          </c:spPr>
        </c:marker>
      </c:pivotFmt>
      <c:pivotFmt>
        <c:idx val="18"/>
      </c:pivotFmt>
    </c:pivotFmts>
    <c:plotArea>
      <c:layout>
        <c:manualLayout>
          <c:layoutTarget val="inner"/>
          <c:xMode val="edge"/>
          <c:yMode val="edge"/>
          <c:x val="0.10255338584129817"/>
          <c:y val="3.8709669553534255E-2"/>
          <c:w val="0.84042716019854358"/>
          <c:h val="0.74539400652395094"/>
        </c:manualLayout>
      </c:layout>
      <c:lineChart>
        <c:grouping val="standard"/>
        <c:varyColors val="0"/>
        <c:ser>
          <c:idx val="0"/>
          <c:order val="0"/>
          <c:tx>
            <c:strRef>
              <c:f>'pivottable product'!$C$13:$C$14</c:f>
              <c:strCache>
                <c:ptCount val="1"/>
                <c:pt idx="0">
                  <c:v>Men's Apparel</c:v>
                </c:pt>
              </c:strCache>
            </c:strRef>
          </c:tx>
          <c:spPr>
            <a:ln w="12700" cap="rnd">
              <a:solidFill>
                <a:schemeClr val="accent1"/>
              </a:solidFill>
              <a:round/>
            </a:ln>
            <a:effectLst/>
          </c:spPr>
          <c:marker>
            <c:symbol val="circle"/>
            <c:size val="3"/>
            <c:spPr>
              <a:solidFill>
                <a:schemeClr val="accent1"/>
              </a:solidFill>
              <a:ln w="9525">
                <a:solidFill>
                  <a:schemeClr val="accent1"/>
                </a:solid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product'!$C$15:$C$40</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1"/>
          <c:extLst>
            <c:ext xmlns:c16="http://schemas.microsoft.com/office/drawing/2014/chart" uri="{C3380CC4-5D6E-409C-BE32-E72D297353CC}">
              <c16:uniqueId val="{00000000-3B04-4B7B-90F5-9F26F2AFA10D}"/>
            </c:ext>
          </c:extLst>
        </c:ser>
        <c:ser>
          <c:idx val="1"/>
          <c:order val="1"/>
          <c:tx>
            <c:strRef>
              <c:f>'pivottable product'!$D$13:$D$14</c:f>
              <c:strCache>
                <c:ptCount val="1"/>
                <c:pt idx="0">
                  <c:v>Men's Athletic Footwear</c:v>
                </c:pt>
              </c:strCache>
            </c:strRef>
          </c:tx>
          <c:spPr>
            <a:ln w="12700" cap="rnd">
              <a:solidFill>
                <a:schemeClr val="accent3"/>
              </a:solidFill>
              <a:round/>
            </a:ln>
            <a:effectLst/>
          </c:spPr>
          <c:marker>
            <c:symbol val="circle"/>
            <c:size val="3"/>
            <c:spPr>
              <a:solidFill>
                <a:schemeClr val="accent3"/>
              </a:solidFill>
              <a:ln w="9525">
                <a:solidFill>
                  <a:schemeClr val="accent3"/>
                </a:solid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product'!$D$15:$D$40</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0A-DE9A-46D4-9559-0F5CD1EEF6C8}"/>
            </c:ext>
          </c:extLst>
        </c:ser>
        <c:ser>
          <c:idx val="2"/>
          <c:order val="2"/>
          <c:tx>
            <c:strRef>
              <c:f>'pivottable product'!$E$13:$E$14</c:f>
              <c:strCache>
                <c:ptCount val="1"/>
                <c:pt idx="0">
                  <c:v>Men's Street Footwear</c:v>
                </c:pt>
              </c:strCache>
            </c:strRef>
          </c:tx>
          <c:spPr>
            <a:ln w="12700" cap="rnd">
              <a:solidFill>
                <a:schemeClr val="accent5"/>
              </a:solidFill>
              <a:round/>
            </a:ln>
            <a:effectLst/>
          </c:spPr>
          <c:marker>
            <c:symbol val="circle"/>
            <c:size val="3"/>
            <c:spPr>
              <a:solidFill>
                <a:schemeClr val="accent5"/>
              </a:solidFill>
              <a:ln w="9525">
                <a:no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product'!$E$15:$E$40</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0B-DE9A-46D4-9559-0F5CD1EEF6C8}"/>
            </c:ext>
          </c:extLst>
        </c:ser>
        <c:ser>
          <c:idx val="3"/>
          <c:order val="3"/>
          <c:tx>
            <c:strRef>
              <c:f>'pivottable product'!$F$13:$F$14</c:f>
              <c:strCache>
                <c:ptCount val="1"/>
                <c:pt idx="0">
                  <c:v>Women's Apparel</c:v>
                </c:pt>
              </c:strCache>
            </c:strRef>
          </c:tx>
          <c:spPr>
            <a:ln w="12700" cap="rnd">
              <a:solidFill>
                <a:schemeClr val="accent1">
                  <a:lumMod val="60000"/>
                </a:schemeClr>
              </a:solidFill>
              <a:round/>
            </a:ln>
            <a:effectLst/>
          </c:spPr>
          <c:marker>
            <c:symbol val="circle"/>
            <c:size val="3"/>
            <c:spPr>
              <a:solidFill>
                <a:schemeClr val="accent1">
                  <a:lumMod val="60000"/>
                </a:schemeClr>
              </a:solidFill>
              <a:ln w="9525">
                <a:no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product'!$F$15:$F$40</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0C-DE9A-46D4-9559-0F5CD1EEF6C8}"/>
            </c:ext>
          </c:extLst>
        </c:ser>
        <c:ser>
          <c:idx val="4"/>
          <c:order val="4"/>
          <c:tx>
            <c:strRef>
              <c:f>'pivottable product'!$G$13:$G$14</c:f>
              <c:strCache>
                <c:ptCount val="1"/>
                <c:pt idx="0">
                  <c:v>Women's Athletic Footwear</c:v>
                </c:pt>
              </c:strCache>
            </c:strRef>
          </c:tx>
          <c:spPr>
            <a:ln w="12700" cap="rnd">
              <a:solidFill>
                <a:schemeClr val="accent3">
                  <a:lumMod val="60000"/>
                </a:schemeClr>
              </a:solidFill>
              <a:round/>
            </a:ln>
            <a:effectLst/>
          </c:spPr>
          <c:marker>
            <c:symbol val="circle"/>
            <c:size val="3"/>
            <c:spPr>
              <a:solidFill>
                <a:schemeClr val="accent3">
                  <a:lumMod val="60000"/>
                </a:schemeClr>
              </a:solidFill>
              <a:ln w="9525">
                <a:solidFill>
                  <a:schemeClr val="accent3">
                    <a:lumMod val="60000"/>
                  </a:schemeClr>
                </a:solid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product'!$G$15:$G$40</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0D-DE9A-46D4-9559-0F5CD1EEF6C8}"/>
            </c:ext>
          </c:extLst>
        </c:ser>
        <c:ser>
          <c:idx val="5"/>
          <c:order val="5"/>
          <c:tx>
            <c:strRef>
              <c:f>'pivottable product'!$H$13:$H$14</c:f>
              <c:strCache>
                <c:ptCount val="1"/>
                <c:pt idx="0">
                  <c:v>Women's Street Footwear</c:v>
                </c:pt>
              </c:strCache>
            </c:strRef>
          </c:tx>
          <c:spPr>
            <a:ln w="12700" cap="rnd">
              <a:solidFill>
                <a:schemeClr val="accent5">
                  <a:lumMod val="60000"/>
                </a:schemeClr>
              </a:solidFill>
              <a:round/>
            </a:ln>
            <a:effectLst/>
          </c:spPr>
          <c:marker>
            <c:symbol val="circle"/>
            <c:size val="3"/>
            <c:spPr>
              <a:solidFill>
                <a:schemeClr val="accent5">
                  <a:lumMod val="60000"/>
                </a:schemeClr>
              </a:solidFill>
              <a:ln w="9525">
                <a:solidFill>
                  <a:schemeClr val="accent5">
                    <a:lumMod val="60000"/>
                  </a:schemeClr>
                </a:solidFill>
              </a:ln>
              <a:effectLst/>
            </c:spPr>
          </c:marker>
          <c:cat>
            <c:multiLvlStrRef>
              <c:f>'pivottable product'!$B$15:$B$40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product'!$H$15:$H$40</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0E-DE9A-46D4-9559-0F5CD1EEF6C8}"/>
            </c:ext>
          </c:extLst>
        </c:ser>
        <c:dLbls>
          <c:showLegendKey val="0"/>
          <c:showVal val="0"/>
          <c:showCatName val="0"/>
          <c:showSerName val="0"/>
          <c:showPercent val="0"/>
          <c:showBubbleSize val="0"/>
        </c:dLbls>
        <c:marker val="1"/>
        <c:smooth val="0"/>
        <c:axId val="244456592"/>
        <c:axId val="225406704"/>
      </c:lineChart>
      <c:catAx>
        <c:axId val="2444565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25406704"/>
        <c:crosses val="autoZero"/>
        <c:auto val="1"/>
        <c:lblAlgn val="ctr"/>
        <c:lblOffset val="100"/>
        <c:noMultiLvlLbl val="0"/>
      </c:catAx>
      <c:valAx>
        <c:axId val="2254067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4445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product!method pie</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'pivottable product'!$C$43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86-4FFF-B51F-6F218FAEEA2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886-4FFF-B51F-6F218FAEEA2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886-4FFF-B51F-6F218FAEEA20}"/>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product'!$B$44:$B$46</c:f>
              <c:strCache>
                <c:ptCount val="3"/>
                <c:pt idx="0">
                  <c:v>In-store</c:v>
                </c:pt>
                <c:pt idx="1">
                  <c:v>Online</c:v>
                </c:pt>
                <c:pt idx="2">
                  <c:v>Outlet</c:v>
                </c:pt>
              </c:strCache>
            </c:strRef>
          </c:cat>
          <c:val>
            <c:numRef>
              <c:f>'pivottable product'!$C$44:$C$46</c:f>
              <c:numCache>
                <c:formatCode>"$"#,,</c:formatCode>
                <c:ptCount val="3"/>
                <c:pt idx="0">
                  <c:v>356643750</c:v>
                </c:pt>
                <c:pt idx="1">
                  <c:v>247672882</c:v>
                </c:pt>
                <c:pt idx="2">
                  <c:v>295585493</c:v>
                </c:pt>
              </c:numCache>
            </c:numRef>
          </c:val>
          <c:extLst>
            <c:ext xmlns:c16="http://schemas.microsoft.com/office/drawing/2014/chart" uri="{C3380CC4-5D6E-409C-BE32-E72D297353CC}">
              <c16:uniqueId val="{00000006-9886-4FFF-B51F-6F218FAEEA20}"/>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layout>
        <c:manualLayout>
          <c:xMode val="edge"/>
          <c:yMode val="edge"/>
          <c:x val="0.63977924381073992"/>
          <c:y val="0.32706299822136109"/>
          <c:w val="0.25931985528835921"/>
          <c:h val="0.3458740035572777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product!method revenue %</c:name>
    <c:fmtId val="3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areaChart>
        <c:grouping val="percentStacked"/>
        <c:varyColors val="0"/>
        <c:ser>
          <c:idx val="0"/>
          <c:order val="0"/>
          <c:tx>
            <c:strRef>
              <c:f>'pivottable product'!$F$43:$F$44</c:f>
              <c:strCache>
                <c:ptCount val="1"/>
                <c:pt idx="0">
                  <c:v>In-store</c:v>
                </c:pt>
              </c:strCache>
            </c:strRef>
          </c:tx>
          <c:spPr>
            <a:solidFill>
              <a:schemeClr val="accent1"/>
            </a:solidFill>
            <a:ln>
              <a:noFill/>
            </a:ln>
            <a:effectLst/>
          </c:spPr>
          <c:cat>
            <c:multiLvlStrRef>
              <c:f>'pivottable product'!$E$45:$E$70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product'!$F$45:$F$70</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53E6-4EA1-90E6-9D79372E2811}"/>
            </c:ext>
          </c:extLst>
        </c:ser>
        <c:ser>
          <c:idx val="1"/>
          <c:order val="1"/>
          <c:tx>
            <c:strRef>
              <c:f>'pivottable product'!$G$43:$G$44</c:f>
              <c:strCache>
                <c:ptCount val="1"/>
                <c:pt idx="0">
                  <c:v>Online</c:v>
                </c:pt>
              </c:strCache>
            </c:strRef>
          </c:tx>
          <c:spPr>
            <a:solidFill>
              <a:schemeClr val="accent3"/>
            </a:solidFill>
            <a:ln>
              <a:noFill/>
            </a:ln>
            <a:effectLst/>
          </c:spPr>
          <c:cat>
            <c:multiLvlStrRef>
              <c:f>'pivottable product'!$E$45:$E$70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product'!$G$45:$G$70</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53E6-4EA1-90E6-9D79372E2811}"/>
            </c:ext>
          </c:extLst>
        </c:ser>
        <c:ser>
          <c:idx val="2"/>
          <c:order val="2"/>
          <c:tx>
            <c:strRef>
              <c:f>'pivottable product'!$H$43:$H$44</c:f>
              <c:strCache>
                <c:ptCount val="1"/>
                <c:pt idx="0">
                  <c:v>Outlet</c:v>
                </c:pt>
              </c:strCache>
            </c:strRef>
          </c:tx>
          <c:spPr>
            <a:solidFill>
              <a:schemeClr val="accent5"/>
            </a:solidFill>
            <a:ln>
              <a:noFill/>
            </a:ln>
            <a:effectLst/>
          </c:spPr>
          <c:cat>
            <c:multiLvlStrRef>
              <c:f>'pivottable product'!$E$45:$E$70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product'!$H$45:$H$70</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53E6-4EA1-90E6-9D79372E2811}"/>
            </c:ext>
          </c:extLst>
        </c:ser>
        <c:dLbls>
          <c:showLegendKey val="0"/>
          <c:showVal val="0"/>
          <c:showCatName val="0"/>
          <c:showSerName val="0"/>
          <c:showPercent val="0"/>
          <c:showBubbleSize val="0"/>
        </c:dLbls>
        <c:axId val="767500192"/>
        <c:axId val="1768351456"/>
      </c:areaChart>
      <c:catAx>
        <c:axId val="76750019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68351456"/>
        <c:crosses val="autoZero"/>
        <c:auto val="1"/>
        <c:lblAlgn val="ctr"/>
        <c:lblOffset val="100"/>
        <c:noMultiLvlLbl val="0"/>
      </c:catAx>
      <c:valAx>
        <c:axId val="17683514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67500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dashboard.xlsx]pivottable product!method profit margin</c:name>
    <c:fmtId val="9"/>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6"/>
        <c:spPr>
          <a:ln w="12700" cap="rnd">
            <a:solidFill>
              <a:schemeClr val="accent1"/>
            </a:solidFill>
            <a:round/>
          </a:ln>
          <a:effectLst/>
        </c:spPr>
        <c:marker>
          <c:symbol val="circle"/>
          <c:size val="3"/>
          <c:spPr>
            <a:solidFill>
              <a:schemeClr val="accent1"/>
            </a:solidFill>
            <a:ln w="9525">
              <a:solidFill>
                <a:schemeClr val="accent1"/>
              </a:solidFill>
            </a:ln>
            <a:effectLst/>
          </c:spPr>
        </c:marker>
      </c:pivotFmt>
      <c:pivotFmt>
        <c:idx val="7"/>
        <c:spPr>
          <a:ln w="12700" cap="rnd">
            <a:solidFill>
              <a:schemeClr val="accent1"/>
            </a:solidFill>
            <a:round/>
          </a:ln>
          <a:effectLst/>
        </c:spPr>
        <c:marker>
          <c:symbol val="circle"/>
          <c:size val="3"/>
          <c:spPr>
            <a:solidFill>
              <a:schemeClr val="accent3"/>
            </a:solidFill>
            <a:ln w="9525">
              <a:solidFill>
                <a:schemeClr val="accent3"/>
              </a:solidFill>
            </a:ln>
            <a:effectLst/>
          </c:spPr>
        </c:marker>
      </c:pivotFmt>
      <c:pivotFmt>
        <c:idx val="8"/>
        <c:spPr>
          <a:ln w="12700" cap="rnd">
            <a:solidFill>
              <a:schemeClr val="accent1"/>
            </a:solidFill>
            <a:round/>
          </a:ln>
          <a:effectLst/>
        </c:spPr>
        <c:marker>
          <c:symbol val="circle"/>
          <c:size val="3"/>
          <c:spPr>
            <a:solidFill>
              <a:schemeClr val="accent5"/>
            </a:solidFill>
            <a:ln w="9525">
              <a:solidFill>
                <a:schemeClr val="accent5"/>
              </a:solidFill>
            </a:ln>
            <a:effectLst/>
          </c:spPr>
        </c:marker>
      </c:pivotFmt>
    </c:pivotFmts>
    <c:plotArea>
      <c:layout>
        <c:manualLayout>
          <c:layoutTarget val="inner"/>
          <c:xMode val="edge"/>
          <c:yMode val="edge"/>
          <c:x val="0.10258731899861803"/>
          <c:y val="6.6938167405153362E-2"/>
          <c:w val="0.84641541186043801"/>
          <c:h val="0.64714859804655334"/>
        </c:manualLayout>
      </c:layout>
      <c:lineChart>
        <c:grouping val="standard"/>
        <c:varyColors val="0"/>
        <c:ser>
          <c:idx val="0"/>
          <c:order val="0"/>
          <c:tx>
            <c:strRef>
              <c:f>'pivottable product'!$K$43:$K$44</c:f>
              <c:strCache>
                <c:ptCount val="1"/>
                <c:pt idx="0">
                  <c:v>In-store</c:v>
                </c:pt>
              </c:strCache>
            </c:strRef>
          </c:tx>
          <c:spPr>
            <a:ln w="12700" cap="rnd">
              <a:solidFill>
                <a:schemeClr val="accent1"/>
              </a:solidFill>
              <a:round/>
            </a:ln>
            <a:effectLst/>
          </c:spPr>
          <c:marker>
            <c:symbol val="circle"/>
            <c:size val="3"/>
            <c:spPr>
              <a:solidFill>
                <a:schemeClr val="accent1"/>
              </a:solidFill>
              <a:ln w="9525">
                <a:solidFill>
                  <a:schemeClr val="accent1"/>
                </a:solidFill>
              </a:ln>
              <a:effectLst/>
            </c:spPr>
          </c:marker>
          <c:cat>
            <c:multiLvlStrRef>
              <c:f>'pivottable product'!$J$45:$J$70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product'!$K$45:$K$70</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0-F5F4-4743-9C63-0DA00804A521}"/>
            </c:ext>
          </c:extLst>
        </c:ser>
        <c:ser>
          <c:idx val="1"/>
          <c:order val="1"/>
          <c:tx>
            <c:strRef>
              <c:f>'pivottable product'!$L$43:$L$44</c:f>
              <c:strCache>
                <c:ptCount val="1"/>
                <c:pt idx="0">
                  <c:v>Online</c:v>
                </c:pt>
              </c:strCache>
            </c:strRef>
          </c:tx>
          <c:spPr>
            <a:ln w="12700" cap="rnd">
              <a:solidFill>
                <a:schemeClr val="accent3"/>
              </a:solidFill>
              <a:round/>
            </a:ln>
            <a:effectLst/>
          </c:spPr>
          <c:marker>
            <c:symbol val="circle"/>
            <c:size val="3"/>
            <c:spPr>
              <a:solidFill>
                <a:schemeClr val="accent3"/>
              </a:solidFill>
              <a:ln w="9525">
                <a:solidFill>
                  <a:schemeClr val="accent3"/>
                </a:solidFill>
              </a:ln>
              <a:effectLst/>
            </c:spPr>
          </c:marker>
          <c:cat>
            <c:multiLvlStrRef>
              <c:f>'pivottable product'!$J$45:$J$70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product'!$L$45:$L$70</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4-C7F2-4EDC-83E1-5536075B40CF}"/>
            </c:ext>
          </c:extLst>
        </c:ser>
        <c:ser>
          <c:idx val="2"/>
          <c:order val="2"/>
          <c:tx>
            <c:strRef>
              <c:f>'pivottable product'!$M$43:$M$44</c:f>
              <c:strCache>
                <c:ptCount val="1"/>
                <c:pt idx="0">
                  <c:v>Outlet</c:v>
                </c:pt>
              </c:strCache>
            </c:strRef>
          </c:tx>
          <c:spPr>
            <a:ln w="12700" cap="rnd">
              <a:solidFill>
                <a:schemeClr val="accent5"/>
              </a:solidFill>
              <a:round/>
            </a:ln>
            <a:effectLst/>
          </c:spPr>
          <c:marker>
            <c:symbol val="circle"/>
            <c:size val="3"/>
            <c:spPr>
              <a:solidFill>
                <a:schemeClr val="accent5"/>
              </a:solidFill>
              <a:ln w="9525">
                <a:solidFill>
                  <a:schemeClr val="accent5"/>
                </a:solidFill>
              </a:ln>
              <a:effectLst/>
            </c:spPr>
          </c:marker>
          <c:cat>
            <c:multiLvlStrRef>
              <c:f>'pivottable product'!$J$45:$J$70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product'!$M$45:$M$70</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5-C7F2-4EDC-83E1-5536075B40CF}"/>
            </c:ext>
          </c:extLst>
        </c:ser>
        <c:dLbls>
          <c:showLegendKey val="0"/>
          <c:showVal val="0"/>
          <c:showCatName val="0"/>
          <c:showSerName val="0"/>
          <c:showPercent val="0"/>
          <c:showBubbleSize val="0"/>
        </c:dLbls>
        <c:marker val="1"/>
        <c:smooth val="0"/>
        <c:axId val="933748352"/>
        <c:axId val="1091292000"/>
      </c:lineChart>
      <c:catAx>
        <c:axId val="933748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91292000"/>
        <c:crosses val="autoZero"/>
        <c:auto val="1"/>
        <c:lblAlgn val="ctr"/>
        <c:lblOffset val="100"/>
        <c:noMultiLvlLbl val="0"/>
      </c:catAx>
      <c:valAx>
        <c:axId val="10912920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3374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288349E4-3D9A-4620-B456-504C324D1889}">
          <cx:tx>
            <cx:txData>
              <cx:f>_xlchart.v1.5</cx:f>
              <cx:v>revenue</cx:v>
            </cx:txData>
          </cx:tx>
          <cx:dataLabels pos="inEnd">
            <cx:numFmt formatCode="$#,," sourceLinked="0"/>
            <cx:txPr>
              <a:bodyPr spcFirstLastPara="1" vertOverflow="ellipsis" horzOverflow="overflow" wrap="square" lIns="0" tIns="0" rIns="0" bIns="0" anchor="ctr" anchorCtr="1"/>
              <a:lstStyle/>
              <a:p>
                <a:pPr algn="ctr" rtl="0">
                  <a:defRPr sz="750"/>
                </a:pPr>
                <a:endParaRPr lang="en-US" sz="75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026691A-04AF-4BEA-9D86-57DC42E7555D}">
          <cx:tx>
            <cx:txData>
              <cx:f>_xlchart.v5.2</cx:f>
              <cx:v>revenue</cx:v>
            </cx:txData>
          </cx:tx>
          <cx:dataLabels>
            <cx:txPr>
              <a:bodyPr spcFirstLastPara="1" vertOverflow="ellipsis" horzOverflow="overflow" wrap="square" lIns="0" tIns="0" rIns="0" bIns="0" anchor="ctr" anchorCtr="1"/>
              <a:lstStyle/>
              <a:p>
                <a:pPr algn="ctr" rtl="0">
                  <a:defRPr sz="500"/>
                </a:pPr>
                <a:endParaRPr lang="en-U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n-US" cultureRegion="VN" attribution="Powered by Bing">
              <cx:geoCache provider="{E9337A44-BEBE-4D9F-B70C-5C5E7DAFC167}">
                <cx:binary>1H1pc9u4tu1fSeXzoxsgBhKnTt+qpgbbcewMTtLd+cJSbDdngvP06++CJScWWx371PGtV1J3RWWR
EDewsKeFDejfN8O/btK7TfVqyNK8/tfN8OvrsGmKf/3yS30T3mWb+iSLbipd67+akxud/aL/+iu6
ufvlttr0UR78YhPKf7kJN1VzN7z+n3/j24I7/VbfbJpI5x/au2r8eFe3aVP/5NrBS682t1mUL6O6
qaKbhv76+nJT15ubsK3vmqZ+/eoub6Jm/DQWd7++3rv19atf5l/4t4e/SiFf096iLbdPqGMzhzuM
3L/o61epzoPdZcuhJ5IIwpjrPDz0apOh4bPluZdmc3tb3dU1enX//rfme13A1d9ev7rRbd6Y8Qsw
lL++/pxHzd3tq+tm09yh/1GtF9sbFtr04/P1fcd/2Ufgf/49+wBDMfvkEUjzcXvq0t8wOk/TKNfR
S8JDTqjNKReCqPuXuw+Pq04odyUTrtheV/soPUeiwwD9aDnD5vztUWJzqfNmk28ehucFNMc5gVoI
qhy+1Ry2Dw0l6kRyQW3J+MNTd6rztCiHMfnehxkkl5+OEpJ31V2g84exeQFE2IliroQ6yO/K8NiW
UZucCOFSymDktgZ0C8jTghzG46HdDI53H48Sjssoz+9q3bykjsgTxhXlTLkHvYviJ1S5jDDb3kfk
WbIcBuVR0xkul1dHicu7JN2EOntBWJg4ES7jXIotKgT68FhRlHMiCGAhjvNdkfb05RkSHQbnR19m
2Ly7OEpszvPb6EW9ClMniirlqJ2/V3Doj6Fx5YntUpdItcNu5lueIdBhZL43nAFzfpxKc3X3rdrU
yQsqDacnwnYocxy51RqYrMfIKHXiUuLY6sHWiX2T9hyJDkPzo+UMm6vVUSrNZXQTRsHmJT0/P3GR
wijHhe6Y1zxMFifIb6BVRrfMS+5j8xyJDmPzo+UMm8vzo8TmXPcvqTP2CXHgZhx+OEZWDI6GEEnJ
7voMl6ekOYzJttUMj/PfjhKPi01eb14woWTuCXc5rJTjHI7I3BPmEjgYtksoZ2n/0/IcxuSh3QyV
C6TtR5jo/z5qsDPBgxF5gdTFPjFWyZZ0N+wzAwbHgtSFcg51uTdgszz/GQIdxuV7wxkwv/95lMD8
lm6+bV40VLZPHCm5LYna6sssy0c85nLwADaB479/PUyKbWr5DIEOA/O94QyY346UfonqWrdV9DA6
/73KwJIx6QiXcHo4HrNPuOMww41tgZn5lstnSHQYmh8tZ9hcvjtKpfncbMIXxEWdMBDKjrR3Gcos
TqYUlLLj2rYtZ4g8JcdhNLatZkh8PlJGLIz0yyHByQmnQoCB2fn6ue2CbSMK+mHvouKZU3n3hDSH
8di2muHx7uwoNeNKV034arlJXpYVc07AvTDiUvbdZzzOJGHPTrhUIMUO4/JcqQ7js996htPV8ihx
+q1KXjpORkZpMnn2DwGZgndhCtoFB3T/mmX7z5HoMD4/Ws6w+e04aeVr3f5f6BDH+EssjD1QlMhT
5jpkMwLyWc4YsufKcxid/dYzhK6PU3sWGsT/TRPdtM0LOh/QZY6gAktkWwWZccwOnA9zwWXaM815
pjSH4dlrPENn8ekobdvvUX2j8zp6WbpMwvUIhqxm+9pXHqwqO8xWQqhdUQACh8f8/7NEOgzQo6Yz
eH4/P0p4ru76V2/uqvpufBij/z61QeCG0IAAoMOpjcNNBC1QfLKDb2binifTYYAet50hdPXmKBFa
3qWbflPdvRw+WKQhxEWG80CSIXB+7HwcgfjNlZzRXeo5M3HPkegwOj9azrBZro4Sm6u7bnP7goQz
kGFCgiYD23//mvNoVJ5IpESu427jNnilx5btaXkO4/LQbobK1ZcjRaV/9aeukoexeQGLBn6TKZsb
ouz+NUtFoTESVwQiui1uM2rAWKWnJPonZB5azrH58yixudxE+QuaMi5QoQGCUzyYslkcLdWJTYEK
lnG2wMxczZPiHEZl12wGyeVxGrH3d3lej2m3yaMXNGUIAlwl5cNqMpkXaTjOictc1yzkfDd1j03Z
c6U6DNB+6xlO7387UtWpxnST376cWQMHrVAUAN2ZBQASzBq1YfJ2WjMLoC83T0tyGJcfLWeYXC6P
EhNj2M82WVGH0UtGaJydSBfeBOzmYX9jslMEcAiyt9dn9WfPFuswSrPmM6iujpMM/Rii0vrVef2y
KoSyGmm7SDZ3ofK8dAMF6IIiWIOL2pq5mSo9V6rDQO23nuH08fxoVerybohuXnApgYFus1H7RPmu
+GkWv1EiTyhKBhVI7Qfzul0ANarwtDSH0XncdobN1eVRYvPlrspQ/f0wRC8QWHNU2Agb/80QAb8m
UU+gJEC5f81y0GdIchiU7w1niHz5dJSI/H5XN6++RFUQvWj0hsgAVQMofHqgcKAWjykCl5xI6BMU
ZkfxzMzas8U6DNKs+Qyq348zLX2r26h+4XJbcqJQtUkkQoXtax8mRRGEUyxWu7sgmz+o7ta6PUuk
wxA9ajqD5+1xhte/VdGkX3KHDZwOQmiM/QMpMMtN7ysJTFwgxdYrzVzPMwQ6DM33hjNgfvt6lCZu
u+K72FQa29M2DxP4v/c9ZhsBU8z5TrbN8HGwOc0F1yblLmiYkzr3q+vPkeswTPN+zdC6WhwlWqa6
yPxfFNELQoXVNhuU9fdtgrOEFSs+UCKbcHvHz82geqZQh3HaazwD6fL6KEH6BMoH+1nvXpCJgza5
HEWEZMdMk1ndFCoNGWe24P+Qsj5LpMMAPWo6g+fTce7+2K7SP8ey/Ge7pRl2GBKQOjb9EbXNojpX
ceRAdBdOzNTo+XIdBmrefobW9XFavE93w4uWuFOsvjGXA4UttzMLvbFRh2EdAsTprmQXa0SPidMn
xTmMza7ZDJJPfxylfVunuopecmHOdk8ECgqozeaeB4VUrsO4bfYbmtcsEXqGJIfx+N5whsj6OAuo
FxqQbG5fktMBea1cnCzAdz5/pieUIL7jjosS6n0FeY4ohzH50XIGyuI4K6dP7zSIg5cMqcHacFRF
oW5tqw0zTFyG0lGO4zrIruxwBs0zBDqMzPeGM2BOfzsK+3Xz08NCttZ9m/Ds3fkfHpaC6gIchSIc
rFPPaAIUhFAXXuVhn9vM788OL/lneQ6DM2u+14XjOBnlAl1ub5LxwZC8QPKJDVFYebNRaLOPhSuw
QxqLoiix3jI6M8rmOaIchuFHy5mSXPx5FEqyJzWOFPo/YD0BCpY9iQmC718wT4/jYwesKOIulz+4
nDkp/Qwe9jA2P/qy10t08jgM2J7UwAbbv15097rESRvwHA6xfxCZj5Ghwj6xHeVyEKEPSvp9B9sT
khxG5KEHez1Dx47zoIfFJo3+0tXLrhE4J0jnUeJBd4vQM2ePJBKLBA4OHeC7dHIfmefJdBidx21n
CC2OU2POUOQZRQ8j9N87mPvBB2VG2MzZY9OHcT3GhG2tHGB7nD8+LchhSB7azeA4Oz9K53J+i0Nr
Hgbmv0eDc+xLVzhe40EVZl6fUtREo14dfn9WyvGkIIfR2DWbgXG+PEowft+gviYPmhc9bQu72HCU
lnDc3SFBM/Z/e9oWspmHDbozNXmeTIfBedx2htDv/5+s1z8fK/j9+MXlptms7s9tfHSy4M+v3ncf
R0rOmu7szcGMZmuKzm9/fW1zhL7fT4M0X7Fnp2ZZxazd3aZufn1tSXmiHMZwhAd4AJzkRWAMeyyZ
//oajukh2GMCbsyFRuZmRefX16jZYWAOQBzs9vfUZg8YmoBxAIMNZ0bh1BQ82/czM9/rdMRhcN9H
Y/f3q7zN3usob+pfXzMEk8X2NtM780TMMYVldNvBbklkzbh+s/mIiY676f9LaVzltE/EnUv9plUr
u+CFlS5I0UXTFyHaItlwqxL1Oi/HeuTLxh5EOCws7ZNvQV7x3Fpoe0icNyoUY7tMlJWXZ73K0voy
FVlhjZ5OBlF8E0kTD3qJsUpjtggch9M7Z9Bj+zENByfduK4o/BuWsVJeBTIqC+ZlNKohCi9Elb0L
KWn6fBmkokoKT/ciy95SZywhcpBldLywM5bHf1l1p9HmEaQHBglKuDdGKHCzuUJJvCklxXBhRjwe
I4dmURvK0L3ze53H5VmT8ZSfpbyrK+dsqoMm6hdTVCD4SYkf2f7654+nML77z8cWfJOlMZSh4JgX
Za4/wmiKmVtLIqPbmCYsiRaNZoKFnlK2VcbrauiDqllWYRPw0LO4NRX5+56zsbYXlE+yZ28aGeZ1
4mldsopeoYysxLWfC4kp/FhGeHgk7i6mkKk+N9NyX8YhjCw7rJh1K62qI/YymJzAKdepyxtGvLxq
pPyaCOI38NTf1e1pbMxzucJZLNgob+MUvPlzi3bUjraYexuMmHPS60iR1n+E3LfzwOvjqI3e5T5O
q228MNTYTu/9/PGI62fddsCRg21SHFvAoUP73Q5EF1lkCNmt5aROyRaiJ1JsoEhWc66nyEmvIotq
esmScmyvk5qQKfTgZ1IMys8lQda3L4mw4SewldasQaKSaQZAIyMSj0nu3/hqykV1qssi88eV5We1
Gk9HtxqAys8f+ffOYzFU4mgiFHaYFR2y3/nQCf00Hkl1y2UPLV+PVE40WYuqb2u+ilyfy69Vi1Ev
vVqikvSrJmNXqVUXaVL0T0wEOrNkIJQUwdqeUVREOTiAZ1+aQE2xUEVjfUOVrJNZZ0MTGoXIBh3i
HNy2j/nEF1FWj3bhDcpmkEpEJGyvs0LG4yK3aJVfqyzMqnxZCl3ZH7MuyutvPx8zY08f2VsH3h6s
CsGZptjYCW2Z2ZK2992KlNPwbaiaCpOAtAnBYJGhZ8Lyhop11nVhJ6VRmqbX5i0qgvY/HSxKJc6U
YjgCz+WMw7TtD5Zb2nUz1lJ/y1NhwYbHsF5T73UjaUZxwXwBu18HLbaMZ7HIYVGrIquoOHOt2OoS
rwxhbY3lH0O0yqMp7S74kBQ6e8KsmMR5Nl4YJMc2h10YytAQVY9t38D6vFD5xL7Vvi2tbBU3dZG2
78upiYp80ZdjCeEsJ+twTY9lpselm0yjdd0XhX9eqyqNg0U2TWS8yMIyb3wvV0T6zaIVxEo/ykwF
U7bAissAk2hb8UjzN2RSKb41ify+LJ9QU4qIba9DOJ4IWxKUJAj7EGwbFvRxhzAz87LLu+KrI7SI
xaIg2KRYer7fKlUt6ORYMO3+uLWeactxrb03JwX1XVwa+obJct327GmF5nMrjnN2wTwJRbHGZAzJ
bFokQ1JnfqiLr0UFLSpXrE5cfmnTkI0XrG5HDIfyu3T6koXDODpeG1Z9GS5g8Hv5MSgn3zqrMh5P
XyqrreWVG0kTIAy8y1J1mrTCwKNrpjCFxs4R3ceiipPpy5TKpE88kqbGaUUYfQCkcxXiQzaiZOqL
mw0DsGMiHvFWTyRo3GUhalavpdMa7JIhiBBglPePV25gjb3n6iHGV2gED5A8snITGzSFyJLNUMu8
LNaqq2h3zZmemrdVlfiVl6ZZZWcLK/Cz4SzgcK5/5m7u8y8d6SgmmeMGiDO6MtcIUX5uG+YmHKPv
4LhQkODckdi3OpsazB/zgKoi/TrRrK4Cb7CJU9Rer2OdnrO27GEofv7EuTVCBs6JTeG3UZSs/vbE
uiJ12Ges/5NNrZmMfcuN+bNrJ4Hzll0p5Fc/ZhMmYW+3TR1cOjAsmKc/F8NsV99TCobzoWwHjgv7
cW2OKHlfKSbWtaWlZPYl43nWMK/RrbDudBmWsEZhUud0VfmOjt53tRvA4hSh0MEqcBu70x6I7D7t
vMYOyovUd+X1wKrUHb26p7L72LgWiRalmAZ9gUlEQi8m3I8Kj/uSGmUPCeah7kJEF+d+nDRG8zvs
9XqH03ecYvRYUrGhO/15j+d2DescLjGn99j3a4PICfZ7nEg/zPuydj53bU4QxIqqshHEdpOZtyAY
OT8LaT9g2g6JYngLmvvI1pKFmdKsjXvbv/YHaaa0XUZTVp1Fhc2MiSynmtB1mXZFHZ1OYkygdX6f
mZiajm4G7XRoCTX6eZfsmWVzEQG5cJuwakAQdQMzU12yPJt0nNuf3SZk0K2mCIwAjcVao7r3egw+
aIRsfjgYFYetNCalKko4GiukCOPpIMxHukxAqKYqdvhZ1KdmHMqx1/LKLwfcFYXMdHEMMlmvE8up
2Lpwq47VixH+At19omuzDABdUxTL6xSqQgSOkp91rRkS6qStHj+zoDOWqqlKTK0pnSJ90xA3sXNv
bHQ5fXHs3PjHzNIUgAwyS4NxNWWSNsFaMavtPyNKrTAcvRMzzD7WTbAmeWQpTDHep4Wxbi3M5llk
Fz3MWoOIBA+MGp/gL+RYFEORBRxD0TROaDULkbYxVCJUdoy/tuNjTKE51/VnkfZMR8Fqo+ADkbZw
kXaSv4W6tJ+4HGVpfeoyR8M6bMNbO3SHLlkgswyD/CmzMHNH5pEcm49sAreEzSvzxIvEGiFkMTif
6pZihjQjftYhOoXvx/jwuOBarPze0kPtyZSNGPC083OELDB6GKW+GtLmvSNr14/XfsNdGAMoZPex
AqkPD5BZUPxmyOGodrAFZZ9jKIfUzaEr0CIDR5AMBggrjije1Bir7iPRmYYkIkngmxLZmDz156PN
Fdu3iei8cQIwEqDlwGLPMxuEg7UVkGH8FIajTH2vaRNWLPye+PGVtCdejasyrGThesq2VRx6VVVG
5RuStmwQXoFox7qogszil34WOmxR9noIbkiUkrPeb7lcJk6u01sep1P1MdMyw891TDTt3/GOkmFa
unGuRLEoET/W7brvhdtdVWXoD9qTGcnoW0YqqpZ5Xim6iIemrXxPD245xV6YdxUfFsGQdFCGbqr6
MfUGS8Q8Xiubtvxaps3IgwUZaNu3p4XqQ+ojfvOD5rwJHURmC2dK+2lCWoupWJwPyei3XlkXsVx3
ygnYUmTWMH3qpbajLy1PA3/JeGPTxYj8VI+eDJpaLVVk98kiEGlwhh/waJalJv104auckFPa09Be
B1bthmRVJDrjn0fRBYn1WWkyDJ+GZmDNpVU3ufURHsNpb0UlZfV5crog116hNQ3rD2qY0uTUj8Bu
rCfN3Ux7KtHMDhdONdWl+41msZvfhnahu2GJqTKWd6pt+p4skrSvaXzW+Hkp3CXyAJHKUz+zEnml
qGMlyWknC7tOw7vQzVmDUR4ocyt+OTHdYUpPtKqL8AMOKGkkWeU5LwrnvFV+FKZvczEkZbCKu6Dp
u7e98IMoWlua60h+FE1V6XMZ8zBw15grkiVe0U0Ebj2t3ahXXmBxWTbL0K+meDzvg9oKo9M+yuBt
FonqOQxsV0St+ENbrRT1OSZHb/mLniFsoVdtgahLec3I3EG+S23HwVuz/dCKohTXcKIax+MmXfPy
29SWyu7exLIqAvuMDpblOIsxFknrnA55TLPUE7wzfpEIK0J3AibgVDaDP+JslkUsQiWCd2Nf9IXz
PvatuE/XTsIsuzhP2lG53TsZMxEpr1TKcBJO1Ygw+eIEvm9NF5ynNUbKGkuY7EtY7TIUFxbzKyd9
S6Myoun7OO5j11/1MQxBsNIRzh2pFjBZRqSxs1Jir0gQjlG5JEUSV+4yb4gl8j/swM7xvCxOlfrc
Bm5ZLirkwRhZ220jeJAFlaH5EsiPkMUrS2Vieh7W6P2iCGnO5DoOezNiLG0SvOk6bKzrPHOMyedd
E7jOQvWNxgSYcsQbp42qMtxXbLsaNmLC8JWxgxd8Se3jaWlIkWTmNDLw0IKHtvidpoMZ55yrGFyS
1VoVoLDyxA35XVkioSnXVRQh0lr0Lh2dchG5oWgtIMjbsv3SxHkb5RgvK5z0adhOnA6XbuwYkSMg
XUzXEjMLT2C4VH7zrcFMMFlZBnkxWvgsVZkZmq6juBUu1i17yNDhVB/0cdefqmKs/AbCLcRnYii0
vE4E9xVb8F6BAPIKJ6QYi93s8ada4Sud2DKd85vxfjBazJpqsYtxlZiE+YvVIrlkJKqs691QW9vb
HwZ5ex+YAju5dOwigwA0t8LuWxLJIqpOo5yN6HRpT/iVJC+wWRCRayTggVae2AKlp67BVEPm3VbB
eU7V6AuPJmE3yncqazVGqbOzFLfYBTi2agGaw++Ul5DRBL1BJmx8mDoBKb+p7QjqAhoEu7btU2hH
yNEWhc5lT8/G1jXZOdlCu50e0k9SjI/kEVqshJOazg9yDDFPA1qZx4Q8lPhw1CVxws+TFfG2eYOe
MjO824k0tWMLKdFJ8y00qmq0wyoHw+yqm9CIvh1Qa+on/KFTprmzsojIk/h8wpavoTgNCBgtsuqj
VkOnVRwY5qPugW/UOXb5jcogx/SpBSJWdL7qEOy+q8Flmy+0O/PGu8DFW5oTow7ZJIz8eSuDsP/c
pkEaROs8cPG9YclowM6SenRoc8G2cyWKa9U4p7shV3FXQZwhYgm+BB5A4+FxESXw8x0tJ0k+I3KL
3W5ZlFaTRwtSBz4eLuIQS97LJi3AbaYgDEDZAKawPXd0YNS5hX/FZ8nYythdJwgWh/ENU3U66LOG
a5Jli1TxNOs8vw5AG1JFW9wfNmWNNwSNIr3Kyhb/jlkPEk2QnoIqKsHlp1dd0vggBfoqxtNpGOju
i8z9AVmAP05m7vcKpjxeD6y0YWHcKkxbd5VmcLHZarByX9XnQsFVDX8SOcSwN0GqdZKc7ejkuEnD
Kl63YYp892bkNU4nOSviEMNxyu51ptRuigGr/T7xpy8sdHXffC5ZH/byrNl2fVBBjSFixTAl6FES
9LVYyYlQWLmm4mb46FCYWQO+ykzxLX/q1kmPEaCtbfrbRJGNtwoTHPeXEahQy4vSCbwyas2TXHmg
LEaZXbKCVrhDjtTksJ1oa8yrLckyUZFW/rrNy8q3zwO/nPAd05Z685GWgzUsBU/Al/o0QeqbZcid
8kWTgpgQF1kijT41vI9AwgeJ28BUMumP8Hn1CEsTr5HZmsFrI2aoArt1E3DxcZoHaI7TDNDLP3uE
Z771pvfrqoquFIsNSalbuLtLJ/GZbD5w0Fijvxr82BrDtewLkdZLUBc4pc9zQALJrzxgFCk5nKEC
+JPFJ/RK5plxG5nwzXSr7Ipi8m1HMm40mGgWkYh1b/pJZL7zIZna3rquEEyDVZiKUsmvsLeYX1Zf
TBiBmBPTB7/ILRh/pJeGpUojxKuIrFWm++KrVGNY0m98SGV6JWVZjP6a27purL/6iMaDv4JHY6nw
6hT8t7VwU+pUX8BI9knziQRlHAQLX4wsHD72DmKb8lZ1UVfaf9a+C2ritEraLlMLy57q5MvEW5tr
r4V3GJDsU6oRUzqOUC1tMcuzWNmLDh9aTuc5PVamhuWuJ1ssyyIGQbzAuUaj6da9uUnTztg/NQbG
miD6N8ob1Zm5I79n7/3YNp8JSizcMQajudFnYCeyFTJ3s7YRpX4BVQ4QLfpXUzPSYhVDUY1Wqsxc
2U1ZxJSwRApHKuDSlg835tQKFtUwVszxqF0R930bOkGvvZ7kYM/5OPnKPu/L3Gh5YE2GDqyxToQ3
jrCsOS8ngvnNCdYfrsBbGsmTCCuNX3cPEpWCSysxVazrbcaWR/HkJF6cFy3/kGwNVrIlGkts88Rs
sNLSkJB1JSvOl1mQldr3wlK21nUbiQJ9bnqs4nVvIjswYVzIBzzD6VIjVnuvcJZO4Ec8X7RGyQvb
LDMu834wc9LxJzuJPBHWeZatwjiFNq63AwIe2Bi9BD9Phe/lNbXii9BmqeM+QXzNEnpwObAPmME2
jJukf6OVwwZrCOCr7etQawmpnSAYoA29hpktLW40KO1AvIReF5VG9ieyu/3czjwe5wXhp4NMOT+e
P+NZq3bQVl87oKq2pjEGBwwpkAdAk37+qBmBDm0iOLkYzwJlhX+lSesfLR72blK6PkLJhzlCkkHr
RVn4nL/Dj4GY2a1kaEBtoxgIa15xQLYzjj+XZZ9CwCkimD8ujrN0JZbDMc/tfVn8jtmgb+PgGr8H
BzMWCWri8brG3obVpBE6PzXOf38gtqeAOJCuskEump8sedz5JKwITTPifyyHHI4iSODxz50xgZnb
afbPO0gNbfdjecf0ENwtEQ7FcRz4QY45kTmkMQ/yJkWStbUYfTgZ0n6UbBRiPfDa7dZx4U/Vh7Zn
Y7zM2tzYc1bBNFj1xOGPnpBof6ZDIqRSZvs1c5TAmW7zZbFREat3RlZ+TLdK1SOug44PbeLDrkdu
FwGCkLcjNFMxOAeEFlZoBIkLVrbToiuR2a9FxrQg3gDTMi5g6kvcDv3w6VU0MpuVi367nlVszezP
OzGHEcDh9wEIztcCJUtxaOAMRhmWjT1Y3VVYJ8YyTfeBUFGLvP0wWm7LsV3l+VSXwAIIdkQTAGle
Zuft/vOcAdEIdrO3Vzu3NwRhGXtEw7Jqr6rxuzz/2fNA+ZvjWaAY2L/D/2YOWO+Die6i+GrrlhAk
GzScJIVe5HVpHMbPH2jsy6NpigmB5Sdzsj/qUTgYzRmf2Y/TEFWTSM6c3KoSsXCyzGFfZQWFeUoF
//4oQOdiBQ8bM5Fkzk1d5tvZ2AYyONuGIp0AO4J5ZJcZ3n7eq9naGr4dFRoKi/FmFxQ2tM8XUHLS
hH48FOqGxKCpd2ply8SEihXLTDrZu12eLUjGK9vxnCrFSoeXIhStFw3LB+dz3BMYwSfk2paIPBpw
cJgYAoXCHYJ9Jy5+X3F/RhGC9SInCuvTarJJWK9sMZgqiRaVeK3+q55yLLQvdB2A81Ve5k/IYr1G
BA3NLhBFoDQoWOikACP11ubgRMj7zBdBoM9GxCxCX/lDlNBhXPg2lsL+rMsyQ3pWxTbPy1WWtpPd
LIgmss6WbiVAAb5lA9VMvlfbdcZEIkli7/w8o+VwmQRhp1DK03YyouBqYpSQnCEBcqJsmVpxgSmy
C5wcC81CL9mGO8gcXDgxeW9etylQcj+afZjZcClIWU140ne2hUBb2y7yl9xuMdwI/WTrXLE6NUGm
tY25CizaAjdSuHSKvKRuMjp5eV2pPFrKwknj1nugYkq489DbBVj3kR1W/HqM71S6Jrhwyo6V58h5
EmmvClfjkVmCbKd7Q7CKEgWLdMiwm/wU6wxpnH5mCMcVu5Jjo3hxHktiGZKi7irwv+M2P1T9WLNy
GSZtBjoYzJCD1Q8vDhtX+wur1UFPMq/E0XPCfq9KVTj9KihhdMpPYlTdpD9hHcSstCE2Jba80k2N
xY1PUQEWPFhinqPMYR1WJaXxIqMIhv8akRLX7hshh97+SsUwNu4Vz3q/+JArFSf2Ks5riyBDh0Eb
mgVKzLDGv8r1CGyX/WBP1egRC4xJt0DISIW7GPno928TVTf15GGZvI+Q5Su3wnptFJL6lJO06b9J
kiVjuPQ5EoHcy5w8q/7IwQhZredulwJ3NrLEOn0g37oZ/Em8zsNU2i2i+/v4D4S8iV/HvDHOcDs1
0vsoNXfSBKlkpVCpU3hdRWRGYWED7UAMO0lsr0+sTn2Cc9HudZErK11nkQiEFwZBfy3GSMTLMer9
04h37CwibDrPqqE7A8OiPzqVtBeDEuGVEzUpAZfdVZ98TOozHghde9C+8FtcFekfAYn0Mm8JyT0/
rPgaSTioLjsXF25BvuoE6pj3hXwr+6hYOjwMgS6xqnXsDHwV66h9N8VpQ1bIFpqVOxKWYsbK7CYs
2mub8uKi4lZwkXV1sxI1qHEUyARnnW7VMlS9+8EpwhL1BkV0G9Wlv0zDIvBGnudL4avyjTvZ2Xr0
c6xO54Xg+Gp3zBc8zp11j688d5EnfqsG3Z6iHsO/LVWSniYDTSdvVLFYhzHR1wXHmoGXgjqqPYvp
4HM/TO4mtXIBiqHNPvWuHa2I3ZA32DsfRp62LPaWgz5cV02Nbfyx438AqRmhjqph6pZiCQp5Fi3o
x86Ow2hdjLm1onXWfKw7DiIEpmBZj0P7htXVmHgi692F7yg/dP+IOluN56iMaG9qm8d0pduiQfoV
ZeHodfipjTu3EU62tHyrepMplEksOW3iD0PHEuRvmb4QdUPLhe+GekPiung7YK/fRS2pmaG+MGu7
Qde/GRBmXxIn6c7ByltvooSF9tKF9bulfc9yb5pcGiKdL6w/+6Ls70rLGhZ2RKdNXcfaRqVDgbLG
aar/l7lz641b17b0X2n0uw50oW5A4zzoUle7XLYTx84LYTuJJEqUKIqkSP36HrWzep+19jn7NDb6
pYEgQBCX7VJR5JxjfGMKK7cdxFCA5JK6Etva21Oim7kp/EB0Fxek2IjR6pVmjYboBJp3ECdpZ7kL
hQ7P8cBtAQX6JV7dp68pvZAAt49ZtKogefpd0Vhu0ip2U1STVI0X0RL55oRFrejDdm+WQvdgM/oy
7ZpYFJ6OyDsc86mIwmHcTxAwitDn6tEGY/+4tE71Za9U83Vu3fwqreBhMVttSxpIwQqG3w9OcAYt
EDeebbeS2Gy95uHSDuW4GfbOuNgKmE/8BU/qngshTPCYw9w4ilBmpZY+PZFuJO9Lltg7Bh/CwA4h
Gj+UqoJqb0anrJu7JPOmrhiCPn+XHoqtKkPdyIqYLfM1WZN+h40+Scq829KDCqb2Cn4IzMnayq/h
NIq90TbYM2GSdxnRryv696/bzLdsPwviCjbz5qfDBdm3KtW6RnnqnpXMY1pIMsNJ7htV+K0xxyTv
xX5GfRwUTbrkX/NR5R+RFdEXJun0YTaz/dRY4JVJp/CeAHjY+zgpqtnO6hl1r1fE62juPLn03zd/
GvfREFAQY5C5L63zCc4yix3JZ10GnSrukwMIe1qKZWT7PtbyK5izCL+/CU+BP0Y7lkTLG/TC+ZqP
rTwEbsifOZfbuVnYXNsUWy7ac95dRuKrk9RkvY4LlV9klpHPqDfYHMLZmQtxHDcPtLaHIFL6bGW6
HrvVRhP0pGzc04STCm07yE/IMflx8yS9o9jeHrcwa79mkHTe5i1TX3DgNwfcbOn9FngKbFXS7Yac
xndw3oOoVDwfqmxzY4T1Lsfd1njTtYc1cG3sJOYSxIq/kyub34TSpEHTv213Mif6DICqh2rBpy9N
tOUceza3dZT22SGAF1kasZGHzDQRHAPp/fBoCDbuzsVk6/LScYsavEo1pPbsro8jk6rax8DlQRVD
Lujd6onmCvVnuHjEjS+Dku94TQMBugteFo4KhumUXWzOgIXGIuhO+STC79qjei2HdvXvgSDpr11o
zLxvwyEiZd4G6ZnQSWa73OdjfuJtJir4y2QrDHz4Kss3nhZsU7kpeETHy+SBQzg7b05xrRN/VfJu
zg0MqMDKYD2OZOYPkSXeYzrmnSgTK9upbnMhn1jTGV7DinbtmXf91FWeHGOQmpQG3j41y7I9uWyU
ut3fSg+/ymeLeHuPqzatTX/qoRXIoQxSVC5lzDU191Bx2FJGOmi+rOk2uXLyh+QOGCENqjVAiXhW
EAjUS9yhK5XYR6RQcYLCqRmBOx2MStJTHFp/ZF+2yNHQFM7Ofq5PITY7/5gROBX7eXCjrFqzxPo5
95qegQxqhlwW0qPN0Jceye1zF4HmKcKWDI+TC7xtvybodks/nUP/bs2ZHctQwl+4TwdspxXAva2a
oLidWKi6Enmu/qQ8Zxf2MDgvybcIl3/0La+gH/H+Ro+JMOYPShGWqcolLBlCCP/LhPshg+1a6sCF
vCaBHtq7voVrXPAR8nO5KTuPRcQdDKlUs/4wdiSe6maN1/u+g3xbMdvZQ9SQIKuSzG9TSHVMBse+
kQI2qY5TV4QrXPlEherixblNS84oWYqU9BEkQmiJL4Hw5A+TozSJpHDhfppoENWNaUMdlijhWm8q
wQwAkVuLtE2enEemFIWZzlw3lNhJFb5g8r0OAyqxCc1ZUrdiEEXczIHN656nQdrWIrRTHN8Hnkn0
V5jMnB7YnJH3xpjv29Y2X5tWfG9yEbMCbQJ/XsGc1DSjcu/j8PCxSSQStly6nQcXDhcZdXpnWpmX
YhabKFLgo6LgPObPchySSsrEFTrrCPZXo/inaui2S6cB9mJj6T2cz8wvA7usc7XhsCHXfGmj5xRg
k6w6Aw0K6wELpgCnt/4IJtE/inlcsnpJ0+ZumcbpWc+LamptG0OPULObtPC4zY98YnMVjvOw62ca
P4+9H9S5aqdzT2PvPuwtOYcCZurULDDVc7RFVRhSTJrWqd5vNgyHAuMfB175uZmXWgTJdAHXuKqj
kCst8mX1bTn3DStJshhR5AGnYFsBaurjkuDN1Q7i+/NGMe2Dwo+f9wy+XyVxU67F5np5wSmPw79L
+qHqGOoL/Ar0CadOt9NpnpR6FO0L65rgOxRBuwNMlO8nP+e7VKTs6jFfloYn7as/8q8DA6HWoHHb
pSFlb9MaqqmIo2l6i3wqTzqMqC2otCwrO4i2JypCvOnGh/LeWVOiCY8eGNqSk1mD7rNvo/R7T5vg
tQ+i9c7AUa5iMU/HCFL2C0yBsL/taVYUEfPn+4TSCHUrNsfbIiSfpL816W7kt1PbhsvHZDKvq4ek
g0ELkXtKjmM8dlO5yM4qeGDbBBEzXVlQRgP2kSLxOhbfD2IJP9q2VX0RDvgdCjakbVb2+L4lZDms
idaJ+MgTHaYVWngzSNRafXPiYlLfBLq2tuxFFPnfcfCussi9bDUHT/VJpQTzDt0ch19vPMMu2Eyv
i8554iGOLfvQJhM4HtB57iZNQWlNNI7uYCnKs3CAXQrZoKS5s4sWH32obFcukD9N0ZnBfirlcK/g
pkSfpgXU1R8Gbpop4BSaemQmOkE8b4BydXZDMQ+c9Sced2XojqetOhOH/q3wUI6oaqCzF9fezMEi
+5uJX9QyDG+pMLbsl2ipBt+b/Yte0+AZrl+Wg1ZCDVckam2H/Yqi6oTdb1xrO7ctQymXo/QEXeJN
l6hdA6/U9EYIOu7HopbCIPkAUgaLqCQtbxnpza4xCSwe3pesR5Em61sba0rq5i5ETR2NdHsdFz32
D+EUrEuFroL22NLyZNpEKQPdDG7v+SEbyUOiI5oVfTB30fsAnNUbS+NlltEdjLze+vd9OyVTXqLb
tkQUemv5ossUB27sqha+WjYUGpQ5cdVoHOX92WUUkk65aJsH4joYqFZRYYGf53ontZi716bpydRU
K24V2DtICUWjLIydp0TtGtRq41G32uO/lnmxJq5bcFl8rOMZHuAz9UN4QnsBgEuNlXTE89mVadHj
cyAeMC7NQFjDmzDA7/H2f3IvT31cx4WNrspFa+PXWMZh+/xbRPbEzQhRQ36TbMOAWnHGDIUbUgCO
4ebP4D7c0h8Nob5N9uC9N9xvc7Dk3ZsWa+u1xZhBgPPQ2VK2JjgisB2rF91CUMjuFApKe/FZ7jtS
6mbRc7/f4Lrh08KRxyb2EWV6NLyKB6XdeI403t5WdBPoj6UEjBNx+hypWHRJnQCg7aKTr/XsJvBR
nUKNg96hmXdCZAz7saemqgcddR8CMkPpLnLsmC7vUERlZN+plDsnoA4bKLxdCdRLDyupm9GSbqjF
ChIoh3YwTtndhtIvq6k3JBTunKG50EVA5pzUqdsisocfyV9EpoevHqgfVYQTJiAUROPeqUHB8B/+
2KPKApXfyr6ekiVvKyPBz9hiC2eYolui3d/o/1PeNeYKEdccoE93d5NPo7IPE33PAud4LSIOiMzk
MKiFNzyz3K7pcUYJlxbRKBwp7Lj2414qH3SlzcQ6IjRk+h9i82mPrZVwWiQ4R3Wlos09LZ23WhQI
3lCjAkWHSJmI471MiOIV5Zn98DZqnSiCZp2Dp6zv+rhau3H8lHiYuiwWZtAajJtn0I1IFrQ1ygm5
HHQb9+ZH49mb4oKKOhzLrW+bHfJjhno7roMM0FA452NJfTJNNXH+cgiWKX0bzEAgWKY0bKYSgmIX
o0NN3XLhWeLrKvRjrV6BZADnKKQA/VeCNZkNCqQgBO8EcevSoPPmBZlRh99bGIG2WKM+rdM+GU5e
s0xA7HWM0AeYP8GBlIROL1U2xjmsMk+1e+Qp8MGktvGKCMzfYRbDzEoNwexjA0iBtUHzR+35E97n
JnZJIOzV4cOuSE6zvGZgPn56gKogHjLR3HnYhpfvaC7X9jFlXN6qrijsDqhgkpMkadx9YIuM3D4y
hD1Na0TvgW82PxoZ4Mpn62aB0VENZWTbOluIzl+/ZjbW11UOLd4C4nVwrVM+YTdNOUIUfZw/BZAP
0ypn03oMIFp01Qpm59saEeQb434hh5EwBmxSxs8zbaadCkf/NZFLUOQp+MhWDhuSA8vmCuSy3AVZ
z7CrQr0YhM2GEeB+3pncHJtEgppbxg2YakNXi183H27IBrrhUoypC3dwruD/4jmK3VI1JjLYej3k
MLpCiRTYY9QsM4qC0S33kRb6rgkDk1V+3Ih0B0BDfFltqkBDqxHvEpRC+p3INmsKjgL8YfZuFe+C
UW9jgZradUXS0xyYTD93bYUDnYEIg1xy3TgUgGJLhEjq3gD8qyKfd/U2W7ymiYH5AWfhojKR+LUu
7ViHdLHlqmL3lmK3MGerRimqYTbZ0xJLpfHj4nhGQ9BBBeLhdB8NNDxn7dCnwJeo44UMaH72vDb8
cEPXn6wnlisYQlaCTQvfkdbRI/yPNHdlFy9MlulKOlfp1bGlGGSmaK3bLhuw/8poOLMgdPFOJWv8
4tFW2AuUqz6CGDBxVwyCB29dDhKj4ABELhPIF79O19ihKchDpC1m6se85gFrv/SxlWuJcxNVHerz
qo3knN2uW/KwRitk6Cic6CUbePQ6g/5oCqOHt2jh06tU01QgRg7tEaQnAK7GYMkP8q3xVr9BbWW9
0kPlcS81YkcLdJfvY6O9o2S4qSvZ9emD0mo6qXhGBkWm/R10gfTgUT97gWLcpVgGTfIhwi2qLfGX
JyNdeOyXSYUlM9l6q9Z8DqRnhMSTLkt2WKJ2TKot91A48S63+zEOzfCEFG9XSYhblcRSJ+UcxbpG
+RKcRze1YBbX4LWlzr7mVAWFWLSPSGfc1zwb6C/gzn5FYqK+Zij39wGhwccEMv7Vx0viwrO4cIgi
vCILlN1bwAd7YRTuuky/A5xWV6F9R4tMTX6A+2C75o3Xo6IJCN/jPJAj2owlqrIU0AxefbfOofzG
IHZUmUWjMiPrvBW2DaYXLxvIM2sjwksCVf8oxBjAogMB2kfRp9NQ/2XdC+hB8gMHVM9NBW8e6apX
dLQTF0+SLBOJHxRrZ+zyCx4VA2ZKzshlA16wjvEZXgOM0OmBOCA+br+GyJCEVTT5VrVHX7ecbUcA
5k59pZ1d4894JFN/YFPGFSkpkb7yqszEZJXYvHpQNvDawG2wPOgSvwIQGGwoGzPfdaXsE+nbo3YW
KmaRhDbeETKu2fdkHBU2lVn0gx2wj8WtH1eo88BPVJ5LmgagDQH7BUwaZTxoL4eMNm4a4PUkBqLa
iumnP3suXSoYrQAI60Wsrm/hpHZND4pJNPQGt2MNzrBBGtZs/vxookyhhekim0j5MmUrNayCQZyh
70OUqbPswti06KlaVjzJLah9Eell/tD9ZgJX4LuIzpXrRFCSFZtosTMcKOKbLC+hWN/eCUkaPx/2
bWNNOn/TXrOFcdHRrMf/gdFPE3v21IKG+czcQoektH6epWb339tzf3WX4RpiwHyC7CweFQiTDp7M
X725LnaIJjVd+qOfxC3bxH+DH7zPB3zg3gRb6v9iVP7Vk7/9RMS4YVbessOwfG8jBv6MJUCcy5SP
vMRP/vsnmt9UTRSPEtb8krZEA4IzvvUQ+egYTMHfb/mP+QnX387j7zkAn5NAsqZp1T/8898xre42
nGj5X7dX/f2r/jYs4T/+9WXi+PPffsl99ymnZfql/vGr/vJ98dP/+O1uMxT+8o//NM7hnwxsePq5
6EH9k//8yzSHv4yz+D/zU27zDpDcucWS/s4C/Kd5DscB472nbvkvXvTHMIcs/Td8cFgmeKhxgAbo
tlx+D3PwMOgeZSceFpHl4E0w7QEJqT+mORDMeQC86Gdw9/Gpgy34n/8Dru1toEOE6RCgvmEK53iI
S46sy78y0AH36z96+5gLEeU38AN1EaiP2+L7E/DTJR0iHcHSnuwcpF2xiimG5O6Ss5hTb4GkF5Dq
VgM+i36eh0LBMKGlb7LYVs2CENNBQv+gZTYNyWnbUkLrwUw37tH37SO6B072AUud99iDFf82A1OL
oUlGkE8cblGYeOFi7oaVZ8AF4f+Fheb+RgoKuQmUb5KitsSef9yCTZFiZFNeb+AcZG1ADLZltE70
tCxUGFRV3vyRM5d+ZijiKoXDtMbGBOcGYphC1Avmalyh7CbhXR6qtlpyntyv4KEKbvTTMoTeLl2C
CFbaYHwIH0nQPQvG3KNtfXUB4c6fOPPsWGMQhdeWLLup+GPsNzjrmXgaYmH2t6q+DiCmHpo1yU+h
kN05aLO97ULpFe3UTbt4jBPg5G2Pi7mGfVDZmM47otLw25DDwezA9j8HoU3qvCXfG+MgTkwOyZkt
iq46ZPJoJkzWaIPw2iY4kOMxASvtuqSwaGCuUeqB3RzXJ4C/UHqHARwvMlHtZ0JDsSfpFJUyHftz
wDnkp8TOqAkwJwHZ3K65X2A0XtZ2hB+p9Kbv/LWewwnAgJD8FwNEvTM9cbsl7rKykenyhKehfMaU
TlVAA1omXgtDf8Ffbbx9y4kHczblYymGGAIT0t4pSqpnJpfoKbK5PUcwuq/dgsND9HBWw6h9j6dk
rbbGnodb/w83hOFko6RAcsl7NJPlz4PseTn2w3IJo74tFa5ISfP+EZ40FFbb67LDHfu1txstyBLa
iwOiWQkbh3UQ4zf1kNGtfEObL1uWerwY4Hzrko1Tjm/LmMS5JIJz1M7+yfn6x4Cvf2gQGXpMzTi0
lbM0f0qxAz9mIdQdoLSMFqLZtgvxIoVkvPH2PXDw/ebp8Ql+XAhpVKu7sCfk7KA7CxnBMMayv59s
tL0ZiXal9pRqT4S1QSVIP8xFhM6lmvt+3WtGm50363MCCBzx0+TeGDA+qLxHSKlTxsqMWe8QjQAQ
Qb8LU1lUfoWmSPclm3rxYIG3MAeyzvk7Cr/C5LZY5vHVrZpdUao+eGp4CZxE/GkgT8HsD/WYic9F
pOmRs+kFwO1YDOi3OPiXXd+FypW8g0+J/GE53j4p9wN+AKasBEoUm/a/EZ2jEnY5PYjVePcrHkNV
Uy2aClHaN2yGy0MouN15CzqdoW/io0O//UISby0tQ9HBqfThOoe4rbxTStu4wJiUN5PSudYpl3uM
zgiPbDkh1H+nOCrFWcG7HmGA0aVDlZDDqiC84pYBH1lFt+tBXKA+Z8tTRqPhUWRxczQASQu39dER
SKB95HbY9qPqw0oIIfdbb5N7Is0JqO16hApEe3giy/q4EmgvgfMOHrLGl5UE7YgbDMGk1X8emUeG
vJoDGbIraImI34EQvXCZfUwzwodJsuVfWASJhIRjX7RZR69IPXUPYFvfkcciR5TxM4qs4D0RJoZ3
jnLw+yLxln3eigrkQXhuhpHvfNgZlfCbAUowGeoBhvPVYdstWov9DlONwWymo/u+aYgzhmJ/Nhpr
sHPWfc+d7dDsdf78PEv7PPoJ0sKwAx4m3pK8MPmgxbWJaXCMoD8te4GUpyiG2Pjo8tl0hBJGpwLz
g4ZqAmHxpFj6SyAoVzahDXZrmw26iDNkoQovUVkhIM0DciEdh1JfIqgNEAdqkwfxtd12WajAKrSz
xS0+CiR39UuLVH9ADs6Mf9MxW42zxZs/e48hp9cSppG6aNcweegl0JyCIUR46HXGtjtLZPJocWA/
R5LiFulXLL2jVCZ+XZA6ObUbd0uhtij+UFj9XRkgltKWgUdTUqyAhJ7mwQOIQANfniY82+E0O2gr
KmcjDM9ZHSGDNg+IRAzPGGyBFhwYZrpve4qFm29r+yYystQGUskhQImFIUWYhFLwTEIXaJwiSKLJ
oIPzI9Kk2FZNj0ZkuD8iY6BS2s17FNjaf0HZglOAfPF6r+DrXR3oN79KE2dlsQUj7FwWIxVQELvp
b1Cz5vdZ+t0bzuRmLFau75do4w8UrPovzJrRkB4GGj0hZ2y+ef2wXbifHtMgGX5yHiU/YsQ2u6Jr
IY5BTjND3eSkO8boDjh223LJ0CZXDu0zB+GAq1gw1mYv2rj4bkiW4Qf8CEZPXENPLJBsWh/pTJIX
nCN5DQet2WnnQtgjaSpoGfTInBwh/tvPvutygs2ooS95P5qrBdmAVela79qxZBFFGHH5xhztL9Eg
GvTMiOSmZZjz7ZhD5fxB1Nw/QY171vEGJ6nFsjz1QQ/Pr29xs8IKmB+2OZppuawL4v3h0lFeO8yz
uBdwLN5AV6w/wYTM3zE61aBtAWdU0Jw3eWFn551kwMx1BFgiCzAp3ifx3fLg5AgFP/IyCHKpE/KQ
IjTwPW/sCEBqo/ooAhWtFevY7CD7cPZthgNGimyK1BMjN8nJs9F8SZQYjrjnOrbXoS8c6Co737Jd
Ofxu6b/RXFFSjx3o6wrpu3ivB9I9QSX195C1UrAEeoSynxG2x/bMMiQODC+jPkzv3KrmUwBiHZ0o
8StnoMQNCGoUN++0hHxI6tmHzpLAO63jdsxJESziMdCLqpY4zu8Gz2hepHRSlU2ZOC4pQYvNh1G+
9ZKptOgavQQlpmhMrz2m44y1IrkD9oFBAj8TFFD31F9FFYXJB2na/GvajvwdZtu0i9qbaoEtnnJ0
mf3klWveY0cEnuYfO8y6uM83kn43sRwOohWuKcMm3pCVj1z0ka6yPSsYoy8w86B1ZTyypJilWYpx
ChGoQM5jgaCngQuwqHWQVulsQIW1wTt0tRDaWQx/k1D1GOcKMinDvIw3vaGArBt/1VhL/gJKbUyD
H/kczvA+edJ4p2xi9LXL1fjVIUi+7KKxtWe9aLc3DFpUtUn4x8Bh+yNr+qu/6e51HtNL40w1tdyU
sMDqNdMQVcEHPhKVw7lJQe01yC92FUYQhQ/JgNowA9y+nxMUFkUsDfnI0w3jp8gkmpeRQK69GWjE
KwIvClwZLJ2/z4emuSwq3Oo13OgxhCa0BxKuqk1Eww5wmr4LvLZOtOQ/WxaiR0SKL/2ZsE4ip7CM
7S1fLL82cUo/EjLRnZl8ZHvxaW5LCRFE37eh7Y8NyqwFA2di2LuYJcwIIu6E/RCwR8dC3v4SXjtg
a4nW+4nO7beB2uFLB2V+73cxJrwEVN9JAbACCzzJzr1ESKfxUSPytQGsxj1Mi5OzPmRdDt1yDJv+
FYh/IIuWrqaFPBZDuRMiTOqZbtu59wJxWhMS3OEdDgBcu+6Tbp0C6KfUgYsZ9lUejcd5QOw77Ldv
wtlVl0EYyPcmmtMrzC/vZ4Ds5u8pSf9Sl/z/0gD/pa/+Z+32/4ddMjaPG6b9z7vkvz7x809DD3+/
8I9OGRMMg9DHk68Bmf/ubP/eKeO/MN6a+L876BSKzH/0yXgF2vQE9ChyG7dJMX/0yXjIaQAqP4BM
g9jOv9IjAwf/xx4ZJzV0F8wsg+wDJDv8a488S4y24nk+Hbx0gR3t2ukZnZrqMFIm5zWChq8AK839
4ImugFX4OjSxd/TX9BJOGowL31ocSAvhjzm4lOug/ZeY+k1X3FyQ3UTWrNq0Fx0lpoaUBJG0HcOS
LbIlvYhbVY+66srsKt/ziN8n63AfeeueKkErJeMcs8p4jPiRzgoju1/a192F3ziCORWQRkd47L6X
QQGNw7Xo/O0MK+2aBEtU5HJ9Bw1oi7iHxUvAXUrV/VoG1lc8wiCSdMouaWQR5U9hPTTjL5zU92tg
nijk4AI6PerY/l677UqYO/sNvkoyTCVru3cnYBViwslnrPoTTPzPKU0gfi+7aaCYDsbb6BvqhEMn
swTZtSWvp4UC1/ayCw7Q194M76m/BTu/WZ982d/froDiOqvQHP1iyBiWGKPIdtHgpirioMZ0k2JP
Ww3IsfUpG21SZmGCUmPIP1fa5/ugJYemcedeh9Nxg6pTIlCFC+P7JYm7U9iCtLG9/ZLg4FgFeW2j
/tTY4V3O7H3a4kuKRikpEpR3BG8IvsKvSbkrGfBZuUjtgGyj3CX9aSOaFpB6+W0fg2U64UJh0CEF
5SYVJm/4bd31OcaJeWY6KwiedePdrmXL39FVIH2NjgSyAGCs288S8C/AAWzXdfGvKkQz2G7nIGug
9Rv/LFKcoKZvf0UDviwOuntQn+cQH84hm8BTMcDBxUTcy0Yxl2RQCfp95IOrfsEPMl3GABMToHcx
O00OU37IjNhebL+AC6isG9cStKGq6ITHQ4JkqIfQfmbTdjZh05WsRRq1n9PXzvof2Rw95GAGy2SF
rRSqw4a+/TBb82Wb40PXCbAeMjo0AB0Kz88wMEnB3dR6OyfA2dCi4fPEtKnolAO3rO12065DHsFG
8F8w4uozj1aFwXyoQlQznILUfJml/oIc6S+OIYZIAaNU0dx+QbwIBmGnxG6AX1xvkCPKIOi68m/X
PRgxKCMnr9M8sh3Y+gvY6HSnbq/D+0TnhBppjZLXLpXukFgsRy+wFxF64jumRORlylpXgVozGKGB
ZTfYhpZuJnHpcmUOc+rMCU2eOS48yY7IbnoPfeuGet4Efxg94XY+yh8ggvNSht4Qfapg+Y75hsld
gNgvqkoLdpbAXgF+VuV8jhDo2dZ3jLFCcQC/E8M+GJnHF8xsfOHWS3S1EUACcO260raAhMf+u4yc
wWSzAQ0SYldb1FVCOVnPBO5HJZFcYqANJA7dSUFWSefL4LXXEWM+6tUjL6CWGlAVcYyoavxuRyc/
RwQucFeyFhDPXGSpYwXSvgmOWg7jGJTANVDoU5sRy39j4ecEUAviAhdFa3zgi2Gwi9IJn5vDLaA3
LMMZzVVlMdTrAcKb3qO1oQUSIK+pl1xgX69HauQvmE9nkvSnPx06f4jYfx5ee4t9/SlUgxxNfhu3
D+keuVBk7v4hFoa2Ajrm2k8HYrzbSKwZ44+y/83eeW03bmxb9IvggRxeCWaRCpRaLekFQ1a3kGMB
KKC+/k7I9rFb9nWP83780MmSSAKFqh3Wmnu6Tp32rCIU+//+aj+2CZyPV1vor1B58WjRSf/xzAhs
OVTu7FX7mEd9XRn5Ec1osnLp6vzklZaGw6fPZVkOERE0LEZsfZxef6ngSs+brCxq6r3Z56/BoqFd
tuPMkHNoiZWoD/xJ/0kT5Eeb6Mens4A0IerzjWD5/cdPF1vQ9nwRVfsZOMrGEeMDaThkRcveSwgE
KAjY9gt11Ql2t3+/sNaPpKPfXxu/FmIhAy7mZzdaAxCAdrNf7UXZWeusLn2KLehS2S6uULzkez2Y
3iTKHuo+I6CYUfDcBsiRu2R+S1wQTZW6GmJ64lQC9kFQwrMcuo3pyyvpsn37rtmEObrFts7Oldtt
S8BPUxk/6k5Srt3Jvh78Ar9JXQc7x6mbZ7rdbmj7bA///kn/YQlZNhJVB8+vjqP30xIyixTjPNq+
fWKKLeiHWz1Qt6VCJ/aT1/mnK2obFuJNB74nXLYf72YgDdgu/rJWKQEexIT4wkihjNKxXlVukK2F
n5/72CjvinG+9Xq9vEtizlBbxe/tyL68hCpZTgBB3foKRhIySTk8IOq9xqq6S3y2eyRGZRjHibtr
J3N6ih1z3mGxa0BozOnVoHfighzsceo49gcztY996lO+c/v6yq7S9yh18NTktKm7ya93k5a9RzWg
x3jYqp5eJPL8fTI7+ySBtRGX1H7hR1zlFMNDc1C3oJ8xPZj87MDXXjonn0PPIMb69wv5DzsMNkk/
8PAte5DPPt0wYJx1SxW42isJfYlwYmJnc8hcVhqeuH9/rb8ZJaG50CNaKHoeXgTzU1MQ/B+4YJTs
e3RBF1ukx7L+2Yb58SR92lloPcI0X34NGJH147pIkzbHB6VX+zoYm61IJzO0I/W27PQpku9d30XH
3LT3gWZeo+BJNl6FHmiKvoos+9V3SQ3NcuxWPu7//ZhxiONeQhU9A04y4nflSmvjRWm+LyxXUdSy
5GrQlTgViNFQYn7xe/4ZHlt8sGdaw4VD3AIwtw/bAF6g2ZnJyiJV3w1Tg1jKTN+diiXYpvl5nBbF
ezyHvpsRoBpA2hyjQZGWpNBH+wvytwT5gmJwyn/Smn84Yex/eGK5FwEdO/ZhmuXmjxesMpseSHlZ
7Y2CRGFMyjRMAbGtTC3nMydcgZRwa13M/nXpuODZBJVu8J0oCljLUV5tNLeCnhYtDTTXqNdDoj/J
rEHdoHtqlY8QDQcPiXDkXCcQ/NaUSjQAPrKGWjQ/wlV9UwLGhJfe4+sgqkLRF3batMsT/XEmEFs1
SF0wpMhd0MhL7LgUUDvWp92w8Ql3BC6l2fjMIwCspqMesR6M53+/SP/wkHBmLP8BviJ7+3SNZNx6
OAXHai/9ak2IM608ydux9QFBYfyTO4Lfm0v+aQ37nMJsawYGkL89k/DoMJzbQ7XvTFGhHRT1Gv3F
MeKkQrmdgqRiSaqZBGk02aayjAgwLs6od5AX1pG7qqugAQQ9tpvAVSX8DuSI1ez/KnLjpI3+DSAq
ESYB0f5U1RbYGvGGyOMyFSCEveUwZpnFVv4aySVKlQhvlH5uhwrrQA2HNu03Yw/ph8bq9Ud6qezJ
WqcOXxh0+dHVFqkOfZRtEw0IxRQyksmfbj+SoKgCYSv7vD5Wg3xIexJJP4+HULWkeo6S+CBjJD5U
9QNrfKDXeIu45mhZRGuGN6zTKp/Xyx80qiarCM1vGDXDuDXsTmyWx0hMznXtyQfoeCQQTg6ThTZc
WLRES3AF0erkWG4avrrTnKc2g/8HMrk9Bc701vXQhAYucFakZ+rmZRhMhOKg8J+yZLygm3NDGAEQ
u8qjNmZHVaJJ7mIe4L4vjiTFO9pAFcXGkYXJ0+HK/lwYzksiZEWh17kexUiRsZvpAModMiCQc21X
XwHnvC56+8ns0H79ZOX+w+NNrEMRlLY9K+ozsrSYraw1bafcC29+q8R4ETrnHu040jse6yX++ki1
a+h7tA2I9D6e+Srpt7MUErAa34aTfZ33Vbah9onUh+bruuhjNJOmX22CaZj3tOM1ErScXlBsp5u2
KuI3uNXBuemQuaqYc7FXSXCCx0iU71nXpsYek/XzI3ZI/Dkd4EdXT4dwipGFA3K4HmjTmZyHiVVz
Q2LCbC8bHvqRHbQz+0vnk5IGQ3GmS3SxnSHd0c2fNmmXW+sWAiJepocM8eq6xJyzohv95gpkml3T
XyACZHuYZtcjhwhJ5vBgudPtEs333h/n6/8qbP84rOfPQhnx34LP/c9R9DcdytVrJV5/VKH89i2/
19YC+xeHsMRzdB+qB8xM4vnfVSjEl7/ojm0CPVlGE4B9+bO6RvzyF9UJchR4tiZhIrU247+pqBmf
yOEOlJHA0mEZGzBLScc+Z0dt1BMUxJN7VZqNb0D29Qy5dklUJGYsoTU9wmGK2oOEFmAhnqyr2UBg
DISdPrVCmG7cF5BJtBLxh2t100ZTU2dHez8aDI5Ha3SwI7SFaq4BCxHabsuOTqm87vU8TaYVEi6J
3UHQoYy3uCtK9zTarXgjtbjr7dSjVYULAD+E620LOwiQPLTxGhnlfE8pTRno1xP8eW1gVHqLQ93M
1I76stBPFUZqJ8yETtbuwf4Q+6L1h/Y206IcfFYUPItCWUlI12Awwq4bs+bKrbpkwZkGTxoTAGpe
YnbVZgoKEyUkYxdxoGGq2fDs+jd5W7nPrefJtRbU8iVF4HyrnN7DsDI7IZV9Shk4R6d+VVuJ5q/6
Wmt2OSDDQ4a57cUVTvtkCgSpK/TMwVsd+G/FNF/7aM3pFOflfOCXiI3AtW5SBh6QH3nGps+sIJwW
gS+O66C9G7IK048+z/q6l/FI0x0pXIlFrIaIDil7XkkDwX2lqfIW4JZ4nJKSDkU3yx0aofkuEOZ8
1IKs7VZzCqqF9oKW7pMiS7+xHpy7DBKstRlrU7tJygr5jON2e1FPxklGffWQKA9StT/UtzUNo3AE
uFKTgPW4cZ3R/KrVhbAR5eNtqu14wJRR1LRo0DOM2LWvCjTI4zod7GFjmNWwwZ0FN0CLpq0lLcWg
Fg5mxEmtetGwaW/9tNB2oHLVAfSletNL0zskwmjuEbVH17iX61OtxUO5s5U230yDckfD2E6j3YMS
Wf3xO8oCe0zOmmM2DQoVneYP3qcxsKvumDUi5lArIyELAjlO0CwgvNUuvmYsGl0MokKqDWpZQ3/7
2Cb+t6P+ZEcFueKjdPv/d9TzazcXr9W3vyr7fv+mP/oVzi/o8jyAP7qtM8/kzzFNmhcg+oPPA66L
TW5pP/zRsGCcLbp+2glwFB1r4bv8ucV6v5DKWQYYZw+WEKNq/pst9nOUzXhD/KaMLMZKBMzqs2YU
SHxGlT1Xey82HEVwZ1eneIrnL6WB7y+mZBH+5fL8U+7zKc7mBT3L86lT8M599tQfUx8MTqBmlTvv
pynr7nRtHEMX/MXu31/lc92JV+EcMxchMmfQ30oivSN0pgwkE3WnloDPnNq7vO7GMEVUsQFdVdDM
7uTabjPtIqQ3ffn3l0ez+bePCRB2GR1EFZF7/Hm40jDMfjrOXr8nQiowZ0Ls2mJP1PcjmfqJbnN3
nLKpExizPdgkTWRFAldNquEVpFZ4X/tQzPAV+vNZSM6QVWxA6PCBRFA5z/laHN4lrfxCUxjMcCJX
KycSbO29P8/vbT/nFyvzczyzvtrD3cKV57ntsXTZ16O0BUU5lhqdpdhABIbZn6CaoQJqr7eT8eBa
ZnPdydx4MNHc3/bWENFJFc2rX6IHCkU9zu+J4BOhdBsfi6GadwLz9QmLOU2bKOWkljiPTkmk1y/g
M5tnAxKKHsopDU6Cug75lRtdgtErIfOKRq8PXCoASjEFE4NqK3O2dyYRPSwVT5gbT6Xmw1zPJBGM
3blxWlWdahCByLljbLiNl3Z3NQY/1B+eRFvXez5JaqJAWk/pPtJLubYihD10ddo7UfbRUQ3etHNb
ozigCePtWP34mOnl+Nhmyr3n7pgbEmRINyZFygH149tcS54Hz2ANyWr+kvRR/UwVgjvTNpW+d2XA
MyQpdFh9FZxcg3OqBZTxLodm/qJ3fAsjjcRXtwY7EE2xfWjj3niA4iq+ZowgOy1lwlNZou/HO9Ta
2QoMD6pDd1CAC4uiQVtPRwxghAmbwUTS4iYB2MrYDTOz7t7siL/GOWWPMM5MjKM4wFA82EP7huVx
/uLDHd656VAcQKg017PXyPU0ZAgVBabHaqOj0Tk0OBXQPTn52rMpBmhGlF9iyewlF/3LNYV4B6Zs
PH7PmbbAHKE+35aUfdg0jPolndrxMQpqdcYTxo9CWrFjVJS/MiY+cQBW4TritEb72To3QEDG0EZt
sXHtDKZ3kJR0qHKW4gjk/buRpxALUtO+iQFqbaIxwNOHyW5dUjiGFsV4rneZx82rVwROOMkoy9b9
pKUVUooIi7QetW8kZ+pcyWT+Ysoy3WEmzNdF1+ZbLa/6b9CnjIfUTuWaAqXaIu0qaBVyH4l+uNTL
Ei2qafyODSffKuQrGHkUd8KmE7WzDdZ/BzDjuYi96FiI/FlqYjgmaVfexP67PgQ6Zl8N8zUA29Ik
DHBedBNoiomb7DE2WZtLqSfdmXpNr9IuXgDBj98RLjXXTeawKCcTSUrCjXLxxW1pgTY3TWnZN0Ev
nZthjoyHKhXN8+C49YvW26xWukDbzozqF6t0qOrD972f/NkHx5D5OCMqWb9C9RZVmEIqpaUb5OuP
D+cnPASiFtoFt2GFlgeOJ1LMWXxthJZf5ro3aBjHXB+jN6LjVGQl/Ts93fe16VG9hBG2c8C+vTUQ
oLlNZT6AWU/89smgg3nK9BnanIvR87p3zdg3v/p5gL7jeawr2b+lYEieU6Mqc6zOlqpo9fZKqzb0
3uVwhi8QOUcZW4N9sfJ5XtGhmr8Y/swYH3dAbgqxqlu3kEW2rEM4gr1pBrixp56taaiuhzow0alk
wdHW8tteF9od7IqL5gxArppy6yeec6c6h72T3sh158T3kRNdl3gC19TR4n1squRQmvkX4djGZiii
YTPY869UnHE1jcO3PDHLg1bFeILs5AC+OF5VxtCc6nKUG6SQUyiYPfANA167iVOBl62NtoXsjCPM
4mCNmtYDvO2g8mni9JpJYvNZC5pxxn4ZHeE6H7W8addp0eJMaoKoPZCfFWtTm3BW6ajKIXwwqaYs
ive4UYgosXp4OzR1c0jAeJkrL92Y+I6vsiRuzhAn5NZNeGDbrDSu0jmaNgMjjQ5q5kaaxqgfdMaM
7JnDMYdNb/mbWuIUaSwkfWNlZLtEp3MPZU2/knDv90Ns3GMLDmiSeuJkVDB5NybXHkmwlG7otAFF
gFJxD1dxQevTbFIPyybWtDrqToMwaf+Y+nCIZWBg8g+Igh3gkes5Em9WLYdd7MSceRzgPgAJjjlk
Rj1AMre9LETHldHnAgf6QJ6WoPpcBf704jsj5BCL/nYF74GKcp4/YwqsvdAFR77DOslQRc9t/DXj
ChmmMNoWEaLV3hGd+Vt7wPlwaNhfEcSxiaAYznGQrhqeq7NdiOZKqkhtkHyaB3NqxNpKEp4qscFI
3iIvYwXOveEcG7ebvihpZegckHb5giJmsbZGrT4anateIds4B3Mu1QMmsDpGphXsJ+XApBii+Rai
lFqP0dAe87KxQ9csSpZ7Pq4KAC0bYVv2nSds5k9FszFAMJflCprdttUAv2gBeC4JjHjNZJDsyXNR
j2ACk1s7msfVgLl82yYFvOOYHo2hcZanOnQfzFjWyh7HdazFwWPhx8auSFnxrlUnB38EuRzIyD7X
0Jpg5kntUmJxvgZfPh8ZAThiuXIwIWxaFwkZPvDrJFLeKZjIbEJbYhimKIinorST/NwIZRyaBEJV
mCZud1WoyHoGk4SD2nNAiYBBKcRVMse5H2ZGpn9vysWBYHuVO631TB8PCvxz2JRat4PS4zzLYkjT
tcrTDLBYTFHVAq13NoQ9Kkhafp45zxBC1F4y8CldwVkSGeLKKt96iTP+WmcG0BQA68QFTXs3TciV
3Xas6o0/lumVNhUF7u3ZyzyWX5kcmKTXnYIWe1/YTQILF8rtdI+uMxJhltbOzQz5b6+SqvmVDFUT
mJ3nfLk3qKKXECnLLM6hwlD7zBEVBpPIYXNu+m+IvGUTxtKs862eCw6chl34vSoKJpLNWnRpcm95
BnLCBC/SEfXEDkIXL6Fd1iaNc6PSVLtoddM8g7u2ku2AZdxfx1R6YP3NZbK23an5FVe2ajYJyJdr
Q3E6g49vj78FX0AbjIfMmMU3ANKZvzaRmxMnU+NHdIA6d0MY6t4zAISwbAkYseqOdr7OgBwdmMRV
nQqMn3tbF3INx5vNuMsodpcNrft14ggOd9qU2qWKg+ExNVFIM3kgX+Nyaa5j9fEugvbJ0oB7rKK2
XTZldNjv1Lz9VYriozgEbWvcsg1W36zGrce1FoNnEYSJRzdmI1qVHW9nFs28SyChPSapzr0zWs2v
Qr3s5h1jnZAfUUnZJMMo1+BU5l1NsPVMXo2CeV7CX9AU+I6n4mDCb1ktwJ4HhsTN7/7cpFSPoxpE
BzM/jFSKeTUjzzJXTGwrDrlJuePfk4i/tSSgqQJx9vBd4eOigf6pA9KZjHyJYfcjDTDbYwTNfwmH
vSpsKYjcwcIjvAfusB65MS9iXiaEyIqLPfTOzxIa47N4YHkvyzuxPMfg7XxGHg+1ha81a/u9DW40
wTEyODcesKJNDAfqiCiM0QIBV5ZGAmXduGZemHCsverrlzhi1I2GifworHG+AnjYPg0DnOiRks4X
ScS9/cmFIzn+oZezvFmf2cOUIGHu4sv4McdkvGjugRAVey0FNIOE1b2fGx40HRf2jTaw6jiKWGC4
a4yHvBe43jmnjjltktesIW72GDb4k3bWRxf+rw0mBIGOh2BleVOe/bfEN0aMbsKYEHvk9K0VQnWN
6JcP7UlJbdx1ELnWbM1qM1sWB0+EyfgpA1KyYxwqj6k95pdM2u3RKly1p69Xf2vSwrvz3bgBW9Sq
hbS2YHJ6R/tJO4MG2N+uJ1Btn+IFSbXlep/7GQ6iw6aYJZPHWs602UubbNOWVDvreWJ3Siu5DkAC
vY/mPO7BXWFEMsxXP2u+yiq2NikcsY3mYKcamrI+w9+wn0c81Weaw/mVrpfWi2nnyXRmsls1XnVJ
4h+YopevdTtV23TigQZxk6E6SJ0b3Uig0YBpoHNWBicCSLWtJmu+shOi+a4d4H4tOwy9PO0yxp17
rzne/F76DAZZmZWNNtoS7LFw1Il7JSMQh4ENLIlqYnaSZfISdMvMb7CXFcKkK3bij1h9qlR7VxXt
sqcES9ieE9AHJQVkW0/de9vKm405RVSSLcM/ZUNLDArCMITPNT7GSosZreyYBeKrIXePQI288dRG
MuYipRhttEn008aJ6cCGQ2NFBV4tKxtgfzlmrwl7vTQnzUdGlxkop6wmP3iuKuJDTkizjtTyD8vI
iGitY8VwwyhlYOgI2ss3rwLdFt+8AjQhpzExfacnGYzYKOETx1VQbyY24WRVTITyDEzAU4VDPSSd
1vdk32yx2FW+6hmppokPPhSOVmNnDhp1hjtXhgzzaX6dsyFnlk+f7oaR6ErPJStS9SQUcAKGxz4t
XjwcbKGajObZlwWas25OgQ0u1y7IpZ/iCuXic+holw6L38Hg4LjLrTHdRXnCpuc7fXHoHb9+hfdb
v9oznKXeLEwIbUyl21q9392SifqnGWvaCrErjYKiEl+ZXyG+TpNhHfDW1y/9kttVSVCESdmP4BhU
AaJnLuSA0yguD53IyFoqz2LWV+rdlVY3POrGYG7MyqxfHZBUO90mw2oMsud1VylOgL42xFczo6CE
9bWho5WiYIxsdhOmcPlrDO9kRpFt915YO4pnROhDZazgavrrXlftW11NXJVSFStBdsgAYVvtq4Qz
EbIlVTlTcuRMwXKELmCArTN7FIBKs32Ss+efDEmZhZldwSk2mu6YoiY7uVTboUKX865COBTWfjU+
+jZ5dC/ndOcvFSA87811mVMfAiFNhYAhde8+T6lixrJqnnO3vB0nr4Fw0JNuwwW5MSqAdKVM3NCw
+aGVtgTOy7ue7IAilp/WLIy6WO6BJYuDsTyq07K/6zgUIZxyTDntNGynrgSdl+nS3AxjSmVkSV5R
iJLAJ5Pd3ulVx52pced/+ziLmyquaCzHJsJcy2epEvRS17FcLtVSlKgLb75SsTufYQL4p49laE6U
YFjerb6fBm0+2zEVD0vM7d1HxaeyWD4ApguwgFRO2pIsuGB4FWV9Aip6of5piLAgf5QHtFjjMtgt
mS0FRy79UshTqT9v84aCkEyS9w6S5ZlJQcQaE/MjwXdN1ML8mOqV3kz5BbboBBknyemxg28Oh9qb
btthpDhXgcNdQXYuDpPiE+kMq6GIo3gEaxRXDyaaNcp/uc7Ai0GrN9ijKWdQuJMbJmOyv0ylc2Pm
rnNPwKNDBnJH8bXPOiqCys7bJzBJFMqcXrZvMR2fjdD7+Uul8ZhHzO45gEFe8kabbY2MPjp+VGro
LOmLWKvqILem/KSSnvW2VWxxlsHLf9RvPg7JKad2W9WJfdB07TtzyJdw2dO4fUVJsNQKPd/+tjRT
SpeNTWmoqo3owgCF6tTUgOJalHwnvxftU20QphsipqY2LLGyLK3kZrTJtPCB9Gzumim+1UVQv0wx
wU6nt8FJeuyztcRHjCa57d4AoXJD8nwwNoL0aSNcwvM+45le1nPbLduwiGpxVQimzgCJ9Yh5845v
5xBlAigdw4dkqXoTlyynAAnai+GzJGw1iG9DG9WvzBSMbwCIUjZimlvo5jYJADvRCjZ1vsZMVBw+
wls/oEIa51V+KeVIFQnmxpr+pfnwcTYYPSXgwY+TG48tn7oTRVQcXPaN96H0DmTgw/wkDGnn3HyQ
HYrdoLSpn9VEwjbpcJi4mfHQAH1dpQM3MqBAfJgLvTopa6hOjkkQWy73ABdU8yxwx9OJR8WyLqXB
bgbL+HGWhMlNTn1OrwvzQSsrNlv2sada+M1zwnjII/ULN/woCTJszD74ZhMdY5p6qFIIPwW7SQN2
Q+RbfFWskHoiOAExsSp5sHe9ZVEFrZl7Gc76WL9gnadAzVTdRyuNSBV6AmfLbeXapLi84bBn8Xxs
sxOm1B2Vo/mqozP3lax+bmjGlks+ISaqUJ013XYUbb7Q91R75oFRskDowcWEeLJLRp4jxkhwarlj
Q45nsdY05nVMDHZ8McGypzBUnfYowV++estWaTHUZYOOIb9RvokYAoMVVS9NbCym55F2UTLhmeyo
Tle9N589Zl0/YBIavnvMxdr1vPVVRYBnMWaaJIRGYvMrslNCjlYoeqoVDxkc7uTG9KqXcXS4aqgA
rQPEXB6VMecaoKAjGxpl+0RUgntqmGY4VoVeB8Qtg5NeS01nk2Uw9vgI+ZMIch4ZmDhww2dmk59h
lUWXj79+PJhzmXHEaMbQvTng4S4Nh8qhUv10OzFhcAvAD/WGrHmgU6LKGPgLjAUGOt7QolWAVZxU
nRtXkZFJb95OIn8fbFVDDBUksB+FYk80L7ZJZorjrgxnsHkMMTPVsKOQwCdGOwL9fT/49rPqYvQo
SycGM2azgXbKi+XQhI9ACOvfxJX/a1X+pFWJ9ehftR/r78WrfO2+/7VT+dv3/LVRGSxyJRvROyne
n+IPz/nF82k4AhMxfrdP/e6solFJRmM6XmDZDh094y+NSv8X2zYMxKeuY/ofPcw/KCu3vyVGv7Fj
4u/034s5rqu/qvKNT5NrnaVT6jKmhfFKeP9po35SzebZmGQG0+f2M4MFn/qsrxq8q5YcVpMq63Dy
urLfNu18W9SmWljMY0gvMggrqiXbbExxwipLGbS/BlhtVZW7PKy6/D717sJSSiAkRPgai7i/rXxt
mQlHXV7joLGGtGHiX0CzztIZgDEFCBe4iIQgpePc/9a+oeZ8XWQcsyufttDea0UEqAno3BHRdr5G
IjitmKYFGX4BeFoBpS9Q7tgrSiAa2uRkO0QFhrnCP9QcaHhFh1rr+ksVxPYRfchL5rXaU1qU2kOM
tAPG3lTthsCMNyRNWGB80dyoiUy2nMQdDu9vjpbzIaH0oS0z72yTKlQQ5HApHIsZPEwT2ulx/t6A
58VNFODCqnSF0bch4zJbrDGt4tVRPNy51rQoRfszEBdrNZjmXWr4D9E4nMGsAU2ZqnvZInWZJBD4
Ao/2CoX88kt5okV5sv3mKSoRJyqjn475HL8ELhxeNotVYVl3iMFf2qVo69X1/ZRp6jln7uKa9hG2
U78ZtjC9aLmlVcgSfJisaBN5xI4w05a3QNPS4UfDsLZ2nvL0GyvXMOLjGb6PRVA81tTlHw1YBzu4
F+hw4siiAu1PS/MKY6kO2lM1t6inSVZs7dgzI++1to3uocGrg6MUgGhI6osx14QgKp195Ct/RSbS
3oC/6p7s3H9wRVoDyycqMsQMnT4CeKg4H/ZB6/qbrvC/IC/SGKxmyS/YiuOjXdbCC71YlHdmEA1v
ms7owRBfu3VHFGFdl2mLDUeayeSv6qRVmyKp7i1MRhurQwG0NmsLCk0fbIUfMf7QIhyPlnp4tmSC
CbZsYA9TG+y6jywxbgz49OkMvozxHKveH+EUm8Y0XC2lJTTESDK/eAwfvLJLV3+x+eBMWACXjekc
8KDDtay3ht8xJcLCf30l59bpD3XG0YaWkcyAWQ9K2/mgJKL3OfDkuTA7DCxxZeebwoNSszKKmHpt
Ztx/lHn+t9H/ZKM38AxRCvz/NSmH6hteu9e/bvS/f8/vO71v/4L83Lc8G5meTUnvPyo/3/+FGg8V
Mwp9yx77F0kKRlmPsXZsmZQAbdxRqPz/UP15vyBwQUDiWr8jqv4bSQq2gU/1Jmp37PEcQA7uf980
P2lEBqhHqUom7RBZalpbbVG8OlkUxcyS0008YwoJ9moWMBYFBkkJqNo0Tm7SlWflknZj5qvyTaSn
4zdvQDQPSLV6CbAA1quYMaFgaAetXE91hBe8UtULsy0pDiCUvOlS6S66uM46g3H2VZhnzCncsJW4
u9T17z3mBFy6aRhv9PG1rDu85wCaHgl4u2fGeI1MLh6LSgH2aaZXntFyYu4jYEYoNbEZrSfcRdPK
6j36OI3b5r8muOFjtvwlsJ3NDnEfdo1DPrVAPaMiGM4xGCGLPTBSNhp+nBcbyr5MXe+sIOOJ95kp
0ZJmAEFMouRkZd7obwA/AHTUgKsDsNXy+q0RNAVqCg3Xg5ipLlk0WDjN5JtfjtWz3adoHDgyyH5k
3t7NTRa/mgl1FTYAmost+PahRCkMgSKcUl9eK2eqbx1rZgSx9DnEQERLjylHaX7NsNPpzi4sxeQW
CPqYypAgDjTPwS2N1dBhjZ2R46TerdEKmrOZVaJPKAz2FuxZLuaLQ8TJfs/IX7FOhcBHK2eLSlJD
ul7Ruj86feyts1kNV/4kOSWVMNrjqIokZ+CAE8Sr1Gm9k4/8rsLRMBePVtkM90AaIZIMhkSsn48G
5s08euq1Zjo00mmZch7Ag1RmtmIEL1J+BSVZYu08qdgYvhb5zDwKJyg7ZIVde5X4/vhOB52R9OBa
NNKgwl4S1Qp4MWDdjDJ8ABzVwIGK13vqILu6Q/7azhnUFDG1zo6hNHW5MjMpXrKMMbChpONBSNxa
MbFHUBnIhub0AqzE+mrGZXoXKIdXQyrb3VMXY3Jum9hXhpmRaSVDnew1axnnMtcN4vKx3csZ93Wc
lGSnZTY906HujpZeBt9lJ71uy/SlGJyHRdVtA2w8uABQI2ICk19rT1nMBK+EQSz5Cry+VkGyV/mb
3dQWepPEzKFgqJL2aW+EVE2qB+5j/kVChrv1pkychTEnR68zx2Bj1LJFA1TZa82lJrJmudYPvtXq
N3HX12Kttfx/o47tczvaA4kqLYZrSm9gueDT8JQ/TbSdkcIUMYZcLs9Ekbo50t7S+a2ujBgH8BSM
c+ZeRM2QcwbU6/pUgYFmhqnalxJdcDQCYL7McrTmY+Ik2b6V7q3h411vbE+FZKjLTKQuuEfZ4I0b
McFcjaJg5tSCGM+gEDsQIV3gOqxK4dwPDCIlFU2NPlyihRAbmX5tN+V06qmh7hCUMZeWFD1EzRJv
gmjMNz7pOJJka75AtoUil45j8WX6wD4B/IIa7qXkiMHabtSg39tKyJKCDQ01h3O61fZy6B5tUDR3
Wu6j2iD3lQfscscxrtwz/b5uVy48KsiXatcM5XwH7cs8UJ1sV6jI4gNajuJOdlZ3KX7nW6XbyAqK
jddwIy0wWChKUxplyTXFRbh6kLJ0kFmYLRqZ8pMsrd0NC1UrAK/lLpwtJ9OOWQYMrq2ZpOwbdMLd
hcrVCvsxoUF9iBZml8Fl2eK0FTcpQK9gIXtJZeHhX2hfmTKifbzs1vOgf62MvllFCx0sn791Yrzq
Fdcw6nFqpiYgMSPI9a0uki/TB2UM3BgmY7hjAMgc7tgGbt5Fn9F8R0DKYmBlrsyy276tnuzImVYU
Dr0Uc2vJyCqaoyUuca8P5QJA02U+MgZi4SfgD/P3THrPw3mBpg2jWPhpkNTa1BDHzhJX/QJZmwN/
3JkW4DUCPvr+DCgEu/R/7J3ZctxIlm1/pX8AaXAAjuE15giSwUEUJeoFRokS5tExf/1dTlVaS6G8
kmU/l1l1WbZVSohAOBzHz9l7bWrrUxt5+DDIMF6eY4bDNzDCnZ07ipXFMrpy+bWvzai14Cxo5BsH
5r0hS2NPHC+raa6WM/ZnKHHkjSBdgPBy38xz8GAvmL03EVFj95mGzLlB++pVsXnKyH64gq/cbA01
+sW6lpPQ22yDbsxn+T16ZhttJOjaTaOxdosG3JGZOJ9zDb2bGU+8X7QPiLaTOjOcupctIUu2xuW1
wwD4WyP02iIv3g15GN5LDdhzNGpPViYcZ36mAIbPhrZH/JJP4UusEX2WhvVZGtuXaICfq1F+vYb6
dbZ7Uhrzh+6Mnd8wP0iNAJQG/xUT67zGy0vGRuZ9AZqvEDUH3nqhC7KzyRzf9fRqv7lYic/LuFUa
Ojh2DkenFrnLmT3GuE67BD5hExfNg8zjfNNofCG2cnstNdIwmFT8xXnjHAYV4TZe1j+wCPNzgCbo
LpWajasRiYmGJQph3nnEkm80NvBYLLZ9l/t2sDF6jVkcxSeJI3/bCCN7VwTAGFHWWx+6yiF29o3V
yHaouY2DqVvlXrlDzIbQX9rung49sgIQiUT/jfOh9JPp6Ha8IqdscY9Gzkj4+/zuv3XyH+pkSwg9
+f3/18kgZoFVvpQ/Fsr/+UN/F8rWX6iHA05rsNLpf7h0N/6mspp/OYhRA/oS0sUYo7slf9Nm/L8o
X1H/ukxLmfpqgsD/0maoakHDQGylw4KR+t9UyuKiUKarImxdwFONYyM1L3OBm8lAUZYr6Np01rtm
PVArTIdW6qFZbJYu0t54LqrrNBPG+D6ZSufINDWumRIEtXzxkqG0BFInMiuhu1AEzGQBYr1LryIL
JxkktxKCNnk6CJV/uNP/0M7RI/jvTR4NzKUf5PCBfY0h8C0pmdRfjOhVP+Zhu7RXTBmnB+iIxlqO
dOnnwTPpdMJ8/d4WBIb0z/0jW5+RLi5J6wgOgGSg4PJrcn75kWBrJLld6wxNNuLguuo8I4VMLYTm
ZaBZMqm+jOYgWhMBzYhzmDRFZ/Bwf7o94SsyAgx+DD0E2qtl8LgrpRv2uHk6bGx+mSByrMp+ApTJ
ACG3RLfsnbCsrlIlyEWJQIsPYK3C1gVFRtjcmrcWEiTsHNxrwx2mh3xByWGJRb7Q16oUOXRk4qwC
YmvoOHk0kjYjrEUMKK6h/LXLLwJOrFN9vws5YdzMLhLpFh0zkcl2Lom2Q/RKKEnQbpeuFmcYiFlC
0yGhKmGaOEZboT+5GTs5Cso4sh6FMBISPzzFd1Mtqhgjnqe7yB35GJOV+LQfMKU8W8OYLUwhrCa+
xa3DJwpoKR2Bz8fT+xbNPamqDQEmj+Q3CnVlVY5nnZds9Iyd681u/dGiHIpPXatYfxEmp7WBlXJ4
gM/OBMKGHvOh9sVkfLItnSiTqInPM3fVVB3bGv35euAMtqxDF4kB+P2B/7WG5TZtKYZRkE9Lw1Sb
LJY01tNgMtqIj9HiJ0SBWBqzUr6kIzDBfnaDp6Fv+eMM2dpi0yTufeyix16bquEmJbPDr+A6Xac+
xsiu64OzmATLcx/tfi0Tm9uSEGmPjJp20PJuXip+1sGSlriKFqIYTuTdWY+evjkBJll+v9qurgJ4
6QJFZ4dtbBmG8SaGUnFvEAlGmOP/ZoQ1lBzdVrUzD2GOXhaMveuNHsEKVr5FLBxtctkILZb7p8ww
uDqofdNO3rzlhhmDJ87jUAP9tTPOdmCJDpWRO2Q9kYTyUkYQH2vbTCcm4CzZeETCAyOp89dxOnLH
izzM5hOkYYlAofKCJ8NtVHdvJYvh0iDyWDbQabm9Y1K47a3ZTdKG/RtxBF0XfWOTbDCDvViAcLAi
rS+jzuCDX1w747c5nfv6mX8s0m/1NE4PSWEykXM1egkYoHxRDIT6dVwF4hHjAz9PnhkNoIRw5LdF
ZZAXdNuAa3BneLi8lPjEfYbTPdwpk+CHj4r67wGvCA+CgR1sOiQWoIV9xmDlSiLvpeycVHuIhhQR
QRpa0x0W8Ubni8zTtV323HoPOlexdaeM6ljwtMEeAhkLpRjOFrgaiZu4jDOrfSQmxDCejN5bmuuO
F34LkxPh5A5DMNsv8eJz8D5xyGF8gHmPmgYNI3mjg20fl8Fhg1iIYiBbBWE9rB5zZA4aBJqfUSNf
O4S5j5GEyFuenrrB+7J+W8gZiAtiqBB+tht30A9F1zJJW5HeyR5KaoD1mPQGtgBMm7H7ccr93rpN
AUcSIxEJugMe0RPn2PXTCLlswTUJTUingxdGbfqpFS0KlZXsUTGTz9RlH1p2CBGj+15kCwq2LF2f
7DUjDLZeHhngUTLB34SUKD1RPvObd3krzik01emD34dN9lV6hApRNs+0Y7eFOVjWbcH7Z8Eg2SMy
OYYlvWNkdZVrmsfYovwFW+nBuzKSyMRnsDDwTCL/XNpm8FEOfbiuFvHOG6JpXIui6t/jFDG2yLri
DQtDJxdG8dEmeRITCBSJVZGAL6ADNctN7BXyQPHsjvhJ0sZIPkRA8oGo1NJlXAADPwSTWwOzrX3z
CWqytbYL85NBqjqdAqaV2cxpM4lH2LIis6LPuQq9r1Nkh+jA2/K2IyixH9tm3mZ5O927lRd9kvZQ
bpkbOEQTUh/7TVh+EoC9duTAgIryFihtZue1xFfMRLOCU4dIsmT5TVJH+XsrVd4qMFW3W4yOicIw
TeuSRJ7tUIz17ZAvxbVEmb7V5fI92zpQqqCP3w1Ofjd65pTSFVbOrpmbiWBRMkcHINj0yt38/Vg4
Ktq1XYkqlRfYJs+a5ZQbQbbD5ISfsxlLrXyA/Z4MdvXIS6f+WMqijjfpokrsj2b1IXZdfWsJBIGO
Izn2koYIG8tFXaxzKTdR6KlvSeu1G0LmnIO1pNFuRMJzlhH40A35E+WM1pRyYKNoIVw1hJ/s/byZ
c/AANs2keLJ2kRT3aVjVe02t3cBbrz8ywa9hd1gDyXGYI4btXHj9uemc8B1JW+7eoIWxk3Bm1gYj
Bn83z657NuKugVIm54NZlvNxNARhpl02bmfVkpOA3mrd9HOKQEO5j0MyLK+mmadXdEDhFZUt6aW/
L4l+KeZwCZIY5Ak2I3zPl3QdgkNsPyW/9TR1EGPhd+Vrc7R5Cb0NoVA+V1chT/m/48NQiNHPlRJz
NZWuh+f756oITktMiJoMTg0z62csMWwMdWdRY/z+29FTvqi+iKfwuAoiN2aB5kX1NcQ4NlQQEfGb
6QqDoyl7tpY9ySlkw/j3F6MhjVKVAhkP5UUDWfAMGxFF4MnPIdJVWp6ikDOsjaQPtr+/1K+FLN5J
lFPU4gwmPXlRyDZR4NXGZLonaG/iXGrZgySJCdEcRCIFGvEPq+QfriekawmWCXOpXzglAs5sVeaF
PC20fJ++v4LKGLv6WpaKakQlM7f399/xQvzLGuHL+ZpVBE1ay2p/XiMz3cIuaDsGkW5JdeUh9SGA
OQh5A5eTxTvQwTFor41i4J9NI+X18fsPoBfHz6cFXwLyCnyGD5YlL9FlVek05kSk+6nvk/Ywjign
JjFWf4DA/ONVPAI4XFdoe+rFqiFGaizDRLmniBntYU5Qw3g+LKF//104UPrAvgKMv5ePudvZVsNw
1j3hIiAMFjrTGoXT/2GZwBeysdhy2uG4eTksBxCP3qSSJytkMonfn0UxzDhdtzPJS+eOFPDlD0e6
X/cv9nR2E76WY/NPF7evTIZwHnPXORngcD4KtE2nxRwoRfocymKJpAxSv1pYIr+/ob/uLAD74D4K
vi35KJdfNUAdaS61tLB38nSHlSZmupraliLi+/2l/uErsjig2UHq8zjyWz8/CB7WLS5VWAiQtOSl
ENXVorr6mf4/O7Y+wYGV/5OX+Z++33foBgII3OAXFx2QRdpx4IoTbMX2UBaOfcxNP95z0Pnjk/4G
N/z5SdPgWukwlAs8/9cnLfZb32Q/OS2tQrOUikKCCPLM/KEeFvLNcIyW+GEok6eRum6k1lLnocEi
tHNQKXO4qOQLSk31KlAKUXUuhGHc+Zlb539Ybr9uhOiWYeyihrSQpVyCzUrQRySy4g8EAcqFkhCV
GwkXvC+HlLnnKg0o63//84tfd4iAgCXqSjvA2o0i5uffP8rpl4S8404GApF2O/k254cO09Cr3wpe
mXEd6vWeJuLc9HnzjNJrESRkBtNDo6wm3zdRvzQ7qiSkUAiY43/9cgjw89AN4mHgt7skAZoNpuzB
56knzp6i25TpJxEZ9knldklmT2P+qY3zy9pk4qufBs3KxJV9ecEmUbron5fT4ITOi0IkrlOhS5bp
VHMa//3t/6eL0TeyTRo0bDWXbwF/AcofNcF8miLQg2mJvRSxO6cckOOckn5/sV9+aj3L9mnTmeAX
2M4unrpC48NVaM4nFySvS/nKxGrFg8gp8fcXsi7cFZbvsl3q4gGoIq/0y8oI2mcyuTTNqSDaWN2Z
nOFoyfuqy96HRrWoqzod6IQ4ETrZeIyZKee1Z7crQih4DVbN9BAnGX0CY+SwtFYC7fbite3BNFxa
WXS97J2Z6+7HyBSWzHQrmu86YmyYQP7+m/z6+yAMCCQN00AyirwshRJoZ7XOjT9ZcNI2Y9lXV4jF
CX4z539ddTEK1ohWz6Fh65Fj9/ODiMvI6oYJBW1L8BWq1JTv31RNsDVILwcEOf2xf6jfXj9sjA6v
Nc+3ePQBdUhIHnq9/EBPLZfCFk0rnZPbTM5X17WGEyCh4OmtIeJ6iq5Os+TyfTVN1h92OutyiThc
Gdy5a3NlC2+rZi/9eHEnD7sEiU56AlOcFcvGTH03Q46GDcu29KTa/4xfJnM2Q6WEOgdRxRNot1EC
63VGOm9Z6fxg9gVdxCXT/Zqm9fTBom/55zchalu4ipAJ/v47IiaNkr9pTKCeGlGmefy+Xd3LVEF/
1ssLgDnVw9y1EPZJiqzVCgHvdCfHidYYEc/0/TIaR+EqaQam9X7ETORGktzcbkyiN+7J9UvPrdsZ
+8lJ3LtqBhe2rxjX4EHtsDqbHg7ca9rSZrlWnuwD8lza+rrLEC6udT4FHp+5WThAL8mJIbZYoyuX
hGb0ImYAz1iSLAB63yZhUi/2QmYTz4xIaR716AjE69j6GU1xI+V5CaZaN0Pxm8Z3Azj1aOtB0q6O
wKJpejPlD+ODO2Scispm4X9dGu8/xedA0PK0C3Jd1zQ1z1pcgp78Rrccj3EmIvRXq7mdAqIRfGN6
IOWkiMkhrfLqOouaobtXtuIHYV7G012Jos4eqgWa+abtO9HshOlOD5lp+deR61bZg1cL9Topk2+B
s1guX20QkM5N25DQtfbGnJ8ZBwV/kK8uXyROwOVdLQLyVTIrda4H7Z2lo4HFeZdkXTbt3Bqbz4Y+
CJ0rOHE0wv1idsEp2SF/Y++CEfq8jDohYUqJpoY7zaWbDKnFJjBLhxZOnNvKui3HQXYPIjFitclY
LvEdokmMIGL2cLQaBrrjYWiVhwiy0wqZmgCfDTGULBjkFfWpLAcOEpYHPv7aGUIxHpH+4DntJjEk
56rN6WmhBFTLfso5w66sBPEkUVvm1D6KErIldhbJAitj37XORtLybnirA+jZs/rwhdBqiN2Kvhmy
V5xiIY0QHxD1XE3fgm4J7/wFysn3FpzMez6MHUNBcVJLviRhDHNL9WqsD98fK2LGtA+TvXf0QKy8
lDKh9TbKWTyKScQJuj/s/msLKkO/bl3JKmp8l5NZnEvuq6V0z9xOVf95TpiE76aEPvz30Qzi1xeS
5HUhETnUdn7lOS9Ex+pObEt7nuwUjj84tOjAv73+PLenyRjTu/KuiefoQX+aBGjusIaa6qqA1bHs
i9pg0pDPDjfWge9j71Jko8m9Khs+iDDpnewIjAKru4hm+tRPnm2gzfRklj34qCr6GznlMGFSUtrX
PXSX+atvMMnYpgSiOfezqOkCxzO1MepQMXoF72PGADGBtbQrWCsO0xxSrJzO9j5QmGddtJLoP1Ct
5slAfjpQr0XzH40cwnzeKrr1c05TEntFufi0JAjEORXmm7CDDnnn0yBbejix39/4/52T/nFOylvl
hzf9L9TAG4RW+j91nfw8Kn37c3+PShl6AjDnAbQlI8+fRqXiLx6x7/kaf89IbYqHv9WD5l/MQuln
BJCSNHLd/zczUSJgL97UHKphxgpk6TZJHOZl5QbUtpFZrTKdSrfcoLVbdhiHeBiXgmO27HDbdI2m
KzGlo1wVGGycFQw5zRSq5vfQBIEhMXvA+FkRncsUVMxsZ5meDbQJ7g5SKimx6oyMdEz9CfkEYeLN
PZnStYU/qgOB4+Gd5FOyi82xM2XnN6wNpnrej02CxLqNSelbpRSGDwyEPDgRuEj8cWQb0l64N3oO
cIrwVMmJ594tsUPxMXGkhmNZv9hBSSaaiRqo1IEgM21KsXJjxyjrQz7XUY9MLFx6UomIQBOrmTQF
73WI7MjdjYFnWE861zDZFvA+UXNksSGfYzOYKwaOI7FJV1Vn88pHhNXU412DeiVeeZE/RmcCn2N/
V2WziB7GyHSpLMGPOuBXC9PfWYSUmxsjZiZ+FI7+NyPMdd7Hqc3qcu82JnU02BuEFnPcZmvCgRlk
idFfbJ/ML1dECZ48NzQhhDZl9LlY5uh28OZqW+ErQ7YJnbteiajxP6IL6YxtKUhX5kUH88RdNh3/
n37nY3hJm+Hs+amJcsuM7ANKSHG/JBYQ3DAcPrb5PU3cfF+0hQkowucFEuzqdiAjceCMfdUW465x
mvquYarDgqk9YAZ9UhGxHYT3AwFr77Na6lhqKLReXhIvysBt3SWZ/GqUU/pA7T6t8A01G3SFwS7G
V3gkZ9R+hvmQrbALVpvEa8sj0pju5IT5gSI3f4gJVLkfiDsv6bBFhHeRgW2IEdFMVR6nYH7Ejgcl
2wgC9VlqD12BL3YzoWA7ZpFbbM2xK644qStQUSRXM4jN31cD5r3GEPE+mqrgiwunBMlM2KZ3A0O8
l2gQEoZPPZvnALQx5oRUGCecp/yp2SzN+1ZhvkYiuDzZVv6YGjUCMBznJG452ZfEcsWT6/NQMV11
dnAinGNEGDZIxQkjrU1uWqj8l2XKxDYg+m+G7hR1L+2itunCiwzorbPK6vFqcGJ5m2cq39nDgjrL
jcLq0PIKPDL2c2/At4jnyeohjnglNBlr7I5BmuEkdGZibZjTPhIXHd3ao6wOmV3YV2CfpjPzMjSA
US3v6zoWZ3zJKZFbcfrML5rvp6m3r/pqyQ99WWLaXpz8Sx11brgOkXGdktZe7lC6D9dFR1uHuZgY
4E773sOcdrziDAONqwFe7MafWxt9pkloxsgjccinNjQwZCTJqYRLcdv7vbpGUZx8oHjDSoa01bwh
hS656eKseeyzfnyXJG59YjYL1xtE2jNhLOlTO7jdVSerwNhOvZeezIWkr50o4uKOTml4rJdp3HeL
SUhpGvi7thnkN1RJzZ6jzPxhSvEiRoFxLLO6wDYd3jDwxPQNKHw1BgxyRRkdraC+mqU5k4uKhSRz
+te+HClOsjI/mJyxSa2tiWwVCj5BUno7KzYniHJu8xmaQn9lNmMC9pSIcbd0xvu0kpBfMn8+VG1v
39MMnD/2VUK2DxOZe25IeDtRf35YvFmsB2csNjwn3aYifxM8DhF1tZOSHlL0Vfa+Tijr+Nl5Woyx
2QVeVr+CBun2CzQOtZpCk6B6IhYw7rbdHVS20sL1MGsY2hDjXJXWtwXqi7EyUWmwlAliCdAk4MQd
buKwuCM4PiB1yYo+AmHM94sMmh0QAQof/IPmjZtk5k3QZcHZqArrfp6GnheFmtGNVCInUW26zZu+
ho7Cg0pTOnJIWQmo7oB3T8eE4v9UV3jsmUHAVe/t8qZviPXxbLaaMi9RfFDqWI0j3rlzIa01ae7k
Dzbu/IWJO/GNo+G3yaoHj39Qs2o+Z+jSJiq1E+8SWpxNZX1KmTQccyXpKZFs9ihaUksjryNLqpuZ
C4If4DiEPPG9KvvgPElvuRlUbbzUVW/yRhPjQ55UTURynPKuy3GcX3HVk5LD0UQeylKOJyMqhn2o
xHAeiOUhlsTSU76meRqlVHeTnMPNDGRnT2R7fM+brX52g7767Hel923miJGv3E4hrwii1zGbUu3v
DFbEUe3Gyu+v5knJDQEJ3dqo+JzrwFDG0RdZih1J5cNLXfgCWbqFmgXaiEFlGDvNU9iX3bbymMj6
siBgWrpp9q10OPWoYGg++Ehi3a1TRcVnO4r8fdlM4U0vQv9q8EsDwsHSHuPAPwR9hl8XQynvk9zp
8nPnmMFt6hfqJhNzt+19VZHSY3Q3YUd1mzoZGa65h7AEEfsH0OGcV+pgUGsFJw/WICa0+zpS/vVi
BPNX0+7JNg36hNd1wD2+ysfOeIxjCZE3qdh6MqNyyII1Urh7Y1cT8rmE4RZIQIUZuLTPiUliSl9i
78z8fEbnH0p/73XV25oYE5t4S3SahYBmO1We/5LRlN6Zif3C3Ku6MaJSvvMj9ODCnGxkkoHDNjhb
dxyZzTU0lhv9AzLvs8V+6RCMEomrmYPWTe93KTl+lY5AKTHtRZb93vO7YTuRj7FriC3aG25aIkvg
mEgHAtFxlqDjruwaAZCp7kGZOV+6uM27FYLeZdOPQ/BOyBT7HP1Pko1a8SjDNHbWhVE7dyQvYnG1
him4zyPIZTSLKlS59rUftqPWrjsQ8E1x0znudAo6y99yymy+xj2aYCAVY3AIu8Y7oOSq1ypXM1a/
Wd3VS17facn+ATSRdZiAoq2xs5IiOS7Bsg9xbX+gFrAeJ0wUM/oNyCV+YfTPBXLpXZjVH2WTE5Wd
Bve2BQ6C72eiTqZOUQeLLY9c1S6N8Q63xtEtyQtdMyogt0j3Db4kdQuOnQzR8WT104bYl/Fqznw8
zJGjdkWaybuQ2nQnEl7WPd7xdDf6rZdu7Gah/pjYhM82rJiNatqn0gQoiBLHAbi/mM6e9125QyoP
QarDw2skwjtY2KtvPQFNABRC8kyB5iqm3HjcCKU99HUariOoA6RLC1iGR5lH6PZR/9zh/R3Q+ToT
inXPrChfCcDZYhgZH9yW5Eek2uPRNWdUDNiTeU5oT7I4Au+VwpdUDCez8LmwrTA2pJieqFQJcLLM
8d1g5tF7M6vy945FDehEanHQ4DbNbZ11wdWSuVQrJAcf4ckRIRohP0R9V/EGW/lDeEz6oV02iCjS
U9oFQYPeQCQ9JSbBekVjReqrXaQeroNVRg/dr1cwkK7DAaoPZ8P2hPa3uUckZ984Tjufg6YVmwCp
9LqLmukUlxCSIwr/jwsZk6njPkYu3JjeIhU6kYJv6ZyKzBOfIMVaK9i/+boJXXpKXsFMC+PRkdw9
IjvGGOR9jz+8tpcXAoM+J55x79cOHAHc55scOdxKNRAGqq4c96ZtOOsMm83EEeEqyUWxBWv+np8F
c8/sO+tABf2GuI1wZeQJVpLEvgE5+CwU8ULT0IF5y7J8k2V+i5Mu58YUYwABBFe8T0zDij5BeYri
xt6Vvb+Lo3I+gZ+9jWfHesI0SLagP6HANiGI7wQT1vViTGjost7eLNUMA9wpGHXC4V+S1H6eaaLu
02Spgbz4+yCU3u3kxtmaiGa6LCy/F0N5W1R74SMKRPdQG+F8kpYyb3CcJJshgpm++C2vOXxcx6T2
EFyoblnTTycFzcGUQepudC5Rz+2CLJ1vpcmXS/18myxdwTmhbskkr2Gc/HBqvfverP3RQnzZwkWo
awFTxrmGYhbr88X0Jg6dOU96PzmmheJYZ0zAO9vFZ5eWIHneOWbZfKmppXBr9Fh2f3/xi+a4Vglb
EIEhOfvSdt+UyT+2cJekbN15qZOjmMC1LmkLkiDJ41twmNnD7y91MbrQl8I/x//p0++vkoSkIcIM
aSaXAqFTbnlGZpRgGLC//v46bwCyH3vi+kK04AMO/Uih3UuWc1bNOGcyLzr2dTjvGB06R7d/Q6cm
3V3TZgxohiA2E3704qX2Ik7U4wLxwghjfbgOYz7d7z/Srz8xA0HmUZ4ntF7hMoGzNzs/7jhl0LMs
lxtkc/PeTrWClcB1OvRmFLdfsO/xOwtQvW/X/m//6E/9I9IZfkseOH8d/+e5arOfmkff/9B/mkce
wa3MjfwfZPF/6+xhpHs8Nw70aRfNxE86e8jqQuohNdgUuD/61/5bZ486HxEVXG6EKzJgov1vekqX
zy4jVdY5W4c0JVOnS/KAGNxmMM2oOhLSzBwtKyN5a7djfV5yonR+v4Ivu1f6Wn6gg8HQLdHF0iv8
hznTgGoVHYEoj2+6zGWYmeP2dvA0cweuOYj/aZJ2+cTocbHpWMhdeKEFv0zSWsO2PMSNXK/QMuPR
BNqMEnlBIzKhNCCnh1rPnnzxOGo98++/7IWewuHiVCVownx+PVJFLr5sY5hqqhSdEGAD3StGI3rv
uRjgR4llekBjGjyFlvmnr/wPtxiIIapFPbz+dZPoFHSk0fdoURRiusvyuHtFOs4kLNCzg38/rcRu
wODO5HKsXnpfl4PR1DQmMLJtcIhB0V55umMyx12wLXwbnTuBSs+/v62XvhAyCyRmEJwVmKi1NE2/
IX5YRLMS5hKF03DoK7KXVr0bMqdZ3qTx/ugwmJ/7RJz9HD+IN2figd5B+VTWDKGhCmVEqUee8h66
2bL6VTvIfljRQlHXAlfXx9ny/7AKpPfLOsBSjoIDcwa/Jg/7xectqTOitOj6g/RAbgIismR4paLc
bHZRpdsvDbirk8DMkmNO6CTUxjKaH7To+WCZtKtOifLtI/WQfIlsxbwetR9rSYUWM2ithZiSuIhP
g2mh5KaNJs6FZXIfmkwLNHpL0Qg22gR7xWyhD9VOurPRemg8emrjq9qYMalow0SYBIx/lnao5Gd/
sGGSu+0yDVs/a6z0qrXldIf2iDNj4g9ZcGDmZnxAMxOED01rtSy5MG1sqkk1G1GFrjcW4iurdOJU
QQJtOnHWCQbnnlTVETNrjKyBVgExvEROI2nRG0E7A8umKGTgatBtuAuypvXRYzfgwFOLxnRr2sfv
E8tpGGqwcvZwZypF/RdA8NLK8jTYpqKVL36L9+b7gK0YQmT4cTc9GLQLH2UHWzZZEgaJ6DlLVLXB
9MxIlC46OlJGx2+y+t5p+aY0jkYY1IoRaVAm4ZOVZgx6e39ECNRzH9+ma2GLL6ZH0vyw+E3wBDFE
vrgGE06ImMG2oXVn7+g/M+kKJgNRjRpCZPtvazXGkYwDAFBJf5Nkk3rN00q/0SVfFuBkrfZqRPi8
RoeCBzMgKbA4ai9P0RFpEPj9lklc/AHOUvDk1+ynmw5E+bQtqF1cwNau81K94a6imocfrOV1gJH0
qc5hTkKdT1gZU0aamUMH9ao1tTPJrqvpjogH5pgDzC8E+hYw9u+mgKhCB4Zj/s1ZEkMd7CEt1asR
EfRDMjoBIQ56Ov92/52pk8jTcfXHmedtiJyM1bopA/P89u90YViuC8bg7BsLHm++633swecY8UPv
+kaxgGP9eLioluuDUjASrmjWmTUsrLHfZM3kBw8oNURrrzoknv2qy30zPXcNvC258ovMmt5R1WMT
XYXVFA67PKVLG9oGf6DME2EeR9F5eMOiwmB8qlSXGPuZzBBIhxFjvQconjJfxZWU9aqM+y68tpZg
phFkja/DbDSw2FANJHcjZ4rxg+L2x3vFwHevLE5iq4VT4srwmQpXKFhXhhwk91k9wr+M8fTOUBRL
MKOQxWEcN9NxtBtnV0M9OMOBpHMxjAes2tMVxvXp0aVz+KbA4mc35rMjAfwo7LwflWk1mzqe3RWt
MXFruHH3MMYNvamOY+OnzskCh/WlRrB7QTJdDfDrDo5PF2nVm5yvVybWXL/to9dGsW26ReKdSuDV
59osA51X7Mzgz8eCXtdkqIqE40gT+pbuNUhiLck1+ijZsLjh0IfdVDISHRQMYc8Ln+xSdeVGGM77
Lo4Mgpmal1J46TkFEe7gVbcZ2gtPWznaN7nfnEn1GuNSG6B19dMDrznWsoUpJDm4BrkAo06447iF
sFp0wVMxx7QuGd4wNJXDMD28yYb1VOhcO6J+nhU50AQ6jS9T5UdPKYECV4TJZvT6zfRD2i48WG8G
r9BU6Eg9vCp+HZiwTPEGbniNVo+uxIKT0O1UfI1oh/zfl5zCFzP4sKhafCpaw1iOS+z0/tEuWtoK
OMMVKUqt0MGFlm1/XqJButu2JAw4qMPr0aijOzovMcqJ4NGL4+Yp79qXuZj07p+IJ1VwXE7pip+n
IGWfl7VITkFVW596gzAw2E+6xx6M3jtka5m3wfFxlDaskI09NmIdxMK7csKq9XdBaZWEMVlQKRcO
y0Xs15tqUpzjB9LsNs5s4QHHKyWHVWFjPi49w/mcC5t/v+aN1b6X5GuGnwN/TFBkNXVY7RYfpcTK
irKeM7/KjGsOxT23rsDdvnQy+jh7fnVInJK+TWybm5SvtPfwBeM7t0L1TEIytUgN6vTaHmlbZWLg
Z20CHEyESjpsFk4etTj61HwkadA/G9PMa6GoUHMYuatecSkE1/iZ2d4yF4P3qulZKSoywYFPJF3g
mQbhtyEMS5xtWokY9lyLPT0N+HsGi0/jdsBEcTKjq8zzgH2wQNO4rN7U0Alt+ggOuVaCT3ZE1klO
ZO8msjL2ewZUhzke6IQPWDrQz0iX8I86JzrZr7hyysuE1Bp6DXe44XiW5Igq0pt5j1ctF7YBnbws
c8qG/7YFenGP0oBxGN+CuQlSUrJSfBQ+9ehcj31v7r1c4pxqQeS+lhjX6dPZLSvCWhr8hTnvR4WR
Hujhm0pjBkYY0zyTHhXDzBFl//1jfZeRNHFKJREaWqfktez2TY6MbpixdXYDtW/hYyYQS053xRot
FztMPxfOdCNcGqVrsw2q59FqaiB/Ugv2kkJLIEfNJtmUpEx6D8wUc9qFtds5iO/yOGowiY++OXge
GE8HeXumUrj4jZzfIf2Tz24s2Fjn1kivaTdOsPfzPtWOJhE9jh6tG/ZNLEYOA1TFvujptDvDPNV9
bHzrWhhQcT8G04rPTJWTGFj3rGlkWfh5y5u8CTrx/9g7sx25ja1Lv0q/AI0gGZyARl8kkzlWZc2l
4YYoTSSDMxkcn76/lO0+knza7oMfffffGBCsUlZyiNix91rferY7hOIAVa9E/M6TKEuSObte0ZbR
Ddz+hW19aHwmRmXHUvUEagq6sbK5Td/1ZAW0gothtpwatLWKTmwdxgxZVPjA0V9NY5EOLMOF0vLJ
tTNjeBrduSBBNJvSJPUfC5gWZNTnTQDCmK2xXbLdkmdGYr4on2o52c+TpkFJ0scjEywnAiURMzrG
qbaFJAln1V2sPRkX1CAe86lTLrv0YoP2DREkLYS2Le12Jp7gVKi1ueX2t4+1z8qSj6nxfjaC7GTo
JAYSnrL1LH5J5gcsrYWO964YJofv0bqw0ehTCy84y6WPwZ7YD4nPko7CDmqwSJBsrWa56ea5PdZw
MjeJLsxHWNNxzYBKQ54Zad2jfNMb7Zb5NyRRzs4f6/gQ4BrFStYS/c4bOIWsCt+qrv1mFMtdMMvp
yHNNYTDATAl0I+6ckki6URDBAgwYsC3sGmrj+Gl2h2Wn2ES3qk2naIauLoWWt0xNqwfuNvtyNRcn
dj7y59C20qwmH9kv3Ygo79shh+trc6nuBOKBFwQ9w4eutuxLPaKhCLFoU0DO7b4IigqT4b1dmo9U
fgQAGJP45qCQPdk2TcsMTmyAaG9TeZOM/YOh1q9Oi6r1Aow7wYHl2FO6LQdBAgUVwYg6jB0Ybg2z
LFaQVLBCsF+xGmpVn4fWosFuM/O/7fOCh7RMWW0yt+OJXMdrKkE8Fwhml3xSxDVfJf9/f4y6njp+
bG8h//U4cDg0FkxaEL8e+2n2KviwdnNonO9F/zij9OuuftK//5y/nH74oKt7gVk77EUObj+f1lAY
6kHVGulG5bIYDzS3ntu+Q9IqZxwGLubA9PR9Ofz7z/3L0f/6BcXVVMDJVHJS/PlzOZIXtqrn5jCr
wn3TBiZT6KqYTCeY80gSy2p5dN30qlkZr1Xu3386fIRfry6+DU7FvOD8Et+dCD+dURXdE9OtD7/7
2mkYW8/+ddWlt89qr5OG/4qm41hyrbwh67O4f/8V/rtj9w8dO1Taf59qeKynX/Bx33/gj25dgGCL
MzztGhrp9Mr+JGK4yLxYHOnUYWG0oGX8i4hh/wYG9OqZobeFPeF6wP9Xp45IAWh0gpY80gR+6j+g
hEr7l8cKawawaoikNrzQa17FL1LppdR6JPfIP4m2nM+G6pvtlFv5I2PA/EtZjeuRaFAJf7FwkgT/
bpxfbKrSD0pxJgJd3Rv3ZuIJKpxmGfGC6/g1XwHfnNtsnj+nOlPJERBmi06kgowUtvOa7BgxM5af
C+91gQD6MHQNVGYO6gCUU+YaX8ZxcW7GdvBf07lW3WYtOkKVNJEfyxZx8pWNg+o1kNlxdMYiUqnd
Doi+AifbVKXtfqH5XnythHdMimK9KIjE73TWysc8NgamrGMTf9P2SviYMd5SImDRYaarPhCt076B
nBzfzRxsQ2vp028G8yIOKolzjdGevfvGHQNgeIvdw8BJ5tvV68yJfDC5fPNKg8CsSkHz9MYyuYyG
BbkTPjAyLkIGMJTUtryxUpWrUIDSgVE/Denb2iQVkqu4jyiD0g/mwvsb2n7p73t6rB4pMG7xhMc3
vYOldXQIg00O2VQke7AJ/smx5LgXrEqMpsrSfWLRXwlxrdLC2yxLaiHxwh8B7TuH/7XF3x58WZhz
NyFBRJ4I02IczhCSdGjFeXsa4lyRRGK6QPQxlBNJPgfnbgX25CggT5BPG/8iIdmBxBq94XH0yvaQ
LCk6InqT8PnwvAMJLwmGlavbPLWM8k+m53NgJY72oQ4KRt1GUxV3poesmAJmVXeZu3A4TRxvfF+A
L924g9T+mWk9qQBXrMAM6coLTvhcYr1NyklFRV91d5yfuzCbs3bZ2C6xX3KaEdGKrNcnrUChI/Cb
k3tfN99w+SzDQei1zbYG0vxvBEMVcmNDQ5g2ZAfoz1UHkOsQx36BZGJWx9Gu2oiTubKPTeWirsBd
ce9O3bitOcHvAsPuPGB8DBDNOgBJOGfmdLci31CvrcjpJD6sBnj/gvLX0JrTypg9kj2Q3rPh42P6
wt0FK0GkQpdxbWdZpUZ/I9aOls6F7n0ZX5K+DbYY5pAcSz1+mJzJhUxmWi+Jz2fEfbtFn/8k+xk+
CXB+OOEmqp5DXJnNDkNhual4Q8MxsLzTwol915d5yetNPsZVnNkkOfUfnvsN06o66ulihy15dTuV
5gvcXYJqsjmgmUlQEKIF82zpwLythekxuJaPQgaHgoiDm7WRMazyTiC3qZYDwY9c92GeGyLQJIKX
il1qpivUiotBvrm77fsBRGxHChq5eRovWldGmQJNZkN+uBnsNdtObZnvW2cYmLMSM3N2+3Y4WWoo
HxcCFYiur11nj6xC08/sH9aUFzOv1bfVt1+IMdq4hZ9jL6vlltNJuqkz1T8bRJZcimn2QlTc6Sab
HfOpk2gd6elALgt6GaB8UjMjXqLb4UT4KGmk3oxDfm/L6jUgEgCcOS822o2D0gn7fJVGZW2qMG6r
iigrMTobyIz+oVtdsCrQ87na9fSMXSrdinEJjl4t18gq3HGP/8Z6dJHok2y15hGNNeeIxxBmBt1D
mkeyR0QOwS3CSTDfoHha39mFlO+hL6htmjOLnZsUauCgvWfc6sO5mQhNZZHqWVMAeLFWZk5sfBYr
AjLe/GS9Ezlvb1YlpFqPrI2EQfqHekXoPxAXfTOZRjDDWkzmXWytQ6grSuYJJEmYZHl7+Q6nBxft
n/POehMutD86NEjx45LY+qDVUUkXLec1rNKHCbRkRMAKMBM3KbjaFrEsHdD7IPicgdPhmtsjIc0o
0+cwBZh4kxGcdad6nxaYcIxorHJU+CgjIuE3FWIib9h1vV++h9Pn36cUOguZnZV+r5CfWITtXJx8
ru7Mcci29LvFMxbI4lu/SP3BMxP55DHbfCBbNGGy24pd0cjhdly1f1TkvMCvRsIR4fcvWHTTbHjK
pF2ffMyYb3bPI0260ET+bFvd+nRhDrPhmHd97+QhJKmBt2panhKzBOpRGmZ20WMAsw6M4Q1Ks/gg
UgeNrOrzbS19lsyCTJCgV4eMWO57g7aqv8lHn8Msa/7WVtqyEHyl60kUTborgaleMquIX9JqnVKS
wZz+I2A0kByrMWY31pj3h96K236zmvMnxgF5yKFwfbZHTE5NrDxCw4uM4xVw7ZcWU9HNmsYT+Un1
SMKcKxTPW5s+Ou5gPpEea+3WWjVbouIBCLqLTt81bdPf2ytt/LSvwcmyMLUHdvT5LUUX+2ynBBky
LIG0PIELChlU4LPgqTzhV3jQw9IryJUIvPV70bpX7Nviko4q3tPLL6pDDYE8e0dbOq7A+YE7YCfK
ha/u1vqaHF7ZQxkN5jXg0B7nMmrEvH7x9ehG0HWQHHRwMTZXfBRn7+6amZguw34S5fPEsXKf5XiP
eEjjI7ey2KJZLR6YPugtiY+nITGaLeesP0r0/66P/6E+tq42hh9OM//GEVFVX/ta/1Qk//FTf/oh
yPZGewNbg6RFkxkr1fCfhbL3m0UdTMHrMg383SrxJzou+I1QbNvxeEyuZnaPM9ufhbL9XxlpM167
VsI/HG9FQJ1CiYw8i19QWOYvHkobVVipZSXOlTDgjA+QCgHhE0oUHzJtzk2UU/3WG57WptvNBqSN
yG20/XWmziUGCEUL5K2lvyWnQgY0Omy1vptX1vVXM8Bvup1681PiW8lLiX45zBLXeTeSgYSiL9H3
60Qs5y6rqTlh1BnebYLMTXKKn4Nmb7BrHzqtqrPHJPpQzs5D0Wn7k0FXgQS/nrkGyAlLgygl5/TF
zuPBu+nXq7xxKNwJTZks7eGL+o6zs3q2QRdOKfF0u3UhnXDNe+iVjMnC1LOHD5MiIGPeDARi3+Z2
RhRM25Ves8u5t08E35ZuaFtVDbK5iLMXk4YS7yZhSWGXKYAz0qUj75G99uTKwTr2nk731qy+FDiV
I8wo10BvFDmbEdDRHqT680LKyL2rYLod+Cv2LeGScUl+MVkpurLpFnV4aSJtGm+oAecNA5tyIpbK
wzpHxmrUAkOY4TWn4xZ0S+tEqzT6R1MUzu34XditB888Dgjn4CCsQfy6lr731FzVWh0TXZ8RpLYN
us6NU5CCI/GqeUwl34/EeERXNUCI2tjjGjQjjeO5OrlBXZwxQYAGHMopu3o9Y/R6yzKd9aApLYyk
SSMPbuYjrg2ZiX2c0ErITQJddQc/w9LTYVHTWm1pIKM5lHGrdv4SxwfaoNb7ZrXhsK69sT4HhUcd
q5OJbAWJaaV4zTp/qKgRPQDk0YDrcDaiibBYesvQohbRH0nrqQC6qsLJzDekhl3CnYMo7TgFE/Ze
hrRkJczqmLYYutoIMZ95hObz6KexGwU002H11pMKM4cxmKw5KKVuoGmS697fFKth4zxxLPJ813gk
9BPBYWV4z/lMoKljHfHa3DqLT7YEbGkvqy+yXemYOvmewKf4hJ53V+HVfTGM9GG2qTc7PmaXrLPe
lOPywRTTugOqFHP+WJ7o3PfHlgC8aHVbddOWhjg2DtWujlvrFBjApnIMvlFvpCThyDk7SeAaKEhr
mKLFsh5Fy6tpuYX1EizWx0ojLWw5zm5UqplgajXu6srTbGhkyx3xqX7qGP+ecDUl5xZW03ZdSxER
WboHKIa4mfwFiQwwB7m2zRgBhklrIKpvyFFEVZp+ddb2PYlxZO/CY8L2IdBQoAjzQyF9MgEH8hCq
qywUKE2zJwjsifkhsuQ6MzcjI/5Qdsq857dXZ+UsRkdDTzdHkJfDV4J5lq2fYrLweNkObTNucw/L
YJWs+lC37bGanKfWLh5zP7sBJbwP0Oyh/l+fM1wCteiDk5dMj31A0s9aWltCcKOEENcucdPQH+VL
37Z7f5lvlWVQaTJK23VNoaMxXvsNWOJXl9J9M8F83ppl8bWQoiOaaEILXqTUVAblU2sySdIkDZG5
yCKY+bdwoOn1lhzwBBKfjeVb8kFwGo/K+ZrwEIwTz1bTmxX3w91bfYlSNw2Gg98Vn3FFMIdBHnFy
WS5PQwdDDPa7uqSBVocB0sSWt8J8QOX5QAUWGT5faq2ry+xLxeCF1SwfYo8euuqNc9NY8jGzWvdU
NzoNuWGYPOcm+OC16Xth9Bg8rfkb3WDzgNQD03aGL4gGzhI6oNxOw5LZEQEmwQONCaYDqxscc+U9
xm73ABhQ7Fgm/HOtjIkTSO7qd6wrw9YavRiliK0ZX1rDyAEsJ2WEG7UTdTvA+HLSR3ueg9tuFvAe
Db2VqvxA4p0VAim7W+YSmTgF9qwauMtV/9i7FatLyhR4EGpHci4oX6Tzb9DJSVlM2R1ow8y5Gewz
pZ8LEl12VrnGT1M+3TZG24WzqdUL8vAXh8HuhmiMt34N3jOuOZKo5PIcDw0R9hw1UmvakZB1rF21
DywYzL5qJfjtpN0jz/5cOYsTORiXOHRbz03s5TzAOWynkn7D2WkncWHU/zgEzU3Rp68o4+k3kOUp
arlsWGkj1wg+ymBidCMdaOKspY3h3/u9ve8pPx9nbl25acaE4Y+7+h/zODHfF8TxbDvb41UzkAFb
0OS9ZYzGNj/BC9A7Z2ytc0dK+KYdmwyQYFCnYb4UPij+YT2mtT7oRp3GLM73hEtlDLeNBjG1sWMz
K8I1DrwNCosAo7wc5GdpcL/IgDP8C1p++ZCW1/wzr2tvCVg2QgjqdUQ4ffqpmV0ZTtZwQ6uCPWEq
Xkw5HioisoNxZWNVQRBZnX4aIcO0jD0/j3N1CPzlvfLyIhr5PqAU6zwkTyg7jwtJj+iwdpKYU4um
ibNiVpEF0ZUoWrYDApmzkzlQtw172fRDYn+I66FB1WDmFZIdYKlob1iZxtKu7ul/cQKqOyJRNPta
k03VYak5ZJombYRqaIYbiyhBuJcWdu5BkDRsGy+pMV23Z/JJa2Doho/XQ3jWK/jK6k4kzTgzBi4k
uRHLqobHShn+Mejz9TSP9oucRfPJ6EYjIQwIWuTO8SZ6f3ZhTvQi8JOOTA8KKxp18Lk0xnsz9TLI
8ZN+7J3qfqoMOoi58XAd09/lc/auh9O+G2YX+8nqvvN7WTyTq3CyDHCgoFy+o8rbjyyv8jCZS/xG
262L6KB3NBwMK1L1mO5d0ss2vt/kYZnTzsj68UOAHSSqhG/cJvBbX4m3occ39v43dyB9fgBsuHFS
u3gjXGJ58iaDyfHgf7BzBw24X3qvpKzRaopdEVpeqp7JYxQ0+8DJBF5Rbmx7rhmyXV8ibhg5BbNN
FhxEQN5rfr2k68uoVF+YcH9ahOE9BkE1vgMfHgnYhBdyz5ztMrJle6oxyRPNOpmCCejkphFdce7X
tSYfb5DUCFVya1rFQefMAMl1JUtsCOpHv7RwMpGlNjwYre0fVs9t3xlrcKgRfDyPfSJ3ZpAFWRig
f7oh++dLm/ufWZ0xtQRusMXVPrxkyjy7lR3sm6Bbtg6i4ShuXDYIcANgwIkVTB00Y9iVlAV70oZP
ajntjTJ7xqS6X25KiSFlqs2ZUO72c5GUZjjMiGjum2bkQIoNcI5swjd8fFFTWuxllUCaLGXO5tUb
1YcWmNs5cRdnV1ALvoqps5nv+oWPnUsuNp1Q2/wEYsL9RDgD0fSrTvBTAU83AAlFkEDynRWwWK4w
xyiAR/opq0E2oNhWtnUXc1CxeW+rbqApDbywpPIIU2wCSRqWsQmp5dxBjdxh4EyeaAhC97il0Arp
mb+SdXF0kfQA9nL3BG58CmSAUw+KWDQQEAiyk77eOjt4EqTYc+dOjqLdFODv3xZ1jYJKDh9HLenK
rs2wqZrY3jpFHTNNa9kD8/qQSmxFS9xonJNmcbC1JTdpp8ZTJaYo7uyLSpUNPNXt9kWDcwM5H5Mi
DYUr9wLgu+muGNvusUtHuRfmp4GmzQ5afx2pMn6BxcG4vbW2sSHtLXGazbZ3OswmCgOAu1SR1xaH
teLZKzvchYytzLDGS804dtxCXW1ZUnAto/McMXXgUlnz9CNGaaQPbbATPpeZONyXuSY23qOlTIBr
eUYuu2yV6YMWnikPceyQ3514DftiUR9ruo4ByM09FtHPRTW8wBp1kCatD7rkrGJph9A96NDkx2uS
KlBC2Y3T3RrdPJLiiIMbFFmPnKssX2bd09uHUx/OiyFBdkGat2uImSmYOUJGangj5fqC1w1OLPTa
MKvjDBOPuTVnb8UXzZPOSB6XpMR6O/vxi2cWN206yEtHHFQ4tNU3CmASFdM+MtWKyMqg9zHLEQB0
n+7WYihfOqmybSGHBOd0FeAOouCxWt/Be66KW9pzNEumvNwFApOo68efRE82QZDP7j7FHfjQLgzc
g941w6XwqHzMJrgTjbpU8zJcLFGHZd1O4dp3V5KEWC6MZk8GHoBwdQH8e+PIjCLwphvkUF9qzhyF
aXyw/PUtaVy61f2AjZetGGkivNH1GPv5GMHq3RcMRHxmLabbixuzV82hzbv7NrPP1ZyyRKatHzKc
Frum4Yg7Wp29tzXpDzVWIVups28y0MBofhK5/0Ksob2xs/Vt9obP8ZB8qmuyJfzafhj0rVfHuLFX
TTe5Sj4aBrnKgyTQOFtRXNjeDbOP9z5u2y4I6n3OBomCyG8uMXmcZPkI80bK5kFNVGhGr0Soh5XM
Doxl4pLH9USJZtwPyNRpwJXzyragYr4uu0ELkJHm2+L7/bHjCf64dOlXO594RuJpoeGEMHkzyeKa
d+aUHwpURHWUZWZ5YdtCBjXXdkGRV3fe1kq76mHSlj6Mxtwy8nFzbEJGQvvd6kQa1jmqM2sykZhO
dI87p2lfpsEvwL+k45HKOj8GXlrtZVCh4lvW5DyJwd111fC8dCsypTq4Q6+p7qvMML85WT+c1zRz
T43tI/MtlvxEit6ycybZPcsKSy/N+DfO8eo2r8gRiROBxjkh/qyvkxsbjkk4wPW/NYFuRe06z3sb
adVWjZyYRk+SExd4pMiivI3tChJuZcurPoqDVYvmk7FLsqW/YdC4I7AG8RqWJGVHVlrEdy5a4INX
LJ/8EjhRaXmgzAuuGIXtbTXQC+zUcnS6EZjzNF6AElNa9KnHfhwQRCWybet70LDLlAZ8gz1RUlsy
puSf74MpHHh3Enem5OPkv5MW0jo9WyFkKbVLEfwcqR2R61fw64ty3LFcOREr+sKtd6oIS+ZepaRU
LIb/OChD7jkO03WxZ/UBSXJANS1Ffst2zU40cWK4LH1wrvrKxwKuyBmPPYeQpDI0AAFdh23t2Vt6
gSm/yA59Ls2w60j6y3UvzjgDNXgC+1u7DrcLamxas+l7a80uJqt7xGi0vFcdtxGQBvKy3IrMophC
A9buxkUQiUTVN86TVPeZBfI5r8vbxPVea5+sRWrsFjQBj38/z7vKFPtkoueBeIvzjJMuuyGHs2T4
AyjxTH9d6wa+sr5doBoxeo3h/tiQ0slhUpaNjJZw282kSc+Lic8lNDeEuM6q7Ij4kNYFlPwcRaw9
L6eJNzUcrvISMWjWSMfsthSBn0ZPYfJzjr5s7wkSx+bdLxY2TXgRjX5t4rHayWGOOG7xJMM+CvXY
TxveBnFZzcHaY6+jlbKy8ULCgWVvQhLA8ayGiAlGHratWQUcdtbqXSsNWifTNEHUgLzD2vloLcnC
Nxp1lLsTpy9/CulEp1ttCMzD5CXTFdiacTadUobKG0dWnypdBw8qMbiRvrNvpzbdurO9vmDDuPfW
QG/nxrQIcRE73TveRnYd8zWKZYPYdG/ZcMhRz2WcfvXN9tKv1jn33TfbtGAFvWmz3A/a/9aNS8NR
N1sgcawqRJW5bVUVmqpR27UdvzUaTWNh5B/T1kijVqI5QxsW5oxiaaz49EtWFTDEregHpCb4CVat
j6pW913KAk24W+fOwM+ld8fExjoZ1PUNsPECmf7IwXxsl46/xE7ejHkJFbshyaufq26bam8zte65
Kc1zJ5yQURhEq5nR+I5ODlzSYnA2+Wp6TB3NpR1u4Ox1e9lbBfMmV3bHrGjBQrGqMbPrkcqXlMdt
Cumcqlw/G9ItMfP6PSbcDsNsF9qAx65KnYW3sGytIdspGZgtXX+ukYPwE6WYsYibAQfUJyS3Xq5v
YkYndC3+/2ha9l/ry1v5tf+f12HAZ4oL1rlU/6+f/0g+6x+zgmsH/Kc/RJXO9PIwfO2Wx6/9UPCj
v0dxXP/m/+v//B9fv/8r/9CNJ4HKQjL1f89xebcgkquSH+1lf/zMH714wES/CYeehCtcSwAMpLn/
Ry+egx//ixAqG9zj73KWP1vxV3cZuL3vlEEXXckPrXjxGxmJnikEonmBccn+jzQrv/ThfeEIEyEL
BjgpGRZc3Wc/CKHQK5tMN9vpMpRfCMSAE/bph6vxb3yvv+jLxK8f8Iu+rJvtomxmPsAnOTVlmDoE
b9l4yQLm9V/+/qO+w5V+HCqQIoC/lWED+htH4nr6+cssZm8WDpi2W+UAxlOI9gwLocNC6r2Vt87H
Xs2J/zmt0VWIvWgsur5hjco0q07CFm1SfqkZi3oJfDcJksjbQ2MR+8Wvhq8Zjs+svBk62RvyLNxm
hX8RqLh7pgBbePmQCTwvrd7RZHdOmLzMe9XWimO7Yhvg6FFhOvXtziEfbiSujJC50WYddIoS0M8T
ffVk7LC3VKNHYFbto9ZEyUHdWw3WqTOb7GWZi+FcxC3jDIx5xbQrR/CaQHc0LQZndnEJmLkzfQQY
wAEafgbHcHIgQliZ0r6TBoFrnFmC1HiaIGjLKrLHJKYpE+pc6TlGy9xlfxBa/3uG90+rhoPZ+oeH
9y8zvNevSOIr/dOq8fvP/MuUKhGQwbIQJoRhnur/s2p4zOJwhAr2ApShP0/wrsuGY9Hb/ZdA7s8J
nvUbszaUNUQQ+Sb+De+/sGxYYM5AphEZYLNsSTycP79pvjkOawax4kBlzywhZXdSCcjJH67Jv1k7
/qIRdU1GzleHps3AEjPtz58SDzQZ7TqBJKEq8uRHGO0bf45rZgvjfF/CUzySXIRgviZm6B9sjNf7
9eOE8uqbRH3L+sVICzfMrwJVPHx0QhCIHxIGjPnO6xjejTOezRJiwKMyLVJugrIJNn2V2dt+XbKv
swE/K3I7196SO0LwDMaFvR79IrSxhCGwr9O73lfETakCGoFeuibqk2S9HXoPopZbTNu/v4D/9ktc
rbVw5VG54jf5+QqKTjbI0WlGcQSxUGbX645iVB4zb1peWvw9cNBy4qMMpN3hVcn2YQow3zl1svD7
gY6+BzIy3+NR8zdiRAtHCb/uRh/+FdmXpHOMk/lcZoPeLdWqOSyW/ymB/Pt9AHYdsLZfJZq/Up57
aWN28+huZTZWChDoCHZGrPUeMqW/v1rXreiH7eP3T/IFEk5oyHitf7lYzmj2ZWPySSOi8wPeA26e
67cnpr/tg3CSf0JKX1+SXz8vYAdHtyp5yH5lq1smZrTSKPi8JOseWFHQngyozP/+W/3FP+6a8rrF
Ox7QcJSpv2yKQcdyUcB0OnSw6veMu741dpAd8v6fnLTfk5F/+T4Ok3wWpuu68JdFQSWmFWBN8YlW
MYvj6vUWJ0OemeXqVVxKG6mVmTKyqmudPy4jFqOmcHPmMODk0qFazwTTtA/dctWhu6PTMyJBCbYZ
TXs9JNdskhr3yz7j2XyB7Fstoc2owNgkTHdpdyd8yNxITnm+xVmRQfG7yV2zw99fzd896T99S19Q
xXE5mTJdQxSuBc+PFRNnOPKZuvkwKdvclEk9Hb0k7o+MfHLghD05A4gi56Iztg7BO9hPPHXAz0mS
sdnoXd503aXh9HgN8QHjggHynYnA/eIEi/zoQS5+h2shQgdrPZlBeSXmTQXHXjcuni2RA/RD+7AF
MzG/gFqxthWpavsc55sak48sZ/nB1Y5DBWM5B/J10K67QXoomxg6ZOJmBwNPY1jTI4xSPNH73q79
Z2wF6giRuNxWZpvqDaaOz5h/3LBEDH8kGna8a5gptJtx9eRN6eOaGmPXiRp0fdQsDb7cwaXpp80E
7WpX56+6r5C7ogasysW4c4IGwtey0N3E7x4lubb3TiwVri83hQeTN+7W8Fb5wBhAPCPlK98xeM2/
NchWZ6iywbKEAVQoDDe1sDfAdOf3nl8Bwyyt7nBFXR7VgrhvpaF+5+Lq2Wo/q4INWUDT3aCr9lPF
hP5NtEwu8ewhlMu/Grnh3zJlMbYMV5LI8LoTil9+a9dsgRYHx3k0qksdN3RC5mrSuJRobYLfoXBU
N9frua0L0E9U9gahqRR0Zml/cFIyiOSciiuLsLyRcbO8GEWuEZ6WRGCbOARxmYypFQn2l5AWi00/
L/CP+Djtty52EUJznaqjFkMQMk+3n3O5q9KGJ2Ik8mlobfutbrt6l6eWsbWbmYoaemj3Ui1MUusc
LB/m5WvbAmHztAy7NLUfrLgcIta28aiLeqErCqsIypb1xe64551rNg9LR8ZTTHfDmMYcik4xbJEv
EzGOEi7sBLYuC+OdSCQ93mBOniqV3NJ8/5jOizikWovH2FyXSHXuu0XnbxbZXFuaxAoaFFl3IAB9
LJedeePNw3SqnDzY0I+cw1Kg9x0Iv9roUUCxgvDJEoWJ0rx2mCQGkbPhJ8E+52Qd0lOKP9BPXPhl
iHwgDhrRb25znu9Ei5OHzcjbsg3luyzxXcSOU5Zth8S19l3PWNpZaUZrymN0FM5CEl8vHoasRzZY
LUgWN8JSDXK5qw+Ig0R7XhZTHlOcSwfTzsQBxam5d40Fn9MmaAnFGiKMeIiqGbhsVp0yDBaq+tyN
MnmvYnP4cuWyv7fHbjqVZHbj+ULXMSaNvOloiu6Zd0KQi8V4HCA73RlLTiOlIDLP3ghMKOaxygJv
bbdmC6+qFNiBZ2OdX+Qoqp0trPQo6GtHsqhlqJYh3gQ21iUEfihAoVps0JxqknL5I6F0ebOF89ye
ggaPlgvxDpKaj3SgF/kuVuPybdTdVF/EkhTbuKEo4IAhNpiwyKm2Srz4CTuHucb+xhJDE0E2J88X
0trJc9E2T1jfac9yClq16N+twSTvSOIQF2CGLe66WKMcFk09fkUIgDCjECuKHNV9Tr052dGJ817T
TFeINTzz2RDUF4RBpXd5PlGdjJR8dT1dO4CB4rdjHtJuBo7O6Gnc/LFIZPseQ2C+BUM34TKkLjQc
JCTIrGFkyzbfNUkwvNa6L46A2fsvK4TYQ6HwnKmOL9k2lF8u/cLTGkh+r8VuLna6op3pr1bmicSs
0MW9sSX4qImCbuSb51l6F4hy2jqDbUWtXq0In2Fyt3pNzKBCrvyMFRT9O9jpDg1VbMtTPgRiP444
A2MD1uxG294KFSxXTmQHAEhNFgYkVticyb9aD7S3izDwmJZRqzjoT5kNU0d2pxGUCS7TdPlGDTy+
ZmPHul5b7UktxQgcwJHW3hRlu48rwznrrjYeFz4g/W7O3ayxhyXcWVLn44RFl+bz1Y4uPEwZMVnM
j53ArN5dbevCd849aXp7b2zrfY+2ZUJkJ+yzM4u9blkUTNCSl/G7J/7qjsfOj0K+UOmuvvrnySN9
/t/snddyHEfWdV/lf4FilDe3Xe3RDdMAARA3FSBIlndZPp/+W9mURhLjH83MvSImdDOCUaPMyX32
XtuINPoB+j5dOTlhRi/V70VUBSO7nBioZ6Py+Hz8Xv7BbqBNTmxqyexnpFhWBNWHZdWXJDqFZZIg
DKKSMKo9LwTnK5anye08mXMpD9fX+z8H1v9wYDVRkv/2wKow3DWNDH8+sf72RX94TvWA2qdr+Mr8
UzLL+eR5jLfXvuHfCdy2/slF/XKVBZRCNuyb/7KaWu4ncDUmUyQ91xz84Mf8Lu/9dmREGfy3zbuO
Usr+PGUj05CghEXG4plGNufXQ6Qw3Kwd2phKVIfWc0zcsTv2K5u2TXRm1x6/8Gz1CFQ49SVtFtXw
jcms9WkCDatgyDYG1+1j1ue83Yhf5HcJnMp85WpUNAae2M1Bah37amAUHFOCM45PMQ94scBm15Gz
0uZmS27GYqqpX+egydu6ODUQqO9VtmBX6kGyi4jv7GxSNH0I6yJadxDhdjJNxAEXrMvpUG0UZJdo
hK8pvliVk2/eLIXpvqSDSdqHMQh6I6WZmO6HcZdpaktW1dGlbm2iyak2zYdB/5rnsn7HBuOfZW5F
cDZnv2dZird7wvq6JWnj3k3R7NNI4fKUZkyq9QM+D5uZztQ+JiCJP7wmDe6srPIPxGLE93jGMo+S
1xj3adIMu96yxMXu7OmY5R6j2gJhj8h9Zn7PdF68mUOLKe46C9/AEru3sV7FN10jtQ9oxQJuZ1NT
oiDb6rCk7esIxPqScaLY5Yk/fk6avn8Mgn5mna5J8VU10b6igOdgmB32q7ChswHrVkAJkl9RU0XZ
CC+sFOoq+Q+PLbUh3ltaNgYA0tMLxDw2KENVfMXW3xOGTvutQYz4Q+pDcUp1cafJ2Dnmom+OIpLy
pomKMeQl1W292e9M5ibFCNGXwRT8UeP8FZcHBjI+pYHvVmodSHKruFkIZ4WiLl3+Qxk+V3QyDydE
V22fOXqym1sGezrmkpe8T+EcQli3WFfPdb0poe8YGF9oGMIjZuVUj3IBYtEkczHYgezCgXE4Xy0G
HdGJ5NRUxJhSyZoAWCikxWvGCebpR4ohjjXprGqYqoIqiyZLqvvUJR1js/o+xaKWa0cuw8oUfnlu
ehL/JpZreLzlxAELHxk7GWii8XMEBtqFLhvbX9t5shsI2g47bg47tHvo5V42ktYLFpzsHP3KuKVP
NHiIoyUJJ1/bNEmJkYUQuSuc27QIxo/Ks/KDLrBLTRkm1fXYMZwQ4JpvpMTdSFtEX30O6ix61Uo3
1o44UdtsE1Se8Q3fWzesEn0iOCcnFn4jMKkvPdh7FphVOzwYQ9W+8Y43w6CZjPcccxPr2aVfLh39
pP7eZhFNUNKH7JmSTiQaaMF0JjKSEIOODOvZGvXkpqWl+ivLbYLlBmUSceiBJdmTMvTfMjS6c+4w
ASOG5METyb4arxrmajzgePOKNVjeeusnVflOHUjwGavrV02fmrXbCOtsDO7y3WkElu7OMOpqE/lR
9ZrFrNPCQmRskfCAiS+9h51hxSGyOfhR3a8xcuEx54wXnAgk4s/oxQMc+QAcdcr9zMapVXFEe+PT
VROyHobwO5KOmu0mXdtJwMpv6ttjXhve0dE71GSLmCifAxDsehh4rGH98UKNYXE3FnZ6MUfN2dWp
ns9rLegje2N7Qv9i5kmA+5sn6mjqhIgCIGZMC9DNDwRw2lvMX3TiBLXVX4SfcmyIvDJ7ydOMhGFr
4OzkiRYNhyiesVn62tS8jd5C9ahN+dS+1SnrpFlr6e5ssugfteNhbu0448IRXrgM4gD7UQY/ROD5
tcet5iftmzst0/cW/MqXxa6MswUIt9z0U+eTaXQWEYUBkVS4pEGUr32zKdcGXtTj4PWBjvbVPMY5
eV0/DyaMjcRZSkpo1y4JF1tFXUYVeglU/AW1JjpkKhJTG3a7m0nJAD0edp0KzqTXDA2zI3kaTUVr
AhWyaVXcRl6TN6MK4dQqjqNfkzm06WV3s26o6KhdIAf0GJOnJn2R11zP4tkVIR9/yfF1YkqyDAJA
CGKkgaIZ1DvIA/fOyOh5RnMRF7cs9ItrePE9j8UZrGouDyBRn9nJVpcWyesyGHDJCHZm0fNEo+Yr
uCUfUxRs+2NCD9GzX7lq6z1xW/lpU93rw1zeBx4wtC4ulSaY21Q8YR7m/IbljyGSxzavvHAul/R2
MIMB853XwhTuypK0sM6v6+ba1ugKDAcd7U3c6pRxrAxIKSdqxN077Ojm2XGqCMeC7KNH2xfuISN0
9MTe0qfphyTvd0tqy12lxUO567W2pqBpiW6h7jSPOKzJJvMf/oERlYT1IpzdNU8Glky+ATme61C2
GhqSUcCpgKqDw6cfGNyjgaZmh+cRQDpJKlN6hySFa00q9r4tBqqf0Z/vopqgAg/ZPLpMMlIuXRMT
cR3XYSXJci/+UN8zxaY79Xk+iXo2TkEmaRhg57LLWqFxlBlHzBvmRJQkkMk3MuDpPp1xIqxEOzf8
HL1fjgsu7AczF9MOFE5wGI2hexZRXd6PhjPuuZ9YZFFrJjBjefhmuymmCFoui74mrJLg3LCC9gFm
E4ufLrOCkN5xY5M4HF2ztrDvcFVEBKyD+dDxYqTOx5xuq8D/0Os0+DA6y6xXTue0ryn2tTd9ivJD
V3NOraxE8zHu8qjh8kt4SduFBTgMGXCbjll+j/N3ems8b1rnveF+MevUvzOXijsvUQ9N6mhNItTT
5MiNQIusH8G5vdL9Tv/2mIBVuGm7djBCnak+CSmSDr6kWpQ/sn/o2ntXUA6ztzya61fSdXMnLDNy
hyfTxbuEWdKo9HZFui5tVD6FT7425fIo2ng9s1NdtlbietsmcL0woSw8CrN4epBI9xlHo6Ir90Ov
Ja9OYznpu+lyiwNBynVnI1AUYwUwUiv3s2HMYJB3dZyn+nDkkjVBR3nA27TuvY3kF2bf+YWYQvWR
jbP5HJCBeTLauDm2bfrUVt6yKa22PHht14TeMFKYVc8Xt5BE5Icfdpq8Z737xRum4SuFy0wQtiCX
1DnDF+SQbM+Br7hvjWIz2aV24o9DIZVocroV+vaHJZ0R8HXT5ng2cJ/Sjz2kxV7AVX6wnClfQqyr
6BONwIT75LuD2JTSlA8JMHIEyHpySu3n0uafI9R/OEJZ5PY4e/x7p8BjPfTJ/1u/579E9377wt+O
UYH7yaZC03WoZMEVC5fiX4u/q5PAJdgHMejnMesPxoXzid5bgILWv5wEf+z9kAhM13Mt6krUuvB/
OU6xHv/1OKUWjEoBd43AZKf0i/wd6B1U1qjVbmzCog8UAMNf44I9lCp8DVK9W+uway7WNZqtQtqG
imuzuYf5RdKJABphbprbytBoe3/PLYVbL6LfK6xUANxTUXBaui5xY+3tHGNgpOLiNrnxifz4pILk
vHpJZqhwOWc7rHcqcB6o6Hl3TaG3dmE+Ivomq6YhUCatuLy1p7F7wl8NF93r7fUyiOKbTr59IeeO
5+eH1fTtig6zhyVY+ktWE4pvJ16a+CyJypOuH8iy+GiCXsLhcVah+lHF67OiIlM+ud6hjInVZiqG
b6tAft8Rzc/yWrrAyXSdwkG45lgdOcmN10S/d033LyroL3Ui/7oK/zdO65x04e+Lwrw0OqdFS6EC
SpgBVTSX62wGIxCz1t/kCi3Qtn607RVugAum3jBwg4FTMIJ0asM4B0/AH6tEliPE5TmadywVxiBS
QIPBJmQ4m0xf+/lKPHAU/CCHgtA6VbueluQZtoL5eSod9zDb3vilUviERIEU9MWqo1sGV1LlRZ2k
AqVaSwz9ZqwiSz6Cf8gRR1OaNrSPvJgNT67qYtDkdqDmkYVIVXcy1J3axoBooyUxzNIQ2VqVz2QR
6GTsfAyD+OjGdtqVJk264N4ZZtCUid0bOLLmUgELvB6H1JJqJSsLX3bWSHgvdU5eLjhpGiQXNlou
cSGTI6c0Jxvs/FYjW9Roa42YVEzrYyOkEGd6hcF1FTgAFZOJQo2x84KwITkiq6NHoNoVX2ozci5C
NhOB8aCrUw0NgB45kU0PUZ+XlH1cjSOoemQ5tlCVdNpOia+J/hJg1Vvcz9hNO/1RGxeXAzacgKIM
QjMuh5lqCrSLGWxf7tZoFOcprSiQ2LYdkJfQKHTjpfab+WHiZVTiJ6lac2umBmwsXB7zOmX3G4Xa
0IEyTZdRe05yJ0WQlV6JguaWM60ieIlWVdB+o/NQNVe2ZnShGZlRjAhx26yyvEmeI6fKy1stW/Cf
l5Qy3clxcoFyat6EJbFNag5ArLePtH0le1rgNYD5AHM52A28caPEi6F4CV6EHOwgnLSu9dYmNi0d
cRnftQRX71wOKJt+bJoQtBzFBPwC+lnqnbMp4xboRUVlUrpUzb0LlfmZw/88YOk08AFTSdShypPn
OJhZFh0oWySL3nga9dBd7+Uwz0hEGuRU6O80Ko8/ucSUlzlWv6wMtW5J9K6/DKNX3bd+E+88asMS
Y3TuAtZmT1HRzDfIEqazarVY/nQS/PNC/A8vRNOAIv53L8QzDpj36pcY+/Vr/mydM2FJ48HjlYML
5o93oYFMCGUJYBlGOSwOqJe/e+cCBESd/4tV8+9v0N9fhvYny+Xt6aE5QsLGQPO/vAxtZcL5i7aI
PwSXCP+zWBD55J7+ugtusBabEerGndcwi+I2LXFw04TshFz/+cLOKLcqvMIxGF6Ohs05NqFRFrgh
v3URAUrYqKXZhL6uFPREttiEaURyP6QwiQ9XqW+vbO7FU43JpXhJpd2eeHbq3zKoRjBch5w7RL2j
F6UKjNYu1dz6MxFbjyh4G4zjkSyPmM4CzO4moXYVHQErO/FpNz9D4bFDY4hYEy3aSYeSmK5E48c4
aCtprrG3vo1IWxxbEkzL4OcWpA3f+A5UHf8qjA17G/h0KWwoBWRvaLtJei4o7j3QP+TtNTGIw1iX
mPBEWs0PY6vtwM6wNDWDl6maLe7+oifzEtfqtyLc9jI7zMfWYBG8W+ZTEhi0tKmEmWHgTjegFQ0s
XEnIeFcXnaEMdfBxRRdKzguSSIRLDGSlywEtUpnw7Ex2910zZe7NZHjOB5/IcpP/NO2BU5KH/qeZ
zxPxnLO5NFaNPblzsxN+kxQbczYnXg12kdqFstujVldb8pHlaISTnSQ97BrKp+p2JoXajIN3I0lX
EFYK2R4aJhiPJB8yzrxBLGZzPBi8xYOROqYgIyXMEZSe8Ws7r+c1rNkoXIE0Yly6bpnvSfZo8zdk
rib7ERDy+rFEOmVUt2bVOaXxCNLI2HICUjXKFPh6r81UDKqOLBhP0Jjyo0vakA9K5FFCpGXIDimx
B2sjivwBpUls9BQ5JUry6a5jbYQakGZcluQ+1gvgu1AzDePoM71s4liXW5mm+U55l4y0mS89RKmU
MFNhrlO1lGfP38dH30enCm2LTzs0Mx9aC4jWflNYC6PhrIstB47uvTab4sPsW8PaBnnnEtNoVe+f
DyqKR3imwM9dYBw7i4SgbcUFVTMk4/Z2NbwlmT32oaxt556XJ4Go2m7it1jY+k2c2eUWToPGTGaT
8+fHnWldbFhZGvNDVfeGivkgs9hG5OGQ9qdhleOluFERW1zyNEci+7jVYYTCdJv2UYZC0Bf2iaZo
eUSWwOaOyXOdwxfjdwQfoJMZHYr41k2Q6teD7Z50z+tekzmP3jgkB1tYSyMyq2Vv8javjoPhNZ9h
Ud8CTHEe1JV9R/+kvkYixy/WGmeZobByigWLaTXgOVNCLXwCjf6jNngV104ev8ZNKm9Ea0+nesyL
fQfIlOnHjXdZNua7KO1gUsKY+WZOtHM3rggeY1uj7hJX0AkO8bM09bvKAvHqkaU85XJ0KIFpkaGz
bsJzUkPFyfAPkKy1zC+lo1BhwyJrahkK3bq4pj3Q29dZPzTPJ/kGxzzZ5jLrD0NffLi+HYCkiDp/
rQ1LG0Dice3HxoIiRmhzrD9sf4mfyOXFOr2mwvlK0AxMNSQFvkejHahLNEOL0WzVDmNxmHQyqDlj
duhnWbaJRrqurSr29zO8z9XUVESNBpdECkRjgwt96NMbI0iGJ5bSmP75fJ5Ahj5wWZPPNJdTMLE7
cfIo2Gte0mAitFrv6Ast5eBgF/63mVPHfVD46X6M6uobG59gXehoAaumpABks9S2TkTNOERudmEr
6R8URmedc3U/GloNoMuA3b8PBiti4UnMQUe4X2YH+IHntSlAbU7p9aBbb3URw6tPBlgnk2Fna7bY
zhfHn4K1ZTTyUrNOCtFXpxfyblQDgcg8m0WD9D9684c2V0SwTav/wZBPlMFp5QaobLebbdN6NWEN
3EmD/cw4+/J+qZx6axTgTkwyMzcRtNRHYOwyD2n3ytttXXfxpqtb/Z1+a7G256G+ZNiYe9LWCXSS
bNBWNl1VPwjS6PtqrLwvFhKZtpZcWhsm4SJM+mWE5xvDqq5Y0h/8iT2A54/u2WzZbnNHWhRwcYqI
W8oeYfInxzoQDWoGWZq+1VFGlyBZvqcLiW2HAHoWMpom605fCmQ/7HhhNLfuChibSUvHsgyhbbbf
yxJAAE1GGHwcsz6T2MdmYrXiJKt6eig8bUOnX3BuRxOEIWSDJDoApMvPiW7gp2CB8FZ0o/nESNmc
vcaHfDEZHTlXNwkudjCzO/MpUgRJn1KUF9lTOCapfifGJn8pqdR7if1K3JO0ip6bPEpvBgbVVUKR
7GdD2AuTZp3tFpIXmwgLISS0qkvWHHOIEaJz6v2BMXcEa+ANn/HQQehL7a5aa/T1ha7DKY6Fg37f
Uk5rbTwE/2M1cUgivDUtNxyTyhxMu2Fu/Nq2+Bz76dWeObM4Y+LuYBgAOAFLII9GargfOP51WIFR
ld7HPQKhm+nByyKdbq/bkhe9X7HpWnVxl27pnHRPHiXMT5E34gvQHEEKKI5Q7tf+NJ+GthZbml2H
Kvxn4f7f5EowXbp/Oxzffv8q3rv8r9Pxzy/6XSlyPiEd2VhLAJlj6Fbf7/dgia4yJ8zMrk8NEYe4
P4Zji+HYUsESlvKe7yjy7e/Dsf6/DMN4zH8ZhnGWM2uSJeGtxZWqMKt/NkYWIO7R5JPxZJUyGBOW
zMi9XEWW3WZLdRq91F6og02Vms8DEGE/Vxq/o9T+Tun+RemzAqj49c9C7QVMtSGYr8uCXu0NzOsK
wbQEEAmZDq+22jCI67JhVHuHANffral2Efl1LdGoDQUewi6EoGHd9mp/ASez3eqjX7Ig0av7Xu05
guvKA5peTr/JNB3t60pkVtsRvZ2i50FPNBNLQB1cChIsF2H2z5D95QEOKbKE2ra4rSMvLHHEherA
aEu3I2uNqJ832mT1RwUYJ5YK1W1UfDc7Uag3WIDF06D4b54iwaWdgsLB+ZzvW0WKQ9BLXtCZhiXk
gdKsrRimXJB4TH+O4szNbrYZdRv4nKajQYkYIp0Pmg7eP5A6BlAwHzYTZagril2leHY6YLt8ngWE
CEW70zW4d21aoWRUDTS89ArGa/kbfi4ULc+fxmSrKYKeKG1yfYni6hWKsJdVOX7wTHH3TEXg00Dx
ESDNthCzcsBQcPo6rLN7faoZJ5JqOFWK55dc0X69ovzxZBy2OVvTsGevdQd6udsvigvotfp04oG4
7NFIrfdM8QPhOPSPFA4BFYQenm8qswEWgn/RP5SKPyjZCGxbw9PWVVRUD1qvW4+9IhYCOSt+EKKB
Yqh4hq4iG5ado91aqbeNWbq88lmxu4RpGPDIhYpoCUiMhiIlVjyrgYFCT2Qo1GBTiZmVc9fdGX1T
nzLFWwyu6MXsimGkajv4gGvEor0VmGhX2hXaCCM839iK5Fh1CuroKr7jokiPpV6TngWmSuLffh/N
0b+pCHvvMHI3t7Yw4nDAw8coDkEyUSzJ+YqVHBVhspGwJosY6iSv0OJ7pkiUekNPZKrolLmTNWg6
illJ/Bt/aBQrlGV7xVoicA03Vep6HO6hXqacK7HJRtk60wrnleS1/iIUJ9NVxMzEhp2Zeg1Ggbpp
xwehxJH2qpNoV8nESeOngH7aOx89hWNTvBuVxJIqsYUuZGTKqwIzXNUYQwkzWBIVP1fJNe5VuenA
kCBYKkGHTHt0IMsgDs5V7wFyhPbDBMAp1xVR+cxjpGGuQSaqlGDEHhwkvxKRcKyhJ4EiZsGiRCah
5KZSCU9CSVCuEqOKqy7FvT2/dFe1albCFTslNCwYutpGKmGL+bI8DpJVEOExpXyNWuuM20oJYllk
QV3SfupkpN+fPaNCPfNcXMKh3bYRT5KU4llZ1t+Kq+Y2KPnNuipx6VWVy5RAF49Kq8uuul2hJDzr
qubJq7IHbxGVr1GCn6mkP3FVAWPOA0iCxU+BkF66q16Isq3kQyaTGDExnq7S4nzVGaOfomPslU1/
6ZUtCHBVyd1+lM0199b7sKKatQ1cfXoU12CcHXNerODSFfrkfC7HbGq9jd8ActhqAGSzbwsyh5Hv
wEsJwYuLVcg/Itl/Esmwvv2t8U71F56/z+lH/Rfr3c8v+5dOpt7qsP6sgDjjX3CPho4aRuenzhMa
3evPXHTLU6MAu1MfpY4ol3ph/zYKWMYnlkkG0wMwdd006Mb7xXP3tx68X4IuehDw44nUED1D1XB+
jaC0iChyiqvsJAgnL+82h3gcyjabmI1OT7py6k9iyhYiPnVXaofaTBpHhGQvAJtOMP3YtC7fBNXE
PBD1xgln7iN5M1eu970VBRU7vC2FbPdVH4O7Y3FbTIv9SAOs9Id4hYxlci4uvIqHHSZnnoGbXMos
Ce70VOu9h7EeCJlsqEaBPvdoVUAKQ3cae/1LYU1FuqygHBIfF0lNbdsxxa0Szr6H+WLkmCyZkyXQ
3OTEArlt/MfEpBwFpJ/K75JGIXFPPIXi6rJ7oifONTY+b7VCf0lbr5fDrmpGn21Yp5fQMFMjZXUi
9fYDhrXYem2z3DtmUbHGWqaML3UXTb410NjT8z834H81iPPMZof579e26gY8fhfd9+WXG1B92W83
IJFMgP+uh9cIKfjnwP3bKO45n7BiWYBOdeZibsI/RnFuMqw44NIc9O2/3n/+p4BvRzMFO1bb0JnS
/4f7j3v6r6M5OrlDzNcn/embHmvqXzJgZisg+cMq2AejRoM7GzqmkJjW1JuEErIbBLN2fIydjoiV
nibDYUyr/iFptLHc5TAK8lCQPimBX6NOsCW1YOKJbGU2M0xreIXpAzgv2pCoj1/FAad4ibflNs4N
eqrxj0ZPs1k5r241vheYCmO+1dPYRs5jz370oRPBE9ZCeCIVZX6r2i0w0aNpY80D6noeJpuOZB/l
+dJB28Hr0OuvAc50d6VpqXmpqik/dgKtsS59CgtVczP7WA1LvjfflmQh1F7IuETS1CByasGPzhRA
jpraonJ6LCW94mOGHGpTtPdujaDO5NQFobS7DIACHxSVepBavOQrf/801ChZ0yFrjEwpdJH7O5AX
QU2SZzhICCYhUFe+sHMmHKImY0O2csugDF7GTLZxWFGB9+qRyDy7zRiEjhlAmMUctsemhl6uDfx0
w58mgPPgHTpa28IpxS3GxBQIIFBpiiY1dQTiROYP5dpsYu3LMFjOI67kEoLSYBknyrkIG0yOUTwv
eQFmZowH41WUPg7RfNb5bkWZzHc+zVg/ZDIF4UyjxDFP5uSbVnTzbcN4sbv+fp36rbiyBSBB/nkw
AaBQsIO4GXoulrGtLoZqhx1thBXWSJC6fMj47fpNhecwWXl9ap5iH6cjIPueRMfJRd9J9lFh5HLP
ACisbeJ4QGMsqXI8WSRB3mh1fpQ2hbfCJjgFN3TY9mlsvjZAWd2t0Sy+vuNSkbh3Sq4FWHPHjPXn
mp8OZa3rnBSLIvhcRNjiWWhW8ZiwrH6lHKs7+ZgAnjI5UlROrsBdMxNZ5JGG+CZq8eBmS2OtaGt2
brSGP7bvZrBj8IhR8QNNL8wkRwFHml21c3QclyhwKNUAW13FjcTQU03Lzre7YMcC3/oxuQAsw0iU
ZU1mg/I7vAD42rbUFPXJbV7UfK9gKBpCMADOTOTza4/RKGov2/TYES9RGSznVE55aNV5uiZgE51L
OgBh8MaTvzNwB2xFkVjPxeDnu9KftZotMjwe6uhTSi9Y/XaPfW2/On0BhsrRXyp/XrJQrdaRe2G0
yQ1i8rmMI9mHneG629SXsFE91lL0kFPsHvk2kJvBF/CNivq+c2X50GmWu52Wpbx3UtsAAc4rHGEt
3pTkqBUBr9+YxGmOCQEc1tqsLsKpcKzPLD30FTVSUOUiQRJ0woy9ghvPjWFWKRcVtrOtCndvzLqH
WKZHmQyHqdN2bWN1ZxxueCV9K7/hzODcI/7CNsSQwb/odRRMYgKMshVwfPtUBG06rKdZ915HnNHn
yDDij0VkGVSQ+iAW/vSyCfJ15Vok9jLaXTNW6zD3Q52veSdJyE2vZTST7eO6bB/bgNgfPnkj2QzJ
CJVXyyv5mRyZzrmhTQjCNOIoSTk9a66z7MyWsWpjLcip0FcaPA3VIo1mNRa4T2if7IDxVY7BrexM
BrmvSV+PrrvcTFFTPySz7F4C/vutgx1JCjSasva6tStjQacI9FttcTlE5ZOfk72vKJdb6e0whBCZ
ayP0qkaEojCTJ9djexOSRM1D2l+zm5HgwhLSBoZrPTPBNFpu04UiGOddosdVOC3le83ssaEvzsTf
33q39TJoT3kO6mk1mCSzgmnOIJ5VRY/hzpfiXvismzz0+HU98TDHRMdTqXOH6Mv1ydLmffQjmEu6
FWvuUJONDN4MdRc1pKoeZ0yrz2IiYuZq5AOwEgMNQ7LlDSNqt9ph0hB0hsAC43aYzAtGSH4QIv+8
rkxMjmEx5vI86ROCajJpQXXL2365BdRWL+saKsAGg788C99wbv4Zl/67cYlFz9+OS1Ql/v9cbqZ1
/cLftUv3k8NZBL2QPzPbe+MX7RLfGwOV4+MGUOz6v2z2qbG2CQ6pkQZv3O/iJQY4y9A5zejmz0TR
/zIx2R4//0+bfRtvrG1hmTPJDjm+fT2j/VnMBEnRdO7s0fKA8opVKO3ipY/YXuurEuy81tvBpilh
mxHLc7J2Bd5HftEoJCH6lxr7bmy0U8TvvllardzGdD/i+pTduaaeCBf3cPRbwqp2Ebg39VBpj23F
8ruuYu2mT321iaZ9aEQEoIiQCMRqAHe8M5q2XpUdGzyXLTHdJNLYmnhMK2iqkYXVGB8QvzfLCCfG
WJecXasURx7E3Bxt9DDJ9m7u6rXH56hsBca+7Xjb+UiZFFK5R8OO1tGQB2uqIb8NjjGth4znQzmK
LBRWtZyh4RAV6vX1POqcT3iAtEWnbTDvGdtFl3KHuEM6LzZ3WuVUL8EyZpuOqPsaLv+mmMWdyBd7
Qxdf/46Eam0Lr/SxvGH6t0q6L42SVR6flL3uK7Ab5JnTCzHwel0ahtw3ZLLDqV7U+q8Z92yL78SC
cb8FhrtB2OApig93ZeuNxQrGsdZxyvJzQiBZjRi4j3nqnRODxlzDKi8qvbnpCV0F5bBn65+vosLE
hhDQ5sPeWQfUpu80Vs8hrLdnpx95bLIQ3rCJ69c9W751sQxxKBzNpaNx+Fp27O/muTw2lZHeNDw/
ofbPm1p6Wy3l/e4QaVoT6oKISrfZqnXcfQDpuidMHPq5CRhZRtrzYqX1iqJkh7UcS0qL6p+taRN0
YA5fDiavqCdSIMjOhj+uMVxjyZ8NWlsgga27WbfXdHZRR+tTWzm42AEwRGwCI3trwCLctGD7lioC
1ulY7XogrAAnON5RsEcpVktwrUACy7P2qe7cZ3+Wp8ycvFXMGnerVam+MXSZ7LymfJdO9pa1vb3L
6kjg5Z+qjR5k2rE1g++21LI1djtnzTXxxCy5cicuCV/ED4R46u0Q8wIyqTUI87inRsCQod0VOsYy
50CFufG22NIIc9HdzFr+VS72vJkTv9lktBrtnQoCh5SgAvEeABKtsnbtkafeJ5LVtJ0scwjCvl3n
hnjVur6E2T5HBDg6YG710u4Mn79gbQX21mXe30ZW9lmYbnym6bzcWv7XOOj04xx7beg0rvYER4qU
A5OrvfaKNL2UI2j5qmOAyfJk2ZGDE08o7/7a8IL8IsF8rLtOnplpiy3eiYle5MTdEhMv1w5nw001
q9ivqekkr4Tc6BjUNuR2EoXrN4HGWdmKsc89GMRdKazwx71pxofeGc2bTtOHtYYo8nlwLD5FH4Kt
aWcenUABcd6pbFfYKel6cDL9M3k9fdVrBvSGsZXbPmm8MBjwx7D6rR5zSNb3UTPoR6PvJmcVUOuU
hpOWJxu3AZs/9zROAJHMGV46gvSuGE6exrkucLVTRbfwDprirWbnX9MRmD1BQAibLd6/wR+1tSf5
PBvZOXsvKcBYWvqPOUp8dt21c1TrGIAP/SMkrcNQje7RJzWh3O4Xl2L6zaRbNcCQmTT9VLhrm4Ly
ldkGH/gLLimmGDL198VAC4GepcYO3+f30pbLthC4InrvlE78+x18hsldCEoQeNl6sSZCmmPp4VFN
n4lnkZ220/e2Zgkf+/Kxq8157410PRY5eg5Wxj4klLpsTM4Sa1Hh7dFjV5wX09sOpfketBaM+5TB
AwSg8xiZSRyWXsC+WVvp3Gos4tvvY0cRmieJpzgis3Z6gZkGg0u+zQpz3OQLzhwQCTQDBqW/B3hx
Vxfmm+t2pyy26UVw5md/6jAO4BIKi8VyiW6m1VMQjC9FRH6+abzvbjKxlY7SPpxisCDGcOPZPVgR
3zymNbhhp66Lc0Hyi3b1+yKhLDuyEp92rfaHEDCZ0wCmuyOHemfbLEYi9PZNO/XFCa4YKMJZ+FgP
cEsUGfUJVvL2f+ydx3LdyLZtf+XF60OBhEug8Trbc286kRQpqoOgDJHwJuG//g5QVbdEqkq6dV/3
dI7iRJGET7PWnGMGkx/cTc50gMAiTrO3wEysqd61ftZvRp8jFvN8V7N7uYbID5aaSYiwZ9gdA7K4
VETZrulcd2Xm7m2V5sAggeucplqfRQ0VdKRrYFxaYJrgQcyNymvvMUvHj0PYdQc5AdXtLAixUaZ2
ndUO+7EYjR0odRfnax9ctVl/bUbk2+F2XU4c/j7a2XXrsofJMcFCDd4CRN6NdcyO33OyM6GMB3j5
CXLP8auN2IaxsOvO/H5uGGvihhZN6B0Yf+MjTOdhHxmMcjgYFzc/DRXEKmjtZtvdRQDX4WRW2J+c
SuwjmTwMfeyezYZ/N7UaC3290PajZ9uo5DErsnBnyAxBa+WJnVtKfyuc3Dz6lWkhaGImnxlVd9jP
yg20XVpIn8nULtoPDqok4PKRb9QBim344E61hGb55XBPim0O1z6pUVdnq5q3L/chbjcB4QkSSMby
kQHWdbV9qHHnIF+TFdvwD3ZH1h392WlqNJJkV5eM3ilo7xeRc7EInm2HDR3i5+9S6Oa7MDr5LpMG
qfKimma7sYio/7O8/h8trxHqUJz752rklYpfNwK+/8Ify2rffEcHfpG+Uu5b9LIIVv+oQ/rOO19I
QXYqNeYAQ/wPy2rxLpBYRFhAS1zPLzLbPxsB/rulny9YvlrUKmFw/ZtltXjLopIBGC/LBeRhUxb7
SS8bDkbUq8J1z5CTVuHGSub0Ri1kJ+QE/Ro1Fftein47VlDzTgxjePTZaT4yMY8f3MKvHh0v0Q+I
5mBrjGywf7iTf7AD/k/R5dcl5Uv9//7vG1IAmwCqrVw+J8huxVuACD+u+QNqHKEYAucs6Z3yyVUO
rXhTLWCSkcpZHWfTHlMsq4mqpFD562MjwXi144A5toiISbliVwRYynnhGPzIlVIMI14X11hiw495
HQKQHro4uEgDtsIbr3LluWXizuQ2efI0OgFxUEkTfxrnYv4qO133m2qe7GOUkbaQel22b7OmS7dk
qXvvJauoaT12IITDIW/PRWVXO9bKxBqA5F9BqGWcdnqdXylrMumiCoYJ068x66KdlZuum3ET+ES7
1yu79VhTJ571iBCKwAudwM7VfnmSGrtPg9XjhgJHsStx4eLwaG0/3SEACxT+W5Ws7dgxHwxgSkRn
yLtunBd7DxQ/kvW8qoD6jg/FUGCIKAHY/WEy8hCjw2yv8NbABJnl0JOBBbhkXamC9ABrnD4WiZ+7
KwPt6Lk7JCz6mql98OFLI7MwKa6sTKHGHrmY7x0oH007IhA80A3UCw3HGjQqLau+CTojeW9q+OMb
YIY0fyBpbogsMhvCgMZgO3TIA3a9PWIojvmUbsbQj6hk1bWX0SJS7Z3oSrUtWjl0Z4EfZNCFLYwq
Y9yxzBP2gEIz9oS5y/GSYsjAOMJywvUqQbU6mhfse2OyMIlia4CRgtUnaWZCACo42gfWgZZBwoEH
MN11P8pk8jF3esV1WjQj3twawWjnIidwluyyVWSOYmdC2dk1LaUyYBHGfrb86GutrH6XmjFqmb7f
8KUGhCvI/Ga2pp7qetklxznxk43vtvJJSYLBSWWat0FWtYcphhSwa602gp6cYGpZM+WPLOTZve4p
QAtUhv54DHwR3sN8IFtoUExCmXTVN2cw+ytBQIVLcqbMv9GnWDDzM9DI2o0J0QoQ44JL7WfXXnmS
aJkN396tiohZvYS23YF/IarMG25JbInHalXLooSmY4eU1ZORqNaVjyzka5GoMPZXbZPsLbMcvuK9
zZe8HNADGMJotpkXCMGb+Al6akYOS9E7FhmUDQCgboYnadpJ/9EbYzh8E+rCJyK4gN2EQTc2fBW1
Qbxt2EEiaoK2JkyG2mq8bYGmG1uwstNFT6zqRDNPtmLb9cYc32KWmqYDBVc6iEZY5GDNiyaPNk2n
omrJ5aEpiXeUujpl56KhjZ+aB3oFiqkAKlKjhph8RdbGT7oEeCmaKeNVH83ybEp1eoOyfRkMFdef
Qoa7wqomL62urOF5WwFHa5ZrmxTtFigWYtjWtHlYC/eOfmhjL0G3EfecPRuf+VCXtCLicqgedeiW
jwOyKrgIbk8Alhr4kLdUWUdj1Zlj99lMWEkSUNK45mUQDgS1V1ZVPjU6Y/tXGRnFwmUopwrAfXKQ
/m/b5KUDYbT95Rhb832mbSPGxTTYhOLtxxCyHhwKfIXTk9t1jVkdfdIP+CeNgqWIgQafFTJU+Hno
PxYR8SaaHpBbPAFFwfQMxl+fShJjL2stOOO+7EtjN6ANTlbIPkBuISG6mgrVsy0tY0uvAAqMIMAi
68ohn7lZxSzTrxo3Q3dcREgtNiTG9WdjKWlDoGZX+XluNBKHB2fAu4v46KwQbMaJXUM0s2JBGHab
Qjfyk9HTCVhxc4CTZBHpHuAwPHBTnQLNQDVGDo8lwuFL5U0EYNNmKFehbzpnkTUimhl0+VmL9gMd
Ku+sD4LEXSr9w/vOy+xsY2AFJ/ZWLZobAZS4xwZB5cdxk3AnqNlfKLsPAawYiO4U6/k7K+1Gj6Vg
537BLewRNwQxfFcOmB6sEgRyJtzx3MmS8oR6T4EJn5GIsbaE8Vn7lbv1x0acbOwaZ4FlzWh4dEhR
mHlm5pKDaUMcS0aDo86lhYRVE1zXlRYQgakF0rgvBhv8h+i9pNkwjkdrorgc0m4Z8HVu64f/LBz/
JwtHesyUMP953bh+yuLnsiniV4LS77/1p4pEOO9Yl6Hi9CyWQBBQ/3vxyFrtHQgl9KQOLTZWj6wr
/6zJWiCHWbDwdkIEtpYV4p81Wdt659r8QembPuwlZEH/avHIMX4oyaItDViSoUnxpG3ajuUsi8sf
FkgtHcKKNsd4yRsVbPshVNWqtBOZksIz9O89w52OyUjg8dY00/aRkbn/kDr4AFY6KOrv79k/cqWW
Zv/bs3FAAyOcAXTqszh+fTZEgFQpjoP+EtWioNc9Q6fsZMmyZOwJP1j1g4OBnzIwrqrcb+t1nTS8
8iT84ZOh/Fx8DdrWvOJvKMLrskx8oCviU9fw3PCbmAwx7n543n+zul3K9D+dMToYzHQIZ0z/LUjX
iVkEkjbdXtoYE6KNR1zqh35hL+9aSfTCqp8IU9zEkqUJHTwCAafUtPeUfyexafqy/apGDZoGwZ27
0W1cYrfNFXxW2eBO2UZloq6h3B2phSqNs8UM7rWqT0hx3HEba8O7iBuFoODXV/XzY6BQb8IXY+dC
L+Hlon94KSTpx4NRZfoSV3pwX9JrtlYO1vCKub4br4cRG0wViuzjrw/7ZiNjIuplMyQRkPIu8j/L
af1wWFy6kVPpqLgs/FlcilR1l4z76xhD3P2vj/RmU/JyJHoaWBwBUqPYfvOeVYUzzYRylpfUCJyn
eiAycx+2PhATTLtb+n7ZvLbNyUeCAPAh/91L89buz1VaNGIsiOPsiNi1vb5QZCsxmNk8vpR16j5B
sXWf6FtzDu6ca1DXNO0n9MlqP2T1gEg6LeU3grv02QDO9nz0SMhZYwojcS+RRf7BbirL3ih/mr5V
BvlcpjHnEvd66cBxtb35j0CKf/5Mf35QsKMZNpZMBodvdenz/PCgTK9z2W+GBrSlMH+KmxZ+oDDS
tnBW9jQV0XFQcfo58glPHOda0Yl3xnhtiV4+t5Lst/WkIrl2yqT/FjfEO/VupeTx14/YcX96yDb7
a/pNBDuwfXflsjf84Sw9CElmQwn4InHqKgzg14LZBmIz2pAEelq7zVib7+kCuChBFFk+jSj26Fiq
feZU1jplxXJTZW4+rmQ2RA8DMUpnk27JM3Pr6oOnIeKSQoCNu0wWIyq15gHmgi4uh8rQV7BxbJx+
AjiZMbNCXSPdzVHCUncF+nodTQVufEyd9SVJsHetlRvkmPXYLwV9YsYGp5uxXQ9+cp4p138Mzc45
Ks8X53M0InIZIGjl5CxM8ZnhN6TtDpM/b8RA2MucjF8qXbe3Hcl8im5NK3chOBj63pZ1VysxYGyT
aMdXs0rDz6gfm57tQ2186nKZUwrV1lkKmPNM1EH2lcA3j+/eztPbOAhHueprJ4Ld1nTrifuwF4DS
r+ohR4E/NPVOiFH024wtULQmf9Gv172lQjRCdrPpSABToUEnCL9ke2CqsYZ1AZWTTAWZfRxzyGBW
E1S36JvdfUf/w9ppL5+ffA97JeUKVr70C6KdMY7mE8aF4VlHFcrF2YLsu/TI+mg3tnj4baJ20GL1
nb9rSrxPWWvnh4IfpeLuUAb0+rwnQlcnODRlSEtGlu7ILq/NwrXdGkW+x6mzjZxuMoH/CGcT68aE
dsCb1O7wURJmNNoSQTeKxyx83xFIj05oophRNF8V/l1rftSDMcpcrYKGobz8Yk150tpsJ9uuq8zL
Nm3zlF0dcKV9H3RteJY3ccxuzMrKW1MaNvBlUnNhBMBeW02wu0YeV+77yPGXbXqbpUO99aB2QN7N
WhFeAQbyJKToSQ4Km1y2hNnp1uaNGsJSaFBGzIU7j5zh8ApLp+1FaxaiPi8cEDxyWjOQE0TqMXkR
89THHvsqkg8wJYcmoXWlDnOiboMOKNZApnO+1eQjEY5J/2he+7PLiFnADu7WuWqMbNXrKcIoDEci
35ZR7D8bcAJic2OWVruPHb/zL8mljcJjYctW4m0oRl3P00GbjG5qW0VK5ttQ93O9CxrCAHZT5uXT
wdQQl1F4TRmaOYQi2b6Ja7JMeazWg1Hls9jYlF9zbAm5aVxliUk6MbDq4gEhV5Cf2ewwMzgfrXcz
d3AVd4lRWuKkBkWTYynsqpZ8kr4qbpmM7WMSzVa66yrOYFu2rM23mFNmKFBImoaL3GcHuDX4VJoN
Upju2ACfyTZRiKZ2g3yDxxlLdDjU8RN7/palJFNs6Dxn+YZ8bFWfCTN2DlEsU+y9aVrbiK1ioJQw
otmMDk0VXCfhgPzNjklaXuVVMhsnSMpkX1Zh5HK6AXmZYlJzCWJLwE5LAWQOq+Xn4DrEQcHrE9lk
bg2xMYN/jY1PDSlr9FViviPrUsxFDLHI7x3DvqNLYXWXXhUQwwbWor1wO6S9+0jLlF+A48fdCmM8
AY/oSwp1rKc8o0YCggqbaBu1d05iuU/uGLI99gUv764rRlIQ0DbFnHwnoGJndp3qNTWkLZrc+jEb
BlYWSZT0t9r1hs9Vo+xDLwcoVn7qUr0vaMrZO3IlsaqSuwT6cKxs571uXXEnSMoiNgoVs79uxSTH
bW/lSXxoRssazgoZaesqNmRwD81qeTmTpCaCjDBffT3iYyHRuh54NmooOLESZb84MYMF98Drebtz
RkkqVCIYy7NWB6G1pJ6l6Y3lF9QyRycZuot2bJfFJz3Sazc1PFrTQ86hkcjM/Wq0ECTuF1wmF7+c
+sD4xHkRYHWJ+JKr6GqXW6UIzp3XQdrz6VQZNKz3RSP55JuOVUHEf2NMtdpCXeHbmGAW2hVeyDM1
NGN3kRuKvhf8rBony6KU3X6viPD/gT9yRQwgIz4f1sltkd+Hlh0su38qOb5yU94LcKFP9Cs4jZF8
uxu7HU19iljmJqeyKtLk1me22OvCFJd1ENWPDnpdPKSOiq1jCUK8Y3NbRv1maiSeb1Br9r6yuK3k
49QTmJrUvR47bZaH2pz6lOiAPNKHPDTy52kOljEkhiy4YR/g21twkUrvKoSdD4YZ4j0fqqheSYdh
bmoGdRODmz4FOXBnWr+NhVAgcx2mI2UF901i9NEWtQGfCeACOzhzAB9hamVAno6U8Bcc6zJiw9aD
hLob+7nfMskM9QniMozlMCAukZkWOiVLb8ysCLiCO2NimQ7DmuDUry32Kb1CNSH7s3iw+FNjLhSt
9iHyojMqv3hBjTSgOV32fUt6uMxuk14jYpH64ORj7x7mwaNclZrky+6rLC3Li8IbnXOsVThUVV3k
/Smahoo0c1fn6o6ViP5qLu6XFUMnAd+4l6mqBkPv18wCU32bRbWIP4pytv1+NbMCmz5UrW0E/DEd
NlsljTQ6GmE1fFaRafTrTGovPYsDU7wftRHO+6ardQxypuMlja02sa9JVJvdy9yrMrpe1PW8C0dQ
s19PrG409IWKpzb4BRGLzSypD/laZ9iG7bHZ9JnlN/vZr3n7UwrOkgbxBDk1RPRTPwzuJO4S1fCu
MdMF97zrub4ugkIwwFpVAAAgV6gGx+4xAjaIN9DLRHbjWgVw7cGNWufCCTO/v6lDMtaY3Hmjt1Vs
8zTZOMC2iG2Uz+eyqZR9bY1mRoYtbmauaxyN6CJtDKIscg3yYcVqjPjOLAs5/yYg5kETTkcY+2ia
Zyhl+O4nz1ua6Dia/tOCQ9sZt9PvHDkIulh//3Mp5eJJ66cvqtPf2la/8gR8/80/yilegIafPRsF
WNeW+HDYj//pCbDfUWRhhrV818PAu7Tp/iqnAJmyIcBJl7oCVJn/Lqc44h2+Xbw0f3Xw/oUp4M3G
iD8tSAMGiC1oPXF2b5tddJGMtDKqgx9nz4yMwd7wyUSOfToQP9ydvyk8/N2RQJwt23Q26D9J6TKk
GM48Co60QORzs8K/QqwH9Ztu/e+PtHDubFIZMbf7y5n8sI2KWgYK0IgVavqUmn1nXuk+R4Bfz7/Z
lP/NJflgMyiJcTiTY70+UC8zgVRsrhCppc/MHc9YYZ8T/v3X18NhFv2hZP/60zMiNwHotztWB+AN
wTagHbfS5FKtyWr/X9y6pb7g+JLtpw/d7/UVRcCbnVJxRT1Y73M8hEjiSss/b4p/nbIE648CI0UT
+s3eTz1g2eNDoJhdHdCwYIjtppspGu+FMd1XPereX9/BNxvr5S33UXAzBlKiI6znzWUZwi35Nkv6
PNh7N1LnIIX8mhaMET+ZPnqy2AE6g0el/fev4tLEdemeSyonbz8vCiOdlamiOlR1XN52DW0uNzDS
eyP5bUram7re92skjoi+PlU1vurXj27ukm6Ky7w6GF3dHPKuIobFMsPbX9/Jv3vlvR+O8qYQ5ONS
xp5Cx8wIRpe973gPq7U4vnjl/v+O9GZkGtAHlX3BkVTWTZQpk6e5NMjK+f3nZf58UcQL+FQ9A6xb
FjXE17cOEKLr5+BbDhXK8w29fWiBU9WO17OTT9sgNMuNCBqxq8nDO5hAfwE+Unu2iRk/9qg4PRSp
LK/8MaJEUxbDF6li8K4Yhc8WVcWuk+nzhLbiLJpFf1FJGsAN8jhvhWWoxlPNj7AvAwWd4v7omDEO
YCFzwngC6yGVVnnmhoTSUgGYNpQt3AP4dRruUxHsh4T3GYEjW2ONRj9fpYsUsa8j56xtVbHt0qzY
tpYsbqG5O0czmIcvNdhsGkke5+4JjpI45WnwdU8gEkifcjs5mfkZcaOxjjXnQ/vQecpZmWzSvq12
ZRBVV5E1l5sWoydZH3aI2UJ0Gdv9Gkzl3gubalebISvXmgw5Om4G+T5c3ZwzcOWJbNeyLSwQDAwu
KoohH3lMAYUcxaJSBDzTB8I+OuQo7Gl8lydhtsRso+3FcZxT/chM6yFSi18tQtUa+WV27w14h2pt
V4+1l1sPIdeO6GkQ1WOVU5binHrifJSsiJK37YlvfSSqE/cGUNF7PRBy4hs6f4+TrP0UcmtOKqmr
K69Lnk3BM+1QOTxgK3se9RDeth67VzCOnD1hGUsAQ5niviGIh287yNQ1YK/xJhlj54wRvSW8Jo/3
RCmhsXY9TBeZ1RXHOLLJhyCrPr6MbKpMiRcVz54RUEUuE25il7nFxjIGAAsvr32mIwdjSeifK49b
Bi+Vy+zQUSA4mNY5+TV3Pta2GKBMnH4KZkxtOVViNH1q2cW2fUnG6dx42T4uALVTB+2rYOPh+/uo
wooFOLVOtqUF9qJ55ZlFQxxxPD/4dKTvRoiQz5ZU5ZFrJGe5ZeQ0UYUcnERQbGczdGfThE/WbmNi
kWoct4eOqVSPRhVFyXnDFnhF04hH0IYjlYIRv1q5QgFuLAHuNAhIstpUjjkba2R2UIWmwN+3dtV3
Kzdje3HfQvzu951fJE/BYBk71uD9BbUjpLRx0Gd7TdjVzcAO6OOMvHXvVohFd4PRWGQgQ3WeMef4
aU0PPMJo5I2p+DwHbFWsmW/LMUI6G7Qn9IcencMjGDGXtPGMMXQsOdmmM+wjxuqYDidVibVIeRKu
itJPdWQVxzGMii3cCsqvTfJs+SogVNmzj5yI2IkonzbGpNkQqNxT9IeCcdtFWUA4B0+os5n6Olqq
a+U3xC2qIGQHxq59o6pRfSuqwD0UqdevJk9587kjuo+Vnvq9nZc4FYOOF2Fma3McnPhZh3G9Qpdg
Yt/K9kETfUOOIDdKj7eQQg9t2X+m6xwfcygn2y6sPIDbvnyvOj5KUr/H7cKevyABKliC2VAF+S2R
Z5VMH3yIVCeqebt8ltk6oqABhwi4WAq4hTKy3WaLk6gZx2s0XNOm6BKiQVhU7mqDrz4lzWrT9+Sn
2TqZtjMVp0M+tD06bObdyuG6KYI80Rnyr/whcZ+yUfvv7b4Vl8hz2YA5oX0cO96olAH1UxegGjcz
Kj59weW7euYzyv0a+WfRDV+00ZC1F2nGHOWk/nvhNTVmgOzJdRkom4bxw1OGfD/HY0rMRTNtiEKi
Zefanf8+BEl2LoaOkexlpdUFTb3PzLzbECvHIIacYuMNHJp2RwOpxSfPV4jhi3KLxZ2E2gaFGm8w
irQmzq7sqi13arB9HkJeXel6WVeXVnnKyPFlJK9VF7M9d+hbcnfiEA137nWCJhmjLv2IxzaFs2gO
jFYIY7O1a9JjIkYLjphLYlY/4VWTAysJevyte5lE7k4DO8Si2FhrFywx4WIlDsEZGGQ8codmILaQ
xiTmBmOprvKESZ83mwYbBch68BEhVkfYruHcYe7rGHuMiNGDHs62QD/DPQ/KbmcnLsorioWXdmiZ
nwPRtSeyIViPlt2Vn2qYdJ5J/Iwqg30eRMZF28RXdmz3Hw0Yc1fTqNoLDH0PsWkPD346+egroMAh
+afgEMTztlB1flUZTXidpY+ybvJNbKtnAmCjtdPGH/ie75vejA6WXxpbFeX1GtRLdeVMZKczLeJ7
8AjYcEuCTCSTXhowGxqxyu7rgpG3KRhxzNwXd7FJ0Mx65pFW3wdZz9HVbuYZ7Nh7ob3C+QPX3ynW
BC2P3SGHztjsCxWsLKGqYUWVDYnVRJQQllU2eTWvSBJAtI5MuOwDFXC0SOzKi7TJ2aEjw29WaITj
fGVHdYsDMhxqGB+59UHnVn4E3J4fEZmguyv9rj7amSZ9T+SwOmnbID/xTtPwEnY1mFnD+Jfjk7yp
ifMcNmaaKGPvxH2ujuQqQKVDlxL2/tHpO4i9IYZgaa9ZizcdOSBBI5/1lCiqaoTWfyO7ZWniRPIM
nEEF1nKigM3qxjW3tR4Z1yefimq8bpu2vQa2QCUlcbqgW6MXxqBKipGzme1OgLTXQn/yU/ru63LM
bonGHLNVJUjkWRbXDmkDcuqPRZakm7gyP1NUP1SQ/UgBsslKcQ21szy+LwaO/r3rJrTr7GKxkkha
Wij0pj3fqUWsUoLvqcv89mDVWKXJznlKKQ9u5WClW+RemANlLT7mrTVe4gguxWqMiBArHKuj8J7Z
8yWfa/QlyqQAASk0gjo5BiwtDeMsHl3TxzJA5uXKoYBPLiSrE3ZLJCgNTpAhauKCD2lHROfan9z+
N53sF3npq2BRdLvs/WmMuzQDXzQWP+5e9TzTxdFmdqiZQDcYgvuLNupMueD+GeVYWl5OtqEUojnW
FYssFLWT5Z5oGEUxRfTfbdTetNbxwHE+VAiEpELBZvfNJldGVsQ3wPk0uYCBNZ2alDF1kPFTgcQz
nJjmfr3wX1bbb26AWLQnKLxYjwdvk7q007t5NFTZoYeAdYXMDrNWwXRcFKo8Gc5Unv36eD/JkblC
2MFL0q8Z0BN4i0VAOFmkjgdLk0+YLA5GiZL2WUFfOmnyJ6Iig22qFetBAI3XL9MOHlfh7ZU1iJ0S
oHzDlFzRcq77/aiZ1399fvZP2xPOzxWW7QJrM6kkvdmeVGNcGr7TpQeV586xQ577XNo139QALsDM
V5HDYjvLMj4klYj2EhgUm9mUM67A4wIKzJ9YyhRH38LMPFnsPDWRLjmuks49OVYcnBdN0pynHjii
tq+p3rZd6B6ikFHZxi1R4qPPw1syhZ0n23MolmLqRnpmCPl+CqmEr0K6d/cLPvbTy6xYFER0r4d5
YfP/+l6IN0KE5W0keAB1LIAbN4BA8HqrFtHNS5i90kPrEUTqQmGgS5SAH7edj3UsjYPBshFOhLJ2
WB/cNXFiv2vT//R60vRaYB0mj4TX9M0ZtJM3eBXNIDCfU7x3jag8VeQK/GYY+KliEdioALhSctVR
F7195l3cEa2L0epAri5CWBJw1gVgGsCYlH9XXgoCY0rYPMDi6D/++h5bP99jlihLUDQkdWE7b7fD
RNw4fZMN6uBoGluHzCmDcyMMg095x9KYkFt3ugoMlz6VM92nwVQ/owXCSEmWM1mWxPLGy3hLRAzh
ObRJorZiOUmR+sD6OzgnQVN/rUNIzmdGqNm4vpz9fwhSv6lXU91auOP/XK9+iPUXbm1c/Fir/uO3
/qhV+947n5GXWvBfnus/atWB9Y4immehsF2kfD8CpBz5DoYRNo5FNfhCsPmrVm29c8DgMJXRzWYW
4Qz/Ra369cTAp88s69omIiT+GnuoN+OgJUxQ2kQrnwKYNct0RBdTFM2B8CMakm2j3acfbtDflKz/
7oDkWFKzF0z6nngz9aVcNWLm3D0BmMXg2RN/C6hjvPYyNr/RpMXlr4/3eqD/foGUCblfAaign6R5
0CJnjcTNOclSeU9JwAGA4Yk77VIL+fWhXo8vL4fiUfOs4d/TZ307qyMnV1GXCudEtp/7FMsE4VU7
M/R7ViQu23kO7iXMn0sywcebXx/6b66SN8nlbfCB+f80tA112k+m0TgnbSUop/2KjjrybX+T90jM
flOAFUtB8q/VxMuF8gaKwHLpyRKj8+YZjpi+c0kt5jSUCMRWsmrQKg6JiRyjbyVzCCzsSh1JAqH8
MSFN1B8dAU15g66c8oRVBOf/9vI9FlQeGex4Qxjc38wf0AVJxIOWBAjZ4XLJdo/3pkH96n95rKXz
ZFPSB/X5lrgWJbaZqWlyTrYexGXHxPlVtvl40yVW9fjry1ru4+v77JkA4mC7SXJKTPdNuTZuq4bU
gc45wXWFrcRSokMh9pun+fOrw0FQeAYB/zJKvXmYZp9Ai7My54RToDwlfk+Zz/fY7Is5pfb16yt6
s9ZYXh0PyKwUTMJLc+7tWgMlhwAaI+xTYsUIdLA9UowMDeq2WaOrR3+RQjrexEcaB+PNhHAPhhQ1
39+cxs9vMNUlhr0lqsKkPP3mhQktQbiElzqnkcSfo50WgjUq6sBzRHu8oXWAYClNoRitprmjlPXy
8boVGdKMIM3h12fzd08AulngBMuTZpfyev2VQqoA41Lx8S4lN9OkTTiwXj45FYWjf38oz6Pxha6c
duHbN2qs/KZEpWGfYuJLb4Ig4pM1SCdAvOXxJH59sNdDPcM3EGxaqpDblrySn17fSrVlxnaDTMnJ
RJJhULZ+LOyseqTANrLonxgdfn3EJRXshy9mOSRVBCQutIWWB/y2KVWls8NCVwZHM2wof/gFIjTd
aDLh0OHdwPHnuVLroKzmJ9ZdHPFJ5WOLv84oEAb4sVfjD2L6exlByHaqMJTPFuXbUBmoymJR/u4m
IbV9fc5M/HLB2rm0IVGlMTW+fvxQoxJnzG3nCK4h38GCmHdl7OHCFjrtVqWZT7Dg2ImgYVyDK568
reCPvcfmhwpjSjLOEbUVDzJEH0EUZt5+Hck6JEuWHif9kNpg5DWbRPSw3xaxk4joPtTKH28yj7aW
mfBrDU31MwmWv9noxCJV3Urqx7aX5cmPHPvYJNzAl8jh6yjOjGZLOzq4b2dl0OEIwlochEaqDiRA
4aPPA+WRFUBoAdC6Lra9fVbUHMPnTntaTWCYfRNQSu+wmeniSlxqhZUcNAvdhYlyzbyn3Rx4x6Gy
y5OGLk2pB12uOqa42L+mSVY/ygpW8TFHJ3sjkONdE8xsIH8hYyP+JCZKXnAC0ACCdENodo+Lhnev
Tb2nFMwbep1FpTaRg/gVP9MyQ/c9Euwptb5Uc2ixS5b1TeO1+d4dgFbIOCJQi/GXPLUhcJlhBJkl
d4Zd85GOvn/uhJTdibjljoZxeD+xAdyjWdNfG93SrkFceEeUPfcnwDh5o3U031u9q79WgcNzwnkX
3Iux0V/TPLKQvNDy2c6anFyKIU1wT9uRn6KkTusrLPgreYKKZm65b05novF6meUKZuodIhv2qcgK
m+QQ4R/MSLeVvNmO8ohxziFlyaNaFiZGIsfriFiTc3hV4w1QJ5RrmWkY3sYtMoReL5qs1DbdJ+kt
/YspSahR96VP8GpvhtI7Lmrqc6OXCOqoL9TZ3hotToZNEPiNpmVe9EqSaHiDowl82eyLS2XkGY/S
zRHehSWVgY2cHOabNg1pZIjC5l3uE4PuhRnyZ/2WZtdo2ON1JRZ/G+k76YgGlHl51RY4jdeVHc0k
b2Z4n0Scu099WbtPtL4Ca6WLBlYbeqPmNrJn6zDDSZUbK/KcT0XfF7R24ukCpWu2oSBHOQtKs/B3
ArX4MSbm4izCE8dfycaR4Oi57DamDr27LJshHZiejz0Xwep0iUHHPOWOKqtVngawU1wNscA1nPVU
zNNdCj9yi3W1wmpnYvxYsAB4eon6e99W2i8wXnb5t9Jt2mffoQfmWrK7DDxUl+tpTMJx3aWMTOs5
Y+AaTMzb8Eem6qOXQXLZaXfyvoyzFJhGioL8IrOJdqbty4FGBpHEBJkVewis5SVZXAKVNZqHT5EN
vEeWbXWxdED2dTGFJ4GfrN77evAeqzhvd8Cg509eNJRHMAXRtBoHZ/5UZHW6RXgzU5HseYx+6PZr
wIPFJ1IiZLspeswpqdnI/bIYJTpkrJcob/oDW1wW/cKKRc/nW+0yMIWrojTDmy7VBnGbdXWWNOj+
EOFP38KoHLbKiA0SA8v8Y4wokrIKcJKqICEO/SbJE2nzJFuH7+O/2DuPLbmRLNv+Sq+eWy5oMeiJ
Ay7DQzIiKCZYQQYJadAG9fVvw8l8TUZWJTvnVQNWUoQLCMO1e8/ZJyU1IzIkqJeBYbKsK17IEzfW
lGgs/2aEiSJvzUQPHbcwmYPmzSrc2bSoGmKaot1Uj2cqXe9A23C2Q0h5xONEEW8EQCoKGSYmR6+C
1VT0ZE0sqGa3hqzUU507TR0MZbdTNuCdMtG+oKurPvhFCtLPx2KEtM4MyRTV9n7Uy3ueSgyYF5b3
s2Mhk6xjjTNKJzA7V65f3mm9qu+KrueiFg4V2QvCCf1GGBm3RIdlFF1p3aPIdKaIAtswJ/ScrLb9
K11YFqRq8fVHSFFcslo/oIV0FWZvT9F5ZbCZEATVk0cybKSLExRQkag+Rjou/GJqGP+ukzk67zyP
PWVHhJ0bzK+xoqyvpk91t8/TniWI1ZjCrK5YbSf2UV2XrRrrYdGZc1jc+iqxGWAii50Otp4zKEYn
yEcjpKaDG1wWJNg2MfVcosaNbjK24Z5Pulp+sumb19/merA2HQPDaFu4fbctM2v8Kj0wRwTMCPu9
70T+kQig7lAwkUg25RSnADf1LPncDf1LVtvm1rbSOA6imeXjQ7EIJd6lCzxSBFKJdzO0GRjTgvRC
BDLNIRPOspu9sn5aiF2G1UQ/+mmwW/ngxPU3o1g+TIal3+a90TN+Qe4eEIoNDknVxiupH/Er6U3j
u1i5nDnueDgv4G78jQW5ZEGRmq4xkkXnnhybBAJAPQVpkp3DOh7kiqnpofcn7cpqqvm6QaL/4CxI
s3G05Urf4FRLM1CRnv8sShAhW2KVi+upba1bdNTFLTJg9SBTxiMtqv4v6EcKpOmL+bnyneGqJ4LL
YBRipM4GLnIa5CQnbUa1jD4T7ILlwo/gSEnPOs3j8JlZ9fhuBIp5ryulXbdpbH/KRwd0JPxLn2cl
5K1NQ0TBjW/NKQHNtnkS/ggSLBni7sVIx/pKYujalikEfDiUIsJEgSBor7Pk7QC8KFA2umEwkbMi
d9olRWk+OnmNJKok1bJOk+iszWq571E1Q1yLx4+q6Bu11brOSk8T4k078CpN4BGJQDPeOJM21ns8
gt2BXa44Z2Chn7S0hV0loEKVG0O4Wn5QXDw3I0/4b/rQwLiEbrbOsearMuskEfJ+gl270tleJCxu
e8y/ehrUVBYCkq473GMlGcnNyiIM8h1L3sd86sEn4hInyclgGcUdhvoBhWw5MnEF9wBptzKuMf0t
WCb8RveIinctFkR9/MpQX0U7X0COimvGZ5bVwLEsnOXQKTd96KTePCl97p69ApbbMBEnhIkHrqwL
cczSkoSRC2FWoVkzKAj0iLRrTfY8h3pk1UFE5EQRWhyqu2FhnwLKn6GkXUXpLQ646UlrR3Ft409i
vG825s4jdsHdlHVp75rOtcegomnd7RXX7reoSKb3tWf2X0Y7cl9Hpwfxo4HQ6IIORzOCoaogAyPy
zOrb0i9NGrbJMsMT6utvdjLFd10mTZ5yadefTHKqqk1VkXyaTCnQC8tt2yDn6XwrijFjtOSQP+fH
1OzxsgZjaUmFX8lWiPOvcmYjDKlcBBXMsFTgxkt2qxHLpm0ixk23pV+ACSyNSdwnwuSsFTSQrIMk
QWlSz1PSTNEPmsh/eqG/64VabE1+2o2FL/3Lf31X/d68yK//899P/UvySxv0+w/8aIMigwWWzxCO
DhlNhgsR/0cbVMccrUGd9G1SmH3MzkzL/leyS09itYOyZ/6Tm0NrlP9RedKEYRdr2P+k/3npVf1v
j4VPRDN1NT2zv8Gj9pcGaNVUxNLP4CX8EmJvji2lnufdpSRnMmQeSXVhvzDEcX3V2Vb3qs9MKCbU
SHfzulFsEQRdAWeY7jKl2Eym+vRAd8i+AwLZaYxViwn0AUk9iJsGgNTSsaKRfN15Knle+gPav6ck
mnw0hlDQENTGMFiQfhSRuPWlNTC9Zo4ENBtVROV9Mxn2puowkhQ5UaK6Sk+jI0uqyE4YXCGN1wMH
+Z0oK5d8HiuB7hpnIxg3jqVloiSgotR422SDLNWB6mvgrohhvfUPJNFIuDhFesMmOdk3rrGAFibZ
/bGUEG+XnqcoX6oKi0WJz2Mi00do+20T1DLJ7qfKvumntjkuBJfskipSL1Faf23oO+Vkp7Q8dzXY
bn7F2B9oHkUrOp8sBujF6HvJR9gMIxiT5grCvyz1lX433SAIGsQRwt1IQiCJvPM7MetqwT8W51m8
i6yacnlvEBWp9gOKwr456FrMIl5Qiw9Nzra/4KlwXcPmLDkJ0jYMOXzvJf1nQfjNgsCgTqet9u+H
IzcXXG3wApYofRNF+/1HfywNYPwthnKrCxsRrHEZg/xYGiBrIWt3yGqD3kQjdCU3/VgaTDC3TE9W
DTcNRX6MxenPFcL8g3+q48Y3fft7tu0/mJDQan3ToME4bJiojW3HQM6PqOPXBg17zka2BWFMU++x
WeWKTtxwgQvEQ39okXn1Q03d4mlugt3EmHm2AydiWsvogX2cMRKlvjMXenzbyq7ihlCnSh+B1w2l
hJ+U0CeQqe2dSfiyjnW1qrTsArGppai/57URA77KJDlAZ5M8oqiAalOsYsSFDTg1TPWx7AB41dqC
3WfIGETTP9S9s87t/3IxzGF6FOXKwHWcFSDi1XujoFOz7XKx/oi5ujpz0pbujKan3wDpGU9dra1b
7o42UTwxmLwsbe3aG4pyiX/HrCe3RbVa5tWJ/WvlnRzfpZ/CgOKxKOXaZ0oopPRy7THWFvY4BD9Y
0QAZ8DW+dz4MI6b/pJv6IwgMOg0G1UtVCXUwh8R8urQJS5O5VGdqbCEcyaYjXvtZaF7i6DlzCl4a
Si9bJNfPOqI5SUJ9hdzFESitigYfOYQfwRix8Znwx3ckEejVlaxsmj8gkeqNivkA37tiY0FTUjNj
0guxs7EUmngENo4/TQ+tlfOeHkipj3hJ+e5IVpjYK7CaN46VyqsycZMbMxfZ2RsicKBjOl1nUToc
zcpHtpQy6t+4Yj2e37dvcpI0Wriu+ZPvJ7RgSWsB60JaMNR6hoeZoRintOs+UPrgbBrrVVM55Qbq
Ma0rsAgKafAVKnR0iIAGdsz4sOhPBHahOC5jJviMySSwERLZAmDRFW68CtikPcD8BTDxvnU6C1iw
XGDbDxR+jFE4b9qAARIj6EMPbpReAL2j4NLXWgCD37t4g63NZd9Y69J4LC0uwClhFlLZkgs9nyzK
3LmOeSV6afzqYvdO+SRcRIjK6L3SS2QP3w9cDUbbcWZ9s8cjCqTJPOLYUBaATZf9bR3TuY1BPydh
hIF8lR/X/SskAox82tr+SsZm7SGxjxqQfHu4ujw/pueZZzWOvzLzc/Y+1IhyO3CJkna5jp6qGp/w
4aIkF9nAfnseTT73d/+b5An5YIJsp0ExSq4Y0Kjd6zRh8CN4QbD1HtbrZPan+qNaTxFVsnmUtmJ2
oXe8WN9o6R4Rgr91rTLdQzmCZr32Nds6i54vl/DFjwphii32erOvYZkfI2dAbWsqDsmIOOhuirkV
JFraKyshE25nOBamVMPnwPVVbdL5KjwuGOVqaB9Lhz++3BK4CNK9k84cvBkp5B43uHm8uGzZDbSH
xuZhHToKdbE1VhGWCXT5mxrMHGq7Bu1o0dIfAOE004A0vHQPdQBa3JhKvg425WPaTZxQfJz8K1q4
XGACNRkpzbj8t1Fr0Qkwer71pRHB+JqeMpLF81gV/nlpnLXVl868QlXr9HsLoAVeoNwuMe+yZqA9
J1oymgHSL36oFbV7cJA/70AP+2e7mURoEjbbbpAQ830xG8bjbkGin2x9bgqUtS3pGXCTWLGkUWEW
nWnvXMcZdVk6MxE02V48XJSLdO+QZ0tkRvj7HGkdQZl5YdazZGhaRLMWtTNHUNLQrWmQpBsjyZuP
OU3Jg693MZSQxHh0Ta55JE544b0EVf27jmG7dZgUS6S58IWnfG2cCn9tqgOJ0x8jSN71Ka5cujlm
KQtGpFHGSElDV6qstS89jJylIo2sly41WJr1aOaaIieCC3x2Fk4rEDD7RRvpMwUThKzHhvHUY2bP
a4nUSpNsNa3ietE7eshVyVU6+gN3hHQa/SataBJJEHktm3+UqdvBX68cV6efcrKylpeHIN29xjkq
pTSxubpRszwiHaChlNp6xkhKtQeFUabZXa55WEL8EL0rPqVBuw+yIsyQG5XSgrIp4Pme2rrsDaPe
9CSVE+a009AlF5tLZxyr7Xo9+uskqG7WZoe5cCK/L2lZR0s3rLEcrL0Mr1XHzOsa5nTo2dttTfTM
neVwdxVF7mdUrhxeEy/65Y6Tg2c9j2U/6cHU2G2yu6ysVZUgMRvBez3rqVmWz2Mcz/l7m/jINCis
dZW6CBLgDdovPnHi20zhGdETZQReXL6WoAqPbQ2BbeM1SJmgIsSswH6BiHhcbBYysum4gz0SW9is
J5DjklsMzfOB5ceUY4jxgRJiE1f4kgOHnt2VLLse2aEbTShAu9Qv7peM2EEtJVyGnqOIn3mUotPr
ifY4WWAyCKdQE2st92QbJiwxiP5HA3SC2bTOa4XBu4r19gSkQzFHnEmYpQ4x20e0JsfKXx9EnVMW
jyQr1lc8Y7w7ogO1iHt3MHdtQ/pGoyN3s4HiXXXM1CGJx8lT6jY2o4Qy+tT0xlbQxjt3CFSCtncx
eWfcAxsldSnoafXzsUtUfeVmPi7fOwAlVeD7/fuSVEqgIs1OMA67q5mnZNJ9iAyYWe9np6gFz4lK
ElXIPkeyqq4qeNxfiGA1ou1rrSaRxzGWMnDx/aPWaqwsqCtDHnQdoB+NpdoDOJmbu7w0Bh/E87ID
qDeeaC3meUDe4MwEp6yTeTc7bEEOPpclRMBOkcCID8NH62ktt97Uu6cu83nMIe8+pJOoyQEZ9SdL
H6prQeLwbbrk3sk1Ii8sdIuiJPHIcvfQO2y0eoJjkLvqqgXjf+1Cu0cWKOzpBblX9jS78gmyeFOc
i6az7pscL5HoccrA6Gz9nTeYAwri1v+ceMxtupEZxsJFtm1sNw2hu7S7WWT+gU0SVvuph07g4WgI
LAuysMIIcO21STZfc7yc16z3yt2CsI/nOIT5OB2fYN3VO1D97R7WyScmzYGdZu7nuJnmh8Sey1Av
GmNn4gjYGL3d3ncah9UhwHVrT3L6AmXwkaERutGx6669NFnu5TLbdHeVhEcqrH3kD+6ZaB+2nE33
2KzIT/rsVEbbTjbVdb9E6y4OToiNgXwbUzeclGz1k9G14gCnqDvmvrLOlbloJEHS8xzyxn43ObTw
p6bxtsKngZ6xYm24QvI7om9Dl6qTTbt+y0NgBZMP5S72hHMsWnO+jyszMEuzPBjkve3JZKRmpcUc
ThALDjaIJySbswDHODVhxqidpHgbZKE0CEkotQesJ965mov+ibmWOM+yJjhbIOamk8rU7nM/FD51
CZCXU89mfp+lffUho3xnPqcwWnF9Gzn2/cg7uKMpbjSn0TCi6W6Yexb2NXvewW6SuJ5c90Xk8sMk
1kQfHapKMLRMd6BZWyCg3JF89KVXey3Kk8DGc4PcOo1DYCs8iOKkPw6l/VonsbU1eoY8eq0V62ql
H+esNV8iYI9NGFXd9IGKeEt13VIJploZwiDLt31jOY8o4fUbVv5WbtOKXi/hX+5B6yYQZQlOk86Y
Z05aoY/nRAmXCA0TP4piIfFajl1vaw/DmBf6NraLFjyC25Cs85BGOuGieiat4uAu3RC/svjTGsiM
JmQWWId0LMs6iBOMxZsqNqM9plzBwtSmkGTRgj+LvDM8HnuR4ZCSpCdhS+BmmyXN1sUEep123Bf4
/cfn2gGouDjzitmZ891CT5IoIY3fZi4B3EahPY3x5HGJ4/KxxCmlWT9A+VIy9b8gG4vPTEJvkqHv
3gvgNley9a6dvOwCHl7RO6kMorDGDoolLZ6IzOGmmdP3nQPq/yhzIqpOotGXlclqZv4Ob65qRjJI
V85uzMYtuo0w5VLNQs3cTHZawXFqmN8dSPeg2cTyPWuEZ9gEyJt7N8uqxQ7Q4wgNz43QRnLgbE2Z
H71E8tQ1VAYb1ks9M95hVbDlVaO1/HleUXKF2mWyOtAHb7e2ogal70+1VY4dhYgzWDyb0qYu5pOm
L6hr0Fo/wkYp8LqNlOU+IJHf6H3e6DEsts6o+D2DDTSin78Is1SCLqGGEnqIKp+RoayIhnu/WItC
ETYvUBss6VONVKVdkAY25qgBf2o5/Au54V+k/3wCojbXD4IyhE/xRt40Jg5kDLC6B3vywRxFZRen
ofL1CPCN6JKYYjOq9+nKYrvq62gpt7XTRTdx2euPnqYYsUNfGf75YUGMaNoaZTvDPPeNsKs0VUTk
iBUfSjC2e7rUzOpWRTrsxdWL1acGlY+SC8URSJPfycouQuefep7rweDtgZLjFic48a2ErZzdnJCI
hWMCT8k6ZHoz1zxxGk9mnJBktgVV9OiZj7kbiaO+lt+lVVjEXMFQg+jqgHEBS5b3cXLo1x103RBB
il0OXeN3kMw/PonoonTgbVDENQCBb47X4Mcp7X2vOJQYP3HpzfBkAjQmNUUTivYGHbfE8wrv5kVa
+fzQ9LRhm4S9fFpN7YOk1/qbT7T2fH49hLRYVz4WWm5Cfd4CzYUN2U1RNxAWiMN14wD+eehpST13
tHg6gtLW7e9oGN0rflXzWK/++3Jc6X4rZZg8ka5e92Ac2b//YOa/+mCOBdDT8Zi0EQL1plk1IBKQ
bZMcaiemQmWWDjUc3cnYuiDsUrMr39VJ4VnHuaJsDSez6vITQpzhQVkDSOJkQIyiaTO7ZetSF+s9
21iRsomiT0z5fhFNFRG+8U279npKH+dUCEqcbknurkCimcbg6/dNaSpHlJEX6QtUT1rjUYrHgsDG
6W6t417SMufaWjqizja2i3zrN+fJYHbw9jy5iDTRqVq0EH3Sdn/hViS6aNJ5cMXeTGzWQKNaUBF5
at3qlBOf/iKBmQ1vEO9KY6F5MsmEj0WTfXk3+QREIB7R2Z3Yy8Unb/GfHCx+ndwCVculPYSieT3Z
sJOmsxqxHx+qmA5YkLo1PKJ4QGO1zJJ3tw3C34GSzSSmeGwIXi/n/j+d6N92oqGt/HSb/GU0tebM
Hl7o1iRp+/XnGRWI0fUn/2xEa3/Q0ua2YRhk0AT+0YR2Ye2ujek/Ubs/xzvYf5AKrWNBZxH4QZv5
0YS2jD/IO2BAb6KUttGdm/9kTPWrEhiMjItG0HQgKqxGNuRFv17GFstL3HhgxPPSTgJzceh2OPHz
TwflXzwr3/a5L2/i81xYqTr835tVFjszyZy+R/hnbjSbye2WMHEHNyAQtN/+/Vv5b27L9a3o6DLX
s1DKY8r79ftUsA+aDFnWAcZgv0mRZFwZhsnmAmLEpojT/iD1VuynxbY2PlbW37z9Xw7nOjZEjExo
h44K+a1MFGmHZ4PhQgJSjo+GdN97aRf+/Tdc19mfHxDMJjAC4CxA1Ym16a2qE3XmrGglNWt3+RHF
xDMJClWgUMputKX5+vdvhoTrr2+3ukHstZxgpKmtguef+DyYXy1nIqD1wKLdnOJc6jhefSFPuR3J
UzFYT8wdccZa312yJqk1iFN8Sm/aC3QSOoQCGxefgo/fzcuPanRx3VKx+gDiLm7c7uLMNRq9ZvKA
X7fNfONI3838bGTE+Axd/620VpVe22vG89z5dSBmn4guCPzmTdIoctySHEmUNk/Pcxa155RhZ7yh
cGyT0EJy/eiwpXmfzi4aENma9wjB7FsbhcODQ8G+GSzCkFTcxzdqAMkfS/RZq6l3A9+62Q2QUo9g
Qa8VFLidKeU3yy0eqtT64izefd/S0R8tjxg5bfoU00HiLTJnK1D7bCQw/TCvFxQg5CUELUh5u8vG
r0iNmqObJbdobgXBTlW7tQyptswjnZtpMvPAF050MmLzGZBqdMpIFSA0zwX4OAxfTcgTYB66NJz1
LLtZ/CZ+7ElICoiTDTRELuxeY5B7YzQclrSItpk2JddlRxBSAguCxIPxyo41CKRjK3qyncc59o+9
lymewUjGHhuXmiJB6h3QqWXnTSSFdlXWeqTvSLtonSerdMX7JB/aW9pNvI43TcZjpefDFdJcddBM
ouJTPGUSjbCdXEWyaa+rAr0itLUc8p7PJSKb7K6pqjkgjE7f0jAyduhMtGeqYnyPQzMFIkkN9VGl
WgPsVZv1s1jc+DFNGkzn7CbxSUsrTBpIufSRicRYMKGfoyhp7+ulbO/IEDtH/mx+bBYPeqQy80Mj
Ev0ampxzkCXXQrOgPoHeOe1J2v6Y5K09Q0lQ8S5zzQk/Xerfa7ih97gU2+slFtXdikcwOjVfxxNc
88CvC23XjszRKgc8N0Eh1I06O7F961vqKo3WkMIlce7gdO6iyKzkJurZ5hKb8SlTeXLkx95PQ3yy
ZNSEKAbv6zl/ymgEEx9IeKQlSzRXQPU2acKTfVDxeC+iUd8bZqoxkcZ2O8veOuIfaK7IJaR3rsV2
dQtz2DO4og0HKEAUa/dMquaXTpBcWHDTnIc4I7Mydgwco7QanAKtE41burs5AbJhozW8W5yv6c6+
ECYKninaRbS4TpPwoo8eIEtax4Bp4igaryZM4QRlqjFw2OiB99Bg8OVSbGBxxWge1RRIO/c3plOM
p8VI9PPEBmIXrTCRqqqyQOZpiYwyeTEj872vLzMuxF57SKdZOxiD+cnlvFKjx+/YixKf4HKkzZTm
iIVwZ4jylhwX0YfROORh4+kEfCzZteia+j5roiIsm+WVaD4SDhIN4ZwXxcMRSrDa6kK7n2Zyqqcq
RrKnSKnw63G/QEYIyKppnlpduBKN5CjCGujJThmV+YJcC5xPUjvbbtpBcjEfbbv2AziDbQkWdOju
lKjNF9Zt70iRSpacnhTBBEdyCzWeM2Rb9XITFYj/NmZUz08VGYdnFqTlqE8+8k3D/thWgBgN31vT
7aIqIGzJCDstIZW73Cc8ADZy0Iae0Bk6T4XUy5tOesdiMJ7W2dvGiPQyiL32BK4DXDPAyhAVuXcd
R/lXBCFQaJpu6ypGuEqz6s+ZMofb2uqkD7+Fe48lwblN52w6w/YvjiB6yPr00pyw4GX8UE0I16iG
eGcSJGnfFA430EaUU/bNR+n8Xgel8AjzyLo3l8wJzYKQIr2QGXo4u6ANgc5+S6p8x33iTK9SzuI2
b0o2iV0JlMXNnm0IHQd09lURNG2hAsSkVpCBdSO1Ey24WlySos10bBgUL8Ot7Dxx0KlsmNe6Xwix
iol3Za8bElafHb3Mc9dMS31P5DLiccOaA3eY0wMsYWOrO35yUCnWi2pSNp462751Uh3vtojjT569
xaQ/74s54fAPyfRE0BTNYqRGOw5S8Wh6MWGjcCkKEpNy453VOFsH0sD7fs6tTxNZizdO6yzvu9IM
QfWMdO7qtr1Ret3vcrDsu352s4OVA0EpmFyG5ER+K2lNkU7U5juHgckRWsV4HDKTNeM7VKLXL4gJ
Y8VNXB71/ynyf1PkUzBS9P57tQnqhfLrlz4ls/LnCv/7j/1Z4Ot/UJBruuMiXjERc7B5/rPIN/9w
DRvvFZUvO3LfoWL9SYRGsQhwktxiDJY/cyO1PwibwncJcBJPG9Owf1TkXxyivxSNLjoTQ1t9vzAq
saf9WsVBtMbXRI7gAamGTph5WmyTpfQDu+8/zE7+2cOtt6nX8G0SGHwkG063maY5P3nIrRnDeY/e
4OUn8mTy60kVZ6ZgtGOFQ5JGa4KlEdCtM7jxs7ImIsfKZWeZUgubGD88UzF/VzNgBqOt/IBciPs6
GtBakXG5ySwv3+oNLYRY5z2htw9BptO+1bRGC7O8+0A3/FHR3IQXW61ZNdlnR9RaWEj+ea4vQ1AN
bksfpP2gI6IJFntYY8dIK5eR+yxG7YG75/PQ8vaOXX8oKiJX4h6mWIXW1XUMhnAei225Tlzqqd9q
bfPB0TN/07cgu8FSodONAUZNsiTvXbjHtvWONPF68OEcGpYanlbSJAQy/2bkgpgih0NZeW0Xag0v
WgwcAiuPn/gKHAaeCjIlVZ2xGIWnxmdA4Q4YJzIAiSdGdUD5BretiIvQaRz+Nrfu14jT7fqT4JU8
PAA8qRbDgWA0cwjqwuy3dq8vjCWKe38uwON3vCU0cfvKtuBHEL0CRKrhA5m1k4faEj/l3YpNcjHB
+FX5bS4bEMrmCiKK5jwc8xmqO0loX6JC6BwH/xHqSM9guaiDjmIwSCSofGS0HhacwQgo2LvHyIvy
c4OSPrjkSNUYEg6jx9EzqV8g7LpHTxdkIXORINalxLOajhks14E+m/eMVamPNf9x9PQBWjm/SM2+
H1BeB3GWW0dTMMnSM9WFVSynk+szLhzq9Srq+bdsxm/STuf5X3XG1h1ArTkRiXcLIGXYMzDdpW3f
cD1/m/zc3LAl9zbFmH6mB8e5X/gdUmwC8nRRhmPvdTwjKn5GcpQ6vQZ65dbLtdaglmy79sPlfEse
xkg2uKz6kdysOOGScf2WU98gs1QMDuiFx9+4ybmqcfVsvISr03O5VNg+pQHbpfmpSPit42WfAbpw
/mkkbwbCt28Uh8u13Ec8ov12bLhPXHryp9GTy3XicncgiPrgAg0JHDyX3HBcTIynbi4HA4vNEIyC
f4oW57OsRmMbAcw+FUZnbzGU1RSBHfFipa8/yC6rA6MewZO0aL3NHvrDIg2YWNRaoUSfRDU48Bni
pLvyOjHtqRr1s9lE6KNwnm1zl5sSnQtRvuCVMJdylZX85TSW+bVncKOaGgsB5l+4+HNcbDXuE60Y
0vshsW8utxebpAWtFmFjk1V4oaq8aUOkXbUB5tVhMPPzU5xo5X7SzHw76OttmBOdcjm3QvL1SWg7
O8wdWUK4BMqaGDX0HDVacM7f4ubYHpnC7YHy5Vuo8v7OMZMiHAWX8+UCWK9wbvH71FpKtBxcof7A
/W0tPrra9TT3iqKnb7mMUEn1KOH06KVm1nOwaTsGC9ONoFS6OESwnILMTj+nM/8x6vm3GOw+IiTu
HjwGaSDNHsFtyZZOa1V5Zlo23diTvYel9llQa2wYJ5fnKIeMxJg+JVNBE4fY5j5ldqOfZ8bJO0ZU
2YYNS3kmO5F3L1m+3Ey+lB2LA8h9iNQWDoaCgEQx8WL6OARWZzqAHDUT1xR7s4bJ6HF0VrpqyVZv
SqV20BASbAUdErTwOosbKr1QuLm/j5Rxn5gw/hZS8vZ1z2LCkH0I7IavHQ18hFERAs8tUh0wYfEL
hqjva5Pho7693LQEPgyBiMUjr53csTfWwta27o05m+E9ChKAyV/isQNMbW6metc5KeePPSMbPK0k
k8YCDgWYE6MzhwYXGUh1DjEdpzzMJS+pdM6rVbIZxZzYhYIuKMGLNoT3QkR3hr7QHq0oH72o+YYH
c+NKlW0v/os4ZT2xRJHu9Lb94mnC3paCHWfVuM8M9aptLpI7MaobrG0ZcmsvPs3pRLNZFHgW0DzN
2tbIx0rDNiQcFdLr/ZTbBRFvWMEsBwTwyqxaljajn1FNoV5nCBxAQj7acV6EHbrw7HpGL3BKRzbn
WD/IrdhEMUYcdu4NmKAq7e+YwjoR6gS9iN0dvuMV9JX32na64L/gSoICc5pGYJ5UL6KvqldMpV+s
VAOsFptT/s1rTLFgcxHLgtnCn1BUlOxpIN5Pfr1pRYPyK4O7JTM8P2HMoyg0dC+69sEniV1hMuq7
yfE6uUcSCjp56Bkdiw9IUocgUfFQnKPEN/tNi7eLUnzOm/TGHhyDvZxRRuKhpDmBQdR5/KkU+xed
xbdjwBW77TDwchyX3qX/tt1X+MJYrKrFIZLO875dkm+YozyWIO9RtWB3bAwmgZVypf/9+/6lCbe+
r8W2gi205jKt/bWeIifJwKBTq4M+XhY77kEzJciSUPbNVP9jpvT6bsibHAPKFjSmN++Gv1RY6VKq
QzFzgayVgJ9HYhuLTvvPJuD/BJDHiGlxVP/9LuCaiRG90+8vdnz9n//+8RM/NgCO84dvOjRJTdAl
FO0/g+N1iDsa2lH7/xtO/qz/XfTpHhBoWrmQoNdO/p9Kc8vE1OJSqkMc9uFIMEz4B0pz+20Pl80K
A4nVBAMOizHEr1fr7DNv7GexHKpoiwDTnq+97Pano/EvbsS/vgXjDQIIoX3wke239J1oRFscGzww
YWoQakrfaabkcX7Tjv7du6x//1Mzuo0QTQNeXQ5u+akTn6rpa2//ZrD3u7d4O+ZMK7I9Bt4C16Cr
3c9p2Cyf//5YIc37y/oBrh2kBMMfrgxE72/OSFeIGo8K8ztblO0XaJHauE01KjV35K1tEHVohSVl
QqGik9lpajd15rRF70/a4DSM+5ROwrORLCbhfkuXhQjm7g1bDnZIVOp49ltamxUSnZDQlWGnD1H0
jkeOSi4Pvsc5p8ZyMze76hzmMPiQP6H5CjPP67ZYCIaDyrD4+Q3dJCjHDp12N7kuajQleaOqjUOm
8JXTquyYaIV7pXmL81FIl945eq+EQlk4V+xg5oDypcNxbdPFjKWaNtgcCwKIcnVWvlye0p7fJnVi
EDTXfHGYl5yiVJpbT6BE6/Dr7C2jOxMN2D9N5cxGKFL6XigXS6rZZkdLajkZZ7q1IyyNR/pU69ee
BiMgM9mFTsY0PJgQdPawZfuzuwC0rRbPmFHAd/o17Vjuh8xHBVOp5D7KhvGL38v5foCO2bF9ACfq
UukxoV6+rm6lD0mt2gwERbE8OfikzHBc9K9tiw4+sDur/yYazOHBlBX9s2+kXrKbnN66H9jk0R3l
ANuWfl3NNjZ12VNKOrPthLKO+nPhRDw5Uysmksou3Trg8zECIMw5UEUmgMVaX/tOWKjte/XKiPvJ
WoyvfunbHycDipulRPqhz6fsqJHklW/apKHfNVpfsVYRupWMzXLIGm3agPTgJNjR0sOG5PVwC9Tk
MLv5Sfp295yK2Q3Q37tXktTw61oSpGTarb5X3Zjcj4WRsfE1h9Bv63Y3MtbcV4jUmK87gOF8rNEM
AgCywBSgRrJ5RB4AL/IGxrI257J+P0ovP2R2NtDJXf4fe2e2HLeSZdlf6R9AGQDH2G8dIyI4hkiR
lF5gogbMs2NwfH0vKDOtpWAYabf6tR7qWmWmrjwAOBzu5+y9dv+AKoY/3PodE8NL7FMeKTb9eUjV
AXjZytKqHtmKb915Prdz1Qgj5EhSmxvoO+6tHP00PaSmU+wQ0MFTBn5oEJdHHvwnjALRSUWJ/pCW
fTat6jGx70wM3fs4ivS9YbXhawiJyWeWaOGtOfogUDDfuP3KMkoyvMPQulNxa24Uh+z1BOXzqOq2
uW5QqX0yUIMfHL927kPEI/tuiYRxjSK6Hi37iWYHdmM3htk72YMe9HQozEPTorzs+ymf1pjmw1dJ
EWVFtbmSK4GXfF+p2PuF3pIgs4hcgw7k71ULPuA1puq0jfrGogJI/3arddIn5cFf7keoZ84GvdUP
ZJ/cyW6YqOpgvwuMzlDsxX3zOo8i61HHaLgNFSdrBrONveeW7d4erfHFM8Phawl2/KQXjR4MiZk7
oAlIU0zchDpKwRbou5Hhtm2QHt72hBt/a4Uob8o+8u8mYxaPBMGpjOqtRxx1Y9hXv00GAhkPXuTW
A6/elt9UbI+nVuHUmdJY3qKmca6NyVU3pHrbV1ktyr3RwHyolXQeagWEWc6KZOtR8zhn6CYDNMay
eOVmKE/trFOZAa+eYTMGPLlBs1bthnDUf1kJaJVVnFfxQ0OB5Yc9O11gDCxCmVZ0e6aGvZk4NOxq
BXtAVmNUbLqaFi1fFWtLOby5ykfaB+y5G5yJUHmjFXtb/k47jJ1N6rvhGj7/fOTXRo8mArCjylRz
ZacmlXCs9c06ddBSrzCs+Ae2rfaO9EZn41p02OzOr3bSmSpqOZG2R0AHXLh0kJav0ffNO3YJHBNV
2x60Vs+5jMZTuxCLy9YFq9piaM59+h2S+zBVM+JinIz3sFab17GRkmVsyE55ZXn7ONXVWrIKfE0S
f95SH3MDCA/DT1enMGdGEPQ5g5b7sUpyqMJaWn/rssp4JfoZVG/uJ+Gvzu9zWq3TeOcbenb8/cfN
0rEfithqD2rC37mabXe8G3GS33We4lTswXrZModn7i5wGgueerv6PSSkhMxaYQka1r1a4slFLvXX
LEMW6S6ntcGO+aOkemjbJHHUTVlH6drsIvOTVU7hlxQIytOQFMVe+n25t+2ZgLfZ0CGr6DRfQTev
9anPjhDNvnFGkAePRN0MQBBZXlSl9CAdF1yPaodbnyRH+A4x5cGWCDvEmNNwY2gSuoIyqilAKafw
+tSGOLSmGLAseThlMQxMUFkqR/YboN0zR6eaH6xPWOz9JHMejKnTXyRxgtQQOh5dTf7A2q5p17gk
yJGEWfcMm2TUcKaZswKpYNQt3UZ7rBNnHJdoeLn1xGyA7BDtoc9F/MPnaAGWKHUeitaxr0IDQnfk
UDo0G0AXvP2at2c32h5ETUbJ6Cf+viwb58FvHA1aRUuMoJTlPso4obfLxw6dAKWoBc8zOq62FQaF
jsrvKNBSKrsXrbK+GUActlj356MTWtlxZkavXR2RRmHp5c+Ub/jB7PTuscscQEORF92jrI3uJE6Y
B3LuOJBbnb9P2rrcU/pzXiQbUgmIyQyvcwLq1LoryMEwQ226lzKbT7OmDz8HzoefC7Dq61nK1Ngs
hax/PadMTuEvpfNjJ0uMO7pVxq0NJeqRVpa6FyIjPJqABprtU/Kl7EHRYwOedpre28+iV9YzZV/r
ObVrdcuXytnFTaxtVJJoGw0Lc+CGYbX0ddtPVYzKz2yJ/NIyMd3+vusYI2KC+zzvzsywCpVlxYev
S69wJBqrpooraj4zdAMm4m6yK/3KbdDdl34qD4WSYls3BR6RVrd4iV1fHXtSJe9Cz4gOBkrIbP17
LqNXnk++ZsFT5IRyNXvJdOt2JYmmuQt5yILwu7LtMrujEFAcHDU5L35IkrwMdcteeQkfQ322ePxz
M99g/JpvjKVKGY2+KOiZZzFLoGF8wsL32mZqumVRUAezDss7t51nAiHtPlqprlZPOkZrmyhJyAlz
r7qdayCgy32VrnqU+3eCiJFdL8zsaPUwNtMRoZ0B0B5/Rz3dNW7Hp9uNS7l3m0qjuk5EcEYBoUX8
QUsW+emUDweCDmZCbK2uvhlljhm7dMvqsa+mcgehHOBCUrrdFWpfeddEFDHbnqpRFOfzjRqN+tiE
zrjD1quBP8lK7bHT9apdewX2dzzoS6mdZUOP4IOs8FlRJO8SO6X0SAluIWnsJWTqJ71nOhXAuI7C
T4xXPbLUjVVQi7bGUX8ly8LsVyhmqSpaFEnjjhczgTtwJKRjPrWZC3VltNTWk6o9kOg81Gj/h5qs
FPgo04roDla6shMz0oGJd14TWKDWIf/h0dIaepN+GA/XPQEvcKoy657mBKANaNRh0BmptU90MWNH
CnETYSxbrujOjSdzPft2TKBmYnbrPikezClrt5WXkilRw5KXdiXblbCV+ZVEQg+jRdk8iEEoDL2J
dhWFwz2sL3dVWU28+Dd/eg2pvYZVvog+N1Z5qsJrLiPb5PDY2dBFXbvzvHbc0ogw91CLBpogobyy
Qptg3rzRXQhAcXysZ7tYS7hrZp1U1Fud4rtbat+72b6bzE7szGlE6iGM5uDFLjzPOXkcSaxa05hG
ooy3gRsxrAELlMSaFu3Oz7wXRD3tmqxAxAdJ14QbDy/VKhOt3OiehOlk1xbF0ZrrLWvbYleFFJoV
u7yZ6vCmLuNonYEm3TqwtpJVJYZ+P88pdKqeiMRsMnKIY/00bCdvrh5qUBO4BSNK+ytYBCTJOPV9
WWb1CzJbmlOk6n7ptLr/Xg+u8+AarTVtcq9GxTSo+QjXJNtbedwHWpzZE52Jxrq3vHa+TyOnfagj
eEBD0btqPU3kIjiz42yxNofrsI3jPRqpdAdLgCM5fNNjlBoKV4NsXv12Lq4MXxPBDKncbzcjJoax
3sFcyrKrrnxle298mZzSuzGI9iWg17QrLHApwgATGcZ9OINdlyr296kG+0p6ZJSYBSFuqwyBBsrm
lqe4mUL71YohRq0HGCt3liHTU0kZdtfjlPjitOyvVhNO71tFpuwX+HjuMbOS8jlU2LoW7rp40pcv
pGMUNV5zLw6msuyv4sSzbuKiw5glSQ+BJjUeczsarkZNZd+lhQd6FUM7pMQvw/vBrYsfReeSxOEY
eBO7tDJ5RWr3aGSmdd3K2EYCzQF7pYbS4qzbURVVmrQ+i5IE3ywEB7WIouLbSlM/s8H1XszKLbe6
P3vrKKIxY3d5uk6HAtaYHc98CuMi7le9No0bhyDIqzTN0yCtB6zf1Bh5vHxtj4pTxaaKxbwaDW8T
dfW86ZLikSLxy0SiDtkhqVxRuEF67SsOxUb93IpUbDIkLslKt9ym39jsjPdQk4pHzDjVtZxzk95h
yFZqS9BMGIk1FEiv1wJwr1oRcFxytJ9K5j0m+9Y+GLSQnqTWlCvOnd6eU8wIfCgJP+dCk9d8FPN7
torptwne1ee0yZqXusc4v681WxkElDRJBqHNDu1VRj+Pw5QsT7ANxnLdVcn0FYyjidEc8dJxMPuf
ETDDVU95B22OV14JdrbfS0AeaxW63YbUwdu5GvJq1ZFtspcZ6MKRR3WdDfWIGaap5S0Wjeg2ZTNE
SzdPu63n2c1NG9EP7PD2f+L9/yFLnDPgd3DR9a4JuiSU8xF7Vn+f0VonuyGPn6YWyp2uXGNrlEV4
6iCDvQqt/mql3fjVUtMD4vjOogkSDxutRAqVNjRtZI1KiVctf0CaOcp1HDftJ1uHJrwOnW4Ht0/f
zcOSUMSMDwhNtPZx7LjXZuYoFpe2dw8xfpEgTc3o1Va0SEpWQoJmtGjnRZP7yFGH70nkF1/DwtU3
deQ/I0sZr/TaMPf8LeammRr5YCXWDzf32ruhkuo1msNhN2Sjl3DfVHrjE+i1H1qXO1Z53p5QgKml
vsJNEaH7TNfSekzIg9mlPWobksrxgxHait/a8Xe2Zu+liMkJ9t2nBSN3N9Wzc2yQv63kKJ1tnZfh
N6AAM1br0Quo56fQrLCdrGwkYFiY2d1OHY6GaBjLTyjjI3a42qkoCon2TxWnMNGce7fRo42TOnhY
4kH8MqISugNmom3bJ9ExLOP+rrSn+Dq3M/vBopNRRms1h1r/JS01WKZZty9YbmnNinozk/d7CsPe
CciF6tcVAarY1kX+QNS1TrezrLe+P+h7VD6PUQ+5b6LIfxRRpfZybL/GfukGaRTzxWIjeGQh1YJC
+MM1Wzn3OMIPvO2iJmP/Sw+7l+mQEJ1Vv4omrb8Q99M3HAGaOHutfusXjboPoTiH6YZqCdxKGn6P
valNao2P2vZvk7yNTLQgTTOtRFvV0KvKaeZoFrf+banaHFqNjwnaVv4+TrpoU1PCenTM7uc0yR7p
LVuVlib6USe1zbU5Ndi5CaPOtjkkNYNazUaW0vv3jS3HiUAzzfTI+2+/uIXzVGAXXoM7iAJ2hfmG
csf3zkz6TYUfntQtvq9qHIN+coATsnKn8zX29RN7KIfKGWUirfeM75afj1fW0sZzGkEhJYOEBbMm
GHwt/BU7wr63dc08dZP/q5ks7Sni1fts/hbJ2l3VJCu/nUL6UQiJCRKr9qRI9VszadDmyYiYhpIK
wPuF0LdVUBOML3xaFNOG9ybKz5mIVB6w6gcIaJvVoFGMS+qKOdnsOY8X+/dHe1PZ9ZbRiKMD6E1J
6pyiTp77xD7JbQNVkW6ud/wjgTa+zaM6/6A9dGkoAicQ9dhotd+403QsfJQfDS4s9qLHKbX4ZKSD
caNLorHev6q3+mzThxa+gK8wFKIv+rskbmS2rnLBUGVb9tcZAp2ABjFbTibvqommYl8NTK73B710
faYhDEEdziZm4GxQGwumSeRcF4BcsNF58g+npWTHmfTfWLTv0/+OflYXGgtvBP08NV5odP0u7gnr
3KCQsfjPGOMJeFMxOn7wVSmLm5ceMpOKZk75475WBhXEfI5v+hzO2/uXulTi/1JOLeMLgj3IEVl6
NGeVehqcJKJn5Ip7hUYBvuQCnWb8/P4gb9qYDIKHEJm9vvSK3DPXAuwYqaSP0FJKSrfuGLOLiFwR
3uYmMppZmWhTSDrbVijqd+8PfWn+CNOxTfqKRIgsXbA/WyqAJSYjMgUZq+h+trWwsRmnSyEYrAy+
ZBGxA1Mx5Mz3h7306sNGY2/OkzWdRTD357CiQ46GaawN3CbNj0YxfAbWMAcRrEpwmczf94e7NGEF
awzZCVhdjPM+cdRCVdA8xXCYwx4bs8GrTg5PA/Dvg1XGWG7Y+YQBD4W4meYeXr7zG4pJ+F/P0pmX
jLvfc1OF/Y9JMjc1JAM3lJT1vePN+jcsyhSTRkrx71/upUmLJIOesSXQ/L15aVwhaRrrCHfdyDrZ
YIJv6ogl9v1RLt1UHuHSvtJpfJ5HfFgwEHsLO82/VoEhXSLfcFCuDAtR0ftDXbog63cmiaAqDzHr
7+mSTdhKVT6yoI5NvjHH6qvjVV///8Y4W9QSW5oOH+o2MEx5MzvtHlfH6f0hLk4O5p/Bw2F6vCHy
g0rwxtaUGFvZu96QFGYezaqkUUZcyUusscI05aDfRS1tFhDU+oFcg49WtLevHnoFlKUe75//NpfB
AkEjiMlqgshoCfmsJIm4RtZc56QTHrLaLzfvX/TbZ8d4yGMJDbVxIZ2/ew3HKk/VosF0MbFBcdTJ
jQ33g63E27ko6KHbWHnxRAksUn9PED8y5NxmOWQN8tfWXV0l66oerl04px9MxQsjcREe7nP8eejD
zqaJ3yUJGTZeFbC0oQDUuiuh3Me6TZ/ev20XHhMpbqZu8KxYuRZ45Z8rpFMXGQmAboWHR9+2+Tcc
EOs0K1FPhh+EZJlvv7HoC/8Y6swESI3KCQuHofrBp3BfWpAmRlfK1eQPPfDhcv6sbPZjNv2PdtOg
/AT734RfAHtqW1SAcgtypdybHWU0/FUUwAscvUcbeMlRikk7RGM834Q550CrKQXOFLpFnKvkNjdl
Ko/ukE+3Y9VTwVY9WemU2RAkOng83r+l1t/pHGitly84fT0wn7YhsAj+fU9hmGnCR6QYwCuXzz6S
3ltj8D4px0m+FXPvHnuYP6s2D7+04Kh2BClSM5mcg+MAsMBGvDaaOlub/eci5GAEVoIM3uJTPXo3
M/TrVVFlDeg7xIJNItxV2KYCo/QInaEdTPeoYTJZT1ZlBfS2x42UHtrZKUs3lPDca7yQNg/YD9cT
6zXgWuDsbjRtLL4+PnfL1Dg3zp3+CmWl/OCjdWGuEQxNWB0p0B5b/rO5FhZDw+5DcV9SrbseDF8c
eOpTEKUtOswpFGPw/pN4u+ER2O8wtlqo0iEgnr2uTYWCcKyLKvA9/EvUW4ttE7Xy2hG13GMtktcx
pddHK/GjD7JDLry+7OZ0B5mqR8D8+evbRmrQ4t4p8X0o9TI4o/G1od/ziOE9/fmPLxKBB6sRtQ7+
73zrSF+U86bqy6AA5rhPBoMmHp0g1Ilp2R7wrSXeuqPBrvDzU7R/f/AL18m+itgP3eZkgM7k76nu
ZiRGFVgbgm5JBmzG8jGaIqQeqWr/8TbAWhYp2FzL8YqEkL9HogbURZWRLomM3rNSC7HaA9DS5kL8
42nKdgPBFMIoTh+6c3ZNdVdVSA37HF1BP25mh8KrSO/G0XZ2FJ5+/NMbaOmCCzNJ9aSLfP7ZIo2k
hk3RcFl2IQKtVmVFD5GeTpeLrPvgHr59ARmMrQ1bA5uG9vnnq0EbEjt9wZVp1mMstGdMiz/SSTxG
o/PBHmR5l//enzIUx1KHS2PNt89ePfjZiSo1hBiizreCWqmPMQuZ7DCv5nI4Uqb8aDd6eUSfrSi+
aF6688+LVbuE/zJiYwwE/NbfKshyoiXju48dkt578wNWxdu5jx0Mx83vXQcjns1Iu+PcIUM3C7S+
P+KICAg0vEsc/YNh3m5slmE4GuKaZvdxXlAYPH1KEv7qYNBMDd5NCWR14ov4/jx8u1QyirHAAPD6
O2/En5NmTiW5clnQCipaVHrWedr/cksHe6Okoe7Na6E+Cg8y334pGZWFwyVzzme1PHvVwmKWPse+
LPBtRRUcIhXfOjAaN3g3te1v0Xmn/JwwuMqCHuXOiIjLTnf3ciKJIaePvBvZFgHyaj75fZZtorpm
c7BsC5rKtK+QxTmffQi2QSQ7+4M1/uKDwVnBjDPgXJ8/GCQJcU5nIw+oTpfbVPnpUZuoc77/YC7O
MnSVlJRw47/ZchZWw2cE0w0MPZcwmmoI9Ay0j/uPM0yRpoJdYW/LOgRv5OxR2Mjp8TSULERTLRCy
hPFhcvRp9/7VXFqBUDRThoMpQLFjuad/SCvnVDcngkszxEMdziSXz9Rk4z7puvx1SK1/vovmzIhM
lE/Ggp44P6F6EkMAgquMs2P4Y7l3wLlORRs+v39Vl16eRaRN9Ar1mzewhKkjgG3GmQ760vbuMyDf
KyO0f9BsqXZtZHvfyc5ID1QLuw8+VZfWvAX4wb7av3DooXQKftkasiCKTNLutW8zXPE6farT+YHl
+oPRLk14jj34BC1Olm+KZDnX6Do1Qbt1VGf7Ahz2iZwtbfP+zXyDdyKQUecm4me0DNgT5wd+vzex
yVJyDzwIxU8JmRo7DcXxKkzFkNObc0fM61hz+koOd40qs1s7d8U+9tB0zqp2aCyn9cZown6bjx56
jL5PPzrdGhfvPD7f5c0UkLXPXpc27HQbEy5fm8miTSCbb4b0qzWqsu6QuN5zP1GdALZHE6MUyVM2
Dt0h9KuvMYqO2anlsR7htlJF8leO0oBwxlzH+zfywrtGT5stqLuAp9gf/v2u5S6/AXd7FZD/9KOe
DbnTa8SUIf69Sn17f6wLt4O8bF5sApQoEJ9vY0xD6bpFPlowh8YPnYLDprD1b53Ky4B0oHRLqVx+
sMO48NIZBh07djR8sd5ssYkjViB0Ky4vtV/iJNLWJqod+hjtvBKmaj437QjdzyiH4J9fK+AV0LHs
bCC4nz16S/ORG3pdFXBWu20cSOhOm5+oxkcraHVPyoPv+f6Il57kQnqxXBNYD0vZ30+Sd2WUHUk7
gaZHcH2NAVVCKeRphDoSEMnw0XgXvjlcIHuohULPZnH5PX+s0gUk5Bi/egXeJqJzYZGJpzdVg8nO
dj+4tItD4TaB5caG0Tv/iNaulcii5Ihm4BG9t/NmXrWudK6S3jA+WL4uzVHBC7X4EJZK/9mWdEAS
V85UBoKu6B/7uPpp2w2ufZ5fEjUn7MTyHx+OWMAwXZgktdM+OX8BjYlem9nNZTCbMxo/d/zU9u0G
GovzwUAXFmZK6nCIBJVnbBzLTf7jedXziAIs5AiYR/Yz5O29NzeP709BW/B3nG3o/xrjbE74Wpql
lsUYCPqNlQWj/tjZnf3J7IE5hTkoiSTSx5U9tvWmI4j9cwWyDbEQvdreazOKfz1qyDKh00tc5FYD
0r8dPZUHiZDtcbas+GT60bQu1RB+CWucmEWHOIvTLfDOIQoPsQ3aadbhitsGmMxVSvv+0+wXiK1K
oiZ3VQEmVR+IQeUANUV3aa6zO6wSQuuypL2LJzfeG/C5D7mNRHMQcXEzaO0Aq9MHs5d1a+4w2Bhq
Re0qRigYIE4sVuAo6m1IMhhi4Wy8riziqMYEqsL7t/fS3OQrjgmfziF9irO56TQdRl2HuYlM+Fsz
yW+YzO8soe0gfm5Dbaz+G68de242e5TvaQidjWfHuLFFpMpANvFSc7odzewwyvKDzevbkh+ULLqG
FP6oEbxBcllTFot28ssAEfmprhdi8eh9b7LPNKFvEKSse9v8GrXlB0cmcXlcqrTcUQ7X5+cKvy4a
QpRsaiKVml/iSccl1FraCaOLnm/RzHDGaewi3EpyVjZ5iUhQ60sW8sYcDjYqfzsdtYPQe21nSAsM
DcJQJly9p99JB9tPX22AyqsRg+Y6c+do40vI3MngzpvICB/AfnRrb7abVSZTi4SruY62Kb9nI/Ma
Oopr3KdePu/raWx2OLr47wuoqXEn0y0pB+ZTI+yPHsWlhRbaI2wI2nA8kOWW/bFGJHpng94ZykAn
mw9KxEqN+j4z5Eds0Etr0R/jnG+McMsXeeWPZeDZuU6woNOvizjevv+6XPogOgKvok1GiuGcJ3jr
DZFFjdWWAU0nIrrtcsVh/LnKYjT1nfrAdHZxMOqVnFl83G3nhwinZTEqcQOjv3MKTqLzfrDqHQpQ
tNTyo4TpSwuBQ9mfrwWWvTeb31wp4aSoqABztiezcx2S0tRzlbc/ZYJmIXY+uJPGpXmx9Lw5wCIh
cM89YnNX59xf9mnplMe4vEzj6M3teDCpxW8qocWBVTdyPdW++JToYRxAXu/2UZWUN17kZTu/stRn
F0sQ9owQxOZ/Y6HiOcMopayztK//nrbjFHZaFrPNGZv6p/Cjp9gcHnKBjuT9GXXxNuCUXvAqF5C2
3aCpuEaPF3ASranmyG+l0sZN1bcffEgvbVspTiHa0Jd/uGfvoSD6wA7RXgYSz0jcIXEdy1Nb2cfU
M+7yqnkEHfBBoeLSBP5jyPMNazpbORo9vQi0EbJCX/30rRxxu3Nsq+GDM4e4NH85kdIkY/vIWfhs
cyxHD/DU5BYsM6b6KuP615j4znognHZN+TZaazVYioIVeZs0i9dAMxZlZovoj6CHZ7I34+ew8bqg
N3Es4GrDZxTL9oFIjWrjlTmw57DzdpM7ek+ezaq5csoOwZTWTZs5W0qblflLH03sLBXMgVr/mlb9
LVKceivZ8iXeAP5PiWTbQzgiutGw+dib9gez6dJd8BenLiUO5u15dz4n1JqEwJqdXz0fwHnDN9Gt
Z7u2r6iZPpMhMn4w4KVHvDizEMq4FFvPb3udGpFq2AwFSeNr6OJ68C4zp9+NiEICdLpFk/7+C/Nb
O3G2IUQxQ+acicOUY+bZk440YgjgjxSBQ5DTOh5758GKoaSUQtlXcZXnT7VZkEqy4C5+2wW8WOZP
RQ/9RyLp22vjiHL9/R914b6z2Vgs0D7GwDdHXt9RXiFNkQdLTAr0cOXclDHbRpVW3XPaGnOALvL1
/TGNC0VMVAlUfZZVGwKS+fcSRbrUDGmIN7qbQ6SsIrJ2CFLFrgvbbu+7DnAax0Y5aedbP2rjtaIn
g/PCMjbv/xBxYQ1bfOHIMYCG02g7+yE60ginkEmBbzkVtEYWX0Mi8vmEtrq0r7gz7kGmqJGxWEHe
yykiGyRaF1AU4+F+FKO+UyrUX2KLjbcpZ/2FbTEsuJEphWMq2yHqgyLSxz9JE1ixZA9by0njLVph
a9NqpQxip3G3xNm5Gy+6MqtMPGSinO54bTGhgXKYn2Ov94+57n7Re5V9cDC/dP10wPCgL7BtulJ/
PwjKbSkJxILrz7PpIUaWFkB/S54TQ4t379/rS0MhvEZrgBudz8ayC/pjN0XTqWmgiBaBX4kYbp+3
uPlAMhxBokTP74/1+7mdv2lL9VdweuUzeH78LzUn78ci4XAwECSzIkWcJO55tox9WFfDpnRz48qA
y3gvJ3O8NU0tOpEmT/KtyOt9Xert4fcP+h+G2wcMt0XU+ceje8Np3hAI2ybf5f+qfv2vNVjy4jWh
jPb/YA7/+vf/A3OD5aDDaaPEh6qJuj5T7D8wN/e/WMHQkFPachaxHBP5P7GB3n9hRYZi7FOaQa3x
Z2yg918edRTKb+jB6AjzP/0DmMObSQdsy9aR6iMxs6HNLVf+5wxXGIaMWE06bpZqXUS/8ki7m1R4
wL0PCZ6TVaIfibnf+mH/YmTaKhUfIYh/6zv/nPfLTxD0IgRaLKoaxlnZq6JgXntepAdVq/Tb3nuA
v8rE77t6ZTb6uMGYmZNzjh8HJ+eerW25Hc0vFqywOQbQpEU3+qytCKzYST8jYMy4bWKKFZY9rMDj
LNEES+jNd8oR/CE8AyVGquxrCttr+X+VhTk8UZ+7udonBSnm2lbZfmAR00kEUuZcg6wqEVzrEviN
1nZCbPSsZ/0vKQEi72A2sPx44HnBk5riKoJJvErS+WRJLsDDE5t4RBrbKTAeKToUHdeW1p9QeNRb
2urYMHx5cvwvBp2wLnK/zR2/oEhxaDuYOhyX1AsfR0y87at8M0wFPrbs06SFj2lDvlTWERon6689
yoh9kvf3Uedegbx7nREuyTRbU7jM9w4m+tUIH2FFnNT3YrI4EqaeWil9/I4+ZxM5fXdddqMNfK9e
kyzBYDNdcHEXFezl/mdZKWUi1QfLisEJ/71l5f+0GVitb92fS8m//p1/LyWe/19EJjic4XycZBAi
WS/+vZT4Fkx4oIvLJo0v1W9izH+WEhJI+VfQx1CipCT6Z0YxXBjqv/ayzPwbGfkPlhI6yKwVf7zI
S5ke89SyP6I/wC89+1qCTTCt2uxBCOcegXm2Nty2pRz2cxhPxzxqbAQJFWrcahzVD/In3Gs7s5oI
T6cxfkKNgY2jq7VvRNjrNxlin9u5DMWjk6YJxrDawdbXWe5tnA/dJ4VB47Ho7Hyf9UNyKCLH+FrV
obfN4ZAcaTttpeqa16FLyUPFFJDwSlI9XXV9PX/X60xbJ+yiTITtoFZJNOOLXublVegKoLC4P8Uk
y5vKNsFM5mGBxqaIj8bQjaRkYnJZF5ojNnyA3WPR9BBbw3y6I9kx35N36F+rLgKh5zqTeZq03r91
k0y/MVSi3yihtGE1VIKIHPLs9kZlRi+sdj4pL9k9ENv+JjSNx1lX1cZwwn5VNpavrfSmFr+EIjlo
LJZcHWMoEXsVrbz3lQHEGMT0Vlj21KGTSfo9FZn6xwhhfSdaQQUsIc8DnVr2ubFSB7QFGSn7upjS
wO+k3IBuIKrTVcZaGmb/XHlJeAcWYDzJKpm/+0T2vZRtL04RJdoA51F76xBEeaJZlqwpiic72Lj9
Ffb15rUQ/bQZSqBiWOCGPa5fLoNC9crK6DgTP2/itbX6H5ov2Izaai38GnpAdCDUbtr2ELtXGbmA
m84Ob4qsLg6apx3yDPNv1FTzszW0zb5pBvsXljlOkqlMrmCVj3uHZKKDWcTFvTG7s0l6fQofTHXQ
DuAG91e1pdKnSCX+F7dBfJcmTn0Ma2d8qIexefRDK7mZqS7ejJ0+LT42kTyH0uquU8qID0js6n0B
eZWCc1PpgT3lCAoz9oanWbnJDVCMeadcNwfcW3vupzKpYWNg7PPYSIjh2hkT/R6zsnsEFYqDbTmn
f++nqb4NHQfm9tSLK0fW+b6oneRL77nJS1PHxm0Z1fapoH4YTHygb3VtEFfmaFdB21e45K2qe0xn
4cMS7fJDofWHugxHQl9L27s1m9r8ApLRuWngFBKtmdfY0XIK3UXWUS63Yvsur8crMx4tpiPoIA1r
ch9HpKf3ns6XYcqMLdZu91sjxp+kWhaHSNUDZ+rCPlRNiGnOA2Wp3NJ8Elb2HWhjzaE/sswvrlc+
VoOYnzqc4PtZL/VTFTsQRifoE0cbzBjSQ9ptJFlRt4Yt6TTfOEOl9y58Qz70bBO+E0Ye78thwZIC
nf/sJaAZBqidW33IiisMscV2FCI5OD2IEcpaxYMrOvkqPJ+emUQ4IavyECEIOVZjA8nAc+jGugU4
wzzNTvQk8k92mAeOGiVwgrk8WMjbNl3dk1HHYvkFfmBycKkc71Qimg06fwinUKk/1Z0OCWdqqrXI
0pgNyNKhqO3sxYWP+BmYpnbiOFyteaCuDjsnw8vnGPW91k67MXeaK0giXkrU4M6WabEPu1G/8Tw/
3zf5CazS8AKRvcL5KYxTqkciICBZ79b5qA+3pT603yFv8UssfTPq2DMrY5y21FxoucSojF+kq5oa
pNucE9jrkkdRziq6m7sq22uTpKRN5Lu7bgeoJWtv6TZEoWITxJZj9X/ZO5MlyY0sy/5KSe9BUczA
ohdlAGz02cOn2KjEiHkeFV/fB5HJTIazK1jc5yaEQtIDbjBA9el795671uMGcPWnp3hVVrYjrbIJ
cbG1LHM9SeWUweul1pb2mnxFEem69pqRGOrBDV/NKC18d8cKIAK/q5wAkOkLckVxKkQvIixz7c7I
8vpzQVbxhUwp/94uPefU9zY1GcyE4T4dtDx03Sqwq6b/5MCVIG8UkQXj1nIImtIUN5NXi8BDS1Ts
DK9wopLU4mefXeMGYGHygmMovYKl89FfB+fIjrgGKusnXH1WyqM0Z1c9NJUAcpl/VY5Wdzdksr3O
xNw+azItbvq8bKIaWv6eESW5dQT5Rnbfmi/5XBpHZ+BTEpJX75MlM76hpR2vZxv1mWW22+YyrtZr
Uhbp02DouH+dNCdiDR4UhPGEPG2F/pbsheRO11MWccCTu4lIw0cxcusBiKyhUkMT9YvhXWheAhpY
wM7cmm4286ARlwfVgTFDI8b1oGJzPFTpMhBEuDZPML0OKXUuQFS53uWTaUXEOGHPVoNYCRzVKgul
xLJ3WrqA+hQbZwID8o9zawDSxSoFp5btNuUVv/TSaI40P5YaMlfnv+UomcOymsVrITt5ZGVKTnIA
Y8To4W4lweJLY7ni3Ayeti9jt7/V06o42ZYm9wyr+/tCzd4TkyC51+EvPyZTKrgcYV2BUpqzNxO3
u+lU+7nqV/VFrCPL/9iR5kxssxUfFnPWydX0IOz22sWuhAGlvuoIvCQcfLaJBACuJFJWtFTc0y3o
2PuzLAbvvPGbsrEFGVaZFNdtjHgLxAaHiqVxgbesfTcDwZVe+x36VH6aigRP8zJrV6lRRsqryrtp
qvLjYI9vdseYn7WWwwA6lfFzPjhvdpp8Yg773S3WN69eHlAFlYG2zoBbzbY8dZWroq5NP8BWac5N
4rof4PAaz3k2V19A6i0vneQHJ/KQedRJQe7yMznUqRjPDQPCaTgUzkKcBBmZNlnocIdzePWpUQ9W
BHY7uVpAhIfjvIzeXTu0ynntHfkdBbLpHQuief03mtxGs9cm+juyFgcSoJuVkMSGNMKm1eq3hgWU
2sufQn2R+b6FpVuePY2Iu37OjJAiL7/QaazOY5e6b1iY24/ClXF2J9HCXdyEySyT9TWRhwKqAGmn
Sz+vNb2mwc6+esnSa092Kxc7wvcLbrjW0rw+tTi0wkoTkDXRAOwnp3/p3XjedQt4aqH4JofYekGh
OB/htbrkGg/jDf/nsve3lNmRHOK0s2C94Q2HRlvjRSea51lzJ+1ILfJUrVCBExQkZ3YQ7RFKSXxF
/JUexJWubqYkbm86vs3zOsy7IUnnT1YOSKXbkjp7TmQHvVoI5xy3csskJnHn22Z3SdNTLve566hw
quVw9ArTCvKWzOketxaGduu+XJM+zFotPq1WPJxGKeW5I/P8PIj4ytFpZQtXb67g4gwAwNz240h2
ReAttjqk7ZTus6H3I1DlMuqgTESztBqQxQSI7AbZ9IHN13wcRWPsBizAB1tIyFSjpIxu8iZdGFMi
7/gKE9rxXnoxwjz5MoIMyO0n2VpUHFg86MoVu/8c4v43h7hNAk9/4n9Ge75864f/ek67OK1+7gr9
8yd/bwu5gPwRYNLf2YabiH7/dZbziORCXYXw7oeD0tk6Rr8zPsVvzqYid5knAapFO/cvxqdJM4mO
EN4o5wfik2SAv3GWYxT581mONEqHlZ4xA4c5Yhjfa4NiZc1FhV/+1JckBddeBQK5MprNn0RQTmEN
vO5+tpZAEVnOy5iwGB5GkC/6fMyTTssivPrAhQe/e0R7pFHyFf5z6g3FgQTPLXNl9LekDDKRRrb4
HBh2Yp96ubrdfsxGSf6uZs0OT7dd2JwfwBtOPjx5m4PLkfrzXBG+ihVGxR0ZS178pFc98aSTDRHF
dzKSUOdnvS8k+YCyV0/rMK0BH0nt00kTIeSQ8R4vjX6mUGRHJgBpjgapFRMAbtk+2ASxX/Ej5L92
wp0OTa3dp7LJ+pDtf97E07CeZqCkgDTFy9p10yUzhfpABIu5V12f3AEm46jlr9snL8jhiIySzTTF
2bB3MPQD4kD+/4gf1t4b5gLXEEh16IpWv/h6+lTnLG+xN0zXHsQnD2hcoLWiDmOirmICga3hMW8y
907WunmPagHzcu10lk7E8cgnLgAzh/6IRMZzJwJ3m0lHfojXkd85D6mUrcCqyU0yNBdj0WK+oKlu
jpQmV66ljIM+Jrext05DaChhFSEwCSOwYPwBsohX62pAT8OwqXIGoKzrsJPlcEQKMDxZvcpIfgCn
FmmT0QVWpsxy1/WVzfdhj1cAM49DJt7SzLDDkc8Cc2V4lpUSZ3/unlSurMBXovoISUSd9aRxOXB4
SWhjJsaTZ4dFFscPvUVccji5dQF5tmxviiopudVFmbiw0mrnNh575w6vtww1kuHeqF2Me9XWWWTH
znKl1uYbw6OYxV6tTgTbJL4DVNWfF5+syIyuG8aKBY5mjkGcQ3g4Vpq8183hNe5rClT68qfE6WR8
mQfY8/eLH9ftpy6O+48Uk+P3FG/+vVMyBMzilsmIY9GDtLHT2z2owmCYUMPvsCt116MhPs6LNd5o
DYNMYxbfrKr86M5z3RMxULVktVjjrkhNccsQTt/scMp7I+l8/LBqYw2IRhbgGSS5Nms5jgxjrdHO
9tKpqyIoqnn+mMQr5H1YQCnFpdZubEzGY0QcKSOy3QEfWtVP4n6q1yLIRSKumtZ3zWDRlbyfGuNu
tvW3tfffRMecCetV1LmibI4+GzRzBxcwymHqeWJEbDgvDC0YNzffhDFKtcvcAtAHk46jXUyTd5sU
FqJ+H5RdxiZ9jFlzHvgbyFM3++Smb9OL5/jzaYHUQrqPYyVLMMb9bFz3fr/GoNZRgcLjbN7KFIbS
Q0fcDb9Sv8cGB/lnxE/TtXlzDRIE2uvkLPtR+Adlmckpz9epvTdWwyuPo9RLzj6jyi65SXpAlPYN
eUELwPrr3jZl5Jp1Ar5F6hEcmnkH204Dss7eSqybspH4XCoQcpvPIDnkxEgRHGZoe6Iupp0v1Lyv
LCLh46XIXxfbVADQ2/lC7tnequA+NnLTjHs9WiFyu+37hITwiBgN6O5zUgYe+RxB1pbtOcvNFVHC
2KBB6cntgAd6PU82KcsjxMAPLfFnJ3vwuutFDNrzHIfJWFxGyAJhSV5HgUav9qJFM8t91lwAvb0a
cnHCuuuN07LKFWlU31wKW9TX+g+RBTU7zTG0n4YI7dE23VPuTB4rVdfe4xs1P6ADIAqLPn1I8ZfM
gWpWdZCarF0aZHn+tm5J2xbj+gtqb2j23fSR+CeGZdOYAIkly2K/mYhAuU03xRqr75SPE//VdfeJ
HQPectNmPKAC+WIRlhWS30UrP3HIuKsNMZ5kqYqgBkF8RY/7IxuLs4dXMh2rtaXlscW8rruhmWeH
mI10+GJU7DYRmRfwfkvp76dYf4yZYh9NrRSXVOC97CovOxSuBhlz7Y5944kdWmAvIspNBXqlTUcI
fgIGrquTDkC6GqA2iA2uJ2jWkHXOju3t+0YYVyNk1ctSuWm0GMWDdFYVuDTyD3PjExMmu3QrzeEc
K+aLu7Jh7Z05IoaMeNpT64N/3WU0PkKxmHcd2YtavYD/tHlFrxOgXzepWLwgLxp22TX3Q1qS+lkN
rdzPY3tZoJtEYl162qndEsSo4aIMWcLVYDKOWEcrOXWr/xnmFv0bu/va+kSVjfn8uSxBXwld6dE4
st3oXXIiZCY+jnNhhqX0bvAXPgxkTd2YpYGqDt7Z/Wyl5b7T+ptYZQ+j6LX7OcnuFu7rmVrf4G0s
bmK3XPeLkwO3WdLYFsR5987e5sQVUm7H8IOmcQg6a1FPJCDjVRy5rw8tPCDnvGaDGq9VL+I6Av6t
dzsjXcwGTYWpGOFYc004AsyMVZBw4zfrI7MpX3ude2NRYeq6HghCm3AdekSVu+7oYBWFFbmDDr+W
1L/HPK/dLFynlVKmzwvrZsrxrAPV0TlicnSEcqN35TdVE7q346Td3ho1PtmQJIP1xQR2/FLWgrQY
sJKXsa36Q4t0aIAU5S7It1Q+nYlBnFn6C8CoZLQN5OmJNdJLVkwv15xPKvMyIixHKFnCH8kTMNzy
wVvH9FyKkqgT045gr897xQnna2tA8u2H2b7rldfuZ6/VaecO5KKUFctr3prcoFwRdZyIOH62lGxC
kjsITWhyIiL80rSOabdaE0xHe9xhiNbRNjomzEQamuala8YyiQaja3TyNtRIWgw7lwBxxt6280AI
AwF2RwZx0NrOQKQrmiJeP40nkajxUiS5dtIgRlH4SUHfjBhq/1a3NWeAzbS26T63Wx+qoL92YWKO
YL/jVrz1dpYQ55yJ7B4WUvuQ+RmSYgQdOOwZhhz6VC77jgA2XJkJvdgWpKrYwbF1ySXp1PBSQAYI
Ze/rV2XmlQys+PJfVzO19k5vH8xBju0uXYeRbD6iivj5FGYY4L4j2dwk3WvAliJM5OWNpVAvbxVQ
i9aIccsJ3JZ4IfExC+IGAVwQjya6t0ZZ1cTjAhkv7YbhlcV7hWPdO5fa1z9bWztBQd4vCbAbZUvb
jNxQ2Ed5Es3DmKldh/Q1GAZnbRjmJeVt1fYe4Rp5MkaDDUjDhsXnz+VwNY+ufXISr9m6Fp593xcM
+qLerooDSSRd5POlnb2R/gBCVkt9XWiRfvSpuZ+I43Iv0kpovG0h0lcwVSsnJPMj9q9LRq+BodzX
oTT7FyVJgHZi29oX2hoHxmILuF1q7QLmJM6bSRTLHPRe06HWdlkHCsO/BueovsG1joMBJPYn1tOU
bBFNjxRZrq/TlPeKqL3SlXsyrBNgy2LFpj6AllEw+x5GvTYj26HfUpPnHgH98w/+QjypvUzTZXWn
+YZxyfzQuxx4ybldiLzJjV2dN8kn1c40e4y6tvZ6Clli1+hNF6HdHYKy5uQL8q2NNCdx9gYKsq9G
ZSxXTZ+uN167No/NTHoZUNA6+14Pev/Br0TxGuuiiENbZf6Zppw8p8yazqKRLfZ8u72INnaIGhzm
YBZNfTJWwQVWguZxZjWRqlyd2l84kW1LEGTukOQszWW1n53GPmSFVp0WQS3eAM/6QIq6CT22QwbV
ZrcpkqBdBtX2JnNd48IiMYW8gLws7rQFArLymXmXBonWMhfeQl+VpdNIzifV7jbNOxUD0fZNSo1S
lALehj8UX5LcsVd0MAnAfwyE3yco1F+dckm8oCn85XoyjMXcz51V/0MY8x9tyF8McSlSDCwT//P5
/+5bBde6mD69O/7/8wd/P/4zr6VPpbM3/mPwymT4n6NcT/xmb6Yj9Nso6W2wWP8+/hu/8a/IiGGQ
CzUBF+K/j//+b4ihcAjp8IjwWyKV/hvH/39YGf8wyoWjZDFocTdXNw2APymvC1aLtWyEOtpulauQ
tzglbriYzRsqydqPfCPTza3Y6koqMQeJAilQ3cnyagDGK5Ysct0KgTip7YeCGAnf3tps6B3Czod/
Osjb2XHUpVS6CK10XDiTlABZNoFnHwEvtTDkF0YD8bbX0Xji9xt2RgIoLOqyZD1oulE/Y/Lozipr
QdliNURRv65P0tDMlAOwm0SdL+iKU2K3j3HeLSjiW5+ZnL4IRBaZySwg12uU5DUKsxmBiJ+HpEpw
3EuqYwpc9pum6/GXedXS64WfebVVnY2hr/nWFZ1+mbEm0G/j+OL3cGPt2Ihqjd3a9+LiMpk+r3yd
DNfT3GsHXWYr2F5JnYuZcUELTNc1c6G4BTY3BaLrvGlLoC8WP2Li/EYK4uBs88nruM0kx+YbmjYR
58qhgKuQBh4NusuUSdx5Ni79PKMKvRs00wEKv5b3jIDquwxHzm0iPctAYZtXZ+RENBq8lXSCOXH3
oMoEtZhXXrOuxSJSLqeQXUfEdBZUtnjBxzJcjbX12tvx8IiTt/IAcUsfZJKWxc2uJIXpsI2Gnznu
GIAmTY8ZZpwtwbRKeU32MqHSpshZrKsVBQxje9cBMxw5jrTPJmmK33vNqSKoTw/udEcWBpPf2WoP
VizuLOrSmp3bMBmN9+Obrpr4qSvN5ZaZvh34JanYcBkDu0SU5CYEc6BALM5+Qbyv32TVvS0G65pc
1pd0tig+apGHinitfdXG8lExJIgczUZvzmRR1PoQ5HmWPVA9iNtR691QLtZ8ip0aoYzpQSyfZ5Kp
6MDItS7pudIMPma+tLfmFUFi8/xFl762ry28YDsEsPoDDzmdmmVpT/2qM+UqfDNCizGHOZCt0Kns
+5qnLUDiekHTl+xKr3XoV/Sva5naO7TV2j4Bdbaz0boe5z6xKUiI8tJHPSUoPdFekevGp6ZI6FYR
pnKtLNs/u17fopdKmD/oyxRg6UtuzKnlueGxnZnQcVZvFMHdKJ/SMBME+CH3Ge3I0+3lgWnoNpdK
aRsfHKtUsf7koWxI95RbM4W4ra8WmWTZnMSJ9zBDXCSQg3maNz4aRm7Pj5RFcAB2dpsn+rNu8SxE
ws5S0l2Eez94iUxeFmulRh3pg5n7ymcysCsYgXD9Kb3xQWC/+BA4BRBpvQOBKc2ENHO91uzXxTer
7DTXzOV2Rb1mfJoMWnl16GpOm48T8IT5cSBx226YSWqZecMBf8reCAbo1oqy/8ehINkOCJiH/TWc
fpwbeMzi+K3U0xggUqID88y1uuTx/HHaWNSqc/TQf5xDPBgEMS2oyvOilvC9PD4STWC9jXU1D19I
t9NzZkP66tOXLMahPqdDZRIEWckcbhGx4iV9Az9OSR9NBLziD1U+OioQLUQ9dLidIXmx9CX6T6f+
f9Op10F2/Gqj/u/i0+dP5U/CzX/8yO9qK+s3TLFIrB0kUnjv/6C28rzf2BUhcsI3cHT+pHn/u9rK
/o0WPP0MZOmI5V2itn5P4TLFb4aBo56tDgIMzbK/l8L7rj/P3wJyjd+CWsD4swQ+0xuDHEZLO5Kp
zrg+zeAdjr7V/4WN5f0YYLsMcV+MG5igbuaon+Whq96T5LkyYevRIX/I61KF5ii823KeaJ384f7f
/aO6+C+4rneYhob+//4f5Gt/lI8x1kYFiwoUlSRyeeSoP1+L7yLDHGLKI+EZ/q1wuuka6IN5tnCD
3jVOSZ/+1xdE5fqnS7I9Yy8TKOl1QE6UYX9Uvy45DGMdiPoRSjlcY9nWw1XdjTFAca2s7cDzZ/8Z
Aqxp7AWwIJMSiPPQwSEGtTq0NhpLe5pYWMEPp4cGvzhC8YU1jRxF8bla0o4QWzIsWhn7h3ntUmgK
yggquVRn1enlfZEX/qHQuuFJH5zqjHqFsa0s0xuphvTGijO8hGZcJQeimMpTGvcqaoe+vDc0a/2G
P319TnKre3YbNLCjSqPZLaoAQZrAi2zm15iIHS9IcAncG/1Yfl/Ntb5dzTl7MkRK7qeQxZ7kzSrQ
U9DQ2zp2FLWsCSlrjYM3Aa3uWjUzxV1YcxGvXlx9qG+6Brz3UOTmJ85S2pG08TZcO20+tnSpGZYv
Pv4ITzPqL71XlleUIwsoghVQumhnZrcoNfaiN7q3NNf8OQ+XhNN9u3PVHM/9GzBMW/VXSdVke7eC
KhDMkuc8EEmNqEGYZfV57NzmLYP79pL5ufHgx8IH6yx6/2vm9UQ16JDuaJMYqgZxAxthj+ZGbOkr
ZvI5TwqPwExgTLc07z2Ss6y4vnIZ7V+Aa83Pntpa4TLtQsMoePayNe6psDL7NqVhnSypQDOYqYek
9Z2o10X3Vrr1tK9pxDKnoaQgTscpv3ZlmRySKvmiOiAVMQf6S8w+2ZCpSjxN1HNzkkoW121Romsz
YWebVbpeiVUS6NIven4i1l5oYZ5mlIJarT1aTmqfUP5YR5DbfWSqNL8SWTx+jXtn+JzrKiuiNV6p
p7Qh9c/cAoZV0vnSDgUNx7m7AUI+AcUuvgqCl3ZObl2khqwpJ03a7zWoXhINGgq2ZLdq5RIQ14OH
G1gnYVyps3Ob4ZJpnUUaxwAB2BFe9sn2YPevmvvRlKMZJrWjSCRw2gc5F8aVk/R39jLP+s7jsMGj
zdtDl3DimGsZlPjTt6WkxrE7bbjOjWr9PCx0Xvlm7c8N0QS3qV8ZYU6Iy0NrD1pQDd5D2/oYuuz1
VUOid2OsiRHRvOhvNHddo9lHz1dV/hjEuj/tmVLeV3P5Ave2No4paqTJQmAwJepLhTrH2MlpHOvQ
AYWfFTvlNcYW8ZFNtKnK3I4cA99KoIrWWa88xobLqfBFrMoAGYEQoIm1eH3OqVYZxy3G2M90WzXQ
CaOiPP1gdRnUuQJh5oIR7YOrhiQiL4fqgUQ7TPKazKnx7FYw3xy8ivCkCXna66JZsbd3VW7Yp9JD
jBgST6NoM2d92lqMOQdnH+fzGj9Muc3/aTbpFN84bYfBqi67ar6LHS1GMNM4bZ9cfKlNpFb0crbf
jCYhb24nSMehM4VX23jOxlmDS47Xx/3qLglfVDIkg3YGUxiP3WMOlRB0tu73+ZtmN/mjP5XpoRPb
uLQuXfs4CXxerlRaF0jToCVJL9c809ahfJvXiRONrSX+wR5M8zwbsiWka7GPRqkJpGJYWxiOrL7+
wUhq4m/7dvvXrnSozRWkW4ecV29HrlSzt3LTPNWUoRvuv1JhPhagsXpRndNl9qMBq1mFSF6SMKF5
c31pLatvA3dy9b3u9DUitrSK7MYfApBSHtRcxahFk9L/uHT8Uzto1eOKxYGcrUobmxCWYHm/mFbz
zeKcfcUvksb73LDqS6PIGQxHh2iBqFNzffII0bot7NT5BKOK388sJn0ve7e812ZUq0FOxHYVaE7D
f7O1ofxueF3xbIphuSvyzFlDby3rx7hM0obQMzq0LB45FXYi/8kQ/0+/5i/6NbRRvF+WgVf1mPbp
p+rnQvAfP/V7JYjjBqsrqnvAJS4IG/7Cf+vuyd/wkLx7G82BGuLflSDierzkeH88NEc+9tB/VYIG
fyH2LoHTGYj8360EzU1W/4deDQiXrWTaCAwgsIAZvpPdU7rMI+2Z7mRX0sWJmWn6g0iIcPKmtNnX
beYNOxs56udec+UHJmtkrjFDOGtdKs99Z0yBy3T5qhZOdch/eAKRBJYs27n2wWsYTLhJY6fIOIkb
15NsuWU8Nn7LOoN8jyQuni2jHaIfIWUxg9PrWjC7DSvDncItwiCgtdDNh6HcEmPb0nkcq3H5Czvy
u8qRO2DhiNiM7Rv9E07Tz2VcprwOMUHTnBaOvXcO44FDzESDQ9WwfS5+718Xju/Kxh/X800qfE4F
Hk2yd1UxpzSxxEgmTj8i59Gvkc5BMDqq5b8im71zum5XcuHOAYTDpsGR490nW0dHhy7rFKdZgsNl
SqV2vrK1g2fK9HEyCuugkkw+/O2Ph1uEahgdEo+p2D7+H1yPwNv6uaxQlY/Opm9mt2WBFoaLZmOx
AYz+/asxFKbHSJuOAeq7m0lZNKdVmRUnXcx2fl11PyaInT7fjoX/F8cZfbOz/fyubBTCzSWPfXTz
z/780eDwFkmZi/TUJkuB0iORfRHi8cR0jm14l6hkuR27Ub+a+3w6roWLKjftacz93c9sw+bHTw3v
jz/fMyULagFVjmZ2auGqJuHSK3JxYik/+M7W/fj1xf78DHG+oTm8mfWxsL43jXetX5hD52SnRl/X
+5o5bzhovMFN0jDXVj9yzdzKz72/uO6f3xISpzk9YzNwONCJd+tSHmczY12IeNXckmw28W3O5ojd
v0rH7O9dazs7CvySnOD5enXwSD9/rxbDPX1KEO2nehsTn8OsCbV0py4xzoSnX9/P7e/6wzP041qg
nriVHnGFcBR/vhYzVkfrNJ4hYkWRKNfSLc+IdKa/MnpviIg/XQeEFbauH4+r8fN1YFf3ncOc6ySF
PaEInzM+lKWqrXY17cckTemkLR02nd3aNZmMRBkn17/+rO+ene2zonpgodMRGzri/bMzKT1Pqb/5
HaYtpUafWoZ7K5ZLiQ4QQ4tnQ4Ey1V+s5z9u4buPvhnWHESOJnso04yfVqApdpAkSTc9JSDrXxBl
lWdgNOqGxm5y6MymIqcIoUT1AwHlBgSGq+k0O9XyVXeKtmPC4JfnXFbyGAutJAda8gc46vtf353/
3+9pC/Z236U6wJD3zj2boxiaVyRCR8CuzmcqV6sLprbw+Yo4FjvHijhUd6cydHaRVs/5tZgIbsSF
KeVpzGvr4g84l5bUM298zendvTMldUZYmI/o8Ne/65+f2o2UQBNHp6VDB+rdryr8CskmgWKn0ifK
Mchjb8mpiPsh+vV13r31PDGwqfnKmGJu6JP3e2OqGdwULCOneq7Xez9lfgKZq7YvRW/Zj7++1vvl
/MfFEHYY7I6bi/E98kR5vd1b4A9Pbd1hEvMkagdiqYHauvkeN0McwF5SF31cXDLFK0wFtT38xY2F
Tr29iT8/rh7OaVcwruOLBiD08+NadI1m8GbII32ETp3cwmAxHXzEK6cY6f09Yxnx2U7IP03TkUBJ
1STYatM0xz/jMKK/YBiUZ38c1d0w+WjPe2KnuqAthjENjLxcr4tky4/EYPmwFqb8PpH4TKuCLMu1
6DjN+23nPLrtQrguY7TL1AkW3L6cjQd7JFHWSchxHmhz0lax1BiKJt0Qw2RQMgM3kRhWyXRbdiCj
CqnEZ87/8roHUr3u/KWS30uPA+CZ0yBapWpqJMB73UJ55yYcPE13o7RpxE8iisIA+inxpf6FNqD5
hEWLLMtFTqVGO0Fa34tpsOawHBYziXovS65jkzfbsllaaPenn4m3jsOaLKXvca3Bs69KykbaZcKL
obGhXdqLxLEOsyUohioX2ZPnjkZUZa375mGH9h5gz/C88fbH+T6vfS7fNJ127xnoC0hpGt23ldjJ
cEGLdO1uP9vbxJnEysY206ZzPyNEIxIW3IO6Zp8pnlsaYLc/bi95oUNkVIm4b0ySwM71ytz9JPWY
U68hyuQ6J9GNgIM1yRpkhNtqNerqgqFlI6Xri/axQtUQB2iIdBEUYFahxjfcO2V7aR90QiQfrCW1
XkaEVFAuY1HdmTkB0bBV+HvmJE2usZXFYY+T4nMnUNyiLkMAffBXYuTxu7MpZLHJ0LCaOljKYI7O
pWmknwsClvd6V1ufMrvVih0vTdHtZFqu9/aMMSwYmI/ewdRbblNlTUkIATT9WEC9Ri2oF89QPy3o
3ttzWM61RIWSoUREITSk4broFDAoFdZ9NRU8S245rNfxrMDRSI5eajdsScalrQmBSpU6Z0zwBQYZ
H4CYTKJf0efwgEWiT5pPCTkzx5qmCcOm3FruOpzDBEkknBgcu9Y+OAmKp92PmNVYK8g884CtrFjH
FiRlt7VWtPsBbuExxo4SkWNuM56qu/sYv8dJeF11ocVoBdgh0tAxeky5JunEzPwcsm1s+SEe3Ki2
xvxT61T5teJqgZS2e1uu7iFPkfC0tG4PtE7NN8/jtWuIsRC1GuAJ0ADDAbgS6G0Yge5UxI8udRkA
LytyZDmW8eynEyqQSp0z3d+TKYguAzrlmTl/s0toPOzycvZ3bcnHQjrZBUmeF6GaiIMzekvuBtt6
o6dnXsdletstA06qycRtqzwrYMMxaeSmT47EGUkCr4G4E9/JmNtBM1TzIfdLEeRIqlA7Cif0GwBe
qZ889In67DfGp4aZZ5RppcmM1Kp2xjoZJ014r63T49+ZzKYI1AJMTo6N8RFl2Rlflr6bjPQmcbaR
meV8mCZ5qSs3fh0aY40S0hXPSVGyAFtbjUQz9sZJTfMae1d7r6dFf9YmOw/X1bkiAJL+284qM7f3
820RiftvrUCRziAgwwMtJ5RV2N6ys15b5CVLjNdXIyZzdEIF4vfdpIz1CcmkuV/mAh7wMBn+Bd1f
e0uhZCXhTD8szF1RPHWNip/QXc+PqrapH2qUn/GumVZ1DeDPjLbkEjpOA7x8tA0nJpzLiVZvyUWp
oomgFA/McOcHd1YKb/E4Rtv+szV9mwmsWtOWd/3groHLm1acLM2iFDDyWgadohbJaT9VeeX09E/d
lKWomnexJdkR3Nh3j03G0Wfk+QNtrqq9vwrrMNK3RK2KqfS2F8MzlrM21Od0urGA+iNVKxiohwPd
3GxPbnx50QA376sst+/EuBBW6Y7xy5DF88XEmj2kcj5n8ygQU3iz/xEfdy9pexmbxph18lT5XXI2
W+r2nTFD51qnkgeTYMYhC91Cw9HXuVGputeq9uy9KIfpjZ6c930AAalAdOnGB6O03Rfijf31IOwU
1SpGtZ2sR+qxammPzbr6N4vWOv+PvTNZjlzJkuy/9B4lmIdFbxzwkXTOQQZjAyEjghgMo8FgGL6+
D5iZIlktUlJS+1pmvhd8DBJusKtX9eijrHCOUczbxYbqgxMTdHSKZstW2LxG+bezWbN2Ww6gV841
oDP8GqVyqmiFsm7ZdWPfyJrgOAZV9FilPRv01Ekdhv8yd5EppPViFEiTlqqiC7/U6BkA+ZrwEqYZ
Gnuv+3tezeExUAaqAWbOJMT8nLDp2ad+2ZCeTDPvOAUGcQ1iGCBMC/eHWIb2Aee3s8MfXp7Tsrev
/ASLxGF70uvUOmrP48GOmivBHxYFdWQ/ED70Tl4fOLcREQHcmav3nLJ1SlB422Nlrt2hWofwY1T8
lTho+hjMQOHEUJYJltJJGx5z4v7Vjo4nEnbA914bvMJ3bOHae/YFXPsjp8UbN1AEsl/YXrubkbM6
Viy83z3hI+K0fXYzG16IfQEPypmV/fJXMY5jE57GR4X5GzhJB5gtNkTDO90ljUEZjfbumNi7o6iD
gAHAai+VtYD10orK7bKuWMp56j7E5HByEJyjuIjCUz2v8jyFjUGwNA1v2n5Or+WIdcTNdP0pmj7w
96KL+jd6/vqD75fYJ7wal2YX4LgDz4mWVFbstIbuV82X3kv6Xao48la7iskH6Q+zc9n+c8ekCqjb
ZPrQwsfCGstLWNeMN5AUIRMQ9+A3XuCls39PBmHmYuyQiL0IBktDQ+Y1iMb2M4AbfVln6OYhhZUP
PS29x8Vb0sQNhXqwTD18lnSdX8p/hOhSnJ1E6vQ/AnbqH3E732VW3FE7PedfubH0sSqGCnaMC0Ii
dZTx1fs5hdJeZ98VpGB+GDRof7qyCN+zkbg0jOfIqJLZXEOsC95CWXvNgqoGROm7y8W2iRHva1+/
Lcoq7kxR94lBIsjalT2W5WISVswtKrtbsHkCHu1RNew+PXtI5g7flZpPblOaV3cqqqSiTohqaXth
k1GNI4RiDicWc1bZzycrJQ2PA7obyUfZLcfZsmbPoUNxdczmZjx7GDfN2EId4rmsIk6fYTVeyH6b
dG23/N54KRwdc6OerwU118xGTBh5Reqz5qcgw+IXjcU8yihK5jUPOpzlgS3nE/Dv9HUhJ/dh2J3x
ZfvjdJuGS/biNXiRrJYvO7NWJONFd7g9evJX2rkF10lzM5gVP7gYw3hNfRMyd//kO6+E0htAZByv
YPF4qOpXorT4iEMDp9FMZD9oVmKZ4cFdDX8HpITCVIGJd+ZyQgw9x/LRSMAkzNi7xnHbOJqLT1HZ
rErhtvpUjaiWV2V2ssmr4gGa/pIPj47M8m7cSzs6CBBysaj9iz3UHutVAli1N1L/SyspYBUjCVIe
Z7OcrZvFq0mJWx9rxxfO2zE8QjUXu5rIw9FVxfzc+3Ye22OYXctGfxkd/dX9CsvA19q+kJQ196ST
Z8KxUJYjE3nAnmmIdTo5HrtcmUSWLYJgDqxan4vQxcXStR+ioj/UkxpuWUaUt8Kaj8LH6eJw4Yrh
KvuJmmY8eiZbIXf2T56k692sdchoAhdgZEtIb176MFuDyS64pFBcDX+VNNp9t6FTLR+XC+SiX3Ix
CA3guLnBBmsT9jfPOL4fKY37KHz30KY5DhgYKaR+LrXRv0/1ej+KlFye/6OTKXGAFsGoKhQmovWr
7LNXK4qeAtbvHbfpuCmrj8gspuNKoGYXqOiTZf8QrxKnYWRY3o+2KqBGtPbnHFlcrIyMQz63z5VP
BTz+N1xr3c2cB6zwM/93rSkesbHPZqxrmAiyaRzfWJr/nmHM+OVoH/qgKki/REv2ZtJUBMVchuLi
yk7DVljgSxXO0Vr3uqfbW8/gLVV+6/U/zFCPL32IIT4fiueAHsxTMEUilr0efxq2JKwzaXXSzDC3
4yiNk5zL7WNOMM5ziuCnT+YNOlXvh8mQT/JcgHW6H6dyGyeCKJ+P7YRN0iykcKkGZmeptGfIQ17P
T5hGoz+mHyzGxegqBB1624fQPNranpwbFdZbQ0efa1ZSZAH4enYvyo8F0XlCuLBSdWbvyBMdTKKT
O1RNt1Q7s6zYrg1ZDimA+9ApcOhTvlOjCopkgPHT00SNaOoPEyOniChKH+2U5JpIv4bU5wPIf5UV
A4kxBhE7ZJCi5gnrKAmWmvm05XhBZ9p2Gks7pu/fFW+p0TNjtDa5umKd73reca9hny5X0AhMyUVA
e9zS++ZdaXiF3tM4w9gxBhxLtIs7cUPSiYOumPXfcrWn+9JfrFvTEuvBygjg52JK37PaQOTOsN08
WYOn9j4IcdxkqzY/23byvava8kw7oAKsqnOvG94oWOTqUBm+eewsR5652/OlcTVC5GgZ0Fn4Zush
sALmq8lXv/yqtpNCcv3buXn34MkVF6puzg1euXjllX+2Be1dgGPSi5N7iAIDQ35INuDme1Pz/d/T
nQukjMDnOfUddjYC1g6tDfXP738lCmv7iSSK/0zcJToGHg5xzCDdx1ArZrBZ2qgEoTPdTyvXHoNh
k13P2vjPkeCHCSOS8Euu+sO3UNxVM2uUGcbqKNCNq7rozF1RsNeF4ZNe6nwSFyKgzdGvveGtLRR/
gaLkK3KOrI8DwssDbQ3Wz3o0+a03AkhhCofpLL1mfhAz993VyHGriJEyoA4IRjxj/DmTMkhfOo+x
r9dgC2IM+/2Rqxqz/ThWgUy0SCdB0ANVBPGSw2C0mE5MGSWUwXk0T6ZmXfP8m6txC86jw/GLxcGk
NDsPw/UmkkThdlYVKSSZPlX5riEpeVBimtzbqlfmnWdN3k1brmzIVg/xKqVr6Pu5MwrSPQQzN7QQ
C/BKAt7M1QCqRs/G9v3lXfplNKhr4IDc9REnID+TamTLZvE/+V3Nd3j++bEhUsau1a1Xmz33sd2k
uAEYyzVY0un+m+raQmACpcEToFyTrx3p7QtWpf+c2cA6o1yHSVe16PkByTwyaObP2uSPiMaV56DZ
/mmr+GlZ/uatwAC1XDVfaE/iI/KSfjKAgFoe+VShBJ1yA899bnC9tgJ01uRbeLIMO/1aLRdRqeRp
cla+aDkb7QdSYgMDq7E1zJPZusUiml50nrYfaY5fa0lzPjpGzkfYdUZ2k5NKYS5Z7YeApnOOetKJ
u2XQmymFikTrieGAv2GDK37cpVkmuAFv1YRRU9i3zC3yTeF0g/ZhVuKCU2m9aszBT5S5l9y0+Mbt
QeR/akzrH9AZ+E/P46AvlQJlCKGYB3IMoW2Aw4kzE0VO9fy5SBbihsP3c/QGHWP+ZPRQ3e8GIGgc
scw7DlqmF5NukaNSKR/2mV1pOi4RikUTHZXUap/herk6SODXrqbRQE7QMmANrdZNldnWfeP4Kd3t
Dt+5YvLxkobj8Ghi7R92rEVD8uw8BVOHNOd12GV2sIY1vgHyM2BiRp6SYDU/M7PsPlhFGm3MLpbP
dCu9NGmZTkm5cj7i7W2OmZ8ZLysDwVeAk6fenCU8g9JcePK8jqhLZtcEuxyMgkYA6wfIAGNf6Of6
b+gzJ8cMGPPPoS3mX/PG2tkNXMglUipQ+5xrBW/GrsTFMejmLifc9FKYU/in0276VbRzdNFeXi0U
VPJmcguA96CGlgwcFU+Ajuj3LH1vA7hLR6ZJ0CJwJ1VXtMs/5Of/NTr8N0YHUP8uUvx/HUx5+Tv/
Z7bgP//EP00OkQMmEJkosiLaFJAn2R/80+RgmT7YCYo82R3ApfiWt/9ld/X/Y0NfI2r57MKBd7I/
wqei8v/7f2zvP0IHDCDRC9YA37TC/0EixcLz9p9Fdgt0KoMU+32XbwjHw/9HVDfZWeq+bc0z6CL5
pg032A3V8jskdXsHZqHf5wYD8kxtKupMeIU+pn/6uuxpyDKee1MOlxFFb9eHwUo2YTTOS8qH86jb
Mn8Ym974GIOgJYrYEq5ywzTAsuOhRD00gbc4j66LaYxagKaygjPZ1NC+izCmtj+GiqQmiWexts6x
E6rrrgTozKAkhzqtMwa7SKuaNvuUYpXDygU40LtukrL/UYWNwh8eNHVlXfJo9sHj2Wmk9kFuoq+T
mLepvHUpj7SJxgk29XjNliXaF3W5WheSyja5z2xgWlhbC7uqctOZjIYdLN6Z+ASsGBKiRVC+4NIy
cKVbgaAHI2+99qPEX/UnIwIZgLoa5qHfSwyWGuPmEBTmM0M8vkXFtzAcIcPaNyyX1iEe/Si/SUsL
sNCkAm84aLMs9X5tsWCgoJSnOmu7d8ywhN0pxFKnEmlhP9FM8r5okgHhdvPFj/Ocbex0zujy2ttN
eyrt6bXc7s6lmvBv1lF2ElOWr8ihWf5GyHHK9gt38CCcr60rb8CQj29DVmN2rYYH5/vG3myXdzaH
v9WcQhUaJ0Lp3hDbfRSL2Tlns3idtWIs3AYBFuWfWdHKvZOK8XklV7lrWHscR36khgNMwAu66TgE
xGRCZg02gE96LV7JJH0xUagbmGpsXUR2t+Y9iNZRvZPRu9S6bU5CFSRxYR3Na23vhm306TrTOsh+
fcizmhuzLV47XucJF/0WfUL/9YvGv9b+mj5MEVLOYM4EeMcRxoaTJmIZxdHV7nd4/t4muYRFTRP2
tlLEsEnnt+lYyWuoJnsf0FJ8DijDOTQzzPzRyGDUDX34WYy2PtbaKz7DvJ8vs0S+7HrPeMoIuO4A
vfxFPWvvMak9s+2dn5tt+jS7mjdy0RWnBhTYbizwKzot9pNdwyyrQs89cy7kB7lNvFntubHH9eGo
GYdbT9Rn7IQoTtu8TPCLRqCUIbrdpmntNfU+y5iwoy343LZQQoZtCPe2cdwzdQWxfCh2oT2/WNvg
LivxajDJr9tIXw+sdfCEvqHTmDsHA+cl772IygE0AWdTB8Y1iEtL7UoxgVoYdO+7u3ExxW2txXjj
+4pP/ChDmq6Y/0mH+tRI65DN6a7F7JUlskQQhmozGyfYW+MTVVxT8Fy5ontgR87o3RPrv+tIBxyc
tgj3aZAGQ2xVY/kybLw6ZVogK4qytS/NmMkaWrDiv8aDJdYdKsvvcZNpzFTrh3LTb7TmsciiTdQJ
53n503ccqvsMGMtlVADBbTUtExcOHq05NhbfnOOe71YgX0/qy+oRbHnxpt3Bn8cx/4J7F/FZmyJa
tliVdcDCQ28ge83TYjPP58w8GhBC3kT1cSowQee9AcSD8ngC09M5WEr/GOQtp8Q82SysMmPvOXpE
U9gKrroekTRaYRZmacH0tv6cQQi9QnCY76rS+OAj9WbTM87YLtp93auLMnr3DluRSGRllzeNUfyh
3UEmhd0Vr7Usqxa+q1dcbcIGCCXj6iRkpqyHvk5/9N/LVNq+otvOrdqLFamDE8DV1GzPnshbGM/U
8AQf6M5FkomoZ8sUoQWMWb517M62vU83iNhSLebVT4EiqlQNSaaUuquGvN3zdZpD+80l2z61AgAF
TC/tHNLem/dGX+VH+mwf6AAt9sUynCbLBBeXqnV7l6whSrHfPE7O8g5i1Tu5uo5+SxtleXbzicgj
0XMnVD/9pQQ/bXL5th19dunJwMhKGGKnrE59pQTH2L8oAxO6l2MkH62kMddo32055yULs0PqWpwH
4YKGGIr71TD1FaApJv4FDH/RzDYsopKPVmCz/3Dt7JhH7rwzJzuMo5ItSmfJ42JAS6LN5hqNnFor
RNkd5gaeRDU3ZyWgEvqTBDxkTU80wdrM9i3wQrdmchvb6NTP8xF9MzqzXk7J68/mLvCj+vcCnn5v
Go6KRwtcChsIQmh1ywYwYvH6EhVllJClXyh7r6JkUP2ZFCU5AKP7mvvgR10E7X6NJra7Q0ft1gK6
0XDddp+jqB7g2swXQ/R/NH2xFfn+G2sGtbpOXh9XbEfvbW4mt1AAoF2aS3mYCmWeGdn8k+EF7NO6
Rux003DTzQhRIqksu1Fg+bZrwXnX+79WaLu7BpvfPhfqF20G4obrMkm7BTAMZeXLrkMHueUZGMAT
uCQNhPjCnBMd5m79RUVmtRMrfFeKo8DWQmRKiVuWHP3smD/rDnijWSn5kAo7jUGeDneTG2pe7lyo
fTN7by3vCzn8L1Jfdag8Lgx6dt9qPN0xrNb+tWKcx9/jyh0ECvUlR9cGFlWKxOUQ3QXDlD9QuVw+
RnbbseO011vNTHSYAvFrrFMz4TBtObUL/RYuLS8M5TxT8tDEOpvHHf50znW/qD7tRtnxFpk4j27t
H0odwCGIjAbz+Vrf2pYNH2tZXSisy+eQ4/bWhJEZUfgeJjaVLCH68BWTIAhKZ2j5gTLsIGcGJGP4
gXV8+1qJ8p2PvVBXNTXhSx94/FmoWc9yTM9+NYPIrKLsccSl8uCptHwPGHQJU01A+LM7FOnh5KCC
gifaNuzekPKDZinu/og8MaFQ+xgrVLh3qeewkYUDCE+jnpZk7WuUOV9HoABb+w/KA5sCsiGCgcZq
77W1qhMMleAUzF74axKD+Y5a8bvsUnW/mg4oM61zfSo75dx7CPF7i07ghpO1o1WLirU4snXE+gmU
F0U09VMfRt7TtIA+jTk10Qkwotix5w7VF9MPqwI+qBm/08AkYLME0j92neXxkQGoBd13iNYxHrGC
Qgt0qK5ZxjhQ5i2tMCWgx4hcUdZfqilP16Rs8yzuM+dPBfzimVyD/dvKWOPG5DTZpBoEq8/d1EqQ
GHRmjeQvlvm3WYUVusA4PK+T7ImUDMGVPGnFqO0/kB8B0BqoING8DtgJGGvJ4+zr4E8K2yXOMVLc
R8oraLmR7tUaCy+R9UTZWuFAjm+7tcL1G9T7Vjntk3RYcwD7NIe7WdhoxmYK1wxP5QhLRDLkJmik
y30TFtUxsyToqmBSBxJ39r7j+2LC9o1j6ZVpfdyE1zdOM/HGK278WU2z+SxKlZ7MEpuY6U3ceNPe
vyCQGcThjIFdzwL7/jVDj1putLEwEa+5vESGzQciNyfIS6wuLnZP0BSh1BK72W26xNdEoVkNyke1
zurNhM/yx+smCgSHlqhuWap7N8vlj9bxpODz15YqcYjuitojmcrtan2NpKpb4gTeML0QRrGjmDlp
jBJqrZ2NztYtes+KTokbAoh1vSdk6/+Y0nD1f2bCKIimhjNv1nB0Iz6I7Pp3i/TnbO+yZwe+LfJ3
HUzk6dtgfIa+uViIwo1xrQicvaeAww6AaoH01euMhXdszATuTBbuXFcY6Pc1qRgznQF88a+e5prj
VdbR81RzNx6afvxk9dRu5LTyAPU2u5ENV9Kq0b3aqVrXL+CfkEDNwD5OYS1uS9iopG1UnrSsOuPO
WKth58nOO0xWMz1Wridl4q1pvQPZLva6tMbbulmhRdllcxqDOXuwOyddnsKglO39nOWzl9AQafY+
m70Aulbxp+7yaAGmNI623Q1/uG4W4ZjtMA5M7nOrMl8MHGNLGwZyIJad16C6S3KLN4BkjdgfSmtP
3UIjQd/lnKNzWMHLG3znpHLfe7PDoh6Tdcq64ET6vbM+8fSniWlQtHNbaA1NlkdYlnuwPBO+kVF3
scA9xemjZHur0SVPIxHpp7lXzAJWbxxXz88TDWv4gqLfnSXPZDIqp7jtSrTq1B6Drxo/zm+zwXC/
k5BlyuNcdy+DIGz1jimcNj2WsLgl0BXDYV29xB/C8G8bdtnJH3HT7CyVGzFo9+CVLLS5L3xO5z1q
MfU99rB+mFysb6al2wg5FYLjVgnMl72smPW3isaOukS3fiKfBRG1Y6dh127HetzCjWLlVCxnYlA7
kuncDnrKPWehrVjKsr1z3b5OwFq6PwZukXs1oxCvjVXuM951XM57UmC2hCZeBWeja3TSMrg/qayI
DlKY9ofnzu6pFrLbpYKTqYKbj+mqzY9FBrqNirTw1ilqWnYFq47PKjL0sbLde2fO2WM08l7zneyk
Mu24s+3l1FtVz1VqzG4FI+1M+M+d9jw3/aGLIND2CyuRhocSvldZkH1KoR5FFa/xdKYFBBRbt0OM
ojStSJ2E2M6EDgZkiuYOxTrcNNgMlo7DosqtwdcFxr1y1uWJLvjTOIvqOosRJmDWOGAoJ6PaV0ue
/+06372macHGteuzE3gyPrsDB//YlYTK8ooFVVXvpVCal860ICCb0Z2eM7Evm8I/CbJ+e7sClG4O
LTly03oIwxoM0TDQ0jJ22cdA91PSYD3C5mz14Z0wehmznRV7q0rdXQlt4D2LLJpZp6Ghr6DI63es
Ie+9gw8O2fjoerjQdrhW/pgzL9awMFdSIZLMGoMnDjoP39HcEIpf4BWwL838hBaRD9bn+V7z29rZ
zfwTatpNnoGBX/s/bOJ+kp/bnrfRbPejwvS5mx1nD8/EBmIYpejng/chcALu6sz0Y+7MbHwMsOrV
Xtq88zJ37m9b7Bc8LUNwtEwRxLYE612hBz+gP5hmMrrwcPe6MyF7K+7bpQk+p9/kn5nsJ7pyTwyS
ON0pK0Pz74SeDGC31KfaVWMyGb39WKoARaCTv1U+q0tQE4Q1QxFc0LWSPF+6c0h8jhewwZokqPXj
KvLskBX9J/MaV7GlIbnmrmV9bsZOizgDgPgG0AQ9V09Xx6nTV65SLwVsrDiQKrjJfWeK+3nl4gha
kJ14P+zy0ZBJo8dfkdVfJ2txdnlpv9IAJeJSu+6h82UYT54TvuX463YwxpskYonIGjj1XtZWkB5c
hX3TLPltYTTvqguGEzu7Z+lbXw4n6WFauB1RIdA856397uRWdXZ04/6hMkMmZiadpDPq15lu6K+u
I5tzyIDkK2Ke7OyNuWPLtfrAyYCIZzsCelaiujD9pbGUESLVWiJQLNNTb1EWv6vCFLEcAWKCHuYu
gCXq2mLGmT3aOZzoCTOoh7TueK3PXy8NQCDKnEwnsvzeN4W82A1XybXIZkadFPMTf52rKL3uXvsu
F2t6h1o8aaKAYmqvVbPXIQmK/Wjm3Z1NsAQiWcc/EhiR7Mx+csuWwyMs8kvUmeKyeLxcLWf6nYpu
7I/CENmeog13F4BLI9A9X9aCrJ5hWq+SV1JcWaoDtrJpgV2DzTEaCSZaPrUdHnuilCrBo43XDPOD
zZHgz1JPp7IdT4Huf0FNvVAGhL2TPdlZZMY1jTC3rhW4EUyqFwz06jA5ItgHwq8unYf810csrCHE
9rDvZxpJ3P5WZvoxKoc/JoS7BJimt8eH+9i7XZMgzATnxiXAGhgqp14B3Fiw1sb9ZLtvBbbcGzC2
XTJJv8AcxnYwN9Hvi7a2TrhcjER643BuVGaiXCiId8L7001p9DgaJjJcOkGgapdfIrNQzhQwW7Bc
xa5Uzmfqaet5CvHs+fOCPagEwv7XGwL9zNln70AeyBh+7XiRPWKUaeHbSA33WsnQQGcpCsg9phCg
Q5urq6ohTlfHHRO7YMuxDzKrDnaliau25/1oReziRLGwsrTa9t0LXacGy7GuvwUMoHlj7RkfpKzl
PZY+40ST0yDxIQczmL1S3gYEjGMIDSXBmiK7SFK1e6delk/uWXy0sq7+KEorvG8nJ72uKh9/G4X/
lUkQM7soN4ZLjwz9uFLrHXtFQAq6Y9PxI8RN9GDblObdyTlsu90U1O0RFbSmzkI5HVbGyD9snKQg
8UUxJ51dNJKm1aU7FJ2NqcpMjTurkB7QH14GpyLVL0vm/eCG4D1DCGgPWb+oE5+DZe/LwWK4Cl+n
0OeEzxv7OcPYHg+5cx9aQ/pRz40Rl4AaAcjQwQKQGQ7OzWRzqbmtqFDY9UrnN9wh1HzIfNnGktKT
8eJSEbLufAUZ6ZixiN1EIqxKOKd77jS1bxG5XUuud1PbeTG0HvkqO5fWij4MwXXiNQDRD9bpuJA3
iRfOhXcSKpFzNxWe+aL5AtRx9OMKUJj4Mx9jKmwcBGrcUM0yXJ2xG2/J+cs+NrtJHae+KW7XDot2
wgsr2inQC9yY4NDs8AGSbpFquwlxyrzXwg9+gbPBrSnGUp3Iqbe7nj4KLq10r1EUssGbwVrPz97Y
KcQnDKQ++RCTJSgdW6+VPWR/vDwrs6TJ0gwzJBbOJ6iNxCAcPmj7ldRQwYWewXu2eUVzBa1JAztU
m3K9piajf8RMvKXEfToPBDR3rxunY1ak/eOcafuNgpVmToi6QfuRnvUw9K0F3qbX4dPgSd6nnGXt
Q7Ua+s2AecV+v0eXIQQdXnHJqDfRGeadWU/L0WYfGDG8Ds7j4FEpExkp44sEMXRjGLn9uVQUFqkh
1HB3vi32NqD+XdtwrGIzCrEAhUOeJ9AwSz6UE/Vm1AWgCu4cGWXlHQq/4n0C17WiK4wG4IPyJ4/f
dA21W8mMrJEYHgAfABbxl87eg+SZX8w1yC4lxMO4qfLlq+pq6z21Bi5qq6/CBKVD3uVRhHU0K4v+
bcSwfZgM3rpZ6/Iy45FKGHaKPY3K1A8ZE8RVpNEbSU/2WU/Uz3SDL247C74aN3vLvG3XdvoB8BJI
AfWOdZIbeLehXKccJ4qeFdF3d94yYTnMrWyPy7w7kpl3Y6cTPCWGnNQ1BGT2E/UW4Hg7dS8m97tb
2fbTYVTc/pEzA1QaI38iRKmBfWQa0b7dAJBDfcWQ+dvQ1NdzOKUnP/dUYoADukaajwamOArVe4Lp
uRU+NDM24Wnx9MU3ghW4AvltF0woD00UgM1V8oI9crwaMhC3YI4/sQdYe03W4kAN2wdcAQxermAy
CEtkRQvcbdLL5dWA9ncIpJXv8VQ7e4MHHTMopQBaLvZZDC2aTSuaxUZoW6FszlbiW1hLlNdylzVX
EBuVy+Jf5XSjytlfeZEN40MIsQL3Q1ThzIPIUD3NHjSoJedlA3wRaAbAZHELGTOZPNY3aKwWN402
P1giJBLSrneeWPn/zfRxcOblnkJ5dGAtXqPB/ulkHNaeQe+vC8MYpeQjaiScg4yFxwQ5Cn9QZRLe
MNqDbQn3NOGhB3TytIYdo4LrwfYazXWrlbl38sKBBNW/deRhHiCfnVLDPnGxUkcN2PSXgcUqth3j
pwMz/2Cu3JA3E8ER9BZI93D8qKOyf4ST+zi2Nrtpsw15tVvbIJhXxn3oRAtUNjs/95SL3Lra+OOy
Gb+2NhXxkvN/V7AGQ+iJ3J9wWEcADPOt7rr5LKv+7XsX+79r6/9mbW2zxyUz/1+vre9F9ZG3/5nT
9M8/9K/Ntfsf9FfC8vwXFPHfN9eE8E3fJ/ELJ4m0L//oX5vrYPsnEJTI89sszv+5tXYcivS2slfi
5AiYXhD+TziK3tbw9+/JMAvv9Zb9jwjn25bzTYr69yi11CLkcLD6i6uMmXVTdcBCxgKjVuGjBx+m
xVSbGc0OnPjq7YX0R+NHvrWoULqM4LmbDQzj+MJr/ChHYzQc+TIC8r/BSFqUDyyu5C/93dGCUHDh
GKxuWKDaWB/pculNEqIXe2t4AcisE6XL5rb8LoBpti4YmKNbLcxiHYnL6DiDp9Idaj1RIKO/y2RC
EyOk/G6Y0d9tM4tN8Qzrxfy2/G6jcXyU9TjKurD4QAbJf46Y+utTK1uRHbqB6Nmt8jCTZQcDZqkb
Qygv8nlXs3Nypjs2KgRfD2GPNnOH/Ym/bj4PMoiDZind9ISpypHzvm77LcPZ0DgYVt8LcsoDxBjU
6R1qdzpuHl9+nmicSz1OfZx6EaWho9aQuy2Qkebvaarop9mLvPAmGuaawVslO88W+F09ytUguTBS
KcASwEY7nVXkptWOPume7mavxMQVC1TBhhhGxkWOATrk8ruWf9Z0WQZPxKrOFi/RWVswVNggYY62
mFN5F9TKOJtTIx/MMoSUE2F5Is4B55YLxTlHFjlmXmc/C8Nn5HYGjj29aWZWNXkHP+qWj6ADUT9V
4zaGL7zQN61Nb6qb5NWAZcytz22rxqP4luf6b6VOV+M55GAMxlwc6k3Lc/w8u/ds8gU6r+YE4hHb
A+U54KCzFrJXlD7KTRVMG4PzEe9lCMxGd/cYzX6A/MoenawfHqZcB49VJ/R7XodzgrpAz02Xz488
D+1hATXzWjHbYyNtlzeRE4mM2dJjmAoA201WEdxFOAxf8252aLTzjXtjTpE2B2kAaA+kcwv8BQAR
Pr01gcklllf6llGLN3G0963medhK6Yhe5Nkce2XvzAS5ZDDH7bKu50barKgj4Fh7JE91nji6j1Ml
slcuL85NtGKc4uj3phfyI6TS8GikaHJCVl/W5EKxdoKVYSxrm2Yv7HbdLfhRHmSxBmc8XZStBslQ
juCPXGcObjcaJQufgmGUDN6o78css1lMEVajK37cqXLhd403Qf4/9s6sS04j28K/CC8gggDuY86Z
NU+qUr2wqiQV80ww/fr7Idt9pZJauu3nfrCX3W0lCQnBiXP2/vZNlKkCVOlY7Nn5Vq+DHT1aS8u5
IyPzxC+NX6siUwjTlncxT9l4E6g2OhVybOgdi/lJixklo88g81NSNuaZMRfED9Y0ck4D4sydTKov
i77qgPAZDczIhDkN3AQ1p6efTJVkj1M6x49i6GJn7dRe+lgbhb8ZmHMelNE1KEdpt/tL4z1GqjCU
CRD9pSGfNILWPHGCp2FsfUTYU5qg6GModEUnDcmJs+wU8OXH10WQoCkwqrFZlyj3uItB+kSON5JE
0BntRho0BctBV7C8aB5zXeg0IPpdh4a5rmiTn0r8yRsS5RG0uIa46ozmIZ6bu6Qy3M+jU7LdNX0Y
pitnwKi3tkGU3rtNIs9ycwqQsEtmaUmLriwOj0Dw3Itlj8GjsQw5lnGH05jlJ6WJH6O/UV4Lxtev
9dfBiGXQC/bzoTpjZyAfwkg6a8XMWa6GvGZ2NGMUlbalP3aOQcMtC9dBigliTul8rJOxOTGFph1H
qfIlG2hiITY4p0kzbB01jBvkwuKJPWtM8gB+6RU8rIlZJWJNmaoBE3tnGzxxMjIvLRSRu6YkwxxR
hFfepElLS6BCu7/N4ONe9m1cLFEHMYLJKB+S8WBH3XhbDrIlHyAcxB1NKO+VtDocnhq9BwLKDD4S
RPPplkg277zsC+cFeUR55quAkgw/CeucNsV4HVpFQNPDi0DB467FG2NZ9xMajEuMabDUQy2GjSXo
HRE+Ex3LHLQMY1EcRAuJ97KNMZ35ZFOifBg/1bzzbq1BTcfQCNo1H4roMgnao4PvZ9/Vcjw3uiVZ
1au8TxIp41tpyM9452yEp33bradlYIe/ZFs3CUGtuZFeDCCtL3yRpueRSYdwlcyfItOuV7XJMEeO
40NpNndjPZMQSJYBlmGkjjH4kl0MGQPH5uzf1DhgtwZeCmKV26E9hEZ0maV9uJM6DjZN0ViPoA7k
PiG2YMfz/imZC5hjuF2QR2TlfehaS2u8qU5DktK8bQInu3BKC0NHW/QXZWGGB2NY9pAqV91eWlZ5
w52bM8j3h+t4KolfGFvDXKaOGWWP9D6EiiAjvuG0sYcK2hoSUEB7qZNf5wFsrmwZx1rLYJZZ4rgh
GSE+NwgSxWhXlPtOj3ojmQl/tJsm2mQe6o2eqW/XWq9JXaXr+esweMhDvQjxo2vp1bSwCYPcjHkE
BVWM7Zsl+nSrCYi5S0zlbHtJpjRUh3QnPTTfojGCO7wr7aUyXbbrPlmY8ELowYeJsLbJ17G3xHK+
NprIOA76rFkG5E4x4E+W2XM9MtQP0St8zpf5+rRM2ln2niMv+9KkcXsk0tPFh5Omm9rhn/Da+tih
md33MVN8XAZy08eWvbO72KJRYCSf/AR8X5dFxr4D17WSbZDR0YXUZ7dJvKu6pD5qCpIt8X/+Aa1R
u3NHKi/CLmlG2lF/Fn8VJmRjVW+6Ra1gTjOi80XBINy2+NQ5tMD47vexDq21niJ1GHpRr2PnYpZD
dSgWNYRZ+faOwf2n2qxutKb7UMRFwqBg3rNEG6uJPYkVy2kVYY/dxelMhZGBjSfc9tKtmhvXbPd+
W+/nIQeKmKfDxoyKW8/o0JiXc7grGmYi9AVpq8Vs5om3RIWeLRqQ7ELkhnHrQ+cjJVCTUz7R0JgF
xLG0uJ6aONp1SMDRAxrFWmXTjb9ISdI4zciSqMpNxxhsA/HQY3CtLXIxxcwi7Ioro0NBwtru3iMe
iQ9zEmB6cqwvdaAQ/3wVr+SaxKi4cniRpUhbCqiSg20R1ppP9Zb93OKmJYpv7IsbZeAU8heJTO9o
a236lT6OeeMfkiI0MHbM3invppssdp5l4D78dy/1/yHegqBYdjL/fi91D5v+S9t++fJtxPhff+pv
1plF+JyLE4GeqsuH/c05M/8AngrDZGHWQ2Tx2Of8vZFCHIzBEnyTbaLMhS7yf5sp+YdPjtxCR/Ec
dtNsv/4DCTDgq+83U0vEMrBWX5oWvAwfJfL3mA13aoQRDU5xNEidsMhGWjIp+21gDMxiue2xpC8Y
m+G8QyW7XiaRG6sdxd4NA/dQ5zJGoxFQILKLsUickup+TJmYqdgkWjxEQrEeGrElS3x8ygF3s9YJ
R7yQWmMd7crM1tp3mOREodyi9/usi6o79qIN905MNory0pqWd4rgkviR/dSj1oWsK0vqfozYTlRj
uSS0LkMnVD5JatuXomnzox4xCJkxSv7WdTdm15vrnsDzK4sh/qGY4gxCouBt27cSoDio6BLPBnMM
uzfmE/4JP9qElL6vgedWdD3yKqtXOWlkF2UzdQ9IJLzzMZnNW8gk9qbI3BsWBP/CTFjKvTwMnyGL
UHGIhXblavCX2GFWQWI2+8YNisMQE3dJIXhTViWVcGEXO2Vg9Z51j7nB9U9hQSZfOabXhhcAYg/s
FOHUQA47YWkIrWrnrjFFsR1qQKLguuW5j2P6qDGO0sxBxCzTyDhlbUHohV3PxF8kM4U2wVSYZoH4
156BnGMY9L0VVyTZsc8+D9E47GVl5Tu7xrZgzu18U/V2e+HGBoJnbd+rMR8/TamG0DpQowZu2jLG
g/A4TApDty55IVQjZVGcuK+aiUJVTM/0gNu9VYnkoEnJ3QvbDz70XlzukiRQn71YpdMF8uDkIoQ5
z2usGmkUj2SoeUuWR4yv6NCqptlh16SZZlJUewjIlxQ/YuWmxn+FPzG8hcjbdoRiE+pUBzlgSoyZ
N3Ia2ux8SqoHFuWEUUM5vRh08ohcnB3zArhKf+YZvA7K3ORHhtxQbasQUqyyAxK55pQEJuh9V8Lq
y4tssB4iinGoFELWB4/g95uxrI2TV4j+ymYVPpN1rEgpIQeeAYVl5O5BG4RU7ZqWzh/KY5lSPehx
OCnMRAkWH381j43YRbLy1jaELaSPpZ0fJg2CYFF6gQuQ2mR2Zmu0AXQTbBJRkZa3Fgri0Z7za8Nw
Dj5geEafRX3RKPulzGo3OK9FNkZnVESPCi3DLdBlYsXIizy2sZaBvc86kaQuRJeh8D8RilXHW0Kr
56sZ5dB1q20v/+QXIpjPZQEpwuv0g8MG87rxdNToLdnx9zJok60P020bZoV/GkoXHb8P923aVJGq
bivSgIhZjqc+PJBnnDYPdoZsmE4+mQnIWgrllu6JpoHXGpscyIJJLrPiuud9NRO2h2xrqZkC8yNa
cPKgzMoIL+vJzd1HE6tv3cCYmaybYiQg6DOZ00S6Uo6i/fNXkQUhYmvq8o47Fzmv59PBwJYkLfIw
e2aIK9iFyatL+984eACBaReV2YDyx9NQInqNG538xkjLiyHM/Q85eo+XdNFPodyYrPBoISwgi54c
neuic+XnSYKt3xPh0RP0PNWwZXojRinGTiDwt4WTckgKDTYH+Wha9wJTXL4mMZ7tnDlU8Z61jyN2
acDGgYRLyC95CA1l1UPrLa9c+P2MeCeNjb47S+limGi7e1747uiGW2ocdTX2RPMhROZf4S8nK4yA
HclyePbvs8Gzz1B8McxL0awtuBh/2CdSqIvCl3j6YgKi5IjzyaF67piFC/gPlk1SvIuioYSse427
/Hz+KnxoLKeET+ngV6gqd1cOnYxWFN0uDxVcTFC9BbzVLlH2CdnQno41RjKvS1i/QhVvGdUIYwel
w7wjyJDMCkQ1GO0HlDfKKIpL2Eflrde76pL0k/4jGjV7WtnCPyOFmaZ13VB1LSnWXQPxZDV/DbfO
l5zreqpfeUc1CLkkKXZLGnb8NRjbNmvzLpytYDfSLnpwlgRtuWRpm0uqdrbka5dL0jZIYPPUw+7+
NC853FOA/MtVIf2kJDjkfNQT0xNsuLnvfezZVZbkCJPrDZBkPHPnxfzisBMN6zHdVAyFniP6qien
Jh1cEhMODRedCiFOybpDNQD8o8cInSzZ4godMRpZf98yYXyY3bI7TqrXe6sp5r2DmozUbYucjLk1
sIcs+eUuAK9k04ykmseCJd6H3bmpGlptA8e/G5ccdHtJRA9tstFBswzrfslLlwnJ6YoToImYEqdO
hyZiaZzlk0AKsahTSF7vPbu7sNzZ+tJru9w5OPC3qRVYB9XW4tEYOZ69JLmTbxbukrgijbLossvU
HOoPesl+J2u8uaal65+zOSnWc1RghIfwva9F1F+CLCOD1s7UISNUvl7S5aclZz5YEueDwPL5kFZR
CSyB9Bq/3LpcUurbMcIAEPPkXzuJO+59WzUvHsH2NdOtjRjn7qZpHWLvZe4pWGytf5OqaD6zkrR8
HdoQYBUyHsLcMTpFZvgYNMR6kYmJpKBw3ZVhTGIb2ws4zLSMJ+hc5naIyvpiLPzpTGCayJa3f73B
XlltpBUxwhut7sGwNTM63YbkzUt33PpsiDBGjAqAAhTHNUNINq5FaAPSyDEQKZQBysJ5xHPvAfvh
ocbtCOswdl7s0aOmkFHCOMlMWAmaBr4QT5WaIvdO/MW+BlMURtghpir+k7r331nJb2Ylrlrwr/++
vEcGXTYvn8tvq/s//8xfxb1l2n+YUnhEUIg/ccX/KvAZVPxhOkoSqCA9nwKY2vqvAl9af1Cs4Eil
9LYA3i57jL+nJeoPRht4ApmUsDvgQ/6jAv8dnHWxCRI2wXbB43BM1d7V9zDUCN4zZuPM64I68XeQ
HrxJPzW9L4vmlJi5ixQzZV8QJXu37RDJnQtif4ct7z6SrKEclxOhMyfpB14qLgrDFqaaVuhkFgMt
ir6GCg/xPwYxsltjJ47PnXDoUSfM/K8B48V65lgPptMPNU6XUOd6jM5ROTpkb64GzzUYCxjo1Hvl
FflJuFib16kYsnjCEhT05kdGhwGZbkx8q+kuqWfYzVtPhoNL3CFwEf8qjrvt8OeEgeeMcYPzdfSQ
/TmHcCfQ8OvQKWuAWP/dFf9/dsUWZTJW0n//2Ox4auLPL98+NX/9mb/3xOYffIQJ7s8D5cOjweb3
r32x5y7OWOUsT8HXWR/Pxt/7Yh4bk82qL/gCpo2j9l+PjS3/YFipuFHhbij4G85/8tgsT8V38EnF
w7Lgvx2iTJh0L77Zb2jNIUp4ZucI0GxbwybKWIvhztmRfy4R3xGb6TTFecqECckHys/NN9fq+s/j
fBvawgl+e3THhBBNO4Dr47lMUt+jL+s6nP0eofx+wGG4hWqstlZsA65z4/zwDw5FJ4GAHQmWWr1b
HhpBsLaFkpDWKkkqmY3aGD13tYU6VP+Ds+JS+kKR7qOoML+/prM1pvgiZbfPRuqBUQBdazpC6rvR
1cdfn9U7yu/XCyg4J4npn2XvfVMDS6pOsf10eya8/kKyuyFSTb1RJ29C5iprlzp0WVwI6jKxTv76
4NyDP/x69DCYgnMXk6/67jy7MQoCUXXdHmqYWuIqom1hIUD89VF+vEccm/uS1V0qG/Xpu6O0RFIw
Fgn0vvGlIhXeLpj/OFi/+m1S5ciTf304POfvTsoBCIuqWABpNtV7FrRT9zaVKz2YcELRGqXNF1fY
b15Y5hA/8jMIcX+trZ/G/wm/lD95CH68jNC1icvD7W4t7vR3bN0gSpPBE6XeJyb6lSLw8UGYfrn9
9Xktl+mbB507haOgl/A9SLMSmuf3N6Uku7xI61TvRbzwnQzjPDTaK+aUNtAUonB/fbSfXcVvj/bu
RyMQK6xDJ9PkABENEgCZht+Gijf5Kpj30eal6euvD2mzkP5whhQBCmEz8Zjq/VI2EWfqQWDp9haY
1ysJ9+1DCN/iqMrZO2hGixtdA/Ca6J1gTP+MjtFDQysOeGzLfa/9fqtHG+/34FafxlFg8VeSZMqg
q+9muPWkQoZrK63n3yxM1k9+f0EOxALM976iEL7/Zbw2RKyBoXQfD/ROVnJJ/1iNo9NvDUPAy2kt
JnleOWzoZbArwZXyjJpuvNaWV126bFxQnIWkJ2OP/82z4Pz0q7E+L0+4w1/L///N2yHxM5XOTtbt
RzJo2GU50IdAfNWIvcGGhe3DGAtQBYMi1rHETHQaCyS0bYBTepOPGNx6s2BAuTCiJozYwqqCTVCg
3SvsELq6tptLW83GcU7R99V9120G1wGU2jVskIbY+ND1XrD2RVyvG9RVOwGQdtULiFd04U6AZ9sV
tgm97pBtrMbMOYtk+qBhT16mEln8JOZ01wiNdszorjBqzIeacM7VJDMBWThj+BtN5qMBSGsPIsFg
hDS9pZO47TysEb4bpodORd0Vn1zsfn23/viA0L+jMOCph4EB7vr7KzuCKdZQbfjR2+gSACy8PM88
Api613PAAEoDDf0HR3QWyRKBI8t68/0RART2xGmn3b4BH261cpsRUOoX8pwdNW1aXz39+ng/rtse
Azc2v0BByJR9D39vcaQX/DbdPpky6C8MB48houmth0978+tD/XibMiGwlW0yLTCFUO9u01BDuB/6
kreg18NdMmoLfjjC+39wFERFlClCCK7h9xcwZ3eRdyCD9oZqzGZVu75x0HXoXf/6MNaP6xhn41mW
t0wSXJbt74+TxnS2VeXjmhqtclNaLVa6MWdG0GJJpx/pUlJw45uA4E6N99jg1i6Rf/5uWXo3L+GF
QWgIOz0HFsBiyHr3WqoBZ85x77Y0zTKXFryf7YIh6XYSLYi3hn0gmS6PPsL88ktWDu4txmEEzQ7W
8nyexQktaPCbX2AJS363xPOdXGZITIZQxb2vOEJpGEYQiXZfhLo4mg3WBpOe51x09WXQgm7HMlx9
zBwe5aw2piuNAXbNhAZNm4eUyS2yLxnRppegdBFnDM86QWdUx111NxWIqCpULgcnjIZTMWWXhtn9
rrj4+Qn47NuADEie/+W3/2ZBDazGzydv4KKiqwgbt9rpQYYPEavYuqrdZBO0uJpyV3W8sZr8NEXz
ixe7922j/KPGWL4evaaHqFT6NyDEy3uPKL/ZCYqT8CJ/N1ThhDgHIKlgrL1rYoT5v7k7322z/7wt
vjmDd3fn0NHeDsupBQeQhMQi+MUJDA2YccOEENywyGt2zUliHoF99Ou2wuby668gfnoXgOun5QC8
333/uHsTa8mEE2VPVu3itiGT75Wy6tqVbYHyw/xcgkl7RFIZfWqbdcdAZg1MIyI7N0LkELY7G2Pc
plEwgIbYGvDB24iLIg64H51kmcSH1pepsCyWSvfOFenWMRPS3gz/sfKS5mD1jnluOFZ2mKFcuL15
pyYOFEpLr6vBZxL46xP+sXTzFLvBJUYDQRS7pe9vGhquLuMnFoQaPVYR7N0+yTbGjMGvnB3xmzrx
J8u2olZk5ynRFP2QwIAFFFkoi86+Cos3nLIBb2067XKEJ/Hr01p2XN9XpJwWZhjbl1K55vvCHtOK
xuLhcCc14X1qifAxyWYagvnEbsKZUjgNpjIYTinI478+9E/eviS+INEVghcThff3VxQ7KaikBB2F
dqePQeddj259S57xG5E9r2x51W9eUF9rzx/OFZEkDCw23Or9mu73RjuS3tDu2YYXt1pQ9wCQ2kxE
J6xFP38xg/y+jJFXhlNFcSOJgiIyBa8d1cqvT/2nNxO9Ot4sdJjM96/lWHeg1nqe38Eru41Z0ayV
RCuvjLhEixQlb78+3E9ezQqlND+zxd6bTf73V5quP5GIeuRHxkKwx+QbMBv0ot/sEX96fVGQSe4k
Lu9Xqfa362rSWiEG5ards0du1ghYMVAXib9m0oayqCVILOwxjMEfyTDxhjlOQivbjr1xBkP+d2vk
j5ty8tzYFbIpl67nvH9eh4mUyajF9iz6ztxGoRvu2ma+mPqFH5hbxhqDCNY6t2PQlmrzN4/V+1ja
ZYVmXURTtUguPOYx319yYioDWxTM4CdLRq+V2xArOjRhd9XGlgM0Q5WQm0vNB5Bm6MMW7JEsOhua
nAgl89olt2AwpgGsgyAy3O46NDhO6LSff31n/GShWcKJEGmbSEbwQH7/NSPDiyenUPVeoXbeaaLj
trKFcUstH//mkvzkUD7rJ/4yusweV+f7Q+HXA/rUuEBAIQm8STG5N3MRAUmEvPoPTosaFFIWQELB
Ad+dVlVUM2ZXWe8dO25uEEGpXTm5wVnSdC+/voA/WcQ4Em0RSkRiwN53KlCvhzhHOVIsoE4FXVHd
5WFNqqnZzitzhBony+g/zFtbbi4EpIpWi6VgBvrvTi8kV6TzI6feT7bVr/MFOhmDq9k0pv27mDPm
Cvwu71ZNKg3EOuSceYIV6/vfzUsh7THT5BaRjQnuHcIrkoNIDqD4CRjN1qpp7Y2iJs/WtegHY8fO
UY9bcCxo2siy4eGKGUP7x6Cdsg921YMKbmDhacCnJMcz26yjl5Kx7EVKyG67C6NlWN0Wy1Sx4JTE
Ghej52383hksrLemmM6+5pISm+jOW2ByEXNf8urvlbZnCyPl6Ni7xMpHtRV+FdlPPtr1/ItKaJaQ
FMEOJgIY3QBmgx7aRPD/Sms6ZgXdtX0UW7ncGmZlnYBvjMYeC0TfXjp5oT1cr3oKblRrZcWOfzcG
+NsILsaVln6KsTftZXjBpBCLhXZEmew0ERJ3PSBldPaFUR6sBsIBDunGbvCpAs7CH7EwBWSZHN0Q
fMXa02WZ7iassxDjq6loznGTuziBMRMMKABbmNObsYcCsyl74GlnOZwUk75DXtmbCoAJxVUMAPLF
bQP6JW7QjahIkejeQecy3H3Ztcl0PQQupt9YwniYjNp3b030wOGWCK5QHylix13tjX68k0WoiPWo
wnleA5n29wWuhXKbBUv7zzRsdAc1qoqHBHnteszyUqxbCSFplVSVc8g9fUOfd6d7p3oMKjt7ygzP
vO0KheEjR/5sLInHovaJCZx2Rd3uwHgXtwEK0l5G4TadieTGVEc6iZ/mu1D3J9FPcC6q9iVJAcI5
IKk3OhnFLhfisxTGsO0xqfIdGnePYNbc+jJWe4kZeUXFPINg9MOzVlbjq9vVA9LbCfqW27/MtXIO
ZLHg3hinFbjjDziPtspQ9bXj583WIjMXKhLGem3G1hlyoehC4EmBaZMQzxsHH8ZZOCgQrBvIyoTB
TGNwDHyJBiRJNUVF664z3hKbtnUXgPB4rDvZAT+eHP6WXqV0l8ZBNqd0HO3NbKawEDpIDkkUgJJ1
0/xsEHhH+GWvA0/e5kY0bq3Bi4BRgp/Geao3iBfsBVpi3gZhVj0XXmueFxFholMH2oZs6+ZNGTXw
+66vNh4NaxC0pYMPzmcGTCbOUZixfWwn19vSpDjZ1riLncrapc70lJu6fipiwrEceRfr6ckZAwRh
iKKBNAZPOZHFsDPS3Dv22i12vVEHm9kx7hn0AV8OBFE96FW3ZiINfocFaZf4mB3ZN9zGjdFf1yG5
T61mpD6I9hzgr7vKxhlqmoEYskay64kuBjqZ54cC3fqbbLHiTjEipXSTojOG9KfLupgFW3PbbMJg
W8Z+R9a9B3/S5uZ5zG008hu3Zh/By5RFgtjt4WPFtb+sB+4y1BFQWlLrSEb8RM5bV+6I7ST7oivL
7cgDsQ0cewk19/6MOCcDegk8n+xAEn8+t3bz0bDEjjTvxbdq85337hKfProzITiC3AG9yb0GbuhU
Wi6ae0NBL05dDzZCBlfTONGeNVuatHV8aBquFBKdItvMMEPuI7r613aW2PfIzdL4OCTIlRzw/5fW
YHs7wGA4wseaZlwUt+arMgPqSd8n9xLycHZW8ZL9hNU4VKBNwnKdDJCezsexVXcSCPebT3Nfo/hW
CL0qJqCbefLGB+ZM+VtTNdBrpry1nosRCjVbNOeKVO/qI2qhAWZRO+07KpZ7b5LJR8zOmpsxG0FH
2fUJAXO2jscCxKQU7SNdOMYg+KbmXddr7oRI+PUT7JH6U11Jsr6IlHlya5TLCQNYWBdjl+7iyWwf
maXinXbLAXRP4OTdRs8tD0dmG846NSWpcUo5a+Q74qhr6AYuLeQtu1K/2aXsm/JDDgUZL3sc9h/q
YAhnZH2xhboZ4GIMG1HCF82xAR6rIoK6PLCOnEI/ie4YZ2er0m1IDWi5nMYHREycolulMFRDAImH
RKX9h94e9XBB9md4FXu1tyHlfr5A6OOdy0jyqQLZlUQfir0D7MSKSqQ+qSqKrohRqJ5p3dlbGmfO
VYhRT22LckGqQ6bZDSV8nz2o3/AK1mrv4rOJnCseopqHil+XJnx9ShmcXxF3Ub02fdjcyLmx7tuY
6x0n6bSfp2Lak5YQH4xGTljP7fqmAu306iw7zHWhZiy7aZ3Ee65sfEDVwscaIN+tRtanykr887lv
q9duqpqnPuK6zq5bf8IyAfdnRqCHna/Ig1NIN2Kv/a797A+tcyXn2hhWfemHVyNDekgLilSAz3Mi
JHyfyh6wUUIoQDJ2bvFaBnbhk6ZnRF5dgxmIkoIVSgcgEEokbJU1OVexUwYPFS44UsR0+awARm06
HSFPt405IMjKo4h0tLC3IZzO09SYwSYEmHvW5Jw8ibLjg0eS4zPgAJw8FX8afmt4pf0aS3XkOVTg
QMOZWIg6OzbpYj7pfJo4m5hUgROCIP6DoPdRXYVD1m2SuSr1auY5p41VtI8TiTNvHtaXz26I/SgI
JsJwQR9wl0OTB92Y2M5dnEf9B4nZz4Ujw5fMkCfeel1TvYgkUneGP9fZqiqG6GpSeWGtSIxonrJ6
Hq891eoPZjWmt/Hyc9sIi88dkh1ua9lzoNSYdnTsUJdSZERXsuWqwc6YrsF+Tm/mXMZ7YwQ2CDzA
C27tPJHHGinfOVgbPrGc01tK9vHBN5nIQN6RxmlGZxFtjRxKgEuWPOBXDRd+Rb8FaV+hDJAayihd
nNWwBZG/GSq4lRFbrlWlEW0f874H1Bxp7qQZrhFLr5LcaaxZ0RW56aUFZAsXlyGQKTMxzfitzdaL
+qMSpYcfte3eSnTDDrOLPEHPNNRvgBusDzKshk0/tNYXuNBar3n06htWi/mttJe8RULnSRNqEkd/
sT0NPzfoXe79quKywLls2j3UOKtZKUree+KI8GF0JquZq/oveLrqmy5AdKZru7rs+gkOMiqzG6vz
wqtA1fG+86Gux60njqxjfrMluU0cCyPsHus4LsybxoC93LOhzJ1jOZVcPE+4F+yJg12lg4ZFjKBx
+qYdORZ1ILznufW6yyCvwn2fZf1BqpyfhtfmuWhkqleOG8bXSrbVripk+0BGSYCtPXrrYDQjrAO7
sQn6SrziQHZ2sspmstqmcmMLkI1OL9Te4nqtmGhK8gEansMOisqtlZOTRBGCAUQmwQc7C8mfM8o7
NC0XCPJjZpFmzF4G6tug/eSypv9j6qg/JXnVLHo+dWUOuXUZQV7aKzEzXjdj42JURnVVQNC8U4Fd
HsnbAfDWEVFIEg/Dxhp349GJu1M/EaoR82xemCFhKUXoFidIr5j7bUEJ6DP+o4X64qO3P6ZuMd6m
ZS8+95k81bFpsaR5/E2Auy6UVeH1lWfjmMhH6m1zNYHCevWHZc5UdruIzvKxBobItIwA9EOf4Gsl
9S+8NYtowFZUHRQa5o0/GDAv4ro8eMP8Qv8v/0hgFmQJt+Qi2dBnWOjZ4azdCQHhOknT9pgaaLv7
wDCv0lxWu1Zr5ywPSGiTmZ3f8A8uTfnAuNc1PGQx+OGtbjmIdgL3WmOVXNGYnmBHBvLFj331QbVd
dohj98OISmpPuzSiDqSUW+X4zlZlPEQXsUfjprTsYyBm6zUygwEnsWHuO9uaN15MfuHQ8zC2VdSt
BoCm23Ca1BnFhXxMpLMvnLHc8TixAJcJu9NQ1f7ez3z/DaSy/ThW0rr0c39GtZDLe2zByXqkhl1C
6ZZTa7MPSPfdmwnDxM7p27HeudSFuMubcBuOY/VlZtQE0i3sYqJduA0QvYbxapFxsqxVE/ycPGkx
aiFZZ4AAyxFbnHaBg9rQI14SvMGncCgOXVpnoBelcV5OyXgzm/ZjFxNBxKO4i8WcUKg5YH2BUF3m
0gkeQBRTZsh+l7IEJquKTMtbz2zmTZoL76ydFmy1GW0jJwOLIRrnKq+cslxHg28xtMiApk1lf6Ec
wteo0YyUBw4nfhWOCfZpsTBqkhkQbtMUbEszAx0qHuOhJ8uuS55yW6o9AtSCVw4UtlU9V7Q0dGyM
134g6vOJZja7Ohdw4ooQ9vTkD7F567jy1KAtPQQ9UWRem16gPyvP2mKAiC/LjOEoAJ1iaDukawTG
wz88WKPhP5FguGKf89KUBVSdCH1rXal+TRhWtKRJdtbTOBEcUtruqzWrLwGklGcq1uwZU3/JotUa
D27mGDtQ0OG2c3V+MykqFkIBgWeCGsJKNgZRRTk0HnobKfLJEPhTNz1+N+iqWGZ5x0hVXhlDiIy8
mNzyivYNURM2gErsIlnGIoSvLnnO86S4sWsvv1ExfeRVjPB/nxA78TlrbRCobRJ9rgPC89a2wQfW
qABODnTCO5I2veGpoeLhd4vZ5OSRwrXaG0ocs8rjjeKP1UfelvTO5szCsRvSkDwibLXvqY/ZmRLI
Lk9hSrgshODuc6tbmgjtpPO3VBZ0Fdq5C55NmJKvadTwpi+JuoT1MwbPyHLZhMsgNvx1NQftZ2Jz
DTxziArd7Zw6xV0GB44fKRqHcueGXV/upD/Q0UBmuDimbU2BUxZZeRcpsjupMcvg2bEc/oxfjYDb
CPRJSbkrTG6jQkD/2/Qt33KbOMilNgUqLXKFyCQDthnLoj2LZ6dj32gWvQV+riLXcUfxyifPBiaT
oxxoP24i6U8GYOelBAAeximxmfLPk4hIu41qcorWLCAWYWUASlPrbNSA4Jo+QratY38krcXJ32yt
OaquBTTSAWLM858X0wG9AwKK8WSMLpxMnrVrzUjS2U+Ue4FxZC1q1cJh+NoUIOOiuHPQjxX7jBSh
D4uyACRTkY7pobL+l73zWI7cytLwq0zMHgp4s5hNesckmfTcIFgkC95cuAvg6ee7WV3RUo/tfYci
FJJKTGYiYc75LSjQrUkmt7HpnNk5TjSfPzh4cWu+QvhWvOWCz5d5DnhIQ/JbemxRMRB7PyH8ILan
G34OLtjoojedOr5xNSN+zKbB3JZ9Wb4URuDdZx5O+mVNruGjjOt22o3A8OGt3fOhd+agc3owlfOu
8WLz5bkTMVzwfwQwL/lOuHbB/uNpBS7DURy0jv9/pl3zK2F7STCvMxHTedN+JyQ4E7jbNwICIyCC
kGqixByXuc71Q3apo8+7EvzvIBPlGOY8ZKJzsN+ke+qRAFEauBXa/0RCsBTXFAs3D2GeXwRa6CTf
ln6PrMqcxzm/jQdLXwo1QuZeSbsmrRLxk0Ea+xpXs36Ak252+FCt+yLyxxNapuR5nmP5JEmy+EWD
/Uu5/X8otw0Tfd+foOHVR/fxb99X9er5o/j+j3/ffldNlIAe//qP+6//+Pe//czfNagUqSAn5SK8
mjMBwH9rUJ0/8AoBTXhofJRekT/6rUEFRv8t1cbByYMBrSkSJRQB5j8lOUXY/Rdcl5UncPmL2wqk
JsIihdf/iQUnbLz0w8rPd5YfvUlcEyTYcB+CJHwlxfKhGbRdqXAfvzBeJwny2nvTpgUa6hRGxFRv
7i1ZTPtWIUilQXozZUf5tpl0ujMU0kQPevNzClFBVgqHqhQipSlsCkpZv2hXvEohV1YOrkb+TLIJ
SRJd95F3IWfYvyNGb6VqlI6lJNwWzECtjEKsW800V5NCywC1KG0tbqfWdNANgKilQGuNwtjIFndW
lSc9ogZl/2hikVpGCpUjbhxEE6BOKsSu7aIX1y7IvlJonqdwvU4hfKnC+nSF+hluC9iikEBG+bUN
NNgDEfYKK5wUalgAH1ZY/lBEDXLVKGwxUSgjvRXzwlLII3ZORgSFRjYKl5QKoZREa65zQMtOoZe2
wjEThWgy1HyYAxgnMN2BJ0WxKRKASnIMki0dbREpHwQjK5S0AC7tgE1BWW5DhaP2GgWgtQUmN3qV
cQkU3top5BVdzgYb1v1sdMUlQ/VySnK/ITkeRpt27D6/aWorkmvTx7gqSpG99myM9xD19t5qtW5p
WSVjcB0NzYOwiBOg3sc52tnEM00rnGYX4Z/irlMn5wZr22sYcLtEqBo8j4WVYSmveoCbCtQrptUd
P2fGjoNe4N6TFMCVucUgkZuDs+ssv37zMHSSMeoN+TM9y87RyWmq083cONvl9Ylv5ADkkV6TEilM
kgETy+DgBWZPz2UPftCadXloiJYn56/Sy4PQZqZU4Zce+UK0p5K7XBW0sILsHScIj40pvfTdM5kv
VmMY4ec0wXNTIsYpTg2L9Vgk1YORVcbZooPtaKsnAONu+l7XIU8EEnp5ZBEQYGyKVBvXnQrjIEcu
Ofcd9caUWNjjmnQNvj9ZNDurk7DrtBtOqwZH0ofQrfx5Aub60fSetdcsq1elrB1Htan4f+JhvOMA
akuA6YTkNiQKj2BFiPw6XhLNBF2LehlNdyZOn2eHpNFs57QDH15M0XTxclU6V1BYf0E/zoRZOQTU
WhPfQ+3nvKCBgFissVVQPDyQWYcbtn4jSi/ZJgTVKwkkG284JqRze3GXPxPul5wnAVCQ4LTYGr1V
fzsj+2TYV4S9qneWos71N3iUefncNL17YqmACJzGcZeUk/r3tnIf2VpX/MzVoFY6Zf/YpjYlAe4E
K5qoD35dVOFwuyePfPOfeR6m5t4ZuImskOlOlBW0yAWlnb5fz7TU6fht2AapODEm9pVkJDjFt4Pq
VtYBcw7DGRgnAMsz45r5IikwoUaksL37xonsPXWV48Vgpls1DVuJGfWevaNTnLse7dgHrVCaCDOU
ND2Tsv7VeXFyLokxIcrTnY4iNMxLiOXvIoVWrGPOSMJ1Aid8D0xwMukUMfBSOPJCg89v9KYy2+RR
rD1UM6rH2WXqFRHbWJV3AWlZfFuEOWEpjSaSYdosLLulgQpzWaUcucmznZMhVKO86+fxALjOy5MO
GS29fOSspwx5AQf05gP5LU1RJUsaIM5tGZ8HMd3RE/84CGb1waneywREq3ApQPBvzK5nr4/uYpXS
k3fxrkibn44MjpRTg54yEZemdxlbi+0h3nbu/Bw1rYvHdvRPLgA/4DH5Z61GOspULelcqi4dz7F+
YSpdtZEY7oXph8jx1Di7A/dwGnajlevVFgmoqB8JoTgnI7lGY7pqw+pglV54ZxC6dmuMZrrxqwi2
hjTVeOtWWbrwqVIkeCkDVIFX3g0D4aodDv54pTXGV0nC1CDMb8oEqqOIk/pIrzS10SaxxshsPxuj
25W+c89jMl9mZPwwl0bhG+Wyr63mf049UnPKNYtNPtA2XkwlQuDCmlYszqyRZkONYO261UNv2TRq
YKT7KgZSjXAgEusct8SY0MCU9vUh8LItOjAiVZyZLzhxjc0o6IVK5ZTh6TCe3ImhnaF1n41Tsdcx
Vu0kN+GV7vf1eiyzkNyknnWUlnGNKF2hk3s8lpV+mjLdOzSc+LAXrr5y6C7UjUIstUIsemP6aU04
oxPf+05MMDBbCv3dA7RbGVn22CFo/JhIuFpzrbeLxBL+kipsCAiAbuW+ssVimGfuB9aQ76J0thhe
ffLfZtClIHwQRfsVTx3N5SV9NpCpEhNHBBWzJOtGlbHMWLfxkJenynAp6ZHZPacVNb5uaBADPtlr
afZlxayrpbuszDA6YjldtIZZf7eOma3nwiTMnCBLq64/+rwiIdxvg1VqDK86DeKUg/O0D9glEIL2
n1gz3nAsb/VJhE/SqNHWE4ewcMA3lwRSajeN7TyFqJ+XLpchm1UZvfopz+GytVYdcoWTpI1gzZDg
f9meM1w8dqynbBJqhiACAkbRnQ70X0oQSQz7VHcN6VPq9SzNJLh9t8R1fYOX5YegIQa5pOMdelYD
knBtuclafjYikJ+cGv3shWl1b9nQUVEsmKwspQypG/9cD7V8pwAnfyeTxTq7HV4RhwlrQRD0vMq5
iriTdwnoMT3phOTBt+FBH9PoNECVGIfWDI1xEbezezYDoZqqBZ5TsMvnzh21W5fGO5xuAKZ8iXhd
w4ZOqCFLifN1Gsq1yI8iYlU4NWk1s+QxOPbVuSJM5GDD86+pUirWYSvC5wCt5gV8KUnXFJOVJB8G
Jc3Bke/smRSyraFXYp2MebjEPk5RddyMP8vCNG+NIuqeZJPIXR174sUVpFfn3AtXrIXstp6ky9am
Pgi91T4rmMJAkbWDToXqsjZMsavQqS1rihbgeqYQ3sugt0vkyCDs/IfXknnXNvSuZq6m3zRh2Wxy
q2q2gsigZS+zcMnMcDPCyiNg3UZmxB7sz29p01Q1xS0DBLYkgX82SKhL4jbfFDad9BV9zNu5oto2
iadtA6W1IBvM2jh5O9zNqvohG6qWJ9fg304Stl+krYSvzLQ3qwvOBkHO31KZHoU7dZugdqNNnxPU
pVmCYMYmURVyM5c4onrFYVx4glakclDsU6vUrlYn1deqx+0ox2jVWvPD5FreeUxMjO++n25RSG5d
Vkwyz4kwGKromwzkrdXxyKNqMV8PSdqvR32kXHwgEBzDc0j7YnhKInGxQ8ehxdxP99PsjpQCol6F
2tDizFgD616CjLurcfR6zaWNOa3jnMSWjOAy4gRdyq25hFtJhl4rCUxc0O0a8UiIBKkpWaBH9NN7
Mp/G/cj8O58cRhWi8aMic9ZTmxLT69cmMF9P+VtOLW7fV6vCpaFx0UZDPH3GmQ8TsXDptDN3KtqQ
XfpeI0JuU5SBgnx6+RB687w2prk9RylRxVQX2DcAC69itgiDrt1LElRkbM9dd4lhLUmodtJb4dXO
D0oYpmVqlvMPozW6G1l4Gjljw3cTTZBxjjnc+MNgrShYtQ82kW9qdW/vAHrME4CLuKjO2LUZArlO
GqHWPjWNoujTD9lFE2xIQ8pgGVKuTCw5Wcp0NmeiJbtxoPwtBF/gUVnn+DnsZEtT7WNAdNPCyezj
bDFoAwt8eaYcFrR0kDFAkEROzwhtUy2YfBIcqKN2y3VqqKE/AkL5oQMWfnmZk56kLFvmeKLJLay1
+yYNHnRMNTodWsOswZV3GQV8IbEjM0EcJxv2/Z6i2fklp0P6po2LTxbQiOofU/SAGJ3CaMqwopws
/hRFwVNfE8WXN7jqnhV23aYvk2HTGHrzxvjirk2Yh0tHNN+SGehiJalza6WkUC8Mk3wv3Q7Eyptm
rrS+lM9uT9qYqK3yNOcDDXZEpxOqVgrSAWffin8gCKG5IEyTcVMYMY8CPWhgnFgNifCWeeB/+ZHO
jWOIHOMC1+C/dGi530jSKn/MMSQs8LylymMIuaFlkhTPx1LR+Y4i9kNF8WNAHte+Me8TRf/XSghA
XXN2TpQ4wFAyAfeqGHDKmP7zNMVwT8c5p1DEUJJe1QWlEhoA2inRQfc3DQLTs5IkjL8ECpYSK4AS
DT9jJWDwlJShUaKGEXVDpmQOrRI8gKqfsqYv2LMQQ7iFPtxFSiBhKalEpkQTs5JPOEpI0ShJRarE
FbyxJxY/YhMDEjy1FAlGflVjXKGMf6E+/xfqg4oV7f3/7Dw+gvb0n9n0F9jn1w/9hn2MP9jJSRoN
fucU/wZ9gj+wlmA8MpWwDggYFd9v0Cf4w8AlaOi6brmusiX/HQRSdb0+SfoONkV06PzUPxHI9Y+2
N4y/ON6uHhOcx9gM/8FfYrlW3PhoGA+DETKjWuj/7iUw7caSJbYo7DWHQf+REoq4r4VtywVnfcBD
auh2Dc0qW0sgDNS7hDvcnw7j3S994V9Mydcy4D/pDnlrfDhHxwRKkDO5B/+gFx2J3HFoHHP3HiBG
dUvyrH5LvxZOk/SatGOozJ1r+k7SQNZHlA9o9dAui2tKj1+Wxn0LikZ4T31N8iF7MDpP13wfO26p
I0B/hI4mVxFAM3c0WBCYLv22QNBGTJDtdpq/Y2yYV/avFCGSXlWmUHUNGIpV1lAFTE/uUODk4uJf
44hsr6UIlSC/4ADEYnAjndL12ASP4leaUSB96w6ku38KKlgx2QgSzwP6nWAGZSp+FFOh81yGy0QC
11A1RDAv47SfKcwcSXGcH2hloyEKAAFpfsr6cc99khtEJMkcRIcWRtqWzNvmIKh22Pa91X4metzc
BshEVySsHhFpH+rKbR+9MkHnETAu0JjQHUkZHUiAHbQV7jzR4OFI3bNApwtDG2805CTo2nqjumh2
8KZbVBFoCdVGqznL41czDGtvofeOvNGiSrsnjSEgvzie2rVMhvEUefMD0qr8tpmw+GBjoC6mlcST
bPxMs3+QokaXe0126QhXjcoOMZp7odOnvgx01MMt+MWdM5AAjFIfqurGKvPWekoj2hJGQ0tu51ms
bfpyNjik5OOk6+OijK1yP7qEHeZ5UW5qr0NTbTQuAa9kSqzJ4DV2o4XNzyPVeWHNRO+Oeg2jMndy
SUCWe89RF0faO5pNCo5yIMs3OASG65PSreeIfUs9f63ZpB4rr0p/Cmnw5Mp6rX4QbTKfrdIcT9ag
e1+RF7sbGwsrTap8enZHPP7T0KzNhOLaBcedVmkhR4Jjsjr+yDjtSYlrxmVHlBVlFZG86N4gzwFw
/tGRLaFYdhJsbRHn644wYcDLxOIDddYlpnV+Q/g+oWUESXJKs46EG0nY3rSche2+OrwI7UC5tgh9
alscpLEfZpTSVJlO07fagW8EoMyKEttmZ9f2APKapu5ba05zQxB0TJDe4KbNChfhRFBeR9I3Bdwm
o5zntBS8maLwqEoMYCaYaoNplUd5RGFJCxfujK1it7S8Qx3QGMcAItZhx9Xz/eDN2OkKI49PEdIk
9LmSo4dhel7aQ7pO2yHe5AA76DX90P4spC1d4DzZPM7krp4Ujc3hm0V24xDkRDNOEC5VKxxXF6oi
exHldjhsBze38pXZgYZ6sD3O1ssqd4804imI5fzDIwZhHcrW3gdAMhROgpOtakOrztwJ5RtjqU/3
nM/GTv0VhWlE7TVZsIS0pmK0Ivf8vUS82q8cFC/posJdOJytorb3ozEzO5CG5FGNTbVBcZpoaKTz
YRqGfQWRBsPHTQRHROjnt7DTFGEOSWTetrkt792G0R00AiyQ7qo2v7W5MLZI/9A9S2Z+QofJUhyI
ZWL1c7kdHIs4yIGEwrx4RpIumI6sDh0jO+RNKKQ4aaxe7cqzhI5iLa0evcrU8pXRJ/ZKr/hzl3MU
U6ExxYdhdpobIq/ju8SU2ROVIeWj73QUccKnroqaEkZuz9x8nTbLPtOI9KlFYidUtpJ07961yZRr
r+DLM/2eQgQX05J+svb0IuJLQV7YbGy9CL6bGS3bVBjyLfJpbhlo/LgAeYndyHZGpbSGwLSv4p1u
poO+6ERsH+MAYNuToNJored0ERpufG84pvlSDUVy8aaRxqS2aaM727ZrpkHI1nxpenH7Xk06rac2
25kDYcEcHULWfsQiEAz6eBNvOnSX9DnDasQYmFXkYzZ1MXnnnUZY4tDy63LIX1RHU0C3C2IS4bnt
O+40fkUU6ITZcW/epJMFkZmZ41pI+qO4N4z7FB/Zq2rA42+cdNznucgz8ArEKxDHi16hpZRqm+WS
wC+CyiPUPQtvMqE99ZYegmCUSbgfOtEfO991r1/bTvNjkrQboqd7iw85GN66jd3P1CJIX/o21UBi
tJ4TirH2ae15d5TAGfzW4tMUbcCJ6GTWLYmDJ0QW3HKc/BRNfvg5tuh4UAksUEeouvJCW/k6Aqm6
ttPz5FTe1q60mh+YR/OWqjm+U4oB5Blhtr40zd5coSAzET7wN6zV2nsqM3HfsCUcbYcqYaVVKd9w
OAyfg5W3xwwCjDLSatyqueRHrmXVJ2epQ94zaSTcOuAF/PWEVerUVlS6AgdazdHySWUG7Ik9kMR2
9myE7Npkr8DbA2szKck6pTC9/uymXVeuhSuyH3aHsXw9ETw4LiKb8DKQPbphFl3eFXQqxZ78KFs/
n7d1lgzasge8ekMSlz0zwvF1xR+anQ63GurTy6S7D9kYOts0LdidLEieGWAptm7aRBJfgYfDvA0z
dLCMWNX7VIXdpoNqX1WdzvcFbozAByVc+W45ouA1k+HLJCdCgWW2eog2xY0vWuPUcjvjKmonVBpg
awPiKt0kbZqsJU4Qz8w+IMDfWo0GJ+IKSaSHqqgP9BZoqkTQ1+yFBQMWLwEgwHe0SlAeGevdmUbU
6R6vSfIw5oNu4XHGB7ho0NeSaNpeokCpUhzfuYmdikKuikvslJD9QMnn2LaKzCIabuEUlHRRRTWs
wnTyPok3Fz/8gMUTxZoWHPCFSjVgOmazLtIqWE+U9toEPTTz3k8JaKSVpndPZMDO9oJa1542bG2G
s/HSdDgJYyZXW3IfSZcNAhRnyXjSvJgpcUv3xNsV9rbnoX/PVUt5D8kMdrgOqtw9DGnDk8BGnSd2
meB4rkYZxiGPVuRyiyq3/Acc3vaqEp5GrhpI6tFvaJRaxIFVb/3KzdObJp6ykUwQrzin1P7QMReI
C3V03rsAPNlWLsLdBQHN2idKA0I6K0+UW9E2Y7HUogKZWGzMPDIwdfXbpKiNO5NcteLg10lwC9FQ
/wxK3U5QDkT6Hm9rri9LwMMFampg3fFXFKP7K5jxX2vd/ydQChGK8b+udQ9V38X/tkRGlSflXzj9
v/3o35Y7z/+DMjD8Ze51FVO5ar+3OwuynvUFncjvve/3cuf8YeqsewD5hCSoMKq/L3cq3M0nGQJT
PQ8qqIN/ZrljdPsvFD8xE6Sa8JquZVj6P2x3PSmDJa1x1W4cPEOugxgLy5Ii9WAbl6LeuCWRr0tU
bf59gLBuIBocck/Ccq7waOG4IrXDeEzDxHqh0GK6q1DXPgytC61lG+NdPVugGJ6cnV3dUJoJOQkv
nGgDHv+srMalHDO3WEHgsCvElOxYJz8nsT8zKg2CiXicQw8hJ9aCxjEqdKdJGszPbkwswJCWP9uC
YgaYkcneZFpr315tEFkcMr9WI6XcutCsQwOqr2S1DmWqmhXTBEWqLM/6anJvTK0J4YTM0Nr3GIQO
ElhJyVL1klGIxE+94E2tRBF23/wWgxuVXdIwHsKDWLSLCJRinptP62ByrD2OF4KP6IyrsnWiSWeX
gNx5a/aG4mfCF75zQme8c0uHXFRjTsKv2XVgozNDti/1rNFkE/LOXuzaaV9KifCbfRbWFFj5VvZh
+Vi3fnXbtc0wHUcxRkjEeIbydEA60S7yIkf6qRvo4RdzXPv39NZOPMhqDiQycJqZdSuB2LDTEVdl
MuMqiHy8QkRC0OA6N7qxCgMPLRjbEbI1v+BxSS3KWBe18h4Fd06LLuKUEva5azl+m6ESwQlzntjO
cSxPcU9a/hgPiL8Sp4QON4R/r6GlO6dZXCyDyUcIYeDoLULsB2EFw59ALh20PGH47REJZsS7aA+z
XdCM6KWERrfEjIo86+1VgrOm3c3kevCZMdFYZSJ+yLkQb01fmS+1TuTtEm089PHVAUvaMRBYx/a+
8Ilivh9rwowR5gYPZpNE90R9UbTNfgFhiQb6nahcEjM58xxzReGy/PAJWyYR1whOdW1hC+4nncDB
MS2TXeiJbt73ZERP2yTstZMZajxypUkdugXPWaIdtIK028dO5kjqguse6TzD04nmtuCu9jEBLdgx
3afSmOybGOWXRB+X2yjA/JRiAJpJDEbdbTROehAuNDBFyCqNA9HsJiep/DcBuELeYUANUlyDfvP9
aAoLDqxeqFZk399EjTGbRB1WjdYdOrfu9X0uxJS8YIyDvaMby0Gkz+nzSrq69kCRCk2gWXjjFQXl
CUPXvsSiOIeBFZ3yvkiCzxTtK3VyplVUaP95ZJEq7FFe/OSwh29wqdFiPHfzOmymbKOTEYqOnJ2N
gEX5nHRkZWugjzcIOhHn1N0l7Q3ManltohlITYw2GefQs+uGkbvj8tYey8gKt8xRdDjhkyzqJbnv
9SpJTUHv5kjVVGeqpseS97Cb9AQyhHzYHifbOB5xEKZ7AlydFcPbhVSpU6c4jVSxG4GPB0oqxsMb
k3xtKxYEW9RWarb2BfmPXC5EMRTO29E34E4UizLVnXeml+iBkN9ohQlzS4Kw82w0uCdxGGDygAu+
peqQJ77iaBRbo7Uqst2GwRkUl+MrVgf1IzS7Ux6Zj9tvJqAzW3j4JppM7iCW8odSUUSpIovos8YC
pwgkQ1FJQpFKUtFLtjuzafrTNlfUU6xIqEnRUaPGTxkZ/ElyZavo8HurQtAGZJG3M6wWiThoHhXR
lV0pL0V+pVcaTBFirqLGwGp+sJSLbalos+RKoCkqrVSkGqJyoXI0GEIU5ZYq8m0Colj0XvReJTAP
kQEEnimyzgx6aLuual4ArOSORa57Sgni5cSQ8GqQfX3j5lv6GKd110jkKoYZvluZg7iU6dPeuyk6
8IUGNLnv3UpmOwsZ97EUSb2h0BK5Sk0N17buM/vA6ApZoGnefU9//DZBd0ozMcKXzrHp3Rjc2TtP
Vw5yuPKRvqImg18kJXSlpYhL1HXxmXBc8aOsVDPiPCbZa+3lxcboh4Y2YCx0RdvBzc9D/VbLUH8J
FDWK4Iw+F1nOZ0rFkAoJ2ewKq/Dv0U6XN62iVPHUPXtXltVQhGukqNfmysL2V0bWUeQsIi542khR
tvmVvc2uTK5QpK6t6F1HEb2DonwtMLjFXMQjpvgaMsKrKGX2ai870BmTrxqcOAuh9SRy1XpL11db
ilXSU3ykW82FULzqnnBi/UxEGQaqjiPd55wGMND6aCK8J0p4Z+IdUkUE2p5YlfTbUux1XzTFyo2t
Yl5SQATF3Si2m6xiiO9UceCuYsOruB+g0WDI6WWM1nUg/JMIzXct6H8yXkevxGSOhBlAsre281Qq
2p1rKqPeESp+UKT8rOj5qLHJTkrfWbk/yVZ3YFeh8mdF6lvJ9EpAQ7DqFOHvec2HKFBboH7do0/M
ACSQB9AEMSxI10GI4JP0P1x1BKaSFMxKXJC3gLqZEhyUKA+w2pSnQokRiqsuwbxqFORVr0Cy/XyO
lIihRs3Qp/Ej1hlGKeaLROkdpJI+eAZtBg4Vk2JB0HN3ABJUwwxyic4GsBqvEooyTD5MVBUa1Q4r
NIo6idxILiolvmiM5kLTws8QVYZPFtCSgpa3Mjf0lVDSDeorvENANvepVsIOlt23Skk9ZjQfUok/
qGGrcTUjCPGjwdqlSiRiDfXeUbKRFP1IooQkOec8DTaIS4ymDbamEpzUerptUMUcKrQothKlGEqe
kqNT6ZVgpVPSFZxI1QOChmGZXJUtoRK55Eru4rhVp+CmYoMQgOpaVDEh6hiQUXQmrOS3lpLO4O+/
F2hpcHd+FkpckyiZTa0EN7WS3mCl+vYKidrA+Gqv6pxeCXWMUrHkNTI13Nj2GlsYgLeS9lxDrAxt
iuj3lOlGV/IfUwmBGhRBDV96lTfbhLItoGV76SjxUKpkRBPexFWjpEUWGqMxg/xVqfpbBPMokDwl
RurjHvMr+iT4Sz5dhFlYSZc0gYipRc3U4YJUw6YwylvQuWhpo30y6+qnk0Q7YRYUCuL2AR68nQHX
8rhrl0hNsboX77ioS4Da8RFw9q42OtrPyhumNZRXLkxg3lFQMU09akt8F8sp5TKnCZFV2bESJ0Sw
iaKrVNout0A4G4P+mRNwKkRCMd+ZhCUc/7X4/b8WP1Kz/1cV93OCiLv8q4wba4P6od8rH+ubjbOW
EG2bHAVyGf+887lkgBCJzwKnctv+JOMO/qD3llXxv2X0eDXLZ4skNds03X+K0fPU7/9zXgexO4FH
UzovybvQ8az+VdftD25VVVNk7Hx/KnPlwvWXjR5AqpeTOCWE/xE5/z4hflOh91H8pPc157puVcck
jvqzVZHJETQDGhcvNMJ14xGEH09RTbFDmT9WJYqABQJ3jHXdYziE1KBMvfjQ6WxuEhI1muiJQsjy
2YRcv6sLJXcd2MS+yEerjlUcEWqMKeqj1CkNpaa7dT6smtrIhenaAUqlSoMUx63LIFOM31CrgZce
ktaW57jCUlfQRocz66hDR/lbd2BzwkwcYabH7WujuTUNY2XGlfao2Q4FKtzxBqSuKQAZo9iiRU5t
M9ta49loxnwlRa/9cMH8hmOLwJLDApWB1UpG1KySJEb/KdniGBOrdUiuqbMxhI5KuwVALObyGEk2
VMef7RUSquy1SVt0U0ZorzQ2Uiw3lnyGGZlUJwpVHnbbIzBg57pDIaGTIKimIZ1V9q1rc4RA7Yjt
Xm/JSEuoTcNKNgjvuW6Z2ElAwf21JuwB8TqeVHJYwiDKk6U32515K9jexUYDVHi8ior72ib4wM1l
/WZHNncV5XYdpaWOcmZwLOIqMB7xIfEImUxGtCiBD1jk+MuVRTTXWYWrjoIlJl7s7l1b0ztelzlF
OQ7THPBogDdFawQyVlkiKzYAC63l9R9zgwAxRC5u4y4ErpxiOcUFP+NYU+ad6hLrlhnMLJJOVyCz
hspIlk7vMsbjO1a3VbJmVtHoBM9+leFbKpGTPBu9RnNS46vdSHWrPMId8zGKHp2y9Kqegb7Dv2/F
nfOBywpLjt3xsF00Yzsfg5KAXUIMjOpoRkZG56M984Eg7Xkd0djpscvmPD5o/sQbkPRtRGsvSjm6
xRASZCgLsI0oHOgBdOivSuHGPFrtfA885BwOuQwRkoR6tO/qARFyVKXdF7sekmdmUgZ9ZoSEIy6a
fJunaSeWFLsN7bBgPucPKL7n5TEp8c/+3NHIMJsZR7CRI/9lRn+yv7qCxzHma5nbrn5zI/TgNqZm
5JpseXd+Mrin6290USSO5G9gh5M5dUsLMZgc31RG4bNssk5FRjqU+tjSHOZt0xj2h04Brr+kN6Q6
unpTvwnMpMMCjxYKdPQ79j3C6WCdWYKi48RKmlZxJZa1JKiB14+snI81FTy6YlpeX6hMn7Tn67sE
PO+jXT7BBS0tw+HNOrXLWUakPz7TJochyrMW4Lh1Jd9zVgxifmCRQd1PSwJfKY4cdUxSIiDO3RSo
zsuWObyp+PdgSnDbUfeOLl2rcCBnFUmItIDiMUR1xh3KSxEF24VuTBsCGPOfMzyWy8CkqXMKORLs
jqP5xbbqB1kdPdKCCK6swXlHL+vkqgvMmV5dF+pVYjnEhFm/WZxpFspTMn85T0vCYcmOr0+d3y+r
2vGZ5E1NIGI122DdFyy5y4kBQRUvkjwVTMEzX6Ybr4ilNC648zvk8U1bv3V239IRn5rjw8BZjKrd
LzYMoHRGIm2675Ou/Uw18D2Qfi6LPMjHB9/VkNeZDMRokWXDh+EAnFzd1vh02AktvA8OG2knm9xa
OUFJESmHbJh3Y+B4OwlRQOpG6llro6x8a22HhF8uzBbgJoqIBwCD4fhOhIs/Nx7ODbenXYZfWMhb
aTj2GsGfGa21zsIejfo9oLHEronsUJXGuR/HSzDziAm8Li/5UJEhMmTK7OZlsYnyYfY2mmymb9sr
rEPYIIhKB9/4yh1vfvYjrNMbvHTpSSB8/bZooHzsHWfaq5zxNWQdHuhEe6JXtHmOTbtdMRsrIWng
J4StUTVmjlp+MsYSJV0wlhvdB3MqI33+JlMJ5Ieuh/boO5g+FgP0gb1A22+90YzbHvFmeAzopmfs
+7nJbgqQqZUjyW2joqkzsSaEs0fhhDjDWxbfjhPEbB0+QzaLgGBl6kb/TLkTDnsNzg8UmMy7zB/g
bnJqucT9bFsAlHqw7QY6lGYsQ6tWZPWN7EmVzbQ+vCuHhrvJhIY40QCXjLJ8xZtDQ2kXtDMpAT3R
LXVG2f1TWFvVs4zz5gFdyl3sDOIymVhpZNQal5C29YcSycOC5tnOvxXsNbuEGqS1HsX6a2RKGLjQ
f5wj033pW6KDKjp66VCSZYXO36jzejc0BMuCGO/GOiiWfW3etS1Ds1vUsbPO9Vg/yQot3xSKTr9v
YxWUY3r6Ok8boitSq4FDgequ17nUS30FZyffQ5px8qVh9w6jfdH39I+JnOhozbCRqloC2wBJRY8m
6WBviRnoCFvIVbvtU7tfFLpW7wfX4qyWrI/kWdRHerX7M4vdu2x8cVO383+yd17bdSprm74i9iAW
0Gc9o7IlWZbDCUO2bDIUBRTh6vspy2v81vTf8ljn+2Avb6UJFBW+8IaFdts0S4EBeTJcEXwXOw0C
6z0Se/7lMhfOXemI4YfGm/nLAje3e8IoqdJ3uVBJejmotTxPq7LZyk59AvGQ3GUZ7KJSkIgRCs5X
MKy9bdUT0oQC4+Des95BGBF7CMapYfPX36sB4EJnwNHoWLt3RT7ozzjPoUYCjfk2lnHwDrWYNMTE
PCMlpBmAfjiWIdd20rnNLhtt687HuWgXgnCFfFQBDfTFfCGRK/yCcCRJTys/JKO0L0pbPUJARokW
auiuL+zPjpueF1PRX1lL4H+aphQwUlguClfD3sFlMcsue7qd77yoHa/HUGEtB8+8DOGUZjbFKAQP
5OxfTRmdOR1GztbNfAATqcR7iMPPuhE+U8WmVFyjXHkGK+tjUqDgmlaCDNFt/W0zwWgWcwWaQKID
BhkLAPgsKIB4MVAqimYC/RCO8ANSOqB0XFd6dxEE7tsoVsP7VvmIRigyR54nG7blOh+scNBYIUJ5
lmP6Qdidc2lkyHaON8MbRnDiEA91/T4vcEemGl5UBxftuN2MYhKZqD1bm3GgFr9ZekAM9YwJXunZ
y4OtlL5cwAJ9tBR/qEkIr9mB9Fk+93m/G+r4zsN67SibMeNL15eXVEi6+yzALHBLYjztx9awybOp
dS5G+v1of9GwU4k4p4SIWXOZLh/sHuI1vdHxESGYTwW6MhBBHARd01mnHzRVlE3Yz4i0d72HKFA9
n812CgIf1MpBjHAANoMqgLrUtQ2qNgpHABNLmQWshBo3CzkH3cHPR05HeHIpPca6IufFmFjGPLiW
s3pPXSiEuNklxZ7jkLS76PMd3rq0DlKLdnJT32eJgPuhCoA/65L2lxDiQTCjyz5ezspvD5PrQlPk
b2aKyPg405QO9HPR4XJBGjvt4S4G6xno8eob4ILuLKbpCqmM0IrSClAyvaAW5Dt1u63qQtA/6eQe
yH2O3F00Xk+g+3co5mAbrTvkiGhlX5ZFrW/WPpLeB8638nqAJ0h5s47n+rYYchgZZUBKX8+puK9i
Cw/cwIoBzQBW2kTN5H8tYeemhxifZRaQTSwI16Z8l3LIprqar9AJ6Pdk5KDUij5K7nrCgGu3kqDY
msVLPwFuRKt6NTC3BLxbaoBvK9LbEuRPdsDCYbkK+iC46ZoMwETcddZubIPxAnDecDk7HapLP+F1
wdA/ZFN9AermUkbrvOsgrYAxbPtvgt3yCIxDXaBlnBxVGj0SqCFL0iv0FpR/V/zE+AW6LMtDgfh4
dYF4FkTcPIaZs4EACz6wrRqwgrUr1ntAc/LrXNZgCdnyKo2UEDULD1NFbCMpMJWjsupvC12oWyvG
f9HKUPnZp5ICyddokA9yXBpMD9SLayO6grgvJLM4QqwJ71un+ih/Gj02P00f0TZ9GqZYXs8BgRwg
om48L8Gl8J6LpdxHZZGF92DNAvtjXvP/1ITbRJPctrLvEDDAcYzKbiCnj2tG9dP3VJSGt6kru1tO
v/Oh5gSdzt6GlBpVzN8Bpeh0YsUZO54jfAeN2hNAKTAG+jopcW2olH8+eWSiQZ65D+sSwldVTn58
+3rBieKpj16Sh+Cuiw+vjQLsqQYs9Z2FDnHfnjUAUa5oWEnAGQv2jlAfs53bjoD6bd+/SXU0eudK
0e1Ztj328fV1EcBkBnRJ6C26xlfvajBgN7UlVnmhXCd+1BlMQQ0r1bB1moSwrRb9MwgCLyah94f1
vSusRO27mc5SPiLIPsgieGoDPQ3v6X2hs7kODs1JNMDoYX9ZyScoT0UzCVua0O/MgVpAbmHHeKhD
T36GyoEaRrY2P6JVN+89HLp7cFjsHlvh2pJmKh7uV+gPhJbZO20SLMdK7larH/tDXJA4HKO0pcvF
LyqMQaQjjipzAOD3TtR+/pkL16Jzbt5+Caba8fqlI3fsU6mJUIOlOHPy0ksi5ET0dnsWLCZfDvKC
3GB0wFqcv30h80F/XMhYLETUPjz3dHZFKJnTxuNCVVbximVU13ugd7wf1p7/1CNkYnRjZpIQJOPl
53979QgVWiweIh+hOiiv3N1vZH5pLU5oL3N7pgrpPohpQqaqyxfix0oZmDJXFQOKhVtrqknb3r64
YwTzXz87VXHXRkXcCT1cX04GGbELK2nRmjkDhsin6ykd/euw7NyHpuhJm0Gy8/AaaarLIZXEqLZC
sAOJ1zSEXOjPzsPPG/ovXeFvdAU8hX57dX9oVPxfgN/tazwLehT8ya/aJkQDACh24JkSIluk0QL+
hWdxHP8/zGxBPOq4qA8LfvQPoCXEJo2/iiIvND9x+cB/JCuc/3guPk58HAYWsRP9GzyLe0oJsHEO
475iyq429/OHpxey2H0PpmS6orRRzUSS0TTUldGDQtvmspU6coHQduGwjseSgn1tfxwi3DX2ZUMc
8uDW7Itqg0cPyimVKpScMOeityKj97mgbSsGCHL0R42DwOw3Bx8WRA1gJl7OoEBMVrZtwL7V+lyN
Vd3Dm8UmvBnkdVMtaEfB7gKqEUeyuQqSYr5orVrb5wUo4uvFT5IH/LrlBdIanyywi0eAu2G6teE7
Q0oDd2m6mmhzoWIQgP9+yGgPNqD/R/QK4npizZBmxvvJ65CDqNRqErFKzPdrqYMnW7oQzpuh19dg
/dn13WyYIB2RLSIZ4KV2dWwwIz7OWlUR1YA2PxeoVIc3iITqAmUkG8dUC3bxRshlwPC2hEZvVZzQ
We2j25Oo6VCswBo3odXwwUY2Dp0anWBGTVn38zAtzv0kKLWiL1wMu6zvIQSmckEPp09BVbIJqB1o
Vv1pgJP+mKwtGg94nAKHndtoLjeJCnhQP7FH91NSFd3VhLPDsXfp5flOqfcilUBze0eRc7ZgBajC
T+AjPbYVBBqDc5H04WOMhNiVS1TSH/PC79B/66G10T4E30fZZ7HvOlHuXXozNQxJ6gjgro3kbzGE
tMeLwgIvUutwE6F03e44Rck4BPKhXZsAe0z1GB3caZr201DAXE5dnR4Wd7AZ6FTKYOv01fQD+Tz7
aaXai3Auq/FQJjms58ZfnlAnAkQDPzg44psk3zuNyi7BE1WfWruABWBrZ9pKtATPKo3b5c5V4TtE
M9VudDOq8FS/caCCgsmkcWZH79O06g6wUOZ9Fqr4HYmAPHaJombd+elFFidzuGm9unwP5h3sZJCN
1bNN2/R8MFIKQx3S86XC/4XVoDCYLpz4K5ZRDqq7VMLLYzqwfSdVPp5PcAgOxJMhkm1N0r+PfP0N
Wqq1w8Vr3SWRQpyVFZCft3TjKPeS2YCJF5FzVQtE+0hWkCIQnnvUIJITcOJYaoKhRoq7d2vLg+vf
PQR+pW66yF6/UotH07lLl0fQX/VZsiYsQQviJ8puFv7AWhrHtHZubjpsQqbNAHoV+Radk1j1ZbRz
0Kn8INIOCTwrbs4bsGUfh64yoN4hqe5LX7rbHlFeIu/6OLQR8xANPqQW/dK+Q3IQBdth9uJDiyTT
xM5CC+RS0kAAqTLId6iFxYde2NX3BjzGeRf37RYBDUpJ8xJD+Ry+FTYgeg/BnG0Q5f5ZATEBCrr7
NE/Lx6BSwbYp03hGzNwNVbnrvID3iLgK+oSjuJ16ix7rtCkDMS7q5Zj+76n4t1ORw+nNU7F66stX
IE/n51/8cyi6MQw+iGawMzybtIHo5uVQRAv/Pz6STnZMbI+DioCm9+tMDDn4CAN/Yi+x+TM0vX/O
xIAfBag9Gf+qEO8PXEX/BYPPex17mdtxaHYQQTnEYDan2evID2XBpUYxzP+eIaVXoKhCNdPeTROl
6GE3DIW7PBbIMA6HfvGqGhX3JQi+YbvGKeXANe/cg7SM1FnZRRbomCZOEDADLgfg4oOya6tYtpR2
xQrbJmEPRIjG0x2yYl41LqsHaAtxvXdOCEoFhoYtrelDNiB1ShkQK9No5y9xDnYC9H0QHb0+zbtg
M9NXiNW2osMRJYdGFz2kf6ozSWNtf3uRty8h6O8sQoPq/S0yRSuLaNiFksX/cFjFsfX16LS9cNqh
X4Pvsp90jJgmXCwQJfCzvfIa0VSUC8DF5E39o0OUbXnwQ8wbFWWvUfE8qFql84e3b8n945bAzTjQ
qOkQ0/WFL/b6lkydv257lT6ThATltfTztLxY/RHS2DGDaY8mEi7JgF0N9CMagbrMkrS8sGVbPrWg
/0GVhiOIvQv6dD3CltA313G3Iv0C8mIY1mx9zJRI0CISa9mJm3UtHX4N4eCeKpid9iMaUm8/1Oss
C0UzBjnwsbWkpB0L1sLrZ0Jxbs6tsmq+25iWiPcBxev2vq6Sdr19+0KsqN/fJxeCIQBnVlAjMwZk
ZnB/y3OWqu4QKJ2TZwQ0QEztZZWUPuKTNit89sLCfzchceSBBxVBhXQVkoOhvi8Brf7NU4eg9vRO
DIQbSDNhL0JqJ212GBIgOOdCPOue3O8mkAvkko3iQAu9C9pSayD+MshmYvxPlmUGmfTVx9GWSUgd
IzwZZMDZVUmxxn2enbTP/e+uEUXMzhM5MhcoZZvHrhYxUjN4e9BPzGzMlamakN8Jahnscqc48oKQ
q5yQA32eCPJC+wyRqfBH5Q4sZogUaZLKd3O8JnZ91eaqEfY+0Fm5PhZ9CMJ2U1fsHEhcUPyM7+AS
Ysq2zXTjVlelhuu+nOG+5iON9fZN/zElAVUYVjXNNDtkzpzMFMtJrbCtQu9bNXZGUKpbpKXBksF2
Xqa/vJk/r8XEJzUSNlRqY/zzelZ6quoVHkv9txmpngibibCK9H3iWjlT4u3H+mMSGCdANARxnHGg
bp9uaA74O3d27eZbgw0LgwvKuSx+aGexgk9tW4vW2xHFtcPfXP9OmOLMgSDmAcntbcf1AVGcbFuJ
5dizVIH1dQ0sx123YGDysd+GkcyUvXU85CmqM5ZJGT4tGLgA1OyUUjFSstbs6gdkoCfVoLQOQvFr
2iAsD85buMtlUC9+H+3+MkrR6fLkBkOsrnjxsQHpnE5ZTOGlqkfVfs2i3GUpFhH91ltQm9DdN7Bx
0kUfY3AN4sbykpz50Te+z2HQ4G/DZhmXfrp8413WxQ/KR4wMx59fwi3SDmYtP142YB/Ss75HKCcV
n7DaRBB4q2vaxwO4YEATaIDQG+IYbnAh4I1kdWK2aIs+BBd0l7mK7pDNG+bP+IAQQmyQlk0YC7cg
VeyAXOeiKw6u3wXM2C6boGtL4Rc42UyIqzkbb0j69ZYJHQefmrxhxam1LbhHRxYxZV+nGZ1PZd/K
otmP9GTWx3XwQv2gVSf0fV/wnWmTNfRekcDPRMs7c9G15dK1l+UlAimehFMBU5jP8DakKUVGypM1
sBxgbwPX7jbCyRN+JRdhX6NyiOfXcDdMoclml24u2IJ72gB4ahRpzKWtfIJ5uIE5Yq5mYbQmbry4
zLvPXZQH+izxdZdfVz6qUsfJ6efmMuusZbwY53FmLs0RVabFGKE4yyV91YzD0kYUhX+6KHHZRNBw
H3qXiLuRZXn26wEC4JA8ahPa8Hp3NrLcDGhgN0y/fk7NhlnVoY1yW9cnNNb3eSgXZOd7WRbqn8/o
ZGepPSwLasaIm2EFPG+8bA0YgxHcKpeeZcZGvHgtz5S+jKpflhMjF0QSjO3ZNEFBv6AiN5JZO1ls
ruhZIVHbIhNy2Q1CBR2Px9ZlpksbD5xaXonUc78vElHU980A5zI8FB6ACrGR6BWwpnQTx8ya1FUV
78ybbT7Qi0InCQ9DOpQRNAx/zhcEXEjM5BbuTGFq7+z3TvI+qmzBmKzhGFXTOW0gDV4EbrOJ3Qpn
Rudnt4DOMg8BmVDM152XaHQoW7g13DGyiewCeygNmodpkQHgTpTX+XyVRl7n6QuE+nw+BTl8UnLc
eryIr0hzQ3ZjWoYDt7Tw9HxzGgtzL/S+PF9sgdqxBJeoK5kp3iqEf6YFwkrAWeo8MnFbglBdftP7
EfOfpgVf4FK8hNwWRBYzxp2uGcFxnkaGcwWwwydVhICkZcPsMz6pLcwUNaG1fpBRw387J6pYwGEx
sDcQOq5EGf6Us84Xtaxm88iAqDwVnafMkkZhkA9Vtu/wJmDRjPwzSMfTDyFaRowCebtEhVjP6E3X
16jYO3xgp4DIVVuUcUYzq708V8MOV5HVCc7mCC95qiX2Q5wFeax3TuSHZmfKKlC7B2Fbh6Ck+u4d
hnJJfQw/M9BLu1Tbcr0NlmVm+kc93nT+nsIRUF6OvqmFGB7QSVL0eYeqQwctKbz8XQuqH+sFYnXz
htHyWWz0MFnL2jrPextR8s2sDFd8O1d9b02XJXUW7jGxKOt8A1SQtyD5egfhd4gEBe4y74HgJH5z
0/ZtDDJQkA1PaJOqlu1mP9BTWDqcssc2jqnCC3DHm8QVaA0mXjGSCqN0wTYrvq3UF3wkrBx/4Znj
YgZKlW2wvc6y9KoEiu6EN8MMIpvJkxdmSwkpQsFpK5fEzEsbt0PmUIJpdZletgh48bPO1aNybrDr
ZKuENcAo7eqS99FsZttyxu4GSQqXLbdoOohI+waRFs6CdkFtQGzjzja74MjgM3OR704GDT5ZTvwm
KQxCRrRqE7Mvlbau57uYViQTKaOhzfYkfewRpksISOwOmlFkLTju0DOhdKe8pT3n7XdLcBktKTM9
qqhRpJfZDKhRbH2Haifyf2hqcdYvMuSUr5NAsvIiCicMwjCMHdNxBqkP8CykJsP+sESZ5b+b7QXi
APLrdYCkZTc0PFLUqhbWdu2aaMXG63z5VkdY51z/ykPY9c3gTG2HkMKxVOyquAlkBWJ152OxrgrS
S+SlO9x0mmTvY/DevU+6mYfPWw7/ZY+Ebcgdh8WEkO2hrbOQhV2MK+H0WURXixH8Na3rHEEtNhm/
9Zi4az6bwBkUqNnuUWLk0AINjh/r3qPKRReRqDe1WZ9WmrNy/SihYI0irgOMAlotLMA+LtUAyHt1
FvGFciUAGbueq4eYenPBHFJdjv1OI3V5EK0e5TdZc8ZcqrS2/OuEO/W2bSPz7kvOnksBL2za6tkH
1KiAcYpaPU0rSjDvEA2pbGN8PrSX0gsmSRkaezFjnO57ID0PoEWRf1BdliCWjp5T7Vx5FccqQNJB
O9uOdwQVo52jDjEBSqcKrnc6l9oEqaualmrjh0vlxhuprGX4TO9l9KnlDYuPk26HEg2F4QoDU3Q3
Y54fz6slSYfzgQCd1RiuqCqvGK5Uq60OiYv+xOXM4hjpA5XXk207kPziMAUcRoC2PqQFoFkOPrpE
Fz1Q9WjjgSx1tovDDocBQTqgvmjhK4DTPP15rDyDKj0DSDvsICVO62UCidk+OpOTuQdgPk4zbIaw
WvNtlniBdSvLtvY/jH2Hwv/RluEiOwja6NI9zJTbhmurHxrr3rf8HiB+w6zeANcT6sMa6hRsVDWI
UMHHnoN0nTe2DqWAfI4U5zHJkVBGBdmPaijkIN/cbBsqhAmjr05dRM1zBoRfz2B4hqX7HheBh23M
GMo2hO/WBwP2GUnTBdFuLO2gEsektkpxg6qvVZZHLSRhbfY9o4M+QA1tI5wyUNAMBhTz9sIbPDSF
lMvDFKj0/oy+0W9MBNXwtG4BO06Yc3EsSYhDMviAYTLKCTuZTCrBJca2U2KURRvBSUz8JhaMghfI
/G8soMT5UXlU7DlWYByaxd1FJnxUHOAsh8wXZoeroSCzleTWQqESvYkKswfzYHKKLld0yghJKWpq
jp4gQ8+VklAT4Fx1XMKQzzyMQWuiP/T7TeYAMXPlbhdf11V8HLs6F59AETbciiOtsIyPqUVvZSfH
LmCbDPqeyB4BH0bp6LsBUfBkE7shX7FMkr2siHJzaCTWlKCs66GsZO+1g+mUd4YaekVI1Lhk/NZ5
PaJdAXjHqoB7ApCpldkQ68rljEbiwSc0gek5MECywUq12kYd5GI02dIs5NojXi3t+l6jKcHP2gTy
Z0O+2YLZ3fTA2rj/HrkAdpTSD01bw6XazR01iaSl8ARaxcSrMVjeFdg69LWv09Q1mAOgL9BcAejV
HIuDlCaWahAS4oPAupgxGtpGDM4PNHWXEuXayjEq5ZyH1A02oQQbbySbVcDws4cvJkT6We4RfW1O
qV8nmO+0jGPZ2qZiIeLJ3L3jIYaOSW2KVV4LU7Em6ahGcBvUpDlXuIOxR6ixPPtnJNaOJbQZJUhw
6kNNxie29SBqnH+cZonA+luVmYq5TRxwH9QIVnyqlEPt6eU1cmA6ziPp3zg8RF0y88RIUji8o7HX
oaOgUpV6ym7XqbCT+LPGpKEozzKoj/V0jiC40A9r6Joo1lkRxp73SoHOzs6l3ZigwoZdQwg+uYvJ
iSOBvhLeKfTm5m0+2SqE+1u6RCkocZhoXrdSqeDMlmmvo9t1yNw2vxIJsjEgCFawVv3e87AjRaW2
JMh8qHrfLJGu7kzBqwGNAk5Z+yZQc2D+fso7NArxv0pGTKeRBA0r4uz05XTNtE45NEc8XVhQnieJ
AgXaNcSbgzDzkYYUXmpbZLZJtUGANnzB981vE5Wo9XaqopDj0sm4LxfeZmhCQ/S2MUUDpSbN3b4s
j3IIeC8VdhO8VNWz8dVXHhK76RcdTWmuzgInLGmN1R1zAfO8hZgAvVLlm7lbNW7cXNeAQfWwS6s+
coAbgXzzCGqnFsvQ7Wjpmmshvssj2AaNTg3GMaF1DAhX36dhnKsnrQCR1vTkRjmwuaCk7135k4Pf
4AaTQ+ZZbbsmCSwkaLgHmk3mhfR+THhJ4sl7HpZgXS49QGHLpYA5P+vj7Hpd+aQzZ2ZQ8MUxkU+f
2ppYo28jxdOi7Awebv8rI45WLKH0YcbKluyrSTuPr1JyFjy1LMuav0Gy7NZb29Ioy9Hly0hHdKbS
3jqLhPTGB7FWHih4a4JOfWtBSzQxu4hMFKZmxyT5IRhzvpnKlvmR9EnKWxtqCrqIwUTWGsOl1UFD
jBIH7frIqJsdd3U6ct7zLsSGrTf5A9NJBFye0h4MRT5WsieLMxkG85DtEWpl6p85kYNi6VJGxFEv
Sw85WRNaVVYNUwKjgBaC3m7QGqIAwM/JlMWsxFvMlAztaGre2aBnmo4BWU3GHaAIykCiKGaWONly
Kq+FKDFoWhfkV49J1szjncBdsj+PxtmpzqLeJafgYLN84gO8EzVbp8AaiY+JfbxE42PRNSYSdRuX
XXw7vWSNc5mWrNIO/jSbFAH/KLY9BTm32sepNlngS2JRJau56Xalj5VuWWULQI8hWsl4fY2E1AKn
ILeZ/VPWNLxSmujm1kecA9DEgYmHWugeKyi/vA4lxRF+cV2YUUCWzYY18Bppr89lD5UUZgRkRDoD
KLiVT147mwwdSr7ZOeK5N4Fu7ZRmVr5dNfpfakagaOLYo6EToq94UjLETieaEhQSvs7JYPJMnVlV
FuwsH5ByvOnhOPNK377kaeWQMlVEego+yQdWQeD0unK4yKaJ7EEMXwMxme7Ny9SosL7j6Pq3l8JY
hBgXJIZL8dw+KVK6WSpXTXXia+4DuSfyFL4HQXNms2bvevtaP6uBv9eqHcrUIV7wbghK48+uVG+b
ZnhVel9nrx5JZMbMGGXB+fEzliGKRog4wNdt2TRGmMJYqUIL7aJqK6H+Q9tFsM5U4Uh5zd7zsjP/
6n00KjUpQgM/kjMBMd6Jr96+/T/eCrwmrMoR4PRIx13b/Py3LsOsknpIpzB4GnJn5j44oExayOFK
CvX2pf6Ycx71bnAtgk6Q60enpWPCKKySCKCeAPwCUaC0HhXTo7NCunJJ0tPpr1PutIXi8GJCAR+X
a4JWOdXVVF3vRSm9gidIYmaPGjB3WG/HnJ39PnXBxC9ohRDvE0wsfP29Aqaq3rHb4Wn49rOfDjNd
U7DOFGlpkwYOKuuvh3mCLqExxvO+UJMgdVyyjCoVPh0mnX/7Sqej7AZIOkb8J+RqFMdOitclgWHk
QQ7+As8iBEwsK3NAARLxOOQz10SNb1/wtS08DRpM2V+QgKCeCJpOZhDw75XNZFFfMI0z9WTMxs02
x6a48F4T1VUzdiX4O2TxFuXmjJPx7RtAKuh1t4hQy3MN5BV6DvKy3unO4mOj7siw+dJl9oKrCb2s
tdxT9cji4vgStmiVmdAY+KTZv38Vxa0A3WNvX4sBbPv59DI4NcIWjBGl/4VV3CJGQrawVlHDkdCX
04srB3qp+NA75cBuHU6BOSw12hlA+bPEZuFvPHYnYpEhxGP5mzMpdOwI3yjR7YEA5e4A5lR3QEra
0jKxFQArE3ZZysXFfNvnnTnOhcyJbVBZNUe8lEpyW+FLgb4ntGfXLEvXBE1FNPyM+FzHBMtJgVCr
0c9LJ8Y/SgtFZdLVszZFlqakLPv28P8x4ULf9W3wM2AivT+n9khmAVl8XT63WecRs6YSYYV2h+Wh
iQB+lazfvqRZLb9vuWarjX/2aCKwAKBeX68mek4LcNxo+hynwtQYxzwWqGFG6MJZN3ZvcweIjsQj
SdTsJCYotACx8c23b+P0yY2olc3OaTilrLmf7e/f9s4GuPLEu8w+l2hK1hc4qg31B7ecXHXl9sO/
Qvf68Jxhq3lUioQX0Rs9RVgLx06xc+r7Lxoy2/oYFKGZFkUhTWT19nO5J0uaT49Co+wsQjpv3h9i
Wuk021XVaPdD0w82njiUL4f0kFJGJdPNi4nTAfvuteafkIIN83IOvPiRUDhQ0UZS1qUEQ8pj+vdy
AkpPHWH1TaCep2QoWcgm8C1ri8yUtWbLlAEi6NAsQoQRTJm4rOmOPGgkhng4qww4i9IUHwG2FY0I
C1mVA/uzO7cs9tHqgEVI6l+/PQgnmwpjALoXdKRLB9L7sxEcBOkQ12KcP4w1To7A9lpaFSh9Ti2Z
89uXMmT53+ezeadsXgLAheBYREzt9XyeWklN1fGTh8hvf15rhD96U2rYfhxNbPVsQS+99wqQDqPQ
zI2pkv76CvCjqRBYk83gBj4qWqahUUl2OrfuEyoKFt4X1nrVs1TxKgZsVk7HxRtJmMCLJqTHOXph
pCW/Gn90i0wTycKHnbWzglXjZ7qtzQtfg4KrQNgjHA5fShOg+UyN1woy8yYLh6hlQnmCjb/dDQrF
MDKjlxYaK5K5W9Dz4NxLkAnmAxenniiBvD2k0evXF4ZGmcC1jZ54wFmIOMDrIe14Ah3ZMvlWaS/8
VCjQrAeX9uiZKCPpU+PPhgNw7BhfrLxKdtJPmrMaNvKjTnMbjGA0NjRNUw+vhwWoq8iG7kNC/trf
VnOvs20Wafcsj4u7mlbbNy19lNgEmqTLll6OeAfLpb3M7Ly/5kTKVrL1TJc7C67gx5U+soYKCpQc
v7TY9ndUDctHa7UGkoMKNeBtH6tbRLmhnPuV5V2Hi9K7QS7dnp549YhWkn9RVS5dgkIOlPPacqKF
NzjVF3AA2BjMKWRi9OaQQvOkCh9czucnmWFVCvhUZJQw0r5HOKVBUCD0xsfc81CPQrMU1TRIG/Jz
Ocb9c4Xa6Xvh9z1hUTKixjIWB9oEi4SnTnMZC5E4h2/m1/oCYs4eLKqmYJMVxccRqVaq5smIbzmE
3Ye1wPCC8BMF0May/K0t7Dt/wAfMXYb+iwOx/0M2BnCSZ1FflmGf4z235C86IN/m/5N+b2//xEf9
MSEIvww6LaKTwd52iiYYgz5Gq03Vz9i4kM95FQToQ+054MHenno/P+l/TiemHvmU69KPj2OHc+o0
t5rdunRBkGbPztQylTyXXXTTkgdA1Muq8B5jpuQ+RyRabuwqiOXO04iAHnUe4MpWDaChwLCJd0qo
+KKxuvADx1BP+DBWw2Ndc6a7Q1PLjTs4/p1t1AOxw4yuGqqWd9pd3I+xkajC+c2x4QyWMCBr4wpm
hbWgqFHSonImtO9sFS/PRZsOVNhHdUB6136y58HbruRV/ypE+DkiP0efMM13CdJOFmNL6S3sgrR5
Zq1gFuwmKL6KCvw0S8YWH94e/9eb6cvFQkCKJsQifj6NBmGgEFaruHmGjF6Dz5rtB8SPXRS36/Ja
+95I7p229R3t2bD8Syx8AsLj4iYMIAxiAiAv8IfJgGPBcPSjZX32sQtBRD73siMK99XZvM5PjRNX
nz0LSOzopjQ9OmWJMx9WZ7N7ewgCM6CvpmBowJoGDwKFgGP85EBxyqSmfZChxz7SOKCchh7IDOMg
3vV0SQaIwrAvw3pAbg7udU23p63RcJrjaw0MHNfVMLXerU6Kucq6UDhTCRa5OfX0rSqt63xpwqvF
W46NV3sP1ECrd63F7NwIGmOIrw8zbZei7ZNtKGNDjSP5PqCc+2MRRX7jhRINAyrFZ3mKj14doEO8
a5N+/LpU2fjBDtzyzmpwRcHwyZkOHih3PHmRO3zACCUrtlln8wDZDBNfDyCK6V93iLrjnt68R4gL
y8ds8T86VLVhnpa4CfxlfZuxOx1bHBuIQQXZbOiajea3qA/HWtpr6Bw8d7kf3FidVzxizLgsu7Jr
7BsHZ5W/pXQnpCNmFRh/g7oFj+QBwTtlduEYgbg9R+f3Qhb+BWUz9OUShJ9RlV+LA42IgZ0+SNWz
9OzqMU/n4SrPY/vO0ohCvz21/pzh3EsMLAtwFKzNPypHnkuvrZyn8nuEfSpOz1NcfAVHYNw5m+Y7
UXv4vPZjci4a6+uii6kBn6hl/ZeX8L8NCdQzAjMPbCQcx5OEGixOX6N/XX1PsPQb0XFGtFWsY1bh
+CkQ6MPF+qGDenVYBJQCCUXgcwatRJ5hGvaLg/X/PVpOSkA/309kmI9A41yAcaeY0LUeJ93OZfE9
DW3xvhNOf+9WlrULKR1ecsSMN2PVDRfSb+rzavYcKL4hZ0JYDfNtHmYRkNdm0le5NXo/wGZ3wQZ1
v/L9229O/LkpkCSw+boR7004pzBONdVBH6W8pHSmNUTFBbvuFpkdjS7sEmw62y2pTdUt0jlDQJV3
V2QiYLzSfEeFK47hkFiQOVUrwk/5gFkgRXuaH43VZ9elyPuzzkNrSIxZep4GIfrobRi7E5Y/jov5
tkQEYaPgP26jGoHrI9Z98lCUg3WNWwvy5hShUPUwr3GZJwKRIkAkMYWej4iMk5dXNQ16cgGvhm5T
dRVebHpCdlHTrn4MNEUFosj+/eDOzXlWV57aqBCgE3sIjb6toF5768V5Q7MciCe25TMdwUFUVbrt
Qa1cTzLu+02bo+WzZfxanBOjcFJHW6QuXktt/gkbp+GHn7uY2/e6gIP09tuBH3a6rQgQnAFLHMw0
SeXJhNZ1stRx54/fqXp36QdON8QqqSQum7G39Y0rdElPqV+xQI9U0P7IkFVC4TFx5XREraV/DOIq
vbJDjAtclAXokHAKHGB+VSyGtAi3WGwhofvzrv/Ls3hYJEbXT8913uxyLGjz/8femS3HbaTd9oUO
HJgTuEWhRhaLrCIpkrpBkKKEeZ7z6c8CZbcltttq/9cdHdHhsEWxBiDxDXuv/aX7KffIsJcm7T+H
Je1expc4/osf+cNpYeExZESHQvq7Z8L4w2kBsl5dsGucaTT7Fn8EG8TvVgtd/43agkcBck9c3ZgT
/2W10JzfMACQS4lO+922qP0Tq4X189VI4WBgInYXEazKvN5815z+8JBj5JHJhO35XdtWFQF9Mm9n
JEq8zpXMcnDCZticozhrgCAsFr4oVS66CwqgMBU6hCx2YIK1EzQclf7TV2xt1blKtbYmwKPMsPh7
yO7CFwVCO75NGnT/cEDxYpfALzc95dW6Qjh71BUKRhBcI+6LdN6SQZFeZGLInRsK4JSa0n8tpILT
MTJHk8wKENNTkeG5j9pufEE6Nr8gkptjAij52FYRrg5QWWkjN8Tc1Ac4H9UrprPkhSH4fKukM0Q1
9p3PM8DelVtRt64Moiy/Dk2oeXqVYT5nnH4OI/usdUocg9Vv9YeeiOz0FzXce536Z53x/hXYtiP4
VlXcoOzVfq4zcgYmpD+19p1sDHePlsNaV/qEuxkZHjeyodeLl0/P3VsOMP1YYIOBJ2s7pQWNC5iH
jDgeaVbKvSv74VoGVnTSe7N84zRVHtGBtJdoOb/xiSfXOL40WsAl9pj8YWcbRk216VujvHGc5qHD
VreDYHCEGazf65G+FZELE8OuX3+4Sf6iSXM/TJ5cPN3MyNneOPhsTZZFP7/pivFIGKgVlVyZB8/a
8u2HSPKfWChMtwrTeTRZRrNnwtmtTbhUupcj09i0RO9do5tVXysY0jD9rHG6CdnAHcbSsO6CmX+q
OVK/IpDRrkJFH2+i3kalFNbTreUEnxgF6Fs3JlealeWwstMMhlAxFthUGmWbDobtz2XTrUGgc00b
wFKuVGm8FXZ/HIEU7PABWTsic3iqE2nlxxNgiMka9bVKJDMQiOesclkfmuX4hZgr8FbgpL5U6Er3
CJ+aXdOBZA8iqB/V0G8Q+U4Xbsr0JAaFm6lN411qvKl5nDTU2I0NKyghr9AhvxBOkzP1fhyzVypF
Qn64bOgQY6KsRVFMFzatNmOFIk6uc1iuR+QR+uPcFdVXhxAefD9jA1cMvBPxM1JoLCLbdudOVXzF
CFq9DqJ5unUKbbi20po3pxvYgdd1JJPd3ESJu5IEilwQ/083bafxgSJM2zBMkjtUjdybSioJqhjb
RzNq61eXdvRosuFfqcSK/2JA+uHMYsTjMD9b5pWEUy3NH0fqj4U5vNsgCAehkAylynPnMsFR2M19
op5AqCt6d8Uwn2unKeWXUXfkqu3aal6Z4xy9JVU5nSpbDw4QnupHUZuVD91A3dZO9TS5JvbF3s4f
8pq/JR0aeJLJYBTbjO/+WC4oY7UL5bq1sKgS5atfJpUwVY/BjQsxUpmvzShAHoa8b4NyR18O1DIl
0LjqtLXVKfo6Vvuav3MaplOTlvL8ftlWSc3qfjFVN7WlHbWqDL6BHFOfHCVvafO19rFQZH0icb0B
jFJFVGcGOLPXQk23Nch0UFYkxLGN6Ht7a84yFevUiZwbR0V7/YstzAez1/Lxw2lzKIJtbPEMkJdb
+4dHxlhrLamoTXDRm8oGjKEhVpybWrlLpMs70BJycuy6Ve6TOabes6ZqQao0RTRtHQZl5BhzD5Kg
ndXBwUmH6iUdbMDkbj3C7Ky0JnjGT82boRnS9nXcK7/obP7qDZjL45W+hucye7Sf30Ah07bRolBc
Mlt2a+rG6VRXYbipEYU3EBw4ZwIGnrf0ABwxRWQpa5u10IsaqNaVNtrBN+49g4N5Ll+MSWhHG+HW
AU1eH2zqzAnuM0EAA/rHEEb535+bHzwg7x8+MFbBBpfyEdTMh9dO/E/cSHO0LmVvWQV1Yht842oO
nB1SiYwlayyvk6mdbjIgANsud3gHelGAb6ri4VDmTrwaXb3ZZ9bYYG6ulXv0VO7WHc0O6Rlwyxvp
tKygdd7/mCPG9Lp2bL+hU4F17cbmaxuM/V6V0oHLXsvptjfHtNiKQTQrYCzSm3TS4bu+Dx51/H5k
OCnOgT2XjkRU2BsS7sJNlUXTM+BVaI3jEJCqEDVLdF0Bf1rXp68MLTmvABsow6qtdG0tjQpnTZki
fmx2ZBAVtWekVbXPTOLBC8GtTk0w3b7feoGrhG8NVDD89Sn/soc3fZBTo18w89A/5okxQMOrozcV
tNomAS3wzJU3fDXJo+AEWT6aRASHPi7ktalKPj4TWzyh443qzUz80CDpEhoRrHOASskXkK7lvg6j
CVQQQPKmIUVdMcnUxXXS+hbp9ScaE54lf38hUCRylf5ZNnAlYJqjZgDGY72Xgx/KBs5qdFGsDi7s
RDuxIv0rmrz3sxkTKvnRQc2sJAp4A5HE4kIpVr3YeifPUuNMWod5u48YOsKkTrJDHZNnDk9UjdPV
oCRx7oVhsenqdLldwbC8zgwfHhbv16tOMvLXPham4mNpzIXfRg5se6Yy2fWAmWNNNwYeAdaEkXlE
0wXZhqAPQj4gpPY7h5hZf5YVQR1m/jCBGTN4le2crRQduWJtK2cmffPot73avyHf5oiEKkczWpc7
IuegoHLX7kQG3MJTl+8VGnb3CEJjZynpQLi7Hsu1a8yPWlUVvgEI0uP1RGjDEm4INzS5WBMdzjYi
FvGFGUzuN+iTD6WWqDvpImj0yIkmI4SM7fJanwLTXcHtjz7xHIg/tUpCRKVk1+XQRObJY+uYLpoo
PKnhLqJuASFhcBp4LfquN8UV2oWwjaXAaabyoIIi2iqYivxGsqXFa9N3626KcpW3m3LkZVgMVGxI
Df8cdPhrvDnSZbBy0MWafibJqQtRLe8DMrpMT2qJ8Rph9ZqJMbOr9ErpuqX8cedz2KGZX8uwVl/z
rORc7erc8WdOdnWlFFI7htaYHmYuBIeGvCyvEARFRLOTB/GkwR6Ff6z28oz4G3W1JpLp0lBb7sBM
AGRrcZB809mvoNOSypq8jZS9HqD6BYIjx7U5AEtwWhtTEQhC4Y2NwlUYI9IovSls4JBaKam/VaD6
QH6zb0KMF3KGF5QRZWvgjejTcVKn+UmIPLrVczGueBi4fDIwvs7vN9L/OttfdbY8RHh4/OfOdv/2
EpU/Nbbff+KPxlbT4OpgSaZ/RYhCG/tnY6sJ2lfsWuay5xRs039va01QPJxbKvG3nFrfsQO/U3VM
IoWZNjJUM5bzjG74n7S1uIU+nI7L36DysmhwOTohkf/8jE+1oO4hgWBijsiFCAPWqFeFmElCVxxt
ZmrFgypPjeKAvdXO7mRcWe4rI5uvEYE2d8ThGsBPSuPeRs37mAolvsKVOzEw150sgEJnOzkHGqsm
KCwQOi9Kpoe1F4WIrB/Uog4UDxRgZrDmcuN2OwzIbU9Cj0AjkpvibIjdK/ZMgjj8kr5e5bMW+pDt
TF/jvN9EMY//deL257Ryuwaf/BgcM6Oqjm2vd1vmrPVBxzjyhmvjs5l3zpvptuozy3iBDyGuPjd5
qq5MK7f3ttG+GE3CrTk50UygqQ6hhfCbaadWpYkvylFOBe3nRDTFsInwzzXBqnGpsRuG+r2WD0ji
s45yLR4T8HqR/jhApDF7o/K1GFhlS3DBZW7JIsCuAzCoUx8zLF4PkzXNtOiTsa1093GaHHs9qOiO
jSE/0+/WO7Nv9FOT53R6jkEQVBLHR1y+496yo/gaJ8oL4nhyDiqyGdmSp1d1jlg/K5XhtU1FsJ8h
um3SQsu+YsamgEgc7etSuNYcPWC7XD3+2vcE87l4TJ8sDUEq6zZ4ypCREHvmmfNZ13uCPgUGmskp
H/M4f6yRGVzDTsJAFI3Dc9ApFppslp5mGouVVYm88MQI6drL8sHCrRq7+Z2QCIRh3UTVfrkiH+qh
tTf4EFkPBH2WYijpax7CmBN49YPwC2UYjK1Kqzn7IJ9YetipFl7MVEtvAVdL4hgidRVJsyaBSSfB
L1Yni98Cr91lgbBlEEq5jCk/vhuJwTlaeTUfo9k2rhlYJxvG4OPt2NTNpmjb6UuH7wTpvWrAgUoV
cvnaNuk5801tm2NlOjYyiHcAD9tjFyDw8iZ7DPGXZMoKcCRTYa0rQm/uK3Gl0eESINsJ9TSif2el
50qYh9gdihXmW3CoTtt/MqaZOOvamHWQpGlNZLwqYl8PI4QFkU6YsAJ/wytz3b0a8pxI2a5ihbYa
aGM22ASOcc2LErVdHSDftiSrCMTGQ6pH3+Bnl2vHydwdNkT7iG/7DSKBylOUXTTS49Bme6SMZCxK
2mWjMhavluo+4gBEfN+Iqyoo4luw3qTusgR9HWwNrGqs2V8IUZQUiTnrfnuI7C0PLAJjtG58ckvT
YFoUCJ+BO9aSrnRDaDfjfFUSwNStHIcID+KUxwrzmhJB39TlrbDMci1rt1jZ9lT4eIH0faunzQU4
hrVFM9N/soidBK1aRAQyBTwMhRvGV0plwNsmUTdfOS5vycYABAcic5kPixHgCEFq5LANyZah9ryO
0VE+DFM9MSCvtU1E7rgfuawbm84MrrH3NLe2XfsaNKN7JkH2hbitXVMYknA2dcQzKw5Wz23tJZk+
7eMgB6M62uVtkusKq2OtBS9UOfNd2mbVNWgwBkIoRj/HqlYz54Me3I/NuHfmOAr2Bbi0uymp9ZWL
sRKIrXqdC+LsinI8w8dtjjMbrRWHp3pq+yWDyCoAj+VEPA9q7fqhMap7WWts0i37VJl1sde1Qd/n
bY9JXWvz1cRml8lhEG4JI4r8IK7ucRnPATW50d1JN5q/5mpVrUilm3dzkptnMeP14Vtk7UFFGa20
2Eq3op8I5Qo4yFVddoRDoPspMpWAlKoIKQkH+1qdWB4QNzHu3TAa/SB1nWejVKPdXI1UqVNGiDCi
BoVwVct+5iEod1BElK9aUiveNEYQ0m2z/5YERCybWBcvLXuiVWXmYJ1q9SWUebiuNWDCOmmvWwzf
Cp0TxfozbUV3bPLsQgJ5D+zKhjHfNNUVQerdrSwsVqt4b25VjYjNNmrY4TCMkmsztJttbpLLohuT
48OLGvxeRObXcCYmYhTTlx5q5yrlzMy8ICWwtLEt5YiNsvZAvI+P1eTGK1Or5MV2RnKKjNJ+7gks
3rCVI6eYUJc9k8Tpuoh6hQMrZDthxebnNBuwB4o6PmlBUWylWmovIwnI/tRJWM4c6fo46zsLvxlR
fsTb38Uoj/1Klc6exvKCb3JP9UBf0CBuXacqsnmvQITqi3g4jyAVH5XJgn3Xk+w320V0m2QtO2ql
DsdPamgTGmzU4kC0cuVwggbujnNTYdajHluhGBcp+9segYUHwTJDrN2kwLT6nqmEnh+CEnguYJot
4YjF0ZZhtHcd5ZISjo3epSmxChoBCSJF6MBOtsnBcrps3Rp9vlKd4EhQR7ot7banEk8cr5Bq7I9V
bu65oaINq7UY1li/YNuJgsTgn1NvNxzfeMZeolhlKTao9pUcWvFFE1n22rSVcrLa5twauXUnHfOB
gMD2lLoB1LjREHvcn3Lr9KJf1xhYHto86g+Wnb8kMiG4LyHxr07jEpT6jD9BZsImXy1sDzGCHjQ2
oXlpcRzeSvopnxRoa0BPeNbCSn9WyPk+ujyVGR5pwfCoxbGyy+RgHfMqTg56bG1KI6mpv9Wb1DY/
TcpoeuDns3UMgNcTgIfvXSestn3n1DeVQ4j21OLjVuvgq5OGHIFhFG0dTM0YWqFptKjqjpFpjleV
lYZPg4vgRbToaSuZ1b4JcvmbVWf3UV4U5Psl4g7YnLXpUOCueH2YNhPjeuBUJY5J+xy0puKR7xfd
MNY7Aqmfryd7OmIbNB+yOi0ONQq0tQkLexs3kbuJpzT43PTztDWnuPk8KYXthS7S3nLQh70Yk36T
kXg9apwrLuZW1pLEcjF8pcchHbm3Zr+ZDdUTTiIPrjvDIQ+zq6m7EhgPgNaW+XAyszJENKaWKxYR
2UOi2MUdRVVKGJzDo54kFYb5Y+okN2XZaVvsqtWJjOlNbi/ZvIwTr0eDrWgxWco2Ssx8o0Z6eBR0
YutGT/pdGCSxtaxE7dvagjUYmZm2mZy+8eckscgtHj9DLAWiLJg6bsdRkzcVuQAr0H3aoZRNsbGc
cXrpHVLZvbaWFClpa1temoU1LpWZKBm8Q9MXBMTVZ3seVjC625c8dAOfF4IEKa83SV64JbhwpdnP
reqs8iRVdowEUxj1dUoQnmamxXU16enKSE17PeI5ipiKhG9B1+i+WUiMSLmNeAlAy3RJ0+SGundF
9HO2GcE+b9Sg4gk6BtpBcg4gzqbajFglYKlX1G+LNtzrZmjQfYcAuUSzutYQ5RJY0DfrNkvPhC6k
qLihx15Bb1BXdaEne5Wv+nOpteGOrj5Yi6KvWi+cW+azLdSXMFJav4a+T0qNCMQTGvPG3Wi9sLxY
qmdR8UDyMAolSD867ctE3N6NnMhDVgc9WxlBike4kFmh3TlT0CeBHwxOVH6J+3ywCWQoMje/FxMG
IvMQgNFLr7rJccv7cR741MrujUhAJmwFlbKXNLYmiavONDFAn08IbHDjVBAIFiLcg3UIjCWcp6+V
zZBhhFrjUSNYT/xM+VkJyW6ZddLUiEMkdE8bnMlXWyc+9AN5AjUuLw+EWPlscOcZcPQ3/EblOnXd
2kfDrm9jYVVkb1RTwRxN1a5RCzl7mwQV7mCauZPo7XsCVMlhaSz7zcyqFg6FkNVVYLnj2pJuc0HD
YhBLkjcHJa/yszpGkW8bBDh5qF77nZl1znIazD5Vn+7D0ICZP7bLzClOd3aTmWuRWTqpk615aFQ2
YbGlGmuHsaFv2XO+iJH5fWpalQ9TPJiPrbaof1rkrgKjqqIjcUAMpfLJXRjUsCbDYf48WsENscB8
rCrM9ztUjaE/JCGMxa6X6vVchfoq6doW1AdkAq+1UCh7YKCYovMUXmiI4MCTluGZ10IhP0x5ktyH
gDWeiSqHuAgT5DQXMrzLLdlunOXDxnmfbBW3o/uy9Dw6KcEwNl4Jt3RtE3awn0Es3JF0i84JxkCy
7aVr7RlOF5cuBPwe1lr9CT8DWzFgBU9FGX4KGK4dTaQAxOgUqrIz9GVrW7hqhdlIvRJuXt0hmWoL
PwiwFV/3U2Sewbm/CAlJhW3ERK6sAlZv5Ywqj/1YhibZ4ti7b0jfzR4hsiUPuHWCLTsYsJxzr+lb
WqHuIW368W0Raq8q3Qyv2jysfF5RsUlg+WM/bAriju3Omj1aD2odiAQA8CNrfJVUfVT8Ctlv+Lzn
21o4aeQXbhZfmtClEqslI+Mh6fV1S9jsWhfS3Y+pGe8jKZOjFQ3xPocddsosOgcxETcDMOQ1c0r5
EIVmYAHswRXoGTOHBvi5+THlqNC58kd1JRMBFX4upZ/1VbDt9CG7FEudZEiuK0bpCChrsnKDJVOo
ovJlD+NCN08CbZXQlkEiKJZCVrOaI3FPmRcXxLRyghHHS3wm/NA2TvL6qexIuLnRSFwx1tkMfvy6
1ngKYPplPEo2od2q4HkIQ31b0iTHW81Vkp0dEUIYF4MyP3aESE33clQSnq9KR8Pb3fZqy/pi3fdC
F5Xnkj4yXvGRNMTllmEd4etttbJPvf+Xm2CDTGIFTzKctoEi6vsMOuinH8Y/f7Gz/aBcoX1Y5NUg
/jDfIFbAa/XzTKWqpzHJDG08hUqLhdBF7aPpA99Ivlcc3APhZz03tkOiH4zU2ihms7Eibe2I4Lrq
2ZmV3Zq3unXJL0mJNPr7F/ezReP318Y+B5wz5Do2Iz+/tlwbEOUF+njCP3MSFbVisIuHX20ePwyV
lg8ARjPCepXRu/j4AYBcmmh6h/GE1J2NPC2wgidBlN8XVP8bSf5iJImixeB7/c8jydPX4eXt5ceZ
5O8/8q+ZpPkb9ka02Cwn0WSrXKF/sL6XLeAfY0gi6VEfoOFlgUZokPanusaw+E+YCFlyIj1xLBSA
/wBkimrzwxVjQwldjImoFzHP/dsVE3XmNBRNhbQfPM4nbOnWfjZYBhBVnqk8z/H2+1NVHmzCdjWv
1OphjYirXY+2k217va3Bbqu9/mRFMj2VImN4V08DsEGdu9Hy+4U8bQzm8NQtNOpu4VJH1YKodgcH
/Vy1kKs5MIFY9wvPujfa8rlYGNeSNJNp5byjr9N3DDac5XETL2xs0SQslN+B2bTY3dZGJsA5GEEs
WoVhaeKymg32bfPMRi+acPmDvtBgaKCMVF/hLrE0yuY0fauFUt/EIQRqbxzz6SYIypYBXBjw3ikM
GMskE3XNvpwbU26kRnO+JbeJ/wrFpNIPRDnyuIiset6HSmElPuzoSTk4vMCSqCfi1b2yBhZw1p2q
PLsw2dAMpcNNvdCHMY91/hjlTPuCBU6ejI3Y0XgWNWF5pQzp67rptnF6goU5qyaY50aqP4DE6Khm
fDKTy67eBRpIwG0e6KEhtg65IOFGNLEqVX9K8oZc4LRwppMhZF6gfJphTJnfD+Xq/YQmqdgpEMHH
DuyD6bFFWNQalyElX6QBFIF5wooDtABpTaRTsF4mmcBxyrDJNxXDl9DrmcDbIUEwURLcQGJSNkNA
DQuJue0MZFV1PwhCoVRlAJdVoxAvd2o7wndmzovdpTbbYblwhNzJifXsRpkWz2Ca22M2HCAsUYac
NBBM3SKkbNthlLnHInNstacwiHRdPpM6PhfNWzfWcBk8FnIyC/63g/n630S3cvzYrE3+84F303wN
y+KnA+/7j/zrwLN/M3ncLVJBzGvGYnz+14Fn/mZhIVxCQrAG8Kf+PP/s33Sb1Qwxo4syUdM5dH9c
w2CEExDr0BnYqvtPzj9DX0qCH5fUAIotW1i6tex1KLo+rmHaXqZj76L8S10DFRH7R2rrJkztGzeo
TPNs2jUpKmWmku4eBAhmLW8cYnuVBqwC0GW83yTEbrBR7eK0My7R9zsJDpXCjsNOqTWroUhpP5ey
auHAvTEIHKm2RFuwx2QAuAxRyTqi8i0jnfHYtnTNcA0hKznk4GC+GWHBYNtta+dVWcrACW3aQaTL
fIzc6tUE8+lC0xxsQ5hrvuFmjEKYttCaGZBpvVpn3eLJrGosIJCm8gCs6tVZytR8KViLpXS1lyI2
XsrZaSlsxWD1nxk36HDGKpc6tLCjS/NeF7dLiTz0ADD9SkfusTYq3rHHprVzsDpnle+qEU+BIN2Q
+81iNxzt13ip0NvBjpKTRVQg5o9K3KBYoLaf44mU+8yeF6xthD8IkpBLoKPaxfOdsLqu8Pkm5qdg
LpmtqS4pCfMUhHc4cwMAEQC4Ugaa0bAn743N0ThNTyaDPGtrm5O6DwtjWOPJbYuVCmxD24jOjsil
jY3qcW4mkFphnRBvK4b8oLSFWnrKAo5c5YGkr0pHgeMjM7kkEhnrS3GPah9FeEtclJ2J+bnr59q+
5Z2gKdJTEHS+u3SBqKiMdbt0hiwTom9iaRmjpXmEIQylLETFZ6EcIr4qEudamlOIjCcN4ZN25Tld
GlPIjXiW81o7K0vbWgy5fQiAkynA1GhrkYlr/vTe7r53vtEM7y1lWoCAc1MXSnU0QzWZr9WiV0V1
0FNzdKqVyxrFcdZ8ECaM2CEqqlszXUJGJQEcjM2w1YYLLzYmDJupJqF0AQssdkMFOkm6Mzatpp9L
Pr1z3zI3Y8M/iLu8KuLRFws97lPWDKL2rLJdigeX5IFGpYdg4D6J1rf1sC0PIKJIZrKrMHojXASN
bpKJVJCzOefKcSD3u10ikcoTILr4iGAjurKDYnyhP8XLl7Zjv4bgkc/7CSO/hWheLxoMovYyAGdR
wGJNZeIE3GRm1DdKsCs7tSFMoQjj+BY5JCJ82FxEn5cQJ7izkf0EBO0COvF5avfEQQTVMByljPva
1xUTMl3Et+lXxFRo9OxKg9l5kRnc2gVqsRXE21xcTzIfT1lrqdsmFb0fhaCqueIWiVAiKsfPFBGf
CPvI2DIFQYbqDCN347PlG5/0uC23nTvV4cFU24ucCKQ9w9L8AjCn4J5SoMSuHCuZrVMHsE8ie4ly
TKP9XD5NCFdMz0GOdo/kSS+34HGbYsu/XJJZlaLrdpxE851Zu1O51y0bF0OMZdPeEiapj3uRoPyE
ntp8Y130YPVkApOO3so7Nlp4VMY00sp9E8yT71SKdmW0rYqAN9HPZjFyPyI+SXIws0vv2KuFl841
oIPJcA4Jyb7MckeFgCrcU6S9Gm0BZqBq0i1LqXZNqEZAM8t3VW6gpCS+Lk3jrFSzOmywxmW+7Sb6
VWkzVzSchCBmhfFJ5Jv4re4raca+Cv6Y75nxZ/La1CJ5SdROeYALPaDrhuEGtM00udeocH0lIcUi
12yl2zdhaK7gGJFTaGMpaa74A0RRaApUA6YgdsUUyIZBHB3MVmEqApmNgZPqgXkzB3/q7WgFLUVl
YmI3uHKLoRp2CjRJwqoX0hEGS4IHzWtwhvD8nCLI7rU5ND5RuDyaXMIQMNAC8d0QJ7pjnyHO4CMJ
X2Zh5nd6VO+FizcRnFRHXI5iMeMvJ0S4ZICYpwx25EDqq8i1a3YA5bXspJ1snbo0nupuekLKypaz
I8VGY/cdZM5qGNSuZfKCZ/aagnZBGWEJypMyaVZskKbwrE1D0OjAW7NZzrvcEB2MsZXJIgsFasup
cUL+q/2vgfyv6ilKjEWG8p/rqceXNoqLEILdjzXV7z/2Q00FGt6ybctxEaMs0pIfaqrvZdZ7zfRH
O7moWnSTiQA/tARM8RL+KKes3yxaTGTKSEfMxenxT8qpn2cceDNQ0+AYoq3l8NL/zQq3AF97ouds
hNZEYqzIYuzPYNo7lj1j3X7+4YP5i2nPB2PI8suoK6kQifWwebv6zwOV0JpMUPydeY7weTwXZqnf
z93gfkrjjscuk5jqOcS88uIO8KT/D78a9Q6OFIY5fKg//2pSF7SpKzXzLGk8nwsXHvw7fHVaM3vW
7g1n0nQKmIZ49pYmMP6FtPLnmnX5mPF6AhQgigFulvbx1+sGyFWXQdc5w0dFnCfgavZfDImrQ1wu
v25CQ3D8+7esc438UCj//ku5VMxFlqyJj2bmoiqCPqxc/WzpBRFzuEP3em7LekPl736qcP8fzdjg
l/daT8EcdX33ZleQbjLF5nOogWpsKxLepx375DBYS0lAHx5m4vECC9Tj1VAFeF7IUuMYbiuNo37K
CjLP//59/Cy7+v42bEMwG9R5whofLfEOYEuiriP9rPUK10qPj2bKlvx2p+W5AoptIbZa7dvf/1Za
mX/78OxFPcZgjl/sfrhgbEVFoch+65xog3aPVJ7oL5h139Rkqs9UJNPFMivthC0aQsMc9f9s+Pj+
rg3wYwiYF0qM8/FeGVy3oEOZtLOtEF8Gt7R6nt0eR8vwy+zHD37Y338Xw0ekH/xCa0nu+VF9H8wC
2rHaa2czdqeLUkH62YCOX3b7htG+0V6YLyyXl7tTzfNVJUZuFiUREy0Y6/G//+D//UQCPaWir4Ph
iP7t41Wrm0oJQjpQz31Xc5OYSAzKo97l6sBYO3X/DzcJRuTlvuR/dJUfhrysNdVYMQb93LRA/Aoy
GeTKBH541QsVDk2zhLwPbXlV1zFXOc427ZQP7sQaI9EUIgQSidDVHqZLWFtTiORAd45dSgSd1tm4
z6KBHLpiTrjLLAfI38GlMs2+P5v/Ww/x+xcIsISUJI1HhcsV+/MXSHBR0Duzq52DIFHrjRRNs3u/
bqYur56bJkd55Yyce9BXjzmKjHUYS7Sx7Yx1B4Y/xU1Mb5pt5SizBnmP2r45DWvUv/9q/+IUFIxS
8Wnh1CLS9sPLJOCiH+zA1M6WRP3ovX/MGmyqZ00NtPsazOovhuvL1OGnu3jJYQQaCKpQY57/b/EW
4On0RE3nFu2HUV5ZXW690Ksu/2dQbPcqI0dmZpiYgjiAqQkRI8IAAUP3Lu7ThfRBfMibARf5NiFm
YqtCoHuODZODc7km3j8iymseXlocuUcAsOXVjHL0iDjZ3OuCNyRBe/2CRsI7+Pi2eCd8zxDqwGcJ
wkx//r6lk7qIZObwTHcyYzWcJSB8oSQ3tQHdalcM0TDSxJDY5+sWjdYqxiIcbVz62cTL+LvV1YyF
Br6vznA478RmeO+6WCn1GrH24bxwNy2CyFVDos5Guag8VAr0JDRrJUj08b2RA6ND5Dd9NHdGsnR5
PAKWhi/JSs8k3/FM6mN05bR5ctRzpzxhfRa1D1RdRYKJHPBJm0V6o5Vz9kVNW83PqAMijzx5Ca5+
GqK32Spn+9ARpeHjEutQu7sWq1qwCdVt/d6lTu8dq7k0rxZmeHZ+QijVp77IktE3AiHuWEJHqlcn
zIc8jBQ11Ti0A3jDtkvgu93pzitcu8ZBOtZ2QEQJXmHZ2/dms9frOSbbGSrMUQ971tPVEBywt7p3
8ziQfilMgnnOyohc2EushXBRo8mLVjkMyepWhHnWrPB/RYHP+tP9FEY9j92Ua0SQqE3LUs7uGrjP
GK4pDYDBaZ3k1ZWW9dLiGotXhcNpQwnIQTxUPAXaeObHiGEmxyAwwB47AJpMbyLLXRydVKTIfgMt
0hgbyO9DBDItmSiwJ6+P9PrMGcLvQ4dqWcCbQMFOQ+p2wAThWnuhHqmE1ieN7xr5wutm29a42FRr
cnhHVZVP2rLz15ftP15L/ZXJB/p+RPhbfEXBRl+0AvmiGigNxI7oLVESLJqCsF/kBThGCl+FvAoV
OugKgrwry88XOQIXVq6yREdRjVIBsO3sOagXTGbPwMHiEF3eu7phIIoAqUPxXffA0Fp1SRXM5lL4
xDQ6GFuhvgukkx6ALvISgOfrow5qnvmYgkUV5MBs5z7NkVs9YeexDV5umhToXOo5dzaKuhQ/0pou
JVnizHcwGF+poUMxxAluvqC2EcyIshHfUs7G4WFSWr6x/8/dmfW2jWRt+K8Ecy+B+3IxA3yW18Rx
px23B74iFFuhuIgUN5HUr/+eIqnElO1MpyuYJoZoNLojpVR1eOrs5z2tV6IUWjCxFjvbFU483Q4X
AVD9dBk7qkBiSjLWIOS6fXBzOjIX1GLwUoMQPGVFyZkgADT99iTxC1497WsPeWD4v1e2sy8Xe0r/
lp5Z15QaKzbDIWIHabSpzWXj7d37WtOKp2K/Nq4sEQlgGoR7TQOKe7bJ11lB2cm6oJhmAzYw8Lom
m8PjAImfaVT3lbVzTiNaDj+QO9DuMsUUX0pj97osRasz4szzTmLD3fjUkNOxfOLvG860CzB8NEXh
D/Y2Qz7OHYZQLHPgBwF/iHW+wcDq8Kai6NklfsWu/Iy2b5e5IrdDOGOGRO1kJDacc+2ZKFGQWPJL
D4jEp8wVpHRzQ70rior/7Ha7qSo/PNEzGrBSzE6NCROBSPwLWySKLYZlJ5sIBEGfAeAENtWbnZij
3Gq1erdT9+6ZpoXtbRXgbuhAk92FnoZ6LpttfdoK67HVoL26aTkUV5Jfita74om5Hc1tKP5rl7ei
tCfE+lQiZslScuvSE4R5tI3RtpnrZw9htMH6BSe0ve0MBcbKJe37JoytpdZg34dUvT7kGZtpaBR/
MnSa+hYB5tBVms2UG2XNlbZSj3pWCivSa9iId6eJ3SZphuIpUnrVPHakhApGeJoybcJUo+0DNeFo
8zbSGL3jAUq3tIo93YKAWQOOlhU5O9/xd8DST2sq7bNZzrDQzsCphKkSUfH31Ds/ujB92pAQ0Wls
tkZMWCFibCdzBAiQ1GbrXINvaizXNkGbC9QOG9xqDRPQRdovPCNe4X2JmczunSTdFVI9k7EDO6aj
YAaheYjY1b87Rg1EmFvwjraeg3HH/7q+ALUG4xbZlgpXJVpvgNNvVQwDxdKvLN70TULxwhXHST/o
O4qPQWFuW0pPYnbLDF8xOQiNWwr2NJNYvVF8kPIpthNzFsMd5qpBe371cVv7s/Xlhj42rDSLcM9J
tQbC7oy8B5vxiISelEYEzUrVce+bXWDfhZGTxWdlxgBg0EThkW56+XpTQ9Nmu+H8nRCIYr25bQMi
tos4CoiYtqASZC43bGuJn9/UpbMIxa0HdWf7EKp0SYEkm19i7meXmafzVgMNBL4YRQ4dakxQNwm8
e7Dhmk8NI0+WucMgjUiJN5szutJm1qlvcuPzHJwPEOHgRIPm0+JDHSACTBUb/UzNY4SP4Wd+8clt
qGe4clLxgsLMQDRpqZddbnLVvQ/KfUMoCne0AHIYmLYTzamwgTSQqT+3Smgu9TBU77QZI9sXbogb
YjSOeldTIB+LxlWV2jkvdGPSA+72gUnEWO+ZWoPZJU6IJsJGLiwkUJ7mwUXn8FKbsn0ARpUr6uOi
BohuZoXg0t5VGX8IBgyvpRRW2p5cCZM+BHd2arPdK3DUFoQ7wFbWnB1YGPc60ZzZCSkQ+u+qCk9G
UC3f7hgeHdZqvD/NxXbWFqeIQCtcbquS+5qsffc6juh3B4hU905tfa8DXxCrzolZ+IijIOJyaYYY
TM+kZFMnHa4BfkUXaHPLXCBLpxjRzi7bwKS93XSr2Lxt8jrJKbNjFNpilivm0miEZOHb7j2gYrit
1AReRVk6o4LXder4PRV9/G1qQrXsswqwPCziRRB6L5QL00OF7Gu0cHaR+qoY+bPd+cIlN0r8FULL
6YeOAL0sEo47JTPIBSFYc99G43S86/kijklamilcdtB+yVFDv3f8aWiVdxESCLhgzrcAH68cWMRR
KhjKjHbvAd0EnbNniE29cb5umUu1W2zyXX45E4Wkcbs1lz6tTXcdV1jk7fcnkeapN5aRcJGzRL1h
qAhEiIpZkC6sJFEZAWUmSCKayxnGQ86ruGAGRLA/CcSBZvUG7gvol1/kRs1nLYZQfoq8V29UgyPA
cuqdyUC2+lSlnt1Z2ECI3WoMW9HPGUFEo26YIu31QP3NtDXi8+s9TK0wlq9alDVXpZOARkSdAxhi
NsQuvZlQ32UIlXS75toIBQQKlc+kYuAVSoQCifQdPdkzx0VcVWK3YVVyzfSs5Xf9bdvcMqovF2PH
dPfeZd7xvW92oIotoJJMdqCo6jSkOEA9ybGFCNurTtAAArFL1r+pRaikV0xhV29yRbRzmk7JL/hB
CrcrqrfP70qzwgjxZ5F7r9SgoSXbRpzXdutPRqXZnyun2fxG5vRxPfNmi8gNi0uTDOaJTbfoBwak
h199KjZo2srIoVi41ItdSlet3qAeQ3J8GZOi6v2CFp3SxUJprfsobKFzAPomgfJ631zMwNE4V5g9
t6OeMGV2045yrWC7DT8y0UdVF2jNzRWefXOZqNukFV0/yUcv1dOvbhNjL1hagzDEyCTXVGjkIJuG
Evv3mRD+70PPJxAJ6iA2Fa2beDBxEl8xUocoDFG2apHFXj377IcaryffbPl35qoQSTdpHScCCJCk
XiNwciH8sx02DphRzW3GTMXbiCbWC0oxGWORkeDoHGXgOiAM0/XErwrgNyVne8yvINikpdgHhlez
06ZTJt4aub2nBSNapdiYaBd3656FQoers9C79xwPDuocQ1/xky1YmyFTpfISmZYyiMD7QDwtv7TX
qXsd0Dl8JbKCN35jusxvKosnbd861LVGYMXATvo5sx/Rn3mIcqs2PtJqbwXa3Y5fXnRyk3GaCEcX
hXnWZgl3Ihb25tZznetN7gSbUzJjyOjGAJiTvrATJl5iqmVcoTKGeQJvFr2fpea55QvJvN+naCB8
u/WlZq6DlbGzlOKDua24ceWM+keAPNzrWW9hZMRIZmjmDeUqxhXlIIp9hcPWlJcF/g3Z5Sq/SEsm
PMWiLApfpTSXSgSAGqOaCdmZjDNcEOeBJDa5ImJNnoYnsbFQLNaute7WRKxP95mtX23Nhvuw94U4
6ExmU9l8BVyrOSFKtlHO/WhjO2dWW2rn/PL6bp3TgtOsLdEV0AZ/bCs/Oi24IUhnvJ39OQqxshmD
wQAPUkXb2SewFMnXYU6Tu9NzvbnUfHP2WG1184mOyf0qxqoEPaMpMLfrmJJjq9XoXSuUa6Dk0otY
pARBQyY7WHWZwixjtMpZljagBOlNcBOIfKIfWsG/N9vS/8wYoV2zqDYxuH8i/9g6Znvj6lvvD9q9
o8c0a1nJ7FKVQZe23HcpzFjxa3VhlwqAHZQMWg9ddOZ/pkRwOMjpslyedZUwv1ervL1dFaBDFoeK
OvHppzRIyrv0r33pxwu9W/2pGhxC7uQ2RjmjblPdjn+0RsyohLJ6Aj7MsJiMTmIGmEhkFg/R/Tgl
491/PHONOfCcVDdq/S89o85b5//x0XpC/vg7P9p6T5mrp3/+g4Ka44zZz55eB+EMu0eUBLvdQwRs
dHptDmWoF6YAqHsI/EHu/z4RHtMqKQUXooJHCUCSd3+OA45W+M4Bujs3ccaZKEwcdXR4koOkBnRC
qf3h+fxvOfzbEHfEXGUvAMcnVwgKr9JzgEuG5jkVHCrOQDYj3EYgWTw9vf/7LPA2FSjEJMQtJQZ0
e24CBw2m39ENcEyOb9sKUH49faZ3fE7PpqWObyhz0NnIapgDFxxTwZ2TvCGfS4a1f6Z2FTSFekVZ
KmhzqjHBjQHernuOdIGtzkl0AF7mkDudmiQgqyZ/fNJFDAk5yDvo+VwSuDqCEhgElbRS90xPHpK3
lpWHmjMHxMSkH+BYEKILHfJqGtZA9/TsNilBiE8uyQS6wykFkjUyr3uO7oDrzEFkQR8I6HzxTO4q
aLolssty8tCeI/B1UpnMsOme8VUgLyiKtzEKUZ3D59MSCBojz/r72ae3vxnsP2MbYx0iDEl0D6c8
1grmHEmJ6SAMCPFMTiDooLNK84IxB0TeNRkc15/yWC64UAG4X5Ps9zTlgqYiziRvBHJBpxuAbgR4
XzwsOFIOSEdaD4SJ0FNpcrygqUy/kqSCYdOkRsWMSw1I9xypSEbZzC3i5pqlT85OBNXL6N23vy4R
dBWxJ2ZbMUyre461gzvHXxLKg9I28fSG6YR0JCEw0U4jpx1U4SwwuJCise45vgvunBoYQYK/2Wt+
02VihqS0uYhEcIXPZB7JQ9ua24pK26QLdo54JmcnUSKqyzqMeEwGcRFiR4OddCQJHA0qUIMsprv0
T8d0U7oJQnXL3gR9DhwgHa76EBw4ogIeEwMfaVgTyIHi6dXQhKggIAalvWeDKJmFdLUxhcQDWZ/r
RmEtwnGEGcU8j2nZidSAatJawZzTcs3YGLAZDm/5+fkJIdHqqpkMYvz2+bSowIuTZgLB6ibjQQ5X
4Ug12ggE3SGUNpB7QncA+3C4mBKWAcfTFAHf01+BF2FEDCMqyxVyUD0PTM4+dIAblRSHxFLpfEDe
HZzjY9VoYj7RnUvFeU+lvyuc/qZhAPMOiY6/zgoGSA6ib1gTCOfP5QBXANx5i1aYwaue3PFJ9Yi+
Bznr0ETaAarLzJj+JR9pA8uda/SJiNLs/vPJ6QQN0D7Zq2BocyxAzcAb6O/7MS+Yc6QBORcm4HXP
5OQBVFCl7SPi6iCaEDx43Wu2iS0gMsG+6YngTo8XENq8OrkboZBltMBz7jnhRY7Vtud04Dgi5NiT
YXJeI61sPX/+dako3CUX6Gw0YE+GI/tAVUTDoc3Q057cU7IPbMSZLA+QO2EoG+MOBk7nHY90A+YT
nfIKcrP/wuSoQFhZOs8GE4AmSYblIA+OmMBR5hZxBUTGIC8mRwX2JSsOdExFGIqxZYM7wILPWQF3
AS0sFMcQROrjNRO6EMJplDUTdJ1hcMRICNS/qiBhBYZmkoEgkN89k1OQqksqTFIs6MqcdhiBrX7Q
gGNecFWooDpE7QbVMD0FiecrTQVEv0OZiTVEUV4UIVGdwOgmkM+GAMPkboSKUpNVEcgFKjk0pq4M
N+JYOOok5QzS86AZdk9P9gnJBVKPoulXylgCxo6CZfqwCc91z5H7YFOK4ZhgPFlD8HlycoFpmdLm
gqjHIYZMI//riRYbRYq9yNjLwZqaoCspn20x5sgWZN/BRzpiBVQDDjUGE5GV7kL0vDehCyFKRSTv
g0UBpsDtpL21vw+ImefWgmpqc+apOSBdTE4qkhPu9yThNjCPB2xZIDEHY+lIKGIdYDKCIotJ0tOn
o/eUeOCVObw/W6faHZLImiLcsPHbR1yCzyLUzzSvAIF/XTrATlq1x6f57iCPqKBaRFdRCvYQgZ+e
IOgHUElpRuKKzJEnr3rg9CMXUlWJplCFQbHm5NJMBJOkK9Mo1sZbEGAEg+Y/8ptofJgDYSIQdCf3
/rVX4DJ/VggYeEzYPZShDqW4yNbRLdCUOYXqKn2MU5OBBIQFvqYU+5Nc0ClOJbsweAlHVQedNWDj
KmnWBE3Cl+heP/36qcnj3QoI81cNY1wQXr+oBR9KlKbHBZarSUeUiatTaKdZb3RsUHcCFbCYYJKf
tQf+hNHwrQFoweD4p671J1gVr3UIvfWFQ+fLy8+HrhfR2iK6OkZfFPDj/W9/7wz61yiL1TWlPPvw
0KTS/c7w14cDvvzp0W8dTnX4w8tglS/zx3XbfdAO27xZbmgf+r94+WW5WT6HpOsjZN938s9/jPb5
TAr8h4WL6GhdYUtLr5uDE5aMF3aFpyK/cLRMimVxWOl7h5LsyotlHHxN8yQY7bq3raXXTuM0Xz6N
hmX2wX75lZNk9VgGj1X5nCR9pYHs4qereFkv89Xzlfv8tfTKQVHmwWP5Lv36bpEy//XLmOzAK/4C
LjyH6sF4HABhUGEhye7/YpXm/njLQ2xKduVLKB4Ehx127N17NrILvzmt9e0eyG+GxI9EyBVgJEka
jG9k3ywkveXkKVgeSZG+F0165bQeXXNCH6JSUXbZDy9lE8iY6i9YmJ1Vj1F7WKnji74hTXbP12kV
FC/I3AfdZdf+uAySkfQYKh/k183beJk8PSfHUGwqv3RRLB/XVbEqyxFPD61f0usHj+vAX467S/su
Cvml0QUMyRlxNiiwoipffu2iCPhnux3JpqGm61esnlb58dK/ZONpUh7JkKFEX3bTN6svOfhdY2r3
dd/yS781xkZSWN+s6neXy822WAdjtU78SNSTym+8fvd+lRerkaQaalx+xeIfV03wOLKjhpjHr1j8
Ic2jAw06/6CvUJJeOs3L9bvFMk/RlGN26TM5v+YHTpfR8d3ve9Rkl/9tHYwp3he2Sy8bxcyPH3s1
1MyLNKf00m9ORZG8P59WSVIwN3J55CYAdCfql2T3fbtOn1bvrooXuq0vjZFd/nNavcGIQ6nBr/mB
l4w4lL/LLn8H9VdFsRqZFENpufzazdirHBqZZNf9o1yuD4whZMoQo5Nd9n6Vb9Bso5X7olrplQM8
myP2HnKtskv/GFxf8mr+e1WU7+5f23xfUSW9+aB4TJMiGFluQ+en9NrgtDJ1YPQ2+yjej1d+LdL0
DTflZfzpAArz2l8bB9fENx7j1TL/1/8DAAD//w==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Visualize product'!A1"/><Relationship Id="rId3" Type="http://schemas.openxmlformats.org/officeDocument/2006/relationships/image" Target="../media/image2.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svg"/><Relationship Id="rId11" Type="http://schemas.openxmlformats.org/officeDocument/2006/relationships/chart" Target="../charts/chart6.xml"/><Relationship Id="rId5" Type="http://schemas.openxmlformats.org/officeDocument/2006/relationships/image" Target="../media/image4.png"/><Relationship Id="rId10" Type="http://schemas.microsoft.com/office/2014/relationships/chartEx" Target="../charts/chartEx1.xml"/><Relationship Id="rId4" Type="http://schemas.openxmlformats.org/officeDocument/2006/relationships/image" Target="../media/image3.svg"/><Relationship Id="rId9" Type="http://schemas.openxmlformats.org/officeDocument/2006/relationships/chart" Target="../charts/chart5.xml"/><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4.png"/><Relationship Id="rId7" Type="http://schemas.openxmlformats.org/officeDocument/2006/relationships/hyperlink" Target="#'Visualize overview'!A1"/><Relationship Id="rId12" Type="http://schemas.openxmlformats.org/officeDocument/2006/relationships/chart" Target="../charts/chart1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0" Type="http://schemas.openxmlformats.org/officeDocument/2006/relationships/chart" Target="../charts/chart12.xml"/><Relationship Id="rId4" Type="http://schemas.openxmlformats.org/officeDocument/2006/relationships/image" Target="../media/image5.svg"/><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100542</xdr:rowOff>
    </xdr:from>
    <xdr:to>
      <xdr:col>16</xdr:col>
      <xdr:colOff>195791</xdr:colOff>
      <xdr:row>33</xdr:row>
      <xdr:rowOff>31750</xdr:rowOff>
    </xdr:to>
    <xdr:sp macro="" textlink="">
      <xdr:nvSpPr>
        <xdr:cNvPr id="2" name="Rectangle: Rounded Corners 1">
          <a:extLst>
            <a:ext uri="{FF2B5EF4-FFF2-40B4-BE49-F238E27FC236}">
              <a16:creationId xmlns:a16="http://schemas.microsoft.com/office/drawing/2014/main" id="{839D7DEB-3CA0-44A0-82B5-7A52B4FB9543}"/>
            </a:ext>
          </a:extLst>
        </xdr:cNvPr>
        <xdr:cNvSpPr/>
      </xdr:nvSpPr>
      <xdr:spPr>
        <a:xfrm>
          <a:off x="0" y="100542"/>
          <a:ext cx="9595187" cy="6033488"/>
        </a:xfrm>
        <a:prstGeom prst="roundRect">
          <a:avLst>
            <a:gd name="adj" fmla="val 2263"/>
          </a:avLst>
        </a:prstGeom>
        <a:solidFill>
          <a:schemeClr val="accent3">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121707</xdr:colOff>
      <xdr:row>1</xdr:row>
      <xdr:rowOff>31750</xdr:rowOff>
    </xdr:from>
    <xdr:to>
      <xdr:col>2</xdr:col>
      <xdr:colOff>402166</xdr:colOff>
      <xdr:row>32</xdr:row>
      <xdr:rowOff>127000</xdr:rowOff>
    </xdr:to>
    <xdr:sp macro="" textlink="">
      <xdr:nvSpPr>
        <xdr:cNvPr id="3" name="Rectangle: Rounded Corners 2">
          <a:extLst>
            <a:ext uri="{FF2B5EF4-FFF2-40B4-BE49-F238E27FC236}">
              <a16:creationId xmlns:a16="http://schemas.microsoft.com/office/drawing/2014/main" id="{2D1E1E42-C2E8-4D24-8995-CC2AD558A579}"/>
            </a:ext>
          </a:extLst>
        </xdr:cNvPr>
        <xdr:cNvSpPr/>
      </xdr:nvSpPr>
      <xdr:spPr>
        <a:xfrm>
          <a:off x="121707" y="216958"/>
          <a:ext cx="1132417" cy="583670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444500</xdr:colOff>
      <xdr:row>4</xdr:row>
      <xdr:rowOff>15875</xdr:rowOff>
    </xdr:from>
    <xdr:to>
      <xdr:col>16</xdr:col>
      <xdr:colOff>84666</xdr:colOff>
      <xdr:row>9</xdr:row>
      <xdr:rowOff>153458</xdr:rowOff>
    </xdr:to>
    <xdr:sp macro="" textlink="">
      <xdr:nvSpPr>
        <xdr:cNvPr id="4" name="Rectangle: Rounded Corners 3">
          <a:extLst>
            <a:ext uri="{FF2B5EF4-FFF2-40B4-BE49-F238E27FC236}">
              <a16:creationId xmlns:a16="http://schemas.microsoft.com/office/drawing/2014/main" id="{5BF70B01-3F3A-4F7E-A47C-4BCE11E7AA63}"/>
            </a:ext>
          </a:extLst>
        </xdr:cNvPr>
        <xdr:cNvSpPr/>
      </xdr:nvSpPr>
      <xdr:spPr>
        <a:xfrm>
          <a:off x="1296458" y="756708"/>
          <a:ext cx="8159750" cy="10636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512233</xdr:colOff>
      <xdr:row>10</xdr:row>
      <xdr:rowOff>70362</xdr:rowOff>
    </xdr:from>
    <xdr:to>
      <xdr:col>4</xdr:col>
      <xdr:colOff>427566</xdr:colOff>
      <xdr:row>32</xdr:row>
      <xdr:rowOff>160319</xdr:rowOff>
    </xdr:to>
    <xdr:sp macro="" textlink="">
      <xdr:nvSpPr>
        <xdr:cNvPr id="5" name="Rectangle: Rounded Corners 4">
          <a:extLst>
            <a:ext uri="{FF2B5EF4-FFF2-40B4-BE49-F238E27FC236}">
              <a16:creationId xmlns:a16="http://schemas.microsoft.com/office/drawing/2014/main" id="{17538197-76FE-4F77-A11A-AA52AD0DBFBE}"/>
            </a:ext>
          </a:extLst>
        </xdr:cNvPr>
        <xdr:cNvSpPr/>
      </xdr:nvSpPr>
      <xdr:spPr>
        <a:xfrm>
          <a:off x="1362233" y="1920362"/>
          <a:ext cx="1135333" cy="415995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534456</xdr:colOff>
      <xdr:row>10</xdr:row>
      <xdr:rowOff>100541</xdr:rowOff>
    </xdr:from>
    <xdr:to>
      <xdr:col>10</xdr:col>
      <xdr:colOff>275630</xdr:colOff>
      <xdr:row>21</xdr:row>
      <xdr:rowOff>5291</xdr:rowOff>
    </xdr:to>
    <xdr:sp macro="" textlink="">
      <xdr:nvSpPr>
        <xdr:cNvPr id="6" name="Rectangle: Rounded Corners 5">
          <a:extLst>
            <a:ext uri="{FF2B5EF4-FFF2-40B4-BE49-F238E27FC236}">
              <a16:creationId xmlns:a16="http://schemas.microsoft.com/office/drawing/2014/main" id="{19796942-828C-48A8-9C02-59417760457B}"/>
            </a:ext>
          </a:extLst>
        </xdr:cNvPr>
        <xdr:cNvSpPr/>
      </xdr:nvSpPr>
      <xdr:spPr>
        <a:xfrm>
          <a:off x="2606929" y="1949717"/>
          <a:ext cx="3404635" cy="193884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10</xdr:col>
      <xdr:colOff>391583</xdr:colOff>
      <xdr:row>10</xdr:row>
      <xdr:rowOff>104776</xdr:rowOff>
    </xdr:from>
    <xdr:to>
      <xdr:col>16</xdr:col>
      <xdr:colOff>132291</xdr:colOff>
      <xdr:row>21</xdr:row>
      <xdr:rowOff>6012</xdr:rowOff>
    </xdr:to>
    <xdr:sp macro="" textlink="">
      <xdr:nvSpPr>
        <xdr:cNvPr id="7" name="Rectangle: Rounded Corners 6">
          <a:extLst>
            <a:ext uri="{FF2B5EF4-FFF2-40B4-BE49-F238E27FC236}">
              <a16:creationId xmlns:a16="http://schemas.microsoft.com/office/drawing/2014/main" id="{85D2A67B-D391-4924-BF32-C3DD43044B7F}"/>
            </a:ext>
          </a:extLst>
        </xdr:cNvPr>
        <xdr:cNvSpPr/>
      </xdr:nvSpPr>
      <xdr:spPr>
        <a:xfrm>
          <a:off x="6111875" y="1956859"/>
          <a:ext cx="3391958" cy="193852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596900</xdr:colOff>
      <xdr:row>21</xdr:row>
      <xdr:rowOff>145344</xdr:rowOff>
    </xdr:from>
    <xdr:to>
      <xdr:col>8</xdr:col>
      <xdr:colOff>90029</xdr:colOff>
      <xdr:row>32</xdr:row>
      <xdr:rowOff>135819</xdr:rowOff>
    </xdr:to>
    <xdr:sp macro="" textlink="">
      <xdr:nvSpPr>
        <xdr:cNvPr id="8" name="Rectangle: Rounded Corners 7">
          <a:extLst>
            <a:ext uri="{FF2B5EF4-FFF2-40B4-BE49-F238E27FC236}">
              <a16:creationId xmlns:a16="http://schemas.microsoft.com/office/drawing/2014/main" id="{51FD2962-8DC0-4BBB-B83A-FD553A077885}"/>
            </a:ext>
          </a:extLst>
        </xdr:cNvPr>
        <xdr:cNvSpPr/>
      </xdr:nvSpPr>
      <xdr:spPr>
        <a:xfrm>
          <a:off x="2657122" y="3997677"/>
          <a:ext cx="1920240" cy="20083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158751</xdr:colOff>
      <xdr:row>21</xdr:row>
      <xdr:rowOff>131938</xdr:rowOff>
    </xdr:from>
    <xdr:to>
      <xdr:col>11</xdr:col>
      <xdr:colOff>258657</xdr:colOff>
      <xdr:row>32</xdr:row>
      <xdr:rowOff>122413</xdr:rowOff>
    </xdr:to>
    <xdr:sp macro="" textlink="">
      <xdr:nvSpPr>
        <xdr:cNvPr id="9" name="Rectangle: Rounded Corners 8">
          <a:extLst>
            <a:ext uri="{FF2B5EF4-FFF2-40B4-BE49-F238E27FC236}">
              <a16:creationId xmlns:a16="http://schemas.microsoft.com/office/drawing/2014/main" id="{04886C30-18F1-47F6-8217-FB4B3BB8C62D}"/>
            </a:ext>
          </a:extLst>
        </xdr:cNvPr>
        <xdr:cNvSpPr/>
      </xdr:nvSpPr>
      <xdr:spPr>
        <a:xfrm>
          <a:off x="4661959" y="4021313"/>
          <a:ext cx="1925531" cy="20277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310444</xdr:colOff>
      <xdr:row>21</xdr:row>
      <xdr:rowOff>119590</xdr:rowOff>
    </xdr:from>
    <xdr:to>
      <xdr:col>16</xdr:col>
      <xdr:colOff>104774</xdr:colOff>
      <xdr:row>32</xdr:row>
      <xdr:rowOff>100539</xdr:rowOff>
    </xdr:to>
    <xdr:sp macro="" textlink="">
      <xdr:nvSpPr>
        <xdr:cNvPr id="10" name="Rectangle: Rounded Corners 9">
          <a:extLst>
            <a:ext uri="{FF2B5EF4-FFF2-40B4-BE49-F238E27FC236}">
              <a16:creationId xmlns:a16="http://schemas.microsoft.com/office/drawing/2014/main" id="{301D11EC-14AE-4FE5-8E83-0E01C8088694}"/>
            </a:ext>
          </a:extLst>
        </xdr:cNvPr>
        <xdr:cNvSpPr/>
      </xdr:nvSpPr>
      <xdr:spPr>
        <a:xfrm>
          <a:off x="6639277" y="4008965"/>
          <a:ext cx="2837039" cy="201824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534456</xdr:colOff>
      <xdr:row>10</xdr:row>
      <xdr:rowOff>100541</xdr:rowOff>
    </xdr:from>
    <xdr:to>
      <xdr:col>10</xdr:col>
      <xdr:colOff>232833</xdr:colOff>
      <xdr:row>21</xdr:row>
      <xdr:rowOff>1891</xdr:rowOff>
    </xdr:to>
    <xdr:graphicFrame macro="">
      <xdr:nvGraphicFramePr>
        <xdr:cNvPr id="12" name="Chart 11">
          <a:extLst>
            <a:ext uri="{FF2B5EF4-FFF2-40B4-BE49-F238E27FC236}">
              <a16:creationId xmlns:a16="http://schemas.microsoft.com/office/drawing/2014/main" id="{40B797EE-FA40-47F4-8368-71B724BC5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121708</xdr:colOff>
      <xdr:row>10</xdr:row>
      <xdr:rowOff>100542</xdr:rowOff>
    </xdr:from>
    <xdr:to>
      <xdr:col>8</xdr:col>
      <xdr:colOff>164042</xdr:colOff>
      <xdr:row>12</xdr:row>
      <xdr:rowOff>21166</xdr:rowOff>
    </xdr:to>
    <xdr:sp macro="" textlink="">
      <xdr:nvSpPr>
        <xdr:cNvPr id="13" name="TextBox 12">
          <a:extLst>
            <a:ext uri="{FF2B5EF4-FFF2-40B4-BE49-F238E27FC236}">
              <a16:creationId xmlns:a16="http://schemas.microsoft.com/office/drawing/2014/main" id="{D48BC113-58F4-4756-A5A3-C4A06901D365}"/>
            </a:ext>
          </a:extLst>
        </xdr:cNvPr>
        <xdr:cNvSpPr txBox="1"/>
      </xdr:nvSpPr>
      <xdr:spPr>
        <a:xfrm>
          <a:off x="2799291" y="1952625"/>
          <a:ext cx="186795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Revenue</a:t>
          </a:r>
          <a:r>
            <a:rPr lang="en-US" sz="1300" b="1" baseline="0"/>
            <a:t> &amp; Profit trend</a:t>
          </a:r>
          <a:endParaRPr lang="en-US" sz="1300" b="1"/>
        </a:p>
      </xdr:txBody>
    </xdr:sp>
    <xdr:clientData/>
  </xdr:twoCellAnchor>
  <xdr:twoCellAnchor>
    <xdr:from>
      <xdr:col>10</xdr:col>
      <xdr:colOff>476250</xdr:colOff>
      <xdr:row>11</xdr:row>
      <xdr:rowOff>83609</xdr:rowOff>
    </xdr:from>
    <xdr:to>
      <xdr:col>15</xdr:col>
      <xdr:colOff>587375</xdr:colOff>
      <xdr:row>20</xdr:row>
      <xdr:rowOff>137583</xdr:rowOff>
    </xdr:to>
    <xdr:graphicFrame macro="">
      <xdr:nvGraphicFramePr>
        <xdr:cNvPr id="14" name="Chart 13">
          <a:extLst>
            <a:ext uri="{FF2B5EF4-FFF2-40B4-BE49-F238E27FC236}">
              <a16:creationId xmlns:a16="http://schemas.microsoft.com/office/drawing/2014/main" id="{454360A6-2056-4AA3-86EE-102DCF340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554565</xdr:colOff>
      <xdr:row>10</xdr:row>
      <xdr:rowOff>110066</xdr:rowOff>
    </xdr:from>
    <xdr:to>
      <xdr:col>14</xdr:col>
      <xdr:colOff>370416</xdr:colOff>
      <xdr:row>12</xdr:row>
      <xdr:rowOff>30690</xdr:rowOff>
    </xdr:to>
    <xdr:sp macro="" textlink="">
      <xdr:nvSpPr>
        <xdr:cNvPr id="15" name="TextBox 14">
          <a:extLst>
            <a:ext uri="{FF2B5EF4-FFF2-40B4-BE49-F238E27FC236}">
              <a16:creationId xmlns:a16="http://schemas.microsoft.com/office/drawing/2014/main" id="{C9DEEF15-0F09-4AFE-9E97-D32EC42920E8}"/>
            </a:ext>
          </a:extLst>
        </xdr:cNvPr>
        <xdr:cNvSpPr txBox="1"/>
      </xdr:nvSpPr>
      <xdr:spPr>
        <a:xfrm>
          <a:off x="6274857" y="1962149"/>
          <a:ext cx="2250017"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Sale Unit &amp; Profit margin trend</a:t>
          </a:r>
        </a:p>
      </xdr:txBody>
    </xdr:sp>
    <xdr:clientData/>
  </xdr:twoCellAnchor>
  <xdr:twoCellAnchor>
    <xdr:from>
      <xdr:col>4</xdr:col>
      <xdr:colOff>396875</xdr:colOff>
      <xdr:row>6</xdr:row>
      <xdr:rowOff>142874</xdr:rowOff>
    </xdr:from>
    <xdr:to>
      <xdr:col>5</xdr:col>
      <xdr:colOff>534458</xdr:colOff>
      <xdr:row>8</xdr:row>
      <xdr:rowOff>63498</xdr:rowOff>
    </xdr:to>
    <xdr:sp macro="" textlink="'pivottable overview'!C4">
      <xdr:nvSpPr>
        <xdr:cNvPr id="16" name="TextBox 15">
          <a:extLst>
            <a:ext uri="{FF2B5EF4-FFF2-40B4-BE49-F238E27FC236}">
              <a16:creationId xmlns:a16="http://schemas.microsoft.com/office/drawing/2014/main" id="{B7D46A25-6B77-4153-8CF0-F968605F7EA0}"/>
            </a:ext>
          </a:extLst>
        </xdr:cNvPr>
        <xdr:cNvSpPr txBox="1"/>
      </xdr:nvSpPr>
      <xdr:spPr>
        <a:xfrm>
          <a:off x="2465917" y="1254124"/>
          <a:ext cx="74612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537686-CC91-4D99-AAAB-E9618145F9F5}" type="TxLink">
            <a:rPr lang="en-US" sz="1400" b="0" i="0" u="none" strike="noStrike">
              <a:solidFill>
                <a:srgbClr val="000000"/>
              </a:solidFill>
              <a:latin typeface="Calibri"/>
              <a:ea typeface="Calibri"/>
              <a:cs typeface="Calibri"/>
            </a:rPr>
            <a:pPr/>
            <a:t>order</a:t>
          </a:fld>
          <a:endParaRPr lang="en-US" sz="1600" b="1"/>
        </a:p>
      </xdr:txBody>
    </xdr:sp>
    <xdr:clientData/>
  </xdr:twoCellAnchor>
  <xdr:twoCellAnchor>
    <xdr:from>
      <xdr:col>3</xdr:col>
      <xdr:colOff>374650</xdr:colOff>
      <xdr:row>5</xdr:row>
      <xdr:rowOff>41276</xdr:rowOff>
    </xdr:from>
    <xdr:to>
      <xdr:col>5</xdr:col>
      <xdr:colOff>481543</xdr:colOff>
      <xdr:row>6</xdr:row>
      <xdr:rowOff>132294</xdr:rowOff>
    </xdr:to>
    <xdr:sp macro="" textlink="'pivottable overview'!C5">
      <xdr:nvSpPr>
        <xdr:cNvPr id="17" name="TextBox 16">
          <a:extLst>
            <a:ext uri="{FF2B5EF4-FFF2-40B4-BE49-F238E27FC236}">
              <a16:creationId xmlns:a16="http://schemas.microsoft.com/office/drawing/2014/main" id="{FD9D16A6-1D40-41FA-A72A-66484D7D02A1}"/>
            </a:ext>
          </a:extLst>
        </xdr:cNvPr>
        <xdr:cNvSpPr txBox="1"/>
      </xdr:nvSpPr>
      <xdr:spPr>
        <a:xfrm>
          <a:off x="1835150" y="967318"/>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49D68A-7F4A-4EFE-8CB2-3635ADB53F41}" type="TxLink">
            <a:rPr lang="en-US" sz="1800" b="1" i="0" u="none" strike="noStrike">
              <a:solidFill>
                <a:srgbClr val="000000"/>
              </a:solidFill>
              <a:latin typeface="Calibri"/>
              <a:ea typeface="Calibri"/>
              <a:cs typeface="Calibri"/>
            </a:rPr>
            <a:pPr/>
            <a:t> $2,478,861 </a:t>
          </a:fld>
          <a:endParaRPr lang="en-US" sz="1800" b="1">
            <a:solidFill>
              <a:schemeClr val="tx1"/>
            </a:solidFill>
          </a:endParaRPr>
        </a:p>
      </xdr:txBody>
    </xdr:sp>
    <xdr:clientData/>
  </xdr:twoCellAnchor>
  <xdr:twoCellAnchor editAs="oneCell">
    <xdr:from>
      <xdr:col>3</xdr:col>
      <xdr:colOff>31749</xdr:colOff>
      <xdr:row>5</xdr:row>
      <xdr:rowOff>89958</xdr:rowOff>
    </xdr:from>
    <xdr:to>
      <xdr:col>3</xdr:col>
      <xdr:colOff>560917</xdr:colOff>
      <xdr:row>8</xdr:row>
      <xdr:rowOff>63501</xdr:rowOff>
    </xdr:to>
    <xdr:pic>
      <xdr:nvPicPr>
        <xdr:cNvPr id="19" name="Graphic 18" descr="Shopping bag">
          <a:extLst>
            <a:ext uri="{FF2B5EF4-FFF2-40B4-BE49-F238E27FC236}">
              <a16:creationId xmlns:a16="http://schemas.microsoft.com/office/drawing/2014/main" id="{F6439C47-759C-4D20-842B-A0E712B9B6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92249" y="1016000"/>
          <a:ext cx="529168" cy="529168"/>
        </a:xfrm>
        <a:prstGeom prst="rect">
          <a:avLst/>
        </a:prstGeom>
      </xdr:spPr>
    </xdr:pic>
    <xdr:clientData/>
  </xdr:twoCellAnchor>
  <xdr:twoCellAnchor>
    <xdr:from>
      <xdr:col>8</xdr:col>
      <xdr:colOff>43393</xdr:colOff>
      <xdr:row>6</xdr:row>
      <xdr:rowOff>122764</xdr:rowOff>
    </xdr:from>
    <xdr:to>
      <xdr:col>9</xdr:col>
      <xdr:colOff>248709</xdr:colOff>
      <xdr:row>8</xdr:row>
      <xdr:rowOff>43388</xdr:rowOff>
    </xdr:to>
    <xdr:sp macro="" textlink="'pivottable overview'!B4">
      <xdr:nvSpPr>
        <xdr:cNvPr id="20" name="TextBox 19">
          <a:extLst>
            <a:ext uri="{FF2B5EF4-FFF2-40B4-BE49-F238E27FC236}">
              <a16:creationId xmlns:a16="http://schemas.microsoft.com/office/drawing/2014/main" id="{FD4BCE42-FE4E-461F-944A-4327A97E1E82}"/>
            </a:ext>
          </a:extLst>
        </xdr:cNvPr>
        <xdr:cNvSpPr txBox="1"/>
      </xdr:nvSpPr>
      <xdr:spPr>
        <a:xfrm>
          <a:off x="4546601" y="1234014"/>
          <a:ext cx="813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404498-4163-4ACE-B24C-85DBD28A990D}" type="TxLink">
            <a:rPr lang="en-US" sz="1400" b="0" i="0" u="none" strike="noStrike">
              <a:solidFill>
                <a:srgbClr val="000000"/>
              </a:solidFill>
              <a:latin typeface="Calibri"/>
              <a:ea typeface="Calibri"/>
              <a:cs typeface="Calibri"/>
            </a:rPr>
            <a:pPr marL="0" indent="0"/>
            <a:t>revenue</a:t>
          </a:fld>
          <a:endParaRPr lang="en-US" sz="1400" b="0" i="0" u="none" strike="noStrike">
            <a:solidFill>
              <a:srgbClr val="000000"/>
            </a:solidFill>
            <a:latin typeface="Calibri"/>
            <a:ea typeface="Calibri"/>
            <a:cs typeface="Calibri"/>
          </a:endParaRPr>
        </a:p>
      </xdr:txBody>
    </xdr:sp>
    <xdr:clientData/>
  </xdr:twoCellAnchor>
  <xdr:twoCellAnchor>
    <xdr:from>
      <xdr:col>6</xdr:col>
      <xdr:colOff>550331</xdr:colOff>
      <xdr:row>5</xdr:row>
      <xdr:rowOff>21164</xdr:rowOff>
    </xdr:from>
    <xdr:to>
      <xdr:col>9</xdr:col>
      <xdr:colOff>264583</xdr:colOff>
      <xdr:row>7</xdr:row>
      <xdr:rowOff>0</xdr:rowOff>
    </xdr:to>
    <xdr:sp macro="" textlink="'pivottable overview'!B5">
      <xdr:nvSpPr>
        <xdr:cNvPr id="21" name="TextBox 20">
          <a:extLst>
            <a:ext uri="{FF2B5EF4-FFF2-40B4-BE49-F238E27FC236}">
              <a16:creationId xmlns:a16="http://schemas.microsoft.com/office/drawing/2014/main" id="{E0360633-3445-4BC1-B891-741D0910AE93}"/>
            </a:ext>
          </a:extLst>
        </xdr:cNvPr>
        <xdr:cNvSpPr txBox="1"/>
      </xdr:nvSpPr>
      <xdr:spPr>
        <a:xfrm>
          <a:off x="3836456" y="947206"/>
          <a:ext cx="1539877"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3F3AC7-0CB7-44F9-A9A0-C4108D8391E7}" type="TxLink">
            <a:rPr lang="en-US" sz="1800" b="1" i="0" u="none" strike="noStrike">
              <a:solidFill>
                <a:srgbClr val="000000"/>
              </a:solidFill>
              <a:latin typeface="Calibri"/>
              <a:ea typeface="Calibri"/>
              <a:cs typeface="Calibri"/>
            </a:rPr>
            <a:pPr marL="0" indent="0"/>
            <a:t> $899,902,125 </a:t>
          </a:fld>
          <a:endParaRPr lang="en-US" sz="1800" b="1" i="0" u="none" strike="noStrike">
            <a:solidFill>
              <a:srgbClr val="000000"/>
            </a:solidFill>
            <a:latin typeface="Calibri"/>
            <a:ea typeface="Calibri"/>
            <a:cs typeface="Calibri"/>
          </a:endParaRPr>
        </a:p>
      </xdr:txBody>
    </xdr:sp>
    <xdr:clientData/>
  </xdr:twoCellAnchor>
  <xdr:twoCellAnchor>
    <xdr:from>
      <xdr:col>11</xdr:col>
      <xdr:colOff>322792</xdr:colOff>
      <xdr:row>6</xdr:row>
      <xdr:rowOff>121705</xdr:rowOff>
    </xdr:from>
    <xdr:to>
      <xdr:col>12</xdr:col>
      <xdr:colOff>460374</xdr:colOff>
      <xdr:row>8</xdr:row>
      <xdr:rowOff>42329</xdr:rowOff>
    </xdr:to>
    <xdr:sp macro="" textlink="'pivottable overview'!D4">
      <xdr:nvSpPr>
        <xdr:cNvPr id="22" name="TextBox 21">
          <a:extLst>
            <a:ext uri="{FF2B5EF4-FFF2-40B4-BE49-F238E27FC236}">
              <a16:creationId xmlns:a16="http://schemas.microsoft.com/office/drawing/2014/main" id="{D95B07E1-69B5-4903-A8EC-E4A3E6F4D068}"/>
            </a:ext>
          </a:extLst>
        </xdr:cNvPr>
        <xdr:cNvSpPr txBox="1"/>
      </xdr:nvSpPr>
      <xdr:spPr>
        <a:xfrm>
          <a:off x="6651625" y="1232955"/>
          <a:ext cx="74612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C5A251-7998-48C3-A2CB-9E7D947FD1A0}" type="TxLink">
            <a:rPr lang="en-US" sz="1400" b="0" i="0" u="none" strike="noStrike">
              <a:solidFill>
                <a:srgbClr val="000000"/>
              </a:solidFill>
              <a:latin typeface="Calibri"/>
              <a:ea typeface="Calibri"/>
              <a:cs typeface="Calibri"/>
            </a:rPr>
            <a:pPr marL="0" indent="0"/>
            <a:t>#Cost</a:t>
          </a:fld>
          <a:endParaRPr lang="en-US" sz="1400" b="0" i="0" u="none" strike="noStrike">
            <a:solidFill>
              <a:srgbClr val="000000"/>
            </a:solidFill>
            <a:latin typeface="Calibri"/>
            <a:ea typeface="Calibri"/>
            <a:cs typeface="Calibri"/>
          </a:endParaRPr>
        </a:p>
      </xdr:txBody>
    </xdr:sp>
    <xdr:clientData/>
  </xdr:twoCellAnchor>
  <xdr:twoCellAnchor>
    <xdr:from>
      <xdr:col>10</xdr:col>
      <xdr:colOff>311149</xdr:colOff>
      <xdr:row>5</xdr:row>
      <xdr:rowOff>41273</xdr:rowOff>
    </xdr:from>
    <xdr:to>
      <xdr:col>12</xdr:col>
      <xdr:colOff>418042</xdr:colOff>
      <xdr:row>6</xdr:row>
      <xdr:rowOff>132291</xdr:rowOff>
    </xdr:to>
    <xdr:sp macro="" textlink="'pivottable overview'!D5">
      <xdr:nvSpPr>
        <xdr:cNvPr id="23" name="TextBox 22">
          <a:extLst>
            <a:ext uri="{FF2B5EF4-FFF2-40B4-BE49-F238E27FC236}">
              <a16:creationId xmlns:a16="http://schemas.microsoft.com/office/drawing/2014/main" id="{E48A4ED1-C79E-40F6-9948-0EE360A05845}"/>
            </a:ext>
          </a:extLst>
        </xdr:cNvPr>
        <xdr:cNvSpPr txBox="1"/>
      </xdr:nvSpPr>
      <xdr:spPr>
        <a:xfrm>
          <a:off x="6031441" y="967315"/>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689E06-3DCD-4ABE-B4B6-4D9B07DA2948}" type="TxLink">
            <a:rPr lang="en-US" sz="1800" b="1" i="0" u="none" strike="noStrike">
              <a:solidFill>
                <a:srgbClr val="000000"/>
              </a:solidFill>
              <a:latin typeface="Calibri"/>
              <a:ea typeface="Calibri"/>
              <a:cs typeface="Calibri"/>
            </a:rPr>
            <a:pPr marL="0" indent="0"/>
            <a:t>$567,767,364 </a:t>
          </a:fld>
          <a:endParaRPr lang="en-US" sz="1800" b="1" i="0" u="none" strike="noStrike">
            <a:solidFill>
              <a:srgbClr val="000000"/>
            </a:solidFill>
            <a:latin typeface="Calibri"/>
            <a:ea typeface="Calibri"/>
            <a:cs typeface="Calibri"/>
          </a:endParaRPr>
        </a:p>
      </xdr:txBody>
    </xdr:sp>
    <xdr:clientData/>
  </xdr:twoCellAnchor>
  <xdr:twoCellAnchor>
    <xdr:from>
      <xdr:col>15</xdr:col>
      <xdr:colOff>68791</xdr:colOff>
      <xdr:row>6</xdr:row>
      <xdr:rowOff>141813</xdr:rowOff>
    </xdr:from>
    <xdr:to>
      <xdr:col>17</xdr:col>
      <xdr:colOff>411690</xdr:colOff>
      <xdr:row>8</xdr:row>
      <xdr:rowOff>62437</xdr:rowOff>
    </xdr:to>
    <xdr:sp macro="" textlink="'pivottable overview'!E4">
      <xdr:nvSpPr>
        <xdr:cNvPr id="24" name="TextBox 23">
          <a:extLst>
            <a:ext uri="{FF2B5EF4-FFF2-40B4-BE49-F238E27FC236}">
              <a16:creationId xmlns:a16="http://schemas.microsoft.com/office/drawing/2014/main" id="{63117C1A-FD72-45F6-AC42-48E88F7798A3}"/>
            </a:ext>
          </a:extLst>
        </xdr:cNvPr>
        <xdr:cNvSpPr txBox="1"/>
      </xdr:nvSpPr>
      <xdr:spPr>
        <a:xfrm>
          <a:off x="8831791" y="1253063"/>
          <a:ext cx="117898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7CC399-2CE9-459A-AD99-4216D92BCFE0}" type="TxLink">
            <a:rPr lang="en-US" sz="1400" b="0" i="0" u="none" strike="noStrike">
              <a:solidFill>
                <a:srgbClr val="000000"/>
              </a:solidFill>
              <a:latin typeface="Calibri"/>
              <a:ea typeface="Calibri"/>
              <a:cs typeface="Calibri"/>
            </a:rPr>
            <a:pPr marL="0" indent="0"/>
            <a:t>Profit</a:t>
          </a:fld>
          <a:endParaRPr lang="en-US" sz="1400" b="0" i="0" u="none" strike="noStrike">
            <a:solidFill>
              <a:srgbClr val="000000"/>
            </a:solidFill>
            <a:latin typeface="Calibri"/>
            <a:ea typeface="Calibri"/>
            <a:cs typeface="Calibri"/>
          </a:endParaRPr>
        </a:p>
      </xdr:txBody>
    </xdr:sp>
    <xdr:clientData/>
  </xdr:twoCellAnchor>
  <xdr:twoCellAnchor>
    <xdr:from>
      <xdr:col>13</xdr:col>
      <xdr:colOff>386291</xdr:colOff>
      <xdr:row>5</xdr:row>
      <xdr:rowOff>45507</xdr:rowOff>
    </xdr:from>
    <xdr:to>
      <xdr:col>16</xdr:col>
      <xdr:colOff>120650</xdr:colOff>
      <xdr:row>6</xdr:row>
      <xdr:rowOff>136525</xdr:rowOff>
    </xdr:to>
    <xdr:sp macro="" textlink="'pivottable overview'!E5">
      <xdr:nvSpPr>
        <xdr:cNvPr id="25" name="TextBox 24">
          <a:extLst>
            <a:ext uri="{FF2B5EF4-FFF2-40B4-BE49-F238E27FC236}">
              <a16:creationId xmlns:a16="http://schemas.microsoft.com/office/drawing/2014/main" id="{CE9B7C79-7654-4A03-A16A-06BBED551EFF}"/>
            </a:ext>
          </a:extLst>
        </xdr:cNvPr>
        <xdr:cNvSpPr txBox="1"/>
      </xdr:nvSpPr>
      <xdr:spPr>
        <a:xfrm>
          <a:off x="7932208" y="971549"/>
          <a:ext cx="155998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3BCB90D-99E4-49A7-A4AF-431C717241AA}" type="TxLink">
            <a:rPr lang="en-US" sz="1800" b="1" i="0" u="none" strike="noStrike">
              <a:solidFill>
                <a:srgbClr val="000000"/>
              </a:solidFill>
              <a:latin typeface="Calibri"/>
              <a:ea typeface="Calibri"/>
              <a:cs typeface="Calibri"/>
            </a:rPr>
            <a:pPr marL="0" indent="0"/>
            <a:t> $332,134,761 </a:t>
          </a:fld>
          <a:endParaRPr lang="en-US" sz="1800" b="1" i="0" u="none" strike="noStrike">
            <a:solidFill>
              <a:srgbClr val="000000"/>
            </a:solidFill>
            <a:latin typeface="Calibri"/>
            <a:ea typeface="Calibri"/>
            <a:cs typeface="Calibri"/>
          </a:endParaRPr>
        </a:p>
      </xdr:txBody>
    </xdr:sp>
    <xdr:clientData/>
  </xdr:twoCellAnchor>
  <xdr:twoCellAnchor editAs="oneCell">
    <xdr:from>
      <xdr:col>6</xdr:col>
      <xdr:colOff>158752</xdr:colOff>
      <xdr:row>5</xdr:row>
      <xdr:rowOff>37041</xdr:rowOff>
    </xdr:from>
    <xdr:to>
      <xdr:col>7</xdr:col>
      <xdr:colOff>127001</xdr:colOff>
      <xdr:row>8</xdr:row>
      <xdr:rowOff>58207</xdr:rowOff>
    </xdr:to>
    <xdr:pic>
      <xdr:nvPicPr>
        <xdr:cNvPr id="29" name="Graphic 28" descr="Coins">
          <a:extLst>
            <a:ext uri="{FF2B5EF4-FFF2-40B4-BE49-F238E27FC236}">
              <a16:creationId xmlns:a16="http://schemas.microsoft.com/office/drawing/2014/main" id="{AF127C21-BE00-4014-9FDF-583D83632E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44877" y="963083"/>
          <a:ext cx="576791" cy="576791"/>
        </a:xfrm>
        <a:prstGeom prst="rect">
          <a:avLst/>
        </a:prstGeom>
      </xdr:spPr>
    </xdr:pic>
    <xdr:clientData/>
  </xdr:twoCellAnchor>
  <xdr:twoCellAnchor>
    <xdr:from>
      <xdr:col>9</xdr:col>
      <xdr:colOff>307340</xdr:colOff>
      <xdr:row>4</xdr:row>
      <xdr:rowOff>109220</xdr:rowOff>
    </xdr:from>
    <xdr:to>
      <xdr:col>11</xdr:col>
      <xdr:colOff>34333</xdr:colOff>
      <xdr:row>8</xdr:row>
      <xdr:rowOff>167829</xdr:rowOff>
    </xdr:to>
    <xdr:graphicFrame macro="">
      <xdr:nvGraphicFramePr>
        <xdr:cNvPr id="26" name="Chart 25">
          <a:extLst>
            <a:ext uri="{FF2B5EF4-FFF2-40B4-BE49-F238E27FC236}">
              <a16:creationId xmlns:a16="http://schemas.microsoft.com/office/drawing/2014/main" id="{C92F3CC3-F549-4BA4-9050-19CDDB497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346138</xdr:colOff>
      <xdr:row>4</xdr:row>
      <xdr:rowOff>113615</xdr:rowOff>
    </xdr:from>
    <xdr:to>
      <xdr:col>14</xdr:col>
      <xdr:colOff>197971</xdr:colOff>
      <xdr:row>8</xdr:row>
      <xdr:rowOff>174002</xdr:rowOff>
    </xdr:to>
    <xdr:graphicFrame macro="">
      <xdr:nvGraphicFramePr>
        <xdr:cNvPr id="27" name="Chart 26">
          <a:extLst>
            <a:ext uri="{FF2B5EF4-FFF2-40B4-BE49-F238E27FC236}">
              <a16:creationId xmlns:a16="http://schemas.microsoft.com/office/drawing/2014/main" id="{55EB49E8-1861-4026-962B-BBCFCFB96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598374</xdr:colOff>
      <xdr:row>21</xdr:row>
      <xdr:rowOff>176920</xdr:rowOff>
    </xdr:from>
    <xdr:to>
      <xdr:col>8</xdr:col>
      <xdr:colOff>93715</xdr:colOff>
      <xdr:row>32</xdr:row>
      <xdr:rowOff>109188</xdr:rowOff>
    </xdr:to>
    <xdr:graphicFrame macro="">
      <xdr:nvGraphicFramePr>
        <xdr:cNvPr id="30" name="Chart 29">
          <a:extLst>
            <a:ext uri="{FF2B5EF4-FFF2-40B4-BE49-F238E27FC236}">
              <a16:creationId xmlns:a16="http://schemas.microsoft.com/office/drawing/2014/main" id="{EF9781E4-17EA-4EDC-B603-96FFBBBD2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95961</xdr:colOff>
      <xdr:row>21</xdr:row>
      <xdr:rowOff>170920</xdr:rowOff>
    </xdr:from>
    <xdr:to>
      <xdr:col>8</xdr:col>
      <xdr:colOff>138295</xdr:colOff>
      <xdr:row>23</xdr:row>
      <xdr:rowOff>89768</xdr:rowOff>
    </xdr:to>
    <xdr:sp macro="" textlink="">
      <xdr:nvSpPr>
        <xdr:cNvPr id="31" name="TextBox 30">
          <a:extLst>
            <a:ext uri="{FF2B5EF4-FFF2-40B4-BE49-F238E27FC236}">
              <a16:creationId xmlns:a16="http://schemas.microsoft.com/office/drawing/2014/main" id="{54ACA9D2-5CE5-42AE-8B17-687EA5FE3BEE}"/>
            </a:ext>
          </a:extLst>
        </xdr:cNvPr>
        <xdr:cNvSpPr txBox="1"/>
      </xdr:nvSpPr>
      <xdr:spPr>
        <a:xfrm>
          <a:off x="2776363" y="4057503"/>
          <a:ext cx="1870751" cy="288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Product </a:t>
          </a:r>
          <a:r>
            <a:rPr lang="en-US" sz="800" b="1" baseline="0"/>
            <a:t>(million)</a:t>
          </a:r>
          <a:endParaRPr lang="en-US" sz="1300" b="1"/>
        </a:p>
      </xdr:txBody>
    </xdr:sp>
    <xdr:clientData/>
  </xdr:twoCellAnchor>
  <xdr:twoCellAnchor>
    <xdr:from>
      <xdr:col>8</xdr:col>
      <xdr:colOff>156925</xdr:colOff>
      <xdr:row>23</xdr:row>
      <xdr:rowOff>86126</xdr:rowOff>
    </xdr:from>
    <xdr:to>
      <xdr:col>11</xdr:col>
      <xdr:colOff>259108</xdr:colOff>
      <xdr:row>32</xdr:row>
      <xdr:rowOff>7300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5360CDB0-4E42-4C7A-9CDB-1CF5B36716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665425" y="4321576"/>
              <a:ext cx="1930983" cy="1578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154919</xdr:colOff>
      <xdr:row>22</xdr:row>
      <xdr:rowOff>6945</xdr:rowOff>
    </xdr:from>
    <xdr:to>
      <xdr:col>11</xdr:col>
      <xdr:colOff>291042</xdr:colOff>
      <xdr:row>23</xdr:row>
      <xdr:rowOff>108264</xdr:rowOff>
    </xdr:to>
    <xdr:sp macro="" textlink="">
      <xdr:nvSpPr>
        <xdr:cNvPr id="33" name="TextBox 32">
          <a:extLst>
            <a:ext uri="{FF2B5EF4-FFF2-40B4-BE49-F238E27FC236}">
              <a16:creationId xmlns:a16="http://schemas.microsoft.com/office/drawing/2014/main" id="{8B551DE2-37A3-4F6B-901E-BFC0251DB0F6}"/>
            </a:ext>
          </a:extLst>
        </xdr:cNvPr>
        <xdr:cNvSpPr txBox="1"/>
      </xdr:nvSpPr>
      <xdr:spPr>
        <a:xfrm>
          <a:off x="4658127" y="4081528"/>
          <a:ext cx="1961748" cy="28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Revenue by Retailer </a:t>
          </a:r>
          <a:r>
            <a:rPr lang="en-US" sz="800" b="1" baseline="0"/>
            <a:t>(million)</a:t>
          </a:r>
          <a:endParaRPr lang="en-US" sz="1300" b="1"/>
        </a:p>
      </xdr:txBody>
    </xdr:sp>
    <xdr:clientData/>
  </xdr:twoCellAnchor>
  <xdr:twoCellAnchor>
    <xdr:from>
      <xdr:col>11</xdr:col>
      <xdr:colOff>539903</xdr:colOff>
      <xdr:row>21</xdr:row>
      <xdr:rowOff>169539</xdr:rowOff>
    </xdr:from>
    <xdr:to>
      <xdr:col>14</xdr:col>
      <xdr:colOff>582238</xdr:colOff>
      <xdr:row>23</xdr:row>
      <xdr:rowOff>87413</xdr:rowOff>
    </xdr:to>
    <xdr:sp macro="" textlink="">
      <xdr:nvSpPr>
        <xdr:cNvPr id="35" name="TextBox 34">
          <a:extLst>
            <a:ext uri="{FF2B5EF4-FFF2-40B4-BE49-F238E27FC236}">
              <a16:creationId xmlns:a16="http://schemas.microsoft.com/office/drawing/2014/main" id="{0C95F7E2-7B31-4BC7-A0FE-A71A22A80EE8}"/>
            </a:ext>
          </a:extLst>
        </xdr:cNvPr>
        <xdr:cNvSpPr txBox="1"/>
      </xdr:nvSpPr>
      <xdr:spPr>
        <a:xfrm>
          <a:off x="6894607" y="4021872"/>
          <a:ext cx="1876779" cy="284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Revenue by state</a:t>
          </a:r>
          <a:endParaRPr lang="en-US" sz="1300" b="1"/>
        </a:p>
      </xdr:txBody>
    </xdr:sp>
    <xdr:clientData/>
  </xdr:twoCellAnchor>
  <xdr:twoCellAnchor>
    <xdr:from>
      <xdr:col>2</xdr:col>
      <xdr:colOff>520700</xdr:colOff>
      <xdr:row>11</xdr:row>
      <xdr:rowOff>33793</xdr:rowOff>
    </xdr:from>
    <xdr:to>
      <xdr:col>4</xdr:col>
      <xdr:colOff>421034</xdr:colOff>
      <xdr:row>21</xdr:row>
      <xdr:rowOff>11896</xdr:rowOff>
    </xdr:to>
    <xdr:graphicFrame macro="">
      <xdr:nvGraphicFramePr>
        <xdr:cNvPr id="36" name="Chart 35">
          <a:extLst>
            <a:ext uri="{FF2B5EF4-FFF2-40B4-BE49-F238E27FC236}">
              <a16:creationId xmlns:a16="http://schemas.microsoft.com/office/drawing/2014/main" id="{790AAA97-E7D6-4BA5-B9A7-CB75DC538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411703</xdr:colOff>
      <xdr:row>22</xdr:row>
      <xdr:rowOff>59313</xdr:rowOff>
    </xdr:from>
    <xdr:to>
      <xdr:col>4</xdr:col>
      <xdr:colOff>533818</xdr:colOff>
      <xdr:row>30</xdr:row>
      <xdr:rowOff>94202</xdr:rowOff>
    </xdr:to>
    <xdr:graphicFrame macro="">
      <xdr:nvGraphicFramePr>
        <xdr:cNvPr id="37" name="Chart 36">
          <a:extLst>
            <a:ext uri="{FF2B5EF4-FFF2-40B4-BE49-F238E27FC236}">
              <a16:creationId xmlns:a16="http://schemas.microsoft.com/office/drawing/2014/main" id="{84B5ECB7-EC68-415A-A00A-893FD0804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111125</xdr:colOff>
      <xdr:row>5</xdr:row>
      <xdr:rowOff>42333</xdr:rowOff>
    </xdr:from>
    <xdr:to>
      <xdr:col>2</xdr:col>
      <xdr:colOff>359834</xdr:colOff>
      <xdr:row>7</xdr:row>
      <xdr:rowOff>58209</xdr:rowOff>
    </xdr:to>
    <xdr:sp macro="" textlink="">
      <xdr:nvSpPr>
        <xdr:cNvPr id="11" name="Rectangle: Rounded Corners 10">
          <a:extLst>
            <a:ext uri="{FF2B5EF4-FFF2-40B4-BE49-F238E27FC236}">
              <a16:creationId xmlns:a16="http://schemas.microsoft.com/office/drawing/2014/main" id="{6F82ABFB-6F8D-4D19-B40D-4482A2E40BD7}"/>
            </a:ext>
          </a:extLst>
        </xdr:cNvPr>
        <xdr:cNvSpPr/>
      </xdr:nvSpPr>
      <xdr:spPr>
        <a:xfrm>
          <a:off x="354542" y="968375"/>
          <a:ext cx="857250" cy="386292"/>
        </a:xfrm>
        <a:prstGeom prst="roundRect">
          <a:avLst>
            <a:gd name="adj" fmla="val 500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Overview</a:t>
          </a:r>
        </a:p>
      </xdr:txBody>
    </xdr:sp>
    <xdr:clientData/>
  </xdr:twoCellAnchor>
  <xdr:twoCellAnchor>
    <xdr:from>
      <xdr:col>1</xdr:col>
      <xdr:colOff>115359</xdr:colOff>
      <xdr:row>7</xdr:row>
      <xdr:rowOff>173567</xdr:rowOff>
    </xdr:from>
    <xdr:to>
      <xdr:col>2</xdr:col>
      <xdr:colOff>343959</xdr:colOff>
      <xdr:row>10</xdr:row>
      <xdr:rowOff>4234</xdr:rowOff>
    </xdr:to>
    <xdr:sp macro="" textlink="">
      <xdr:nvSpPr>
        <xdr:cNvPr id="38" name="Rectangle: Rounded Corners 37">
          <a:hlinkClick xmlns:r="http://schemas.openxmlformats.org/officeDocument/2006/relationships" r:id="rId13"/>
          <a:extLst>
            <a:ext uri="{FF2B5EF4-FFF2-40B4-BE49-F238E27FC236}">
              <a16:creationId xmlns:a16="http://schemas.microsoft.com/office/drawing/2014/main" id="{B6704E5B-9180-4EDD-A9D2-788D604545C9}"/>
            </a:ext>
          </a:extLst>
        </xdr:cNvPr>
        <xdr:cNvSpPr/>
      </xdr:nvSpPr>
      <xdr:spPr>
        <a:xfrm>
          <a:off x="358776" y="1470025"/>
          <a:ext cx="837141" cy="386292"/>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Product</a:t>
          </a:r>
        </a:p>
      </xdr:txBody>
    </xdr:sp>
    <xdr:clientData/>
  </xdr:twoCellAnchor>
  <xdr:twoCellAnchor editAs="oneCell">
    <xdr:from>
      <xdr:col>0</xdr:col>
      <xdr:colOff>126172</xdr:colOff>
      <xdr:row>11</xdr:row>
      <xdr:rowOff>106580</xdr:rowOff>
    </xdr:from>
    <xdr:to>
      <xdr:col>2</xdr:col>
      <xdr:colOff>388818</xdr:colOff>
      <xdr:row>20</xdr:row>
      <xdr:rowOff>145815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0AE68CD6-6715-465F-BD54-F70B792DC0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172" y="2143872"/>
              <a:ext cx="1114604" cy="1706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543866</xdr:colOff>
      <xdr:row>0</xdr:row>
      <xdr:rowOff>127001</xdr:rowOff>
    </xdr:from>
    <xdr:to>
      <xdr:col>15</xdr:col>
      <xdr:colOff>590903</xdr:colOff>
      <xdr:row>3</xdr:row>
      <xdr:rowOff>171097</xdr:rowOff>
    </xdr:to>
    <mc:AlternateContent xmlns:mc="http://schemas.openxmlformats.org/markup-compatibility/2006" xmlns:a14="http://schemas.microsoft.com/office/drawing/2010/main">
      <mc:Choice Requires="a14">
        <xdr:graphicFrame macro="">
          <xdr:nvGraphicFramePr>
            <xdr:cNvPr id="40" name="Sales Method">
              <a:extLst>
                <a:ext uri="{FF2B5EF4-FFF2-40B4-BE49-F238E27FC236}">
                  <a16:creationId xmlns:a16="http://schemas.microsoft.com/office/drawing/2014/main" id="{6A3853C8-99F2-4E73-B6DB-C5B1A21BB49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481241" y="127001"/>
              <a:ext cx="1872662" cy="599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129451</xdr:colOff>
      <xdr:row>22</xdr:row>
      <xdr:rowOff>47889</xdr:rowOff>
    </xdr:from>
    <xdr:to>
      <xdr:col>2</xdr:col>
      <xdr:colOff>361986</xdr:colOff>
      <xdr:row>31</xdr:row>
      <xdr:rowOff>112755</xdr:rowOff>
    </xdr:to>
    <mc:AlternateContent xmlns:mc="http://schemas.openxmlformats.org/markup-compatibility/2006" xmlns:a14="http://schemas.microsoft.com/office/drawing/2010/main">
      <mc:Choice Requires="a14">
        <xdr:graphicFrame macro="">
          <xdr:nvGraphicFramePr>
            <xdr:cNvPr id="41" name="Product">
              <a:extLst>
                <a:ext uri="{FF2B5EF4-FFF2-40B4-BE49-F238E27FC236}">
                  <a16:creationId xmlns:a16="http://schemas.microsoft.com/office/drawing/2014/main" id="{6A04C624-CEC8-419E-BAD0-07FDC70C80E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9451" y="4122472"/>
              <a:ext cx="1084493" cy="1731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442501</xdr:colOff>
      <xdr:row>0</xdr:row>
      <xdr:rowOff>133585</xdr:rowOff>
    </xdr:from>
    <xdr:to>
      <xdr:col>12</xdr:col>
      <xdr:colOff>436857</xdr:colOff>
      <xdr:row>3</xdr:row>
      <xdr:rowOff>169333</xdr:rowOff>
    </xdr:to>
    <mc:AlternateContent xmlns:mc="http://schemas.openxmlformats.org/markup-compatibility/2006" xmlns:a14="http://schemas.microsoft.com/office/drawing/2010/main">
      <mc:Choice Requires="a14">
        <xdr:graphicFrame macro="">
          <xdr:nvGraphicFramePr>
            <xdr:cNvPr id="42" name="Years">
              <a:extLst>
                <a:ext uri="{FF2B5EF4-FFF2-40B4-BE49-F238E27FC236}">
                  <a16:creationId xmlns:a16="http://schemas.microsoft.com/office/drawing/2014/main" id="{D881F242-E223-45E0-88F6-7EAA4727323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554251" y="133585"/>
              <a:ext cx="1819981" cy="591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499769</xdr:colOff>
      <xdr:row>1</xdr:row>
      <xdr:rowOff>82903</xdr:rowOff>
    </xdr:from>
    <xdr:to>
      <xdr:col>9</xdr:col>
      <xdr:colOff>286926</xdr:colOff>
      <xdr:row>3</xdr:row>
      <xdr:rowOff>3527</xdr:rowOff>
    </xdr:to>
    <xdr:sp macro="" textlink="">
      <xdr:nvSpPr>
        <xdr:cNvPr id="43" name="TextBox 42">
          <a:extLst>
            <a:ext uri="{FF2B5EF4-FFF2-40B4-BE49-F238E27FC236}">
              <a16:creationId xmlns:a16="http://schemas.microsoft.com/office/drawing/2014/main" id="{8BDBA2DC-0AB3-4891-9738-33F5AC3EBCE8}"/>
            </a:ext>
          </a:extLst>
        </xdr:cNvPr>
        <xdr:cNvSpPr txBox="1"/>
      </xdr:nvSpPr>
      <xdr:spPr>
        <a:xfrm>
          <a:off x="1351139" y="266347"/>
          <a:ext cx="4067528" cy="287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rgbClr val="000000"/>
              </a:solidFill>
              <a:latin typeface="Calibri"/>
              <a:ea typeface="Calibri"/>
              <a:cs typeface="Calibri"/>
            </a:rPr>
            <a:t>Adidas</a:t>
          </a:r>
          <a:r>
            <a:rPr lang="en-US" sz="2000" b="1" i="0" u="none" strike="noStrike" baseline="0">
              <a:solidFill>
                <a:srgbClr val="000000"/>
              </a:solidFill>
              <a:latin typeface="Calibri"/>
              <a:ea typeface="Calibri"/>
              <a:cs typeface="Calibri"/>
            </a:rPr>
            <a:t> Sales Performance Dasboard</a:t>
          </a:r>
          <a:endParaRPr lang="en-US" sz="2000" b="1" i="0" u="none" strike="noStrike">
            <a:solidFill>
              <a:srgbClr val="000000"/>
            </a:solidFill>
            <a:latin typeface="Calibri"/>
            <a:ea typeface="Calibri"/>
            <a:cs typeface="Calibri"/>
          </a:endParaRPr>
        </a:p>
      </xdr:txBody>
    </xdr:sp>
    <xdr:clientData/>
  </xdr:twoCellAnchor>
  <xdr:twoCellAnchor>
    <xdr:from>
      <xdr:col>11</xdr:col>
      <xdr:colOff>148167</xdr:colOff>
      <xdr:row>21</xdr:row>
      <xdr:rowOff>74084</xdr:rowOff>
    </xdr:from>
    <xdr:to>
      <xdr:col>16</xdr:col>
      <xdr:colOff>222251</xdr:colOff>
      <xdr:row>32</xdr:row>
      <xdr:rowOff>116417</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7F650B5E-5228-4D25-8B49-87B061ABB1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485467" y="3941234"/>
              <a:ext cx="3122084" cy="20679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107208</xdr:colOff>
      <xdr:row>0</xdr:row>
      <xdr:rowOff>107690</xdr:rowOff>
    </xdr:from>
    <xdr:to>
      <xdr:col>17</xdr:col>
      <xdr:colOff>76213</xdr:colOff>
      <xdr:row>33</xdr:row>
      <xdr:rowOff>38554</xdr:rowOff>
    </xdr:to>
    <xdr:sp macro="" textlink="">
      <xdr:nvSpPr>
        <xdr:cNvPr id="2" name="Rectangle: Rounded Corners 1">
          <a:extLst>
            <a:ext uri="{FF2B5EF4-FFF2-40B4-BE49-F238E27FC236}">
              <a16:creationId xmlns:a16="http://schemas.microsoft.com/office/drawing/2014/main" id="{8691D46E-0855-4CC9-8798-B096EDC08CB7}"/>
            </a:ext>
          </a:extLst>
        </xdr:cNvPr>
        <xdr:cNvSpPr/>
      </xdr:nvSpPr>
      <xdr:spPr>
        <a:xfrm>
          <a:off x="107208" y="107690"/>
          <a:ext cx="9592966" cy="6054078"/>
        </a:xfrm>
        <a:prstGeom prst="roundRect">
          <a:avLst>
            <a:gd name="adj" fmla="val 2263"/>
          </a:avLst>
        </a:prstGeom>
        <a:solidFill>
          <a:schemeClr val="accent3">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121707</xdr:colOff>
      <xdr:row>1</xdr:row>
      <xdr:rowOff>31750</xdr:rowOff>
    </xdr:from>
    <xdr:to>
      <xdr:col>2</xdr:col>
      <xdr:colOff>402166</xdr:colOff>
      <xdr:row>32</xdr:row>
      <xdr:rowOff>127000</xdr:rowOff>
    </xdr:to>
    <xdr:sp macro="" textlink="">
      <xdr:nvSpPr>
        <xdr:cNvPr id="3" name="Rectangle: Rounded Corners 2">
          <a:extLst>
            <a:ext uri="{FF2B5EF4-FFF2-40B4-BE49-F238E27FC236}">
              <a16:creationId xmlns:a16="http://schemas.microsoft.com/office/drawing/2014/main" id="{F1232A3B-6008-43C7-8B68-F122190ED23F}"/>
            </a:ext>
          </a:extLst>
        </xdr:cNvPr>
        <xdr:cNvSpPr/>
      </xdr:nvSpPr>
      <xdr:spPr>
        <a:xfrm>
          <a:off x="121707" y="215900"/>
          <a:ext cx="1131359" cy="58039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481541</xdr:colOff>
      <xdr:row>10</xdr:row>
      <xdr:rowOff>89958</xdr:rowOff>
    </xdr:from>
    <xdr:to>
      <xdr:col>8</xdr:col>
      <xdr:colOff>89958</xdr:colOff>
      <xdr:row>20</xdr:row>
      <xdr:rowOff>179916</xdr:rowOff>
    </xdr:to>
    <xdr:sp macro="" textlink="">
      <xdr:nvSpPr>
        <xdr:cNvPr id="6" name="Rectangle: Rounded Corners 5">
          <a:extLst>
            <a:ext uri="{FF2B5EF4-FFF2-40B4-BE49-F238E27FC236}">
              <a16:creationId xmlns:a16="http://schemas.microsoft.com/office/drawing/2014/main" id="{1A2BFB38-2780-4E4D-AAEB-886020EE70D4}"/>
            </a:ext>
          </a:extLst>
        </xdr:cNvPr>
        <xdr:cNvSpPr/>
      </xdr:nvSpPr>
      <xdr:spPr>
        <a:xfrm>
          <a:off x="1333499" y="1942041"/>
          <a:ext cx="3259667" cy="194204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2</xdr:col>
      <xdr:colOff>481542</xdr:colOff>
      <xdr:row>21</xdr:row>
      <xdr:rowOff>129469</xdr:rowOff>
    </xdr:from>
    <xdr:to>
      <xdr:col>6</xdr:col>
      <xdr:colOff>52987</xdr:colOff>
      <xdr:row>32</xdr:row>
      <xdr:rowOff>119944</xdr:rowOff>
    </xdr:to>
    <xdr:sp macro="" textlink="">
      <xdr:nvSpPr>
        <xdr:cNvPr id="8" name="Rectangle: Rounded Corners 7">
          <a:extLst>
            <a:ext uri="{FF2B5EF4-FFF2-40B4-BE49-F238E27FC236}">
              <a16:creationId xmlns:a16="http://schemas.microsoft.com/office/drawing/2014/main" id="{A1E366AD-9A99-4A1F-9FB2-CF14983A16CF}"/>
            </a:ext>
          </a:extLst>
        </xdr:cNvPr>
        <xdr:cNvSpPr/>
      </xdr:nvSpPr>
      <xdr:spPr>
        <a:xfrm>
          <a:off x="1333500" y="4018844"/>
          <a:ext cx="2005612" cy="20277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185207</xdr:colOff>
      <xdr:row>21</xdr:row>
      <xdr:rowOff>147813</xdr:rowOff>
    </xdr:from>
    <xdr:to>
      <xdr:col>11</xdr:col>
      <xdr:colOff>89958</xdr:colOff>
      <xdr:row>32</xdr:row>
      <xdr:rowOff>138288</xdr:rowOff>
    </xdr:to>
    <xdr:sp macro="" textlink="">
      <xdr:nvSpPr>
        <xdr:cNvPr id="9" name="Rectangle: Rounded Corners 8">
          <a:extLst>
            <a:ext uri="{FF2B5EF4-FFF2-40B4-BE49-F238E27FC236}">
              <a16:creationId xmlns:a16="http://schemas.microsoft.com/office/drawing/2014/main" id="{607F51E0-5177-4F57-BE17-2D84E079A8DB}"/>
            </a:ext>
          </a:extLst>
        </xdr:cNvPr>
        <xdr:cNvSpPr/>
      </xdr:nvSpPr>
      <xdr:spPr>
        <a:xfrm>
          <a:off x="3479270" y="4002461"/>
          <a:ext cx="2955727" cy="200957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195793</xdr:colOff>
      <xdr:row>21</xdr:row>
      <xdr:rowOff>140756</xdr:rowOff>
    </xdr:from>
    <xdr:to>
      <xdr:col>16</xdr:col>
      <xdr:colOff>148166</xdr:colOff>
      <xdr:row>32</xdr:row>
      <xdr:rowOff>133432</xdr:rowOff>
    </xdr:to>
    <xdr:sp macro="" textlink="">
      <xdr:nvSpPr>
        <xdr:cNvPr id="10" name="Rectangle: Rounded Corners 9">
          <a:extLst>
            <a:ext uri="{FF2B5EF4-FFF2-40B4-BE49-F238E27FC236}">
              <a16:creationId xmlns:a16="http://schemas.microsoft.com/office/drawing/2014/main" id="{199C11C5-A958-45DE-B85D-59131462AFF2}"/>
            </a:ext>
          </a:extLst>
        </xdr:cNvPr>
        <xdr:cNvSpPr/>
      </xdr:nvSpPr>
      <xdr:spPr>
        <a:xfrm>
          <a:off x="6524626" y="4030131"/>
          <a:ext cx="2995082" cy="202996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555625</xdr:colOff>
      <xdr:row>10</xdr:row>
      <xdr:rowOff>68793</xdr:rowOff>
    </xdr:from>
    <xdr:to>
      <xdr:col>5</xdr:col>
      <xdr:colOff>597959</xdr:colOff>
      <xdr:row>11</xdr:row>
      <xdr:rowOff>174625</xdr:rowOff>
    </xdr:to>
    <xdr:sp macro="" textlink="">
      <xdr:nvSpPr>
        <xdr:cNvPr id="12" name="TextBox 11">
          <a:extLst>
            <a:ext uri="{FF2B5EF4-FFF2-40B4-BE49-F238E27FC236}">
              <a16:creationId xmlns:a16="http://schemas.microsoft.com/office/drawing/2014/main" id="{881EA700-65B1-4AEA-AC60-3E3FA05FC8E0}"/>
            </a:ext>
          </a:extLst>
        </xdr:cNvPr>
        <xdr:cNvSpPr txBox="1"/>
      </xdr:nvSpPr>
      <xdr:spPr>
        <a:xfrm>
          <a:off x="1407583" y="1920876"/>
          <a:ext cx="1867959"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Product matrix</a:t>
          </a:r>
        </a:p>
      </xdr:txBody>
    </xdr:sp>
    <xdr:clientData/>
  </xdr:twoCellAnchor>
  <xdr:twoCellAnchor>
    <xdr:from>
      <xdr:col>2</xdr:col>
      <xdr:colOff>460374</xdr:colOff>
      <xdr:row>4</xdr:row>
      <xdr:rowOff>52917</xdr:rowOff>
    </xdr:from>
    <xdr:to>
      <xdr:col>17</xdr:col>
      <xdr:colOff>427565</xdr:colOff>
      <xdr:row>10</xdr:row>
      <xdr:rowOff>5292</xdr:rowOff>
    </xdr:to>
    <xdr:grpSp>
      <xdr:nvGrpSpPr>
        <xdr:cNvPr id="104" name="Group 103">
          <a:extLst>
            <a:ext uri="{FF2B5EF4-FFF2-40B4-BE49-F238E27FC236}">
              <a16:creationId xmlns:a16="http://schemas.microsoft.com/office/drawing/2014/main" id="{B3371D7C-9282-4AB0-9A38-8C5CED95730C}"/>
            </a:ext>
          </a:extLst>
        </xdr:cNvPr>
        <xdr:cNvGrpSpPr/>
      </xdr:nvGrpSpPr>
      <xdr:grpSpPr>
        <a:xfrm>
          <a:off x="1312332" y="793750"/>
          <a:ext cx="8714316" cy="1063625"/>
          <a:chOff x="1296457" y="756708"/>
          <a:chExt cx="8714316" cy="1063625"/>
        </a:xfrm>
      </xdr:grpSpPr>
      <xdr:sp macro="" textlink="">
        <xdr:nvSpPr>
          <xdr:cNvPr id="4" name="Rectangle: Rounded Corners 3">
            <a:extLst>
              <a:ext uri="{FF2B5EF4-FFF2-40B4-BE49-F238E27FC236}">
                <a16:creationId xmlns:a16="http://schemas.microsoft.com/office/drawing/2014/main" id="{8F32365C-9346-4C47-B98E-0F7ACCC1F785}"/>
              </a:ext>
            </a:extLst>
          </xdr:cNvPr>
          <xdr:cNvSpPr/>
        </xdr:nvSpPr>
        <xdr:spPr>
          <a:xfrm>
            <a:off x="1296457" y="756708"/>
            <a:ext cx="8217959" cy="10636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table overview'!C4">
        <xdr:nvSpPr>
          <xdr:cNvPr id="15" name="TextBox 14">
            <a:extLst>
              <a:ext uri="{FF2B5EF4-FFF2-40B4-BE49-F238E27FC236}">
                <a16:creationId xmlns:a16="http://schemas.microsoft.com/office/drawing/2014/main" id="{A4EE8C2C-BB08-43DD-B97A-841F5BD6881A}"/>
              </a:ext>
            </a:extLst>
          </xdr:cNvPr>
          <xdr:cNvSpPr txBox="1"/>
        </xdr:nvSpPr>
        <xdr:spPr>
          <a:xfrm>
            <a:off x="2465917" y="1254124"/>
            <a:ext cx="74612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537686-CC91-4D99-AAAB-E9618145F9F5}" type="TxLink">
              <a:rPr lang="en-US" sz="1400" b="0" i="0" u="none" strike="noStrike">
                <a:solidFill>
                  <a:srgbClr val="000000"/>
                </a:solidFill>
                <a:latin typeface="Calibri"/>
                <a:ea typeface="Calibri"/>
                <a:cs typeface="Calibri"/>
              </a:rPr>
              <a:pPr/>
              <a:t>order</a:t>
            </a:fld>
            <a:endParaRPr lang="en-US" sz="1600" b="1"/>
          </a:p>
        </xdr:txBody>
      </xdr:sp>
      <xdr:sp macro="" textlink="'pivottable overview'!C5">
        <xdr:nvSpPr>
          <xdr:cNvPr id="16" name="TextBox 15">
            <a:extLst>
              <a:ext uri="{FF2B5EF4-FFF2-40B4-BE49-F238E27FC236}">
                <a16:creationId xmlns:a16="http://schemas.microsoft.com/office/drawing/2014/main" id="{1AF6F3DC-F161-4E12-A619-076668DA3F00}"/>
              </a:ext>
            </a:extLst>
          </xdr:cNvPr>
          <xdr:cNvSpPr txBox="1"/>
        </xdr:nvSpPr>
        <xdr:spPr>
          <a:xfrm>
            <a:off x="1835150" y="967318"/>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49D68A-7F4A-4EFE-8CB2-3635ADB53F41}" type="TxLink">
              <a:rPr lang="en-US" sz="1800" b="1" i="0" u="none" strike="noStrike">
                <a:solidFill>
                  <a:srgbClr val="000000"/>
                </a:solidFill>
                <a:latin typeface="Calibri"/>
                <a:ea typeface="Calibri"/>
                <a:cs typeface="Calibri"/>
              </a:rPr>
              <a:pPr/>
              <a:t> $2,478,861 </a:t>
            </a:fld>
            <a:endParaRPr lang="en-US" sz="1800" b="1">
              <a:solidFill>
                <a:schemeClr val="tx1"/>
              </a:solidFill>
            </a:endParaRPr>
          </a:p>
        </xdr:txBody>
      </xdr:sp>
      <xdr:pic>
        <xdr:nvPicPr>
          <xdr:cNvPr id="17" name="Graphic 16" descr="Shopping bag">
            <a:extLst>
              <a:ext uri="{FF2B5EF4-FFF2-40B4-BE49-F238E27FC236}">
                <a16:creationId xmlns:a16="http://schemas.microsoft.com/office/drawing/2014/main" id="{16F58CBA-B254-44B2-95A8-02D8991740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92249" y="1016000"/>
            <a:ext cx="529168" cy="529168"/>
          </a:xfrm>
          <a:prstGeom prst="rect">
            <a:avLst/>
          </a:prstGeom>
        </xdr:spPr>
      </xdr:pic>
      <xdr:sp macro="" textlink="'pivottable overview'!B4">
        <xdr:nvSpPr>
          <xdr:cNvPr id="18" name="TextBox 17">
            <a:extLst>
              <a:ext uri="{FF2B5EF4-FFF2-40B4-BE49-F238E27FC236}">
                <a16:creationId xmlns:a16="http://schemas.microsoft.com/office/drawing/2014/main" id="{BFC8A098-6C30-44E3-B56A-04C6833286F4}"/>
              </a:ext>
            </a:extLst>
          </xdr:cNvPr>
          <xdr:cNvSpPr txBox="1"/>
        </xdr:nvSpPr>
        <xdr:spPr>
          <a:xfrm>
            <a:off x="4546601" y="1234014"/>
            <a:ext cx="813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404498-4163-4ACE-B24C-85DBD28A990D}" type="TxLink">
              <a:rPr lang="en-US" sz="1400" b="0" i="0" u="none" strike="noStrike">
                <a:solidFill>
                  <a:srgbClr val="000000"/>
                </a:solidFill>
                <a:latin typeface="Calibri"/>
                <a:ea typeface="Calibri"/>
                <a:cs typeface="Calibri"/>
              </a:rPr>
              <a:pPr marL="0" indent="0"/>
              <a:t>revenue</a:t>
            </a:fld>
            <a:endParaRPr lang="en-US" sz="1400" b="0" i="0" u="none" strike="noStrike">
              <a:solidFill>
                <a:srgbClr val="000000"/>
              </a:solidFill>
              <a:latin typeface="Calibri"/>
              <a:ea typeface="Calibri"/>
              <a:cs typeface="Calibri"/>
            </a:endParaRPr>
          </a:p>
        </xdr:txBody>
      </xdr:sp>
      <xdr:sp macro="" textlink="'pivottable overview'!B5">
        <xdr:nvSpPr>
          <xdr:cNvPr id="19" name="TextBox 18">
            <a:extLst>
              <a:ext uri="{FF2B5EF4-FFF2-40B4-BE49-F238E27FC236}">
                <a16:creationId xmlns:a16="http://schemas.microsoft.com/office/drawing/2014/main" id="{FEF54ED3-A1C1-45E3-A281-141054449819}"/>
              </a:ext>
            </a:extLst>
          </xdr:cNvPr>
          <xdr:cNvSpPr txBox="1"/>
        </xdr:nvSpPr>
        <xdr:spPr>
          <a:xfrm>
            <a:off x="3836456" y="947206"/>
            <a:ext cx="1539877" cy="34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3F3AC7-0CB7-44F9-A9A0-C4108D8391E7}" type="TxLink">
              <a:rPr lang="en-US" sz="1800" b="1" i="0" u="none" strike="noStrike">
                <a:solidFill>
                  <a:srgbClr val="000000"/>
                </a:solidFill>
                <a:latin typeface="Calibri"/>
                <a:ea typeface="Calibri"/>
                <a:cs typeface="Calibri"/>
              </a:rPr>
              <a:pPr marL="0" indent="0"/>
              <a:t> $899,902,125 </a:t>
            </a:fld>
            <a:endParaRPr lang="en-US" sz="1800" b="1" i="0" u="none" strike="noStrike">
              <a:solidFill>
                <a:srgbClr val="000000"/>
              </a:solidFill>
              <a:latin typeface="Calibri"/>
              <a:ea typeface="Calibri"/>
              <a:cs typeface="Calibri"/>
            </a:endParaRPr>
          </a:p>
        </xdr:txBody>
      </xdr:sp>
      <xdr:sp macro="" textlink="'pivottable overview'!D4">
        <xdr:nvSpPr>
          <xdr:cNvPr id="20" name="TextBox 19">
            <a:extLst>
              <a:ext uri="{FF2B5EF4-FFF2-40B4-BE49-F238E27FC236}">
                <a16:creationId xmlns:a16="http://schemas.microsoft.com/office/drawing/2014/main" id="{A0F5C469-63A7-4570-9A20-4607E3709132}"/>
              </a:ext>
            </a:extLst>
          </xdr:cNvPr>
          <xdr:cNvSpPr txBox="1"/>
        </xdr:nvSpPr>
        <xdr:spPr>
          <a:xfrm>
            <a:off x="6651625" y="1232955"/>
            <a:ext cx="74612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C5A251-7998-48C3-A2CB-9E7D947FD1A0}" type="TxLink">
              <a:rPr lang="en-US" sz="1400" b="0" i="0" u="none" strike="noStrike">
                <a:solidFill>
                  <a:srgbClr val="000000"/>
                </a:solidFill>
                <a:latin typeface="Calibri"/>
                <a:ea typeface="Calibri"/>
                <a:cs typeface="Calibri"/>
              </a:rPr>
              <a:pPr marL="0" indent="0"/>
              <a:t>#Cost</a:t>
            </a:fld>
            <a:endParaRPr lang="en-US" sz="1400" b="0" i="0" u="none" strike="noStrike">
              <a:solidFill>
                <a:srgbClr val="000000"/>
              </a:solidFill>
              <a:latin typeface="Calibri"/>
              <a:ea typeface="Calibri"/>
              <a:cs typeface="Calibri"/>
            </a:endParaRPr>
          </a:p>
        </xdr:txBody>
      </xdr:sp>
      <xdr:sp macro="" textlink="'pivottable overview'!D5">
        <xdr:nvSpPr>
          <xdr:cNvPr id="21" name="TextBox 20">
            <a:extLst>
              <a:ext uri="{FF2B5EF4-FFF2-40B4-BE49-F238E27FC236}">
                <a16:creationId xmlns:a16="http://schemas.microsoft.com/office/drawing/2014/main" id="{339B15D1-2D36-43D0-B00F-D996FAB5C208}"/>
              </a:ext>
            </a:extLst>
          </xdr:cNvPr>
          <xdr:cNvSpPr txBox="1"/>
        </xdr:nvSpPr>
        <xdr:spPr>
          <a:xfrm>
            <a:off x="6031441" y="967315"/>
            <a:ext cx="132397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689E06-3DCD-4ABE-B4B6-4D9B07DA2948}" type="TxLink">
              <a:rPr lang="en-US" sz="1800" b="1" i="0" u="none" strike="noStrike">
                <a:solidFill>
                  <a:srgbClr val="000000"/>
                </a:solidFill>
                <a:latin typeface="Calibri"/>
                <a:ea typeface="Calibri"/>
                <a:cs typeface="Calibri"/>
              </a:rPr>
              <a:pPr marL="0" indent="0"/>
              <a:t>$567,767,364 </a:t>
            </a:fld>
            <a:endParaRPr lang="en-US" sz="1800" b="1" i="0" u="none" strike="noStrike">
              <a:solidFill>
                <a:srgbClr val="000000"/>
              </a:solidFill>
              <a:latin typeface="Calibri"/>
              <a:ea typeface="Calibri"/>
              <a:cs typeface="Calibri"/>
            </a:endParaRPr>
          </a:p>
        </xdr:txBody>
      </xdr:sp>
      <xdr:sp macro="" textlink="'pivottable overview'!E4">
        <xdr:nvSpPr>
          <xdr:cNvPr id="22" name="TextBox 21">
            <a:extLst>
              <a:ext uri="{FF2B5EF4-FFF2-40B4-BE49-F238E27FC236}">
                <a16:creationId xmlns:a16="http://schemas.microsoft.com/office/drawing/2014/main" id="{4277433B-0881-4C4F-9B4A-1EBB6AEB0FF5}"/>
              </a:ext>
            </a:extLst>
          </xdr:cNvPr>
          <xdr:cNvSpPr txBox="1"/>
        </xdr:nvSpPr>
        <xdr:spPr>
          <a:xfrm>
            <a:off x="8831791" y="1253063"/>
            <a:ext cx="1178982"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7CC399-2CE9-459A-AD99-4216D92BCFE0}" type="TxLink">
              <a:rPr lang="en-US" sz="1400" b="0" i="0" u="none" strike="noStrike">
                <a:solidFill>
                  <a:srgbClr val="000000"/>
                </a:solidFill>
                <a:latin typeface="Calibri"/>
                <a:ea typeface="Calibri"/>
                <a:cs typeface="Calibri"/>
              </a:rPr>
              <a:pPr marL="0" indent="0"/>
              <a:t>Profit</a:t>
            </a:fld>
            <a:endParaRPr lang="en-US" sz="1400" b="0" i="0" u="none" strike="noStrike">
              <a:solidFill>
                <a:srgbClr val="000000"/>
              </a:solidFill>
              <a:latin typeface="Calibri"/>
              <a:ea typeface="Calibri"/>
              <a:cs typeface="Calibri"/>
            </a:endParaRPr>
          </a:p>
        </xdr:txBody>
      </xdr:sp>
      <xdr:sp macro="" textlink="'pivottable overview'!E5">
        <xdr:nvSpPr>
          <xdr:cNvPr id="23" name="TextBox 22">
            <a:extLst>
              <a:ext uri="{FF2B5EF4-FFF2-40B4-BE49-F238E27FC236}">
                <a16:creationId xmlns:a16="http://schemas.microsoft.com/office/drawing/2014/main" id="{78AD39B2-FFA0-4DFD-96A1-3A8F0E500F92}"/>
              </a:ext>
            </a:extLst>
          </xdr:cNvPr>
          <xdr:cNvSpPr txBox="1"/>
        </xdr:nvSpPr>
        <xdr:spPr>
          <a:xfrm>
            <a:off x="7932208" y="971549"/>
            <a:ext cx="155998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3BCB90D-99E4-49A7-A4AF-431C717241AA}" type="TxLink">
              <a:rPr lang="en-US" sz="1800" b="1" i="0" u="none" strike="noStrike">
                <a:solidFill>
                  <a:srgbClr val="000000"/>
                </a:solidFill>
                <a:latin typeface="Calibri"/>
                <a:ea typeface="Calibri"/>
                <a:cs typeface="Calibri"/>
              </a:rPr>
              <a:pPr marL="0" indent="0"/>
              <a:t> $332,134,761 </a:t>
            </a:fld>
            <a:endParaRPr lang="en-US" sz="1800" b="1" i="0" u="none" strike="noStrike">
              <a:solidFill>
                <a:srgbClr val="000000"/>
              </a:solidFill>
              <a:latin typeface="Calibri"/>
              <a:ea typeface="Calibri"/>
              <a:cs typeface="Calibri"/>
            </a:endParaRPr>
          </a:p>
        </xdr:txBody>
      </xdr:sp>
      <xdr:pic>
        <xdr:nvPicPr>
          <xdr:cNvPr id="24" name="Graphic 23" descr="Coins">
            <a:extLst>
              <a:ext uri="{FF2B5EF4-FFF2-40B4-BE49-F238E27FC236}">
                <a16:creationId xmlns:a16="http://schemas.microsoft.com/office/drawing/2014/main" id="{5C4B72A9-F1FD-4D1D-BEC8-FB754D1651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44877" y="963083"/>
            <a:ext cx="576791" cy="576791"/>
          </a:xfrm>
          <a:prstGeom prst="rect">
            <a:avLst/>
          </a:prstGeom>
        </xdr:spPr>
      </xdr:pic>
      <xdr:graphicFrame macro="">
        <xdr:nvGraphicFramePr>
          <xdr:cNvPr id="25" name="Chart 24">
            <a:extLst>
              <a:ext uri="{FF2B5EF4-FFF2-40B4-BE49-F238E27FC236}">
                <a16:creationId xmlns:a16="http://schemas.microsoft.com/office/drawing/2014/main" id="{E4BB9B7E-1852-4EFC-A087-D54BF8AE4E15}"/>
              </a:ext>
            </a:extLst>
          </xdr:cNvPr>
          <xdr:cNvGraphicFramePr>
            <a:graphicFrameLocks/>
          </xdr:cNvGraphicFramePr>
        </xdr:nvGraphicFramePr>
        <xdr:xfrm>
          <a:off x="5419090" y="850053"/>
          <a:ext cx="944076" cy="79944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6" name="Chart 25">
            <a:extLst>
              <a:ext uri="{FF2B5EF4-FFF2-40B4-BE49-F238E27FC236}">
                <a16:creationId xmlns:a16="http://schemas.microsoft.com/office/drawing/2014/main" id="{C2B06A6A-EFA5-4644-BFFE-74B6FDE8922B}"/>
              </a:ext>
            </a:extLst>
          </xdr:cNvPr>
          <xdr:cNvGraphicFramePr>
            <a:graphicFrameLocks/>
          </xdr:cNvGraphicFramePr>
        </xdr:nvGraphicFramePr>
        <xdr:xfrm>
          <a:off x="7283513" y="854448"/>
          <a:ext cx="1068916" cy="8012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xdr:col>
      <xdr:colOff>593377</xdr:colOff>
      <xdr:row>22</xdr:row>
      <xdr:rowOff>1587</xdr:rowOff>
    </xdr:from>
    <xdr:to>
      <xdr:col>6</xdr:col>
      <xdr:colOff>27169</xdr:colOff>
      <xdr:row>23</xdr:row>
      <xdr:rowOff>105643</xdr:rowOff>
    </xdr:to>
    <xdr:sp macro="" textlink="">
      <xdr:nvSpPr>
        <xdr:cNvPr id="28" name="TextBox 27">
          <a:extLst>
            <a:ext uri="{FF2B5EF4-FFF2-40B4-BE49-F238E27FC236}">
              <a16:creationId xmlns:a16="http://schemas.microsoft.com/office/drawing/2014/main" id="{94309800-F432-4D03-81DD-C656C5B10D53}"/>
            </a:ext>
          </a:extLst>
        </xdr:cNvPr>
        <xdr:cNvSpPr txBox="1"/>
      </xdr:nvSpPr>
      <xdr:spPr>
        <a:xfrm>
          <a:off x="1445335" y="4076170"/>
          <a:ext cx="1867959" cy="289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Method</a:t>
          </a:r>
          <a:endParaRPr lang="en-US" sz="1300" b="1"/>
        </a:p>
      </xdr:txBody>
    </xdr:sp>
    <xdr:clientData/>
  </xdr:twoCellAnchor>
  <xdr:twoCellAnchor>
    <xdr:from>
      <xdr:col>6</xdr:col>
      <xdr:colOff>344821</xdr:colOff>
      <xdr:row>21</xdr:row>
      <xdr:rowOff>144216</xdr:rowOff>
    </xdr:from>
    <xdr:to>
      <xdr:col>9</xdr:col>
      <xdr:colOff>387155</xdr:colOff>
      <xdr:row>23</xdr:row>
      <xdr:rowOff>60327</xdr:rowOff>
    </xdr:to>
    <xdr:sp macro="" textlink="">
      <xdr:nvSpPr>
        <xdr:cNvPr id="30" name="TextBox 29">
          <a:extLst>
            <a:ext uri="{FF2B5EF4-FFF2-40B4-BE49-F238E27FC236}">
              <a16:creationId xmlns:a16="http://schemas.microsoft.com/office/drawing/2014/main" id="{C41862FF-7FDA-4CBE-BF48-0261CFB4FF5F}"/>
            </a:ext>
          </a:extLst>
        </xdr:cNvPr>
        <xdr:cNvSpPr txBox="1"/>
      </xdr:nvSpPr>
      <xdr:spPr>
        <a:xfrm>
          <a:off x="3631880" y="4005935"/>
          <a:ext cx="1869755" cy="283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Method revenue %</a:t>
          </a:r>
          <a:endParaRPr lang="en-US" sz="1300" b="1"/>
        </a:p>
      </xdr:txBody>
    </xdr:sp>
    <xdr:clientData/>
  </xdr:twoCellAnchor>
  <xdr:twoCellAnchor>
    <xdr:from>
      <xdr:col>11</xdr:col>
      <xdr:colOff>539903</xdr:colOff>
      <xdr:row>21</xdr:row>
      <xdr:rowOff>169539</xdr:rowOff>
    </xdr:from>
    <xdr:to>
      <xdr:col>14</xdr:col>
      <xdr:colOff>582238</xdr:colOff>
      <xdr:row>23</xdr:row>
      <xdr:rowOff>87413</xdr:rowOff>
    </xdr:to>
    <xdr:sp macro="" textlink="">
      <xdr:nvSpPr>
        <xdr:cNvPr id="31" name="TextBox 30">
          <a:extLst>
            <a:ext uri="{FF2B5EF4-FFF2-40B4-BE49-F238E27FC236}">
              <a16:creationId xmlns:a16="http://schemas.microsoft.com/office/drawing/2014/main" id="{9DA6AA32-A46F-41DA-AB41-217AD478109A}"/>
            </a:ext>
          </a:extLst>
        </xdr:cNvPr>
        <xdr:cNvSpPr txBox="1"/>
      </xdr:nvSpPr>
      <xdr:spPr>
        <a:xfrm>
          <a:off x="6877203" y="4036689"/>
          <a:ext cx="1871135"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baseline="0"/>
            <a:t>Method profit margin</a:t>
          </a:r>
          <a:endParaRPr lang="en-US" sz="1300" b="1"/>
        </a:p>
      </xdr:txBody>
    </xdr:sp>
    <xdr:clientData/>
  </xdr:twoCellAnchor>
  <xdr:twoCellAnchor>
    <xdr:from>
      <xdr:col>1</xdr:col>
      <xdr:colOff>111125</xdr:colOff>
      <xdr:row>5</xdr:row>
      <xdr:rowOff>42333</xdr:rowOff>
    </xdr:from>
    <xdr:to>
      <xdr:col>2</xdr:col>
      <xdr:colOff>359834</xdr:colOff>
      <xdr:row>7</xdr:row>
      <xdr:rowOff>58209</xdr:rowOff>
    </xdr:to>
    <xdr:sp macro="" textlink="">
      <xdr:nvSpPr>
        <xdr:cNvPr id="34" name="Rectangle: Rounded Corners 33">
          <a:hlinkClick xmlns:r="http://schemas.openxmlformats.org/officeDocument/2006/relationships" r:id="rId7"/>
          <a:extLst>
            <a:ext uri="{FF2B5EF4-FFF2-40B4-BE49-F238E27FC236}">
              <a16:creationId xmlns:a16="http://schemas.microsoft.com/office/drawing/2014/main" id="{A35D8643-4737-4CBF-B2D0-69D1DC251650}"/>
            </a:ext>
          </a:extLst>
        </xdr:cNvPr>
        <xdr:cNvSpPr/>
      </xdr:nvSpPr>
      <xdr:spPr>
        <a:xfrm>
          <a:off x="352425" y="963083"/>
          <a:ext cx="858309" cy="384176"/>
        </a:xfrm>
        <a:prstGeom prst="roundRect">
          <a:avLst>
            <a:gd name="adj" fmla="val 500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Overview</a:t>
          </a:r>
        </a:p>
      </xdr:txBody>
    </xdr:sp>
    <xdr:clientData/>
  </xdr:twoCellAnchor>
  <xdr:twoCellAnchor>
    <xdr:from>
      <xdr:col>1</xdr:col>
      <xdr:colOff>115359</xdr:colOff>
      <xdr:row>7</xdr:row>
      <xdr:rowOff>173567</xdr:rowOff>
    </xdr:from>
    <xdr:to>
      <xdr:col>2</xdr:col>
      <xdr:colOff>343959</xdr:colOff>
      <xdr:row>10</xdr:row>
      <xdr:rowOff>4234</xdr:rowOff>
    </xdr:to>
    <xdr:sp macro="" textlink="">
      <xdr:nvSpPr>
        <xdr:cNvPr id="35" name="Rectangle: Rounded Corners 34">
          <a:extLst>
            <a:ext uri="{FF2B5EF4-FFF2-40B4-BE49-F238E27FC236}">
              <a16:creationId xmlns:a16="http://schemas.microsoft.com/office/drawing/2014/main" id="{B28067B5-E172-43D5-836B-E55775835131}"/>
            </a:ext>
          </a:extLst>
        </xdr:cNvPr>
        <xdr:cNvSpPr/>
      </xdr:nvSpPr>
      <xdr:spPr>
        <a:xfrm>
          <a:off x="356659" y="1462617"/>
          <a:ext cx="838200" cy="383117"/>
        </a:xfrm>
        <a:prstGeom prst="roundRect">
          <a:avLst>
            <a:gd name="adj" fmla="val 500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Product</a:t>
          </a:r>
        </a:p>
      </xdr:txBody>
    </xdr:sp>
    <xdr:clientData/>
  </xdr:twoCellAnchor>
  <xdr:twoCellAnchor>
    <xdr:from>
      <xdr:col>2</xdr:col>
      <xdr:colOff>499769</xdr:colOff>
      <xdr:row>1</xdr:row>
      <xdr:rowOff>82903</xdr:rowOff>
    </xdr:from>
    <xdr:to>
      <xdr:col>9</xdr:col>
      <xdr:colOff>286926</xdr:colOff>
      <xdr:row>3</xdr:row>
      <xdr:rowOff>104099</xdr:rowOff>
    </xdr:to>
    <xdr:sp macro="" textlink="">
      <xdr:nvSpPr>
        <xdr:cNvPr id="40" name="TextBox 39">
          <a:extLst>
            <a:ext uri="{FF2B5EF4-FFF2-40B4-BE49-F238E27FC236}">
              <a16:creationId xmlns:a16="http://schemas.microsoft.com/office/drawing/2014/main" id="{4F590A0C-1869-43F3-937A-17E8313858B5}"/>
            </a:ext>
          </a:extLst>
        </xdr:cNvPr>
        <xdr:cNvSpPr txBox="1"/>
      </xdr:nvSpPr>
      <xdr:spPr>
        <a:xfrm>
          <a:off x="1348171" y="265075"/>
          <a:ext cx="4049985" cy="385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rgbClr val="000000"/>
              </a:solidFill>
              <a:latin typeface="Calibri"/>
              <a:ea typeface="Calibri"/>
              <a:cs typeface="Calibri"/>
            </a:rPr>
            <a:t>Adidas</a:t>
          </a:r>
          <a:r>
            <a:rPr lang="en-US" sz="2000" b="1" i="0" u="none" strike="noStrike" baseline="0">
              <a:solidFill>
                <a:srgbClr val="000000"/>
              </a:solidFill>
              <a:latin typeface="Calibri"/>
              <a:ea typeface="Calibri"/>
              <a:cs typeface="Calibri"/>
            </a:rPr>
            <a:t> Sales Performance Dasboard</a:t>
          </a:r>
          <a:endParaRPr lang="en-US" sz="2000" b="1" i="0" u="none" strike="noStrike">
            <a:solidFill>
              <a:srgbClr val="000000"/>
            </a:solidFill>
            <a:latin typeface="Calibri"/>
            <a:ea typeface="Calibri"/>
            <a:cs typeface="Calibri"/>
          </a:endParaRPr>
        </a:p>
      </xdr:txBody>
    </xdr:sp>
    <xdr:clientData/>
  </xdr:twoCellAnchor>
  <xdr:twoCellAnchor>
    <xdr:from>
      <xdr:col>8</xdr:col>
      <xdr:colOff>156243</xdr:colOff>
      <xdr:row>10</xdr:row>
      <xdr:rowOff>66897</xdr:rowOff>
    </xdr:from>
    <xdr:to>
      <xdr:col>12</xdr:col>
      <xdr:colOff>57094</xdr:colOff>
      <xdr:row>20</xdr:row>
      <xdr:rowOff>156855</xdr:rowOff>
    </xdr:to>
    <xdr:sp macro="" textlink="">
      <xdr:nvSpPr>
        <xdr:cNvPr id="42" name="Rectangle: Rounded Corners 41">
          <a:extLst>
            <a:ext uri="{FF2B5EF4-FFF2-40B4-BE49-F238E27FC236}">
              <a16:creationId xmlns:a16="http://schemas.microsoft.com/office/drawing/2014/main" id="{ADFE2F9A-6CDF-45AE-8542-6E29D4E65829}"/>
            </a:ext>
          </a:extLst>
        </xdr:cNvPr>
        <xdr:cNvSpPr/>
      </xdr:nvSpPr>
      <xdr:spPr>
        <a:xfrm>
          <a:off x="4645804" y="1905055"/>
          <a:ext cx="2329448" cy="192811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12</xdr:col>
      <xdr:colOff>132292</xdr:colOff>
      <xdr:row>10</xdr:row>
      <xdr:rowOff>66675</xdr:rowOff>
    </xdr:from>
    <xdr:to>
      <xdr:col>16</xdr:col>
      <xdr:colOff>164041</xdr:colOff>
      <xdr:row>20</xdr:row>
      <xdr:rowOff>156633</xdr:rowOff>
    </xdr:to>
    <xdr:sp macro="" textlink="">
      <xdr:nvSpPr>
        <xdr:cNvPr id="43" name="Rectangle: Rounded Corners 42">
          <a:extLst>
            <a:ext uri="{FF2B5EF4-FFF2-40B4-BE49-F238E27FC236}">
              <a16:creationId xmlns:a16="http://schemas.microsoft.com/office/drawing/2014/main" id="{E76B32DF-CF94-436A-9EA1-0FBDD9B91DE4}"/>
            </a:ext>
          </a:extLst>
        </xdr:cNvPr>
        <xdr:cNvSpPr/>
      </xdr:nvSpPr>
      <xdr:spPr>
        <a:xfrm>
          <a:off x="7069667" y="1918758"/>
          <a:ext cx="2465916" cy="194204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p>
      </xdr:txBody>
    </xdr:sp>
    <xdr:clientData/>
  </xdr:twoCellAnchor>
  <xdr:twoCellAnchor>
    <xdr:from>
      <xdr:col>8</xdr:col>
      <xdr:colOff>208713</xdr:colOff>
      <xdr:row>10</xdr:row>
      <xdr:rowOff>71264</xdr:rowOff>
    </xdr:from>
    <xdr:to>
      <xdr:col>12</xdr:col>
      <xdr:colOff>342063</xdr:colOff>
      <xdr:row>11</xdr:row>
      <xdr:rowOff>175571</xdr:rowOff>
    </xdr:to>
    <xdr:sp macro="" textlink="">
      <xdr:nvSpPr>
        <xdr:cNvPr id="14" name="TextBox 13">
          <a:extLst>
            <a:ext uri="{FF2B5EF4-FFF2-40B4-BE49-F238E27FC236}">
              <a16:creationId xmlns:a16="http://schemas.microsoft.com/office/drawing/2014/main" id="{FDFC5C95-E9E3-4FEA-82CD-DE4A176B0867}"/>
            </a:ext>
          </a:extLst>
        </xdr:cNvPr>
        <xdr:cNvSpPr txBox="1"/>
      </xdr:nvSpPr>
      <xdr:spPr>
        <a:xfrm>
          <a:off x="4717213" y="1925464"/>
          <a:ext cx="2571750" cy="289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Product</a:t>
          </a:r>
          <a:r>
            <a:rPr lang="en-US" sz="1300" b="1" baseline="0"/>
            <a:t> revenue</a:t>
          </a:r>
        </a:p>
        <a:p>
          <a:endParaRPr lang="en-US" sz="1300" b="1"/>
        </a:p>
      </xdr:txBody>
    </xdr:sp>
    <xdr:clientData/>
  </xdr:twoCellAnchor>
  <xdr:twoCellAnchor>
    <xdr:from>
      <xdr:col>2</xdr:col>
      <xdr:colOff>481544</xdr:colOff>
      <xdr:row>11</xdr:row>
      <xdr:rowOff>79374</xdr:rowOff>
    </xdr:from>
    <xdr:to>
      <xdr:col>8</xdr:col>
      <xdr:colOff>217237</xdr:colOff>
      <xdr:row>20</xdr:row>
      <xdr:rowOff>173562</xdr:rowOff>
    </xdr:to>
    <xdr:grpSp>
      <xdr:nvGrpSpPr>
        <xdr:cNvPr id="95" name="Group 94">
          <a:extLst>
            <a:ext uri="{FF2B5EF4-FFF2-40B4-BE49-F238E27FC236}">
              <a16:creationId xmlns:a16="http://schemas.microsoft.com/office/drawing/2014/main" id="{3CCAF3A5-F8BD-44A7-AEA0-D53A8FA89C13}"/>
            </a:ext>
          </a:extLst>
        </xdr:cNvPr>
        <xdr:cNvGrpSpPr/>
      </xdr:nvGrpSpPr>
      <xdr:grpSpPr>
        <a:xfrm>
          <a:off x="1333502" y="2116666"/>
          <a:ext cx="3386943" cy="1761063"/>
          <a:chOff x="1232959" y="2114549"/>
          <a:chExt cx="3397738" cy="1779056"/>
        </a:xfrm>
      </xdr:grpSpPr>
      <xdr:grpSp>
        <xdr:nvGrpSpPr>
          <xdr:cNvPr id="56" name="Group 55">
            <a:extLst>
              <a:ext uri="{FF2B5EF4-FFF2-40B4-BE49-F238E27FC236}">
                <a16:creationId xmlns:a16="http://schemas.microsoft.com/office/drawing/2014/main" id="{4A0E916C-061E-461F-8CFA-24DC45360B33}"/>
              </a:ext>
            </a:extLst>
          </xdr:cNvPr>
          <xdr:cNvGrpSpPr/>
        </xdr:nvGrpSpPr>
        <xdr:grpSpPr>
          <a:xfrm>
            <a:off x="1232959" y="2411941"/>
            <a:ext cx="1434040" cy="1481664"/>
            <a:chOff x="1412876" y="2142067"/>
            <a:chExt cx="1434040" cy="1481664"/>
          </a:xfrm>
        </xdr:grpSpPr>
        <xdr:sp macro="" textlink="'pivottable product'!B4">
          <xdr:nvSpPr>
            <xdr:cNvPr id="47" name="TextBox 46">
              <a:extLst>
                <a:ext uri="{FF2B5EF4-FFF2-40B4-BE49-F238E27FC236}">
                  <a16:creationId xmlns:a16="http://schemas.microsoft.com/office/drawing/2014/main" id="{F8CB8B33-D4B2-42BE-B617-C6D1E7A82834}"/>
                </a:ext>
              </a:extLst>
            </xdr:cNvPr>
            <xdr:cNvSpPr txBox="1"/>
          </xdr:nvSpPr>
          <xdr:spPr>
            <a:xfrm>
              <a:off x="1427692" y="2142067"/>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E8EA7F-4118-4DDC-A5AC-911FAEC3586B}" type="TxLink">
                <a:rPr lang="en-US" sz="600" b="1" i="0" u="none" strike="noStrike">
                  <a:solidFill>
                    <a:srgbClr val="000000"/>
                  </a:solidFill>
                  <a:latin typeface="Calibri"/>
                  <a:ea typeface="Calibri"/>
                  <a:cs typeface="Calibri"/>
                </a:rPr>
                <a:pPr/>
                <a:t>Men's Apparel</a:t>
              </a:fld>
              <a:endParaRPr lang="en-US" sz="600" b="1"/>
            </a:p>
          </xdr:txBody>
        </xdr:sp>
        <xdr:sp macro="" textlink="'pivottable product'!B5">
          <xdr:nvSpPr>
            <xdr:cNvPr id="48" name="TextBox 47">
              <a:extLst>
                <a:ext uri="{FF2B5EF4-FFF2-40B4-BE49-F238E27FC236}">
                  <a16:creationId xmlns:a16="http://schemas.microsoft.com/office/drawing/2014/main" id="{980B08AC-8BF7-4A15-BFA8-39CF258FA8E6}"/>
                </a:ext>
              </a:extLst>
            </xdr:cNvPr>
            <xdr:cNvSpPr txBox="1"/>
          </xdr:nvSpPr>
          <xdr:spPr>
            <a:xfrm>
              <a:off x="1416050" y="2395008"/>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A7AD7E-A9B7-4451-B712-A1BF6E92F090}" type="TxLink">
                <a:rPr lang="en-US" sz="600" b="1" i="0" u="none" strike="noStrike">
                  <a:solidFill>
                    <a:srgbClr val="000000"/>
                  </a:solidFill>
                  <a:latin typeface="Calibri"/>
                  <a:ea typeface="Calibri"/>
                  <a:cs typeface="Calibri"/>
                </a:rPr>
                <a:pPr/>
                <a:t>Men's Athletic Footwear</a:t>
              </a:fld>
              <a:endParaRPr lang="en-US" sz="600" b="1"/>
            </a:p>
          </xdr:txBody>
        </xdr:sp>
        <xdr:sp macro="" textlink="'pivottable product'!B6">
          <xdr:nvSpPr>
            <xdr:cNvPr id="49" name="TextBox 48">
              <a:extLst>
                <a:ext uri="{FF2B5EF4-FFF2-40B4-BE49-F238E27FC236}">
                  <a16:creationId xmlns:a16="http://schemas.microsoft.com/office/drawing/2014/main" id="{2C4A07BE-2B39-4E40-BA12-36FA1A255372}"/>
                </a:ext>
              </a:extLst>
            </xdr:cNvPr>
            <xdr:cNvSpPr txBox="1"/>
          </xdr:nvSpPr>
          <xdr:spPr>
            <a:xfrm>
              <a:off x="1414991" y="2626782"/>
              <a:ext cx="1431925"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4A0D83-A2BD-4D4C-95BF-FD5E96EB4974}" type="TxLink">
                <a:rPr lang="en-US" sz="600" b="1" i="0" u="none" strike="noStrike">
                  <a:solidFill>
                    <a:srgbClr val="000000"/>
                  </a:solidFill>
                  <a:latin typeface="Calibri"/>
                  <a:ea typeface="Calibri"/>
                  <a:cs typeface="Calibri"/>
                </a:rPr>
                <a:pPr/>
                <a:t>Men's Street Footwear</a:t>
              </a:fld>
              <a:endParaRPr lang="en-US" sz="600" b="1"/>
            </a:p>
          </xdr:txBody>
        </xdr:sp>
        <xdr:sp macro="" textlink="'pivottable product'!B7">
          <xdr:nvSpPr>
            <xdr:cNvPr id="50" name="TextBox 49">
              <a:extLst>
                <a:ext uri="{FF2B5EF4-FFF2-40B4-BE49-F238E27FC236}">
                  <a16:creationId xmlns:a16="http://schemas.microsoft.com/office/drawing/2014/main" id="{385F545A-89CE-4A72-8A4E-0A36BE025BB5}"/>
                </a:ext>
              </a:extLst>
            </xdr:cNvPr>
            <xdr:cNvSpPr txBox="1"/>
          </xdr:nvSpPr>
          <xdr:spPr>
            <a:xfrm>
              <a:off x="1413934" y="2853265"/>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DE966C-8DB5-42C3-ADEB-597D1A1FE5FE}" type="TxLink">
                <a:rPr lang="en-US" sz="600" b="1" i="0" u="none" strike="noStrike">
                  <a:solidFill>
                    <a:srgbClr val="000000"/>
                  </a:solidFill>
                  <a:latin typeface="Calibri"/>
                  <a:ea typeface="Calibri"/>
                  <a:cs typeface="Calibri"/>
                </a:rPr>
                <a:pPr/>
                <a:t>Women's Apparel</a:t>
              </a:fld>
              <a:endParaRPr lang="en-US" sz="600" b="1"/>
            </a:p>
          </xdr:txBody>
        </xdr:sp>
        <xdr:sp macro="" textlink="'pivottable product'!B8">
          <xdr:nvSpPr>
            <xdr:cNvPr id="51" name="TextBox 50">
              <a:extLst>
                <a:ext uri="{FF2B5EF4-FFF2-40B4-BE49-F238E27FC236}">
                  <a16:creationId xmlns:a16="http://schemas.microsoft.com/office/drawing/2014/main" id="{1D4D3C8B-6A64-4992-B3E4-D9509B6F118C}"/>
                </a:ext>
              </a:extLst>
            </xdr:cNvPr>
            <xdr:cNvSpPr txBox="1"/>
          </xdr:nvSpPr>
          <xdr:spPr>
            <a:xfrm>
              <a:off x="1412876" y="3100915"/>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3B9B7A-4461-430D-881C-113C2E8C875D}" type="TxLink">
                <a:rPr lang="en-US" sz="600" b="1" i="0" u="none" strike="noStrike">
                  <a:solidFill>
                    <a:srgbClr val="000000"/>
                  </a:solidFill>
                  <a:latin typeface="Calibri"/>
                  <a:ea typeface="Calibri"/>
                  <a:cs typeface="Calibri"/>
                </a:rPr>
                <a:pPr/>
                <a:t>Women's Athletic Footwear</a:t>
              </a:fld>
              <a:endParaRPr lang="en-US" sz="500" b="1"/>
            </a:p>
          </xdr:txBody>
        </xdr:sp>
        <xdr:sp macro="" textlink="'pivottable product'!B9">
          <xdr:nvSpPr>
            <xdr:cNvPr id="52" name="TextBox 51">
              <a:extLst>
                <a:ext uri="{FF2B5EF4-FFF2-40B4-BE49-F238E27FC236}">
                  <a16:creationId xmlns:a16="http://schemas.microsoft.com/office/drawing/2014/main" id="{B12FB354-2106-4AEB-A257-CBDB09215EC7}"/>
                </a:ext>
              </a:extLst>
            </xdr:cNvPr>
            <xdr:cNvSpPr txBox="1"/>
          </xdr:nvSpPr>
          <xdr:spPr>
            <a:xfrm>
              <a:off x="1422400" y="3332690"/>
              <a:ext cx="1339850"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36A70A-8A2E-4330-A7F1-652762DD946B}" type="TxLink">
                <a:rPr lang="en-US" sz="600" b="1" i="0" u="none" strike="noStrike">
                  <a:solidFill>
                    <a:srgbClr val="000000"/>
                  </a:solidFill>
                  <a:latin typeface="Calibri"/>
                  <a:ea typeface="Calibri"/>
                  <a:cs typeface="Calibri"/>
                </a:rPr>
                <a:pPr/>
                <a:t>Women's Street Footwear</a:t>
              </a:fld>
              <a:endParaRPr lang="en-US" sz="300" b="1"/>
            </a:p>
          </xdr:txBody>
        </xdr:sp>
      </xdr:grpSp>
      <xdr:grpSp>
        <xdr:nvGrpSpPr>
          <xdr:cNvPr id="63" name="Group 62">
            <a:extLst>
              <a:ext uri="{FF2B5EF4-FFF2-40B4-BE49-F238E27FC236}">
                <a16:creationId xmlns:a16="http://schemas.microsoft.com/office/drawing/2014/main" id="{0C2E250B-BF7B-4DD0-B617-49C34938EF24}"/>
              </a:ext>
            </a:extLst>
          </xdr:cNvPr>
          <xdr:cNvGrpSpPr/>
        </xdr:nvGrpSpPr>
        <xdr:grpSpPr>
          <a:xfrm>
            <a:off x="2148417" y="2114549"/>
            <a:ext cx="2482280" cy="398993"/>
            <a:chOff x="2259543" y="2220383"/>
            <a:chExt cx="2482280" cy="398993"/>
          </a:xfrm>
        </xdr:grpSpPr>
        <xdr:sp macro="" textlink="'pivottable product'!C3">
          <xdr:nvSpPr>
            <xdr:cNvPr id="57" name="TextBox 56">
              <a:extLst>
                <a:ext uri="{FF2B5EF4-FFF2-40B4-BE49-F238E27FC236}">
                  <a16:creationId xmlns:a16="http://schemas.microsoft.com/office/drawing/2014/main" id="{5EEF744C-C87E-44DC-8153-4B2C71364322}"/>
                </a:ext>
              </a:extLst>
            </xdr:cNvPr>
            <xdr:cNvSpPr txBox="1"/>
          </xdr:nvSpPr>
          <xdr:spPr>
            <a:xfrm>
              <a:off x="2259543" y="223202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5A16B1-327C-4BB7-BB03-74B2D749F9A2}" type="TxLink">
                <a:rPr lang="en-US" sz="800" b="1" i="0" u="none" strike="noStrike">
                  <a:solidFill>
                    <a:srgbClr val="000000"/>
                  </a:solidFill>
                  <a:latin typeface="Calibri"/>
                  <a:ea typeface="Calibri"/>
                  <a:cs typeface="Calibri"/>
                </a:rPr>
                <a:pPr/>
                <a:t>#unit</a:t>
              </a:fld>
              <a:endParaRPr lang="en-US" sz="500" b="1"/>
            </a:p>
          </xdr:txBody>
        </xdr:sp>
        <xdr:sp macro="" textlink="'pivottable product'!D3">
          <xdr:nvSpPr>
            <xdr:cNvPr id="58" name="TextBox 57">
              <a:extLst>
                <a:ext uri="{FF2B5EF4-FFF2-40B4-BE49-F238E27FC236}">
                  <a16:creationId xmlns:a16="http://schemas.microsoft.com/office/drawing/2014/main" id="{0E90EF9F-4DFC-474C-9271-70CD001F87B0}"/>
                </a:ext>
              </a:extLst>
            </xdr:cNvPr>
            <xdr:cNvSpPr txBox="1"/>
          </xdr:nvSpPr>
          <xdr:spPr>
            <a:xfrm>
              <a:off x="2676524" y="2220383"/>
              <a:ext cx="568858"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A2724D-458C-4ACC-9B32-1B68F043D121}" type="TxLink">
                <a:rPr lang="en-US" sz="800" b="1" i="0" u="none" strike="noStrike">
                  <a:solidFill>
                    <a:srgbClr val="000000"/>
                  </a:solidFill>
                  <a:latin typeface="Calibri"/>
                  <a:ea typeface="Calibri"/>
                  <a:cs typeface="Calibri"/>
                </a:rPr>
                <a:pPr/>
                <a:t>revenue</a:t>
              </a:fld>
              <a:endParaRPr lang="en-US" sz="100" b="1"/>
            </a:p>
          </xdr:txBody>
        </xdr:sp>
        <xdr:sp macro="" textlink="'pivottable product'!E3">
          <xdr:nvSpPr>
            <xdr:cNvPr id="59" name="TextBox 58">
              <a:extLst>
                <a:ext uri="{FF2B5EF4-FFF2-40B4-BE49-F238E27FC236}">
                  <a16:creationId xmlns:a16="http://schemas.microsoft.com/office/drawing/2014/main" id="{8F38EB14-BF85-45CC-8B41-801E7781881B}"/>
                </a:ext>
              </a:extLst>
            </xdr:cNvPr>
            <xdr:cNvSpPr txBox="1"/>
          </xdr:nvSpPr>
          <xdr:spPr>
            <a:xfrm>
              <a:off x="3167592" y="2229909"/>
              <a:ext cx="523874" cy="28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6006A2-0C4A-42EC-9B05-EEE1895CD3EB}" type="TxLink">
                <a:rPr lang="en-US" sz="800" b="1" i="0" u="none" strike="noStrike">
                  <a:solidFill>
                    <a:srgbClr val="000000"/>
                  </a:solidFill>
                  <a:latin typeface="Calibri"/>
                  <a:ea typeface="Calibri"/>
                  <a:cs typeface="Calibri"/>
                </a:rPr>
                <a:pPr/>
                <a:t>profit</a:t>
              </a:fld>
              <a:endParaRPr lang="en-US" sz="100" b="1"/>
            </a:p>
          </xdr:txBody>
        </xdr:sp>
        <xdr:sp macro="" textlink="'pivottable product'!F3">
          <xdr:nvSpPr>
            <xdr:cNvPr id="60" name="TextBox 59">
              <a:extLst>
                <a:ext uri="{FF2B5EF4-FFF2-40B4-BE49-F238E27FC236}">
                  <a16:creationId xmlns:a16="http://schemas.microsoft.com/office/drawing/2014/main" id="{B094E9D3-2460-4595-B322-738CEC1CDF9A}"/>
                </a:ext>
              </a:extLst>
            </xdr:cNvPr>
            <xdr:cNvSpPr txBox="1"/>
          </xdr:nvSpPr>
          <xdr:spPr>
            <a:xfrm>
              <a:off x="3552825" y="2223557"/>
              <a:ext cx="553510" cy="342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E3C75B-3CC8-40DC-A92D-2A3142CAED64}" type="TxLink">
                <a:rPr lang="en-US" sz="800" b="1" i="0" u="none" strike="noStrike">
                  <a:solidFill>
                    <a:srgbClr val="000000"/>
                  </a:solidFill>
                  <a:latin typeface="Calibri"/>
                  <a:ea typeface="Calibri"/>
                  <a:cs typeface="Calibri"/>
                </a:rPr>
                <a:pPr/>
                <a:t>% profit margin</a:t>
              </a:fld>
              <a:endParaRPr lang="en-US" sz="100" b="1"/>
            </a:p>
          </xdr:txBody>
        </xdr:sp>
        <xdr:sp macro="" textlink="'pivottable product'!G3">
          <xdr:nvSpPr>
            <xdr:cNvPr id="61" name="TextBox 60">
              <a:extLst>
                <a:ext uri="{FF2B5EF4-FFF2-40B4-BE49-F238E27FC236}">
                  <a16:creationId xmlns:a16="http://schemas.microsoft.com/office/drawing/2014/main" id="{B965CBA9-F2B9-49FD-8F22-C345EDE5D081}"/>
                </a:ext>
              </a:extLst>
            </xdr:cNvPr>
            <xdr:cNvSpPr txBox="1"/>
          </xdr:nvSpPr>
          <xdr:spPr>
            <a:xfrm>
              <a:off x="4049183" y="2222499"/>
              <a:ext cx="692640" cy="396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E305B4-2995-44C9-8751-399D347201CD}" type="TxLink">
                <a:rPr lang="en-US" sz="800" b="1" i="0" u="none" strike="noStrike">
                  <a:solidFill>
                    <a:srgbClr val="000000"/>
                  </a:solidFill>
                  <a:latin typeface="Calibri"/>
                  <a:ea typeface="Calibri"/>
                  <a:cs typeface="Calibri"/>
                </a:rPr>
                <a:pPr/>
                <a:t>#Avg profit per unit</a:t>
              </a:fld>
              <a:endParaRPr lang="en-US" sz="100" b="1"/>
            </a:p>
          </xdr:txBody>
        </xdr:sp>
      </xdr:grpSp>
      <xdr:sp macro="" textlink="'pivottable product'!C4">
        <xdr:nvSpPr>
          <xdr:cNvPr id="64" name="TextBox 63">
            <a:extLst>
              <a:ext uri="{FF2B5EF4-FFF2-40B4-BE49-F238E27FC236}">
                <a16:creationId xmlns:a16="http://schemas.microsoft.com/office/drawing/2014/main" id="{DBC5DDAC-B759-4C23-9D9B-72E2F361ECF0}"/>
              </a:ext>
            </a:extLst>
          </xdr:cNvPr>
          <xdr:cNvSpPr txBox="1"/>
        </xdr:nvSpPr>
        <xdr:spPr>
          <a:xfrm>
            <a:off x="2109258" y="2379132"/>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E1B61-390F-4F31-A2D7-CFDDA6F8DE27}" type="TxLink">
              <a:rPr lang="en-US" sz="700" b="0" i="0" u="none" strike="noStrike">
                <a:solidFill>
                  <a:srgbClr val="000000"/>
                </a:solidFill>
                <a:latin typeface="Calibri"/>
                <a:ea typeface="Calibri"/>
                <a:cs typeface="Calibri"/>
              </a:rPr>
              <a:pPr/>
              <a:t> 306,683 </a:t>
            </a:fld>
            <a:endParaRPr lang="en-US" sz="100" b="1"/>
          </a:p>
        </xdr:txBody>
      </xdr:sp>
      <xdr:sp macro="" textlink="'pivottable product'!C5">
        <xdr:nvSpPr>
          <xdr:cNvPr id="65" name="TextBox 64">
            <a:extLst>
              <a:ext uri="{FF2B5EF4-FFF2-40B4-BE49-F238E27FC236}">
                <a16:creationId xmlns:a16="http://schemas.microsoft.com/office/drawing/2014/main" id="{541C6E6C-AF5B-4249-BD84-FBC4738381EF}"/>
              </a:ext>
            </a:extLst>
          </xdr:cNvPr>
          <xdr:cNvSpPr txBox="1"/>
        </xdr:nvSpPr>
        <xdr:spPr>
          <a:xfrm>
            <a:off x="2109258" y="263736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71ECBB-F8A5-4434-B845-0F5DAB1D82AE}" type="TxLink">
              <a:rPr lang="en-US" sz="700" b="0" i="0" u="none" strike="noStrike">
                <a:solidFill>
                  <a:srgbClr val="000000"/>
                </a:solidFill>
                <a:latin typeface="Calibri"/>
                <a:ea typeface="Calibri"/>
                <a:cs typeface="Calibri"/>
              </a:rPr>
              <a:pPr/>
              <a:t> 435,526 </a:t>
            </a:fld>
            <a:endParaRPr lang="en-US" sz="200" b="1"/>
          </a:p>
        </xdr:txBody>
      </xdr:sp>
      <xdr:sp macro="" textlink="'pivottable product'!C6">
        <xdr:nvSpPr>
          <xdr:cNvPr id="66" name="TextBox 65">
            <a:extLst>
              <a:ext uri="{FF2B5EF4-FFF2-40B4-BE49-F238E27FC236}">
                <a16:creationId xmlns:a16="http://schemas.microsoft.com/office/drawing/2014/main" id="{521C9615-4EEB-4C6F-96F2-2D1BC4E6C9BB}"/>
              </a:ext>
            </a:extLst>
          </xdr:cNvPr>
          <xdr:cNvSpPr txBox="1"/>
        </xdr:nvSpPr>
        <xdr:spPr>
          <a:xfrm>
            <a:off x="2109258" y="287443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B28D83-30CD-4436-873E-D18F3EFFAC7A}" type="TxLink">
              <a:rPr lang="en-US" sz="700" b="0" i="0" u="none" strike="noStrike">
                <a:solidFill>
                  <a:srgbClr val="000000"/>
                </a:solidFill>
                <a:latin typeface="Calibri"/>
                <a:ea typeface="Calibri"/>
                <a:cs typeface="Calibri"/>
              </a:rPr>
              <a:pPr/>
              <a:t> 593,320 </a:t>
            </a:fld>
            <a:endParaRPr lang="en-US" sz="200" b="1"/>
          </a:p>
        </xdr:txBody>
      </xdr:sp>
      <xdr:sp macro="" textlink="'pivottable product'!C7">
        <xdr:nvSpPr>
          <xdr:cNvPr id="67" name="TextBox 66">
            <a:extLst>
              <a:ext uri="{FF2B5EF4-FFF2-40B4-BE49-F238E27FC236}">
                <a16:creationId xmlns:a16="http://schemas.microsoft.com/office/drawing/2014/main" id="{34CF19E2-20B9-4C0A-AD7B-308700BA8A6F}"/>
              </a:ext>
            </a:extLst>
          </xdr:cNvPr>
          <xdr:cNvSpPr txBox="1"/>
        </xdr:nvSpPr>
        <xdr:spPr>
          <a:xfrm>
            <a:off x="2109258" y="312208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E866AF-46CB-49F6-82EA-48BF3EAE7194}" type="TxLink">
              <a:rPr lang="en-US" sz="700" b="0" i="0" u="none" strike="noStrike">
                <a:solidFill>
                  <a:srgbClr val="000000"/>
                </a:solidFill>
                <a:latin typeface="Calibri"/>
                <a:ea typeface="Calibri"/>
                <a:cs typeface="Calibri"/>
              </a:rPr>
              <a:pPr/>
              <a:t> 433,827 </a:t>
            </a:fld>
            <a:endParaRPr lang="en-US" sz="100" b="1"/>
          </a:p>
        </xdr:txBody>
      </xdr:sp>
      <xdr:sp macro="" textlink="'pivottable product'!C8">
        <xdr:nvSpPr>
          <xdr:cNvPr id="68" name="TextBox 67">
            <a:extLst>
              <a:ext uri="{FF2B5EF4-FFF2-40B4-BE49-F238E27FC236}">
                <a16:creationId xmlns:a16="http://schemas.microsoft.com/office/drawing/2014/main" id="{7657E3D3-0F0A-4817-BEEE-EF67275EBF14}"/>
              </a:ext>
            </a:extLst>
          </xdr:cNvPr>
          <xdr:cNvSpPr txBox="1"/>
        </xdr:nvSpPr>
        <xdr:spPr>
          <a:xfrm>
            <a:off x="2109258" y="337502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FEF4DA-63B3-472B-A428-3133786747EC}" type="TxLink">
              <a:rPr lang="en-US" sz="700" b="0" i="0" u="none" strike="noStrike">
                <a:solidFill>
                  <a:srgbClr val="000000"/>
                </a:solidFill>
                <a:latin typeface="Calibri"/>
                <a:ea typeface="Calibri"/>
                <a:cs typeface="Calibri"/>
              </a:rPr>
              <a:pPr/>
              <a:t> 317,236 </a:t>
            </a:fld>
            <a:endParaRPr lang="en-US" sz="100" b="1"/>
          </a:p>
        </xdr:txBody>
      </xdr:sp>
      <xdr:sp macro="" textlink="'pivottable product'!C9">
        <xdr:nvSpPr>
          <xdr:cNvPr id="69" name="TextBox 68">
            <a:extLst>
              <a:ext uri="{FF2B5EF4-FFF2-40B4-BE49-F238E27FC236}">
                <a16:creationId xmlns:a16="http://schemas.microsoft.com/office/drawing/2014/main" id="{031D56A2-7B00-405A-9A8B-45133DA2C28B}"/>
              </a:ext>
            </a:extLst>
          </xdr:cNvPr>
          <xdr:cNvSpPr txBox="1"/>
        </xdr:nvSpPr>
        <xdr:spPr>
          <a:xfrm>
            <a:off x="2109258" y="359092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A0F493-4743-4CC0-ACC6-D8D859DEA75D}" type="TxLink">
              <a:rPr lang="en-US" sz="700" b="0" i="0" u="none" strike="noStrike">
                <a:solidFill>
                  <a:srgbClr val="000000"/>
                </a:solidFill>
                <a:latin typeface="Calibri"/>
                <a:ea typeface="Calibri"/>
                <a:cs typeface="Calibri"/>
              </a:rPr>
              <a:pPr/>
              <a:t> 392,269 </a:t>
            </a:fld>
            <a:endParaRPr lang="en-US" sz="100" b="1"/>
          </a:p>
        </xdr:txBody>
      </xdr:sp>
      <xdr:sp macro="" textlink="'pivottable product'!D4">
        <xdr:nvSpPr>
          <xdr:cNvPr id="70" name="TextBox 69">
            <a:extLst>
              <a:ext uri="{FF2B5EF4-FFF2-40B4-BE49-F238E27FC236}">
                <a16:creationId xmlns:a16="http://schemas.microsoft.com/office/drawing/2014/main" id="{6457F676-6D99-4053-B6FC-1B5754F8E551}"/>
              </a:ext>
            </a:extLst>
          </xdr:cNvPr>
          <xdr:cNvSpPr txBox="1"/>
        </xdr:nvSpPr>
        <xdr:spPr>
          <a:xfrm>
            <a:off x="2591859" y="2388658"/>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7FC507-97D6-4E92-B420-EA029130DD27}" type="TxLink">
              <a:rPr lang="en-US" sz="700" b="0" i="0" u="none" strike="noStrike">
                <a:solidFill>
                  <a:srgbClr val="000000"/>
                </a:solidFill>
                <a:latin typeface="Calibri"/>
                <a:ea typeface="Calibri"/>
                <a:cs typeface="Calibri"/>
              </a:rPr>
              <a:pPr/>
              <a:t>$124</a:t>
            </a:fld>
            <a:endParaRPr lang="en-US" sz="200" b="1"/>
          </a:p>
        </xdr:txBody>
      </xdr:sp>
      <xdr:sp macro="" textlink="'pivottable product'!E4">
        <xdr:nvSpPr>
          <xdr:cNvPr id="71" name="TextBox 70">
            <a:extLst>
              <a:ext uri="{FF2B5EF4-FFF2-40B4-BE49-F238E27FC236}">
                <a16:creationId xmlns:a16="http://schemas.microsoft.com/office/drawing/2014/main" id="{65697AAA-6429-4366-8C88-29780B6BC3A1}"/>
              </a:ext>
            </a:extLst>
          </xdr:cNvPr>
          <xdr:cNvSpPr txBox="1"/>
        </xdr:nvSpPr>
        <xdr:spPr>
          <a:xfrm>
            <a:off x="3056468" y="239289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EEA001-983E-4648-9C96-674EAFC2172A}" type="TxLink">
              <a:rPr lang="en-US" sz="700" b="0" i="0" u="none" strike="noStrike">
                <a:solidFill>
                  <a:srgbClr val="000000"/>
                </a:solidFill>
                <a:latin typeface="Calibri"/>
                <a:ea typeface="Calibri"/>
                <a:cs typeface="Calibri"/>
              </a:rPr>
              <a:pPr/>
              <a:t>$45</a:t>
            </a:fld>
            <a:endParaRPr lang="en-US" sz="100" b="1"/>
          </a:p>
        </xdr:txBody>
      </xdr:sp>
      <xdr:sp macro="" textlink="'pivottable product'!F4">
        <xdr:nvSpPr>
          <xdr:cNvPr id="72" name="TextBox 71">
            <a:extLst>
              <a:ext uri="{FF2B5EF4-FFF2-40B4-BE49-F238E27FC236}">
                <a16:creationId xmlns:a16="http://schemas.microsoft.com/office/drawing/2014/main" id="{2716F3BE-3800-4E9B-A12F-BB825FE10AFF}"/>
              </a:ext>
            </a:extLst>
          </xdr:cNvPr>
          <xdr:cNvSpPr txBox="1"/>
        </xdr:nvSpPr>
        <xdr:spPr>
          <a:xfrm>
            <a:off x="3460749" y="2391832"/>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D26442-8799-4BDF-8469-4F26D2E22409}" type="TxLink">
              <a:rPr lang="en-US" sz="700" b="0" i="0" u="none" strike="noStrike">
                <a:solidFill>
                  <a:srgbClr val="000000"/>
                </a:solidFill>
                <a:latin typeface="Calibri"/>
                <a:ea typeface="Calibri"/>
                <a:cs typeface="Calibri"/>
              </a:rPr>
              <a:pPr/>
              <a:t>36%</a:t>
            </a:fld>
            <a:endParaRPr lang="en-US" sz="100" b="1"/>
          </a:p>
        </xdr:txBody>
      </xdr:sp>
      <xdr:sp macro="" textlink="'pivottable product'!G4">
        <xdr:nvSpPr>
          <xdr:cNvPr id="73" name="TextBox 72">
            <a:extLst>
              <a:ext uri="{FF2B5EF4-FFF2-40B4-BE49-F238E27FC236}">
                <a16:creationId xmlns:a16="http://schemas.microsoft.com/office/drawing/2014/main" id="{7EEB2DD8-5090-4A53-9E52-F4ECAA517896}"/>
              </a:ext>
            </a:extLst>
          </xdr:cNvPr>
          <xdr:cNvSpPr txBox="1"/>
        </xdr:nvSpPr>
        <xdr:spPr>
          <a:xfrm>
            <a:off x="3979332" y="239606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C31930-560C-4BCB-B81F-94A764770990}" type="TxLink">
              <a:rPr lang="en-US" sz="700" b="0" i="0" u="none" strike="noStrike">
                <a:solidFill>
                  <a:srgbClr val="000000"/>
                </a:solidFill>
                <a:latin typeface="Calibri"/>
                <a:ea typeface="Calibri"/>
                <a:cs typeface="Calibri"/>
              </a:rPr>
              <a:pPr/>
              <a:t>$146</a:t>
            </a:fld>
            <a:endParaRPr lang="en-US" sz="200" b="1"/>
          </a:p>
        </xdr:txBody>
      </xdr:sp>
      <xdr:sp macro="" textlink="'pivottable product'!D5">
        <xdr:nvSpPr>
          <xdr:cNvPr id="74" name="TextBox 73">
            <a:extLst>
              <a:ext uri="{FF2B5EF4-FFF2-40B4-BE49-F238E27FC236}">
                <a16:creationId xmlns:a16="http://schemas.microsoft.com/office/drawing/2014/main" id="{A74438BD-7E21-41A6-BC3E-35C9CA74B745}"/>
              </a:ext>
            </a:extLst>
          </xdr:cNvPr>
          <xdr:cNvSpPr txBox="1"/>
        </xdr:nvSpPr>
        <xdr:spPr>
          <a:xfrm>
            <a:off x="2591859" y="261725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AA8070-AE5B-439A-876B-76A39A85F4D1}" type="TxLink">
              <a:rPr lang="en-US" sz="700" b="0" i="0" u="none" strike="noStrike">
                <a:solidFill>
                  <a:srgbClr val="000000"/>
                </a:solidFill>
                <a:latin typeface="Calibri"/>
                <a:ea typeface="Calibri"/>
                <a:cs typeface="Calibri"/>
              </a:rPr>
              <a:pPr/>
              <a:t>$154</a:t>
            </a:fld>
            <a:endParaRPr lang="en-US" sz="100" b="1"/>
          </a:p>
        </xdr:txBody>
      </xdr:sp>
      <xdr:sp macro="" textlink="'pivottable product'!D6">
        <xdr:nvSpPr>
          <xdr:cNvPr id="76" name="TextBox 75">
            <a:extLst>
              <a:ext uri="{FF2B5EF4-FFF2-40B4-BE49-F238E27FC236}">
                <a16:creationId xmlns:a16="http://schemas.microsoft.com/office/drawing/2014/main" id="{A27DF00E-41DA-4D82-A87E-938D30F890F9}"/>
              </a:ext>
            </a:extLst>
          </xdr:cNvPr>
          <xdr:cNvSpPr txBox="1"/>
        </xdr:nvSpPr>
        <xdr:spPr>
          <a:xfrm>
            <a:off x="2591859" y="287866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439B42-B333-451A-A2DD-D7008D1C0613}" type="TxLink">
              <a:rPr lang="en-US" sz="700" b="0" i="0" u="none" strike="noStrike">
                <a:solidFill>
                  <a:srgbClr val="000000"/>
                </a:solidFill>
                <a:latin typeface="Calibri"/>
                <a:ea typeface="Calibri"/>
                <a:cs typeface="Calibri"/>
              </a:rPr>
              <a:pPr/>
              <a:t>$209</a:t>
            </a:fld>
            <a:endParaRPr lang="en-US" sz="100" b="1"/>
          </a:p>
        </xdr:txBody>
      </xdr:sp>
      <xdr:sp macro="" textlink="'pivottable product'!D7">
        <xdr:nvSpPr>
          <xdr:cNvPr id="77" name="TextBox 76">
            <a:extLst>
              <a:ext uri="{FF2B5EF4-FFF2-40B4-BE49-F238E27FC236}">
                <a16:creationId xmlns:a16="http://schemas.microsoft.com/office/drawing/2014/main" id="{9B543847-46BB-471A-B6B9-9A8A0F6731F7}"/>
              </a:ext>
            </a:extLst>
          </xdr:cNvPr>
          <xdr:cNvSpPr txBox="1"/>
        </xdr:nvSpPr>
        <xdr:spPr>
          <a:xfrm>
            <a:off x="2591859" y="3111499"/>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02F41-85BF-42EC-BBF4-D45EFC89F44D}" type="TxLink">
              <a:rPr lang="en-US" sz="700" b="0" i="0" u="none" strike="noStrike">
                <a:solidFill>
                  <a:srgbClr val="000000"/>
                </a:solidFill>
                <a:latin typeface="Calibri"/>
                <a:ea typeface="Calibri"/>
                <a:cs typeface="Calibri"/>
              </a:rPr>
              <a:pPr/>
              <a:t>$179</a:t>
            </a:fld>
            <a:endParaRPr lang="en-US" sz="100" b="1"/>
          </a:p>
        </xdr:txBody>
      </xdr:sp>
      <xdr:sp macro="" textlink="'pivottable product'!D8">
        <xdr:nvSpPr>
          <xdr:cNvPr id="78" name="TextBox 77">
            <a:extLst>
              <a:ext uri="{FF2B5EF4-FFF2-40B4-BE49-F238E27FC236}">
                <a16:creationId xmlns:a16="http://schemas.microsoft.com/office/drawing/2014/main" id="{76972A23-0604-46AF-9B84-6E5CE0574522}"/>
              </a:ext>
            </a:extLst>
          </xdr:cNvPr>
          <xdr:cNvSpPr txBox="1"/>
        </xdr:nvSpPr>
        <xdr:spPr>
          <a:xfrm>
            <a:off x="2591859" y="335491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CC6533-7446-4DE6-B3EF-7409DD863194}" type="TxLink">
              <a:rPr lang="en-US" sz="700" b="0" i="0" u="none" strike="noStrike">
                <a:solidFill>
                  <a:srgbClr val="000000"/>
                </a:solidFill>
                <a:latin typeface="Calibri"/>
                <a:ea typeface="Calibri"/>
                <a:cs typeface="Calibri"/>
              </a:rPr>
              <a:pPr/>
              <a:t>$107</a:t>
            </a:fld>
            <a:endParaRPr lang="en-US" sz="100" b="1"/>
          </a:p>
        </xdr:txBody>
      </xdr:sp>
      <xdr:sp macro="" textlink="'pivottable product'!D9">
        <xdr:nvSpPr>
          <xdr:cNvPr id="79" name="TextBox 78">
            <a:extLst>
              <a:ext uri="{FF2B5EF4-FFF2-40B4-BE49-F238E27FC236}">
                <a16:creationId xmlns:a16="http://schemas.microsoft.com/office/drawing/2014/main" id="{9BC56167-7050-48BC-8A3C-198B7F7A24A9}"/>
              </a:ext>
            </a:extLst>
          </xdr:cNvPr>
          <xdr:cNvSpPr txBox="1"/>
        </xdr:nvSpPr>
        <xdr:spPr>
          <a:xfrm>
            <a:off x="2591859" y="357716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7B4FEC-F3D9-4014-B58E-BE821525E7A7}" type="TxLink">
              <a:rPr lang="en-US" sz="700" b="0" i="0" u="none" strike="noStrike">
                <a:solidFill>
                  <a:srgbClr val="000000"/>
                </a:solidFill>
                <a:latin typeface="Calibri"/>
                <a:ea typeface="Calibri"/>
                <a:cs typeface="Calibri"/>
              </a:rPr>
              <a:pPr/>
              <a:t>$128</a:t>
            </a:fld>
            <a:endParaRPr lang="en-US" sz="100" b="1"/>
          </a:p>
        </xdr:txBody>
      </xdr:sp>
      <xdr:sp macro="" textlink="'pivottable product'!E5">
        <xdr:nvSpPr>
          <xdr:cNvPr id="80" name="TextBox 79">
            <a:extLst>
              <a:ext uri="{FF2B5EF4-FFF2-40B4-BE49-F238E27FC236}">
                <a16:creationId xmlns:a16="http://schemas.microsoft.com/office/drawing/2014/main" id="{B91CEF9D-3105-48AC-B454-2AD170DD6E3F}"/>
              </a:ext>
            </a:extLst>
          </xdr:cNvPr>
          <xdr:cNvSpPr txBox="1"/>
        </xdr:nvSpPr>
        <xdr:spPr>
          <a:xfrm>
            <a:off x="3056468" y="264054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126CA7-28A9-4A57-B332-E628408894DA}" type="TxLink">
              <a:rPr lang="en-US" sz="700" b="0" i="0" u="none" strike="noStrike">
                <a:solidFill>
                  <a:srgbClr val="000000"/>
                </a:solidFill>
                <a:latin typeface="Calibri"/>
                <a:ea typeface="Calibri"/>
                <a:cs typeface="Calibri"/>
              </a:rPr>
              <a:pPr/>
              <a:t>$52</a:t>
            </a:fld>
            <a:endParaRPr lang="en-US" sz="100" b="1"/>
          </a:p>
        </xdr:txBody>
      </xdr:sp>
      <xdr:sp macro="" textlink="'pivottable product'!E6">
        <xdr:nvSpPr>
          <xdr:cNvPr id="81" name="TextBox 80">
            <a:extLst>
              <a:ext uri="{FF2B5EF4-FFF2-40B4-BE49-F238E27FC236}">
                <a16:creationId xmlns:a16="http://schemas.microsoft.com/office/drawing/2014/main" id="{4D13DEEA-BF1B-4400-BF10-9E6F2BF59BF3}"/>
              </a:ext>
            </a:extLst>
          </xdr:cNvPr>
          <xdr:cNvSpPr txBox="1"/>
        </xdr:nvSpPr>
        <xdr:spPr>
          <a:xfrm>
            <a:off x="3056468" y="2889249"/>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5E244A-202B-4D4D-AA2F-FCA02F2B2EE7}" type="TxLink">
              <a:rPr lang="en-US" sz="700" b="0" i="0" u="none" strike="noStrike">
                <a:solidFill>
                  <a:srgbClr val="000000"/>
                </a:solidFill>
                <a:latin typeface="Calibri"/>
                <a:ea typeface="Calibri"/>
                <a:cs typeface="Calibri"/>
              </a:rPr>
              <a:pPr/>
              <a:t>$83</a:t>
            </a:fld>
            <a:endParaRPr lang="en-US" sz="100" b="1"/>
          </a:p>
        </xdr:txBody>
      </xdr:sp>
      <xdr:sp macro="" textlink="'pivottable product'!E7">
        <xdr:nvSpPr>
          <xdr:cNvPr id="82" name="TextBox 81">
            <a:extLst>
              <a:ext uri="{FF2B5EF4-FFF2-40B4-BE49-F238E27FC236}">
                <a16:creationId xmlns:a16="http://schemas.microsoft.com/office/drawing/2014/main" id="{E955334D-21A8-4DBA-BE4B-381406428D62}"/>
              </a:ext>
            </a:extLst>
          </xdr:cNvPr>
          <xdr:cNvSpPr txBox="1"/>
        </xdr:nvSpPr>
        <xdr:spPr>
          <a:xfrm>
            <a:off x="3056468" y="312737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B3C85D-0BB2-4F07-8E34-A7CB7185095E}" type="TxLink">
              <a:rPr lang="en-US" sz="700" b="0" i="0" u="none" strike="noStrike">
                <a:solidFill>
                  <a:srgbClr val="000000"/>
                </a:solidFill>
                <a:latin typeface="Calibri"/>
                <a:ea typeface="Calibri"/>
                <a:cs typeface="Calibri"/>
              </a:rPr>
              <a:pPr/>
              <a:t>$69</a:t>
            </a:fld>
            <a:endParaRPr lang="en-US" sz="100" b="1"/>
          </a:p>
        </xdr:txBody>
      </xdr:sp>
      <xdr:sp macro="" textlink="'pivottable product'!E8">
        <xdr:nvSpPr>
          <xdr:cNvPr id="83" name="TextBox 82">
            <a:extLst>
              <a:ext uri="{FF2B5EF4-FFF2-40B4-BE49-F238E27FC236}">
                <a16:creationId xmlns:a16="http://schemas.microsoft.com/office/drawing/2014/main" id="{EB7D1310-A93D-4301-996A-EF4B49744372}"/>
              </a:ext>
            </a:extLst>
          </xdr:cNvPr>
          <xdr:cNvSpPr txBox="1"/>
        </xdr:nvSpPr>
        <xdr:spPr>
          <a:xfrm>
            <a:off x="3056468" y="3346448"/>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5B6BC9-568A-4107-8895-F43167B4AD78}" type="TxLink">
              <a:rPr lang="en-US" sz="700" b="0" i="0" u="none" strike="noStrike">
                <a:solidFill>
                  <a:srgbClr val="000000"/>
                </a:solidFill>
                <a:latin typeface="Calibri"/>
                <a:ea typeface="Calibri"/>
                <a:cs typeface="Calibri"/>
              </a:rPr>
              <a:pPr/>
              <a:t>$39</a:t>
            </a:fld>
            <a:endParaRPr lang="en-US" sz="100" b="1"/>
          </a:p>
        </xdr:txBody>
      </xdr:sp>
      <xdr:sp macro="" textlink="'pivottable product'!E9">
        <xdr:nvSpPr>
          <xdr:cNvPr id="84" name="TextBox 83">
            <a:extLst>
              <a:ext uri="{FF2B5EF4-FFF2-40B4-BE49-F238E27FC236}">
                <a16:creationId xmlns:a16="http://schemas.microsoft.com/office/drawing/2014/main" id="{8417CA9B-DF0E-4A0B-AF37-0713A467D1F8}"/>
              </a:ext>
            </a:extLst>
          </xdr:cNvPr>
          <xdr:cNvSpPr txBox="1"/>
        </xdr:nvSpPr>
        <xdr:spPr>
          <a:xfrm>
            <a:off x="3056468" y="3561291"/>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A17F73-EF5F-48E9-8858-37012CB27D2D}" type="TxLink">
              <a:rPr lang="en-US" sz="700" b="0" i="0" u="none" strike="noStrike">
                <a:solidFill>
                  <a:srgbClr val="000000"/>
                </a:solidFill>
                <a:latin typeface="Calibri"/>
                <a:ea typeface="Calibri"/>
                <a:cs typeface="Calibri"/>
              </a:rPr>
              <a:pPr/>
              <a:t>$45</a:t>
            </a:fld>
            <a:endParaRPr lang="en-US" sz="100" b="1"/>
          </a:p>
        </xdr:txBody>
      </xdr:sp>
      <xdr:sp macro="" textlink="'pivottable product'!F5">
        <xdr:nvSpPr>
          <xdr:cNvPr id="85" name="TextBox 84">
            <a:extLst>
              <a:ext uri="{FF2B5EF4-FFF2-40B4-BE49-F238E27FC236}">
                <a16:creationId xmlns:a16="http://schemas.microsoft.com/office/drawing/2014/main" id="{8D3D6FA8-CDBC-4139-B2A9-43FD5B416B47}"/>
              </a:ext>
            </a:extLst>
          </xdr:cNvPr>
          <xdr:cNvSpPr txBox="1"/>
        </xdr:nvSpPr>
        <xdr:spPr>
          <a:xfrm>
            <a:off x="3460749" y="2619375"/>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731AEC-16B5-44C7-AB55-90D144889BD7}" type="TxLink">
              <a:rPr lang="en-US" sz="700" b="0" i="0" u="none" strike="noStrike">
                <a:solidFill>
                  <a:srgbClr val="000000"/>
                </a:solidFill>
                <a:latin typeface="Calibri"/>
                <a:ea typeface="Calibri"/>
                <a:cs typeface="Calibri"/>
              </a:rPr>
              <a:pPr/>
              <a:t>34%</a:t>
            </a:fld>
            <a:endParaRPr lang="en-US" sz="100" b="1"/>
          </a:p>
        </xdr:txBody>
      </xdr:sp>
      <xdr:sp macro="" textlink="'pivottable product'!F6">
        <xdr:nvSpPr>
          <xdr:cNvPr id="86" name="TextBox 85">
            <a:extLst>
              <a:ext uri="{FF2B5EF4-FFF2-40B4-BE49-F238E27FC236}">
                <a16:creationId xmlns:a16="http://schemas.microsoft.com/office/drawing/2014/main" id="{700CF3B7-210A-45E9-AFA3-375289B99A17}"/>
              </a:ext>
            </a:extLst>
          </xdr:cNvPr>
          <xdr:cNvSpPr txBox="1"/>
        </xdr:nvSpPr>
        <xdr:spPr>
          <a:xfrm>
            <a:off x="3460749" y="2883957"/>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8E16A6-0732-4F87-8FF0-82A5A48749C4}" type="TxLink">
              <a:rPr lang="en-US" sz="700" b="0" i="0" u="none" strike="noStrike">
                <a:solidFill>
                  <a:srgbClr val="000000"/>
                </a:solidFill>
                <a:latin typeface="Calibri"/>
                <a:ea typeface="Calibri"/>
                <a:cs typeface="Calibri"/>
              </a:rPr>
              <a:pPr/>
              <a:t>40%</a:t>
            </a:fld>
            <a:endParaRPr lang="en-US" sz="100" b="1"/>
          </a:p>
        </xdr:txBody>
      </xdr:sp>
      <xdr:sp macro="" textlink="'pivottable product'!F7">
        <xdr:nvSpPr>
          <xdr:cNvPr id="87" name="TextBox 86">
            <a:extLst>
              <a:ext uri="{FF2B5EF4-FFF2-40B4-BE49-F238E27FC236}">
                <a16:creationId xmlns:a16="http://schemas.microsoft.com/office/drawing/2014/main" id="{DC5C325A-6D2F-4417-BB2E-F6E2B131D271}"/>
              </a:ext>
            </a:extLst>
          </xdr:cNvPr>
          <xdr:cNvSpPr txBox="1"/>
        </xdr:nvSpPr>
        <xdr:spPr>
          <a:xfrm>
            <a:off x="3460749" y="312208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EE8757-6FA4-4C00-9586-26A1F5400E24}" type="TxLink">
              <a:rPr lang="en-US" sz="700" b="0" i="0" u="none" strike="noStrike">
                <a:solidFill>
                  <a:srgbClr val="000000"/>
                </a:solidFill>
                <a:latin typeface="Calibri"/>
                <a:ea typeface="Calibri"/>
                <a:cs typeface="Calibri"/>
              </a:rPr>
              <a:pPr/>
              <a:t>38%</a:t>
            </a:fld>
            <a:endParaRPr lang="en-US" sz="100" b="1"/>
          </a:p>
        </xdr:txBody>
      </xdr:sp>
      <xdr:sp macro="" textlink="'pivottable product'!F8">
        <xdr:nvSpPr>
          <xdr:cNvPr id="88" name="TextBox 87">
            <a:extLst>
              <a:ext uri="{FF2B5EF4-FFF2-40B4-BE49-F238E27FC236}">
                <a16:creationId xmlns:a16="http://schemas.microsoft.com/office/drawing/2014/main" id="{8CFF5FA3-82FC-4E2D-91B1-EAA91C08622C}"/>
              </a:ext>
            </a:extLst>
          </xdr:cNvPr>
          <xdr:cNvSpPr txBox="1"/>
        </xdr:nvSpPr>
        <xdr:spPr>
          <a:xfrm>
            <a:off x="3460749" y="3360207"/>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6AAC69-4B1E-42DD-B14D-003A64D84B30}" type="TxLink">
              <a:rPr lang="en-US" sz="700" b="0" i="0" u="none" strike="noStrike">
                <a:solidFill>
                  <a:srgbClr val="000000"/>
                </a:solidFill>
                <a:latin typeface="Calibri"/>
                <a:ea typeface="Calibri"/>
                <a:cs typeface="Calibri"/>
              </a:rPr>
              <a:pPr/>
              <a:t>37%</a:t>
            </a:fld>
            <a:endParaRPr lang="en-US" sz="100" b="1"/>
          </a:p>
        </xdr:txBody>
      </xdr:sp>
      <xdr:sp macro="" textlink="'pivottable product'!F9">
        <xdr:nvSpPr>
          <xdr:cNvPr id="89" name="TextBox 88">
            <a:extLst>
              <a:ext uri="{FF2B5EF4-FFF2-40B4-BE49-F238E27FC236}">
                <a16:creationId xmlns:a16="http://schemas.microsoft.com/office/drawing/2014/main" id="{5E17A5F3-89FE-4B0F-BF67-2E7FFC1BDE01}"/>
              </a:ext>
            </a:extLst>
          </xdr:cNvPr>
          <xdr:cNvSpPr txBox="1"/>
        </xdr:nvSpPr>
        <xdr:spPr>
          <a:xfrm>
            <a:off x="3460749" y="3582458"/>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6582CE-A9B2-4F2F-A435-8C2D5E20B237}" type="TxLink">
              <a:rPr lang="en-US" sz="600" b="0" i="0" u="none" strike="noStrike">
                <a:solidFill>
                  <a:srgbClr val="000000"/>
                </a:solidFill>
                <a:latin typeface="Calibri"/>
                <a:ea typeface="Calibri"/>
                <a:cs typeface="Calibri"/>
              </a:rPr>
              <a:pPr/>
              <a:t>35%</a:t>
            </a:fld>
            <a:endParaRPr lang="en-US" sz="100" b="1"/>
          </a:p>
        </xdr:txBody>
      </xdr:sp>
      <xdr:sp macro="" textlink="'pivottable product'!G5">
        <xdr:nvSpPr>
          <xdr:cNvPr id="90" name="TextBox 89">
            <a:extLst>
              <a:ext uri="{FF2B5EF4-FFF2-40B4-BE49-F238E27FC236}">
                <a16:creationId xmlns:a16="http://schemas.microsoft.com/office/drawing/2014/main" id="{8E480E02-C648-4B81-8DAE-1C91200381DE}"/>
              </a:ext>
            </a:extLst>
          </xdr:cNvPr>
          <xdr:cNvSpPr txBox="1"/>
        </xdr:nvSpPr>
        <xdr:spPr>
          <a:xfrm>
            <a:off x="3979332" y="2614083"/>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7596DA-D491-4B22-B000-A134261BB5BA}" type="TxLink">
              <a:rPr lang="en-US" sz="700" b="0" i="0" u="none" strike="noStrike">
                <a:solidFill>
                  <a:srgbClr val="000000"/>
                </a:solidFill>
                <a:latin typeface="Calibri"/>
                <a:ea typeface="Calibri"/>
                <a:cs typeface="Calibri"/>
              </a:rPr>
              <a:pPr/>
              <a:t>$119</a:t>
            </a:fld>
            <a:endParaRPr lang="en-US" sz="100" b="1"/>
          </a:p>
        </xdr:txBody>
      </xdr:sp>
      <xdr:sp macro="" textlink="'pivottable product'!G6">
        <xdr:nvSpPr>
          <xdr:cNvPr id="91" name="TextBox 90">
            <a:extLst>
              <a:ext uri="{FF2B5EF4-FFF2-40B4-BE49-F238E27FC236}">
                <a16:creationId xmlns:a16="http://schemas.microsoft.com/office/drawing/2014/main" id="{4D270E66-9680-48E4-8970-4F28C701FA60}"/>
              </a:ext>
            </a:extLst>
          </xdr:cNvPr>
          <xdr:cNvSpPr txBox="1"/>
        </xdr:nvSpPr>
        <xdr:spPr>
          <a:xfrm>
            <a:off x="3979332" y="2873374"/>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330218-9A57-4A2B-B82D-86D1D367DCFC}" type="TxLink">
              <a:rPr lang="en-US" sz="700" b="0" i="0" u="none" strike="noStrike">
                <a:solidFill>
                  <a:srgbClr val="000000"/>
                </a:solidFill>
                <a:latin typeface="Calibri"/>
                <a:ea typeface="Calibri"/>
                <a:cs typeface="Calibri"/>
              </a:rPr>
              <a:pPr/>
              <a:t>$140</a:t>
            </a:fld>
            <a:endParaRPr lang="en-US" sz="100" b="1"/>
          </a:p>
        </xdr:txBody>
      </xdr:sp>
      <xdr:sp macro="" textlink="'pivottable product'!G7">
        <xdr:nvSpPr>
          <xdr:cNvPr id="92" name="TextBox 91">
            <a:extLst>
              <a:ext uri="{FF2B5EF4-FFF2-40B4-BE49-F238E27FC236}">
                <a16:creationId xmlns:a16="http://schemas.microsoft.com/office/drawing/2014/main" id="{8784117E-36AD-449A-BBF3-72236CBB2E6D}"/>
              </a:ext>
            </a:extLst>
          </xdr:cNvPr>
          <xdr:cNvSpPr txBox="1"/>
        </xdr:nvSpPr>
        <xdr:spPr>
          <a:xfrm>
            <a:off x="3979332" y="3122082"/>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71D89B-F825-4510-A012-CE90346EE787}" type="TxLink">
              <a:rPr lang="en-US" sz="700" b="0" i="0" u="none" strike="noStrike">
                <a:solidFill>
                  <a:srgbClr val="000000"/>
                </a:solidFill>
                <a:latin typeface="Calibri"/>
                <a:ea typeface="Calibri"/>
                <a:cs typeface="Calibri"/>
              </a:rPr>
              <a:pPr/>
              <a:t>$158</a:t>
            </a:fld>
            <a:endParaRPr lang="en-US" sz="100" b="1"/>
          </a:p>
        </xdr:txBody>
      </xdr:sp>
      <xdr:sp macro="" textlink="'pivottable product'!G8">
        <xdr:nvSpPr>
          <xdr:cNvPr id="93" name="TextBox 92">
            <a:extLst>
              <a:ext uri="{FF2B5EF4-FFF2-40B4-BE49-F238E27FC236}">
                <a16:creationId xmlns:a16="http://schemas.microsoft.com/office/drawing/2014/main" id="{354FA741-AF2B-4A2B-959E-01CB2231BBD3}"/>
              </a:ext>
            </a:extLst>
          </xdr:cNvPr>
          <xdr:cNvSpPr txBox="1"/>
        </xdr:nvSpPr>
        <xdr:spPr>
          <a:xfrm>
            <a:off x="3979332" y="335491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10B4CC-6572-4EC5-86BB-85BC13EFB127}" type="TxLink">
              <a:rPr lang="en-US" sz="700" b="0" i="0" u="none" strike="noStrike">
                <a:solidFill>
                  <a:srgbClr val="000000"/>
                </a:solidFill>
                <a:latin typeface="Calibri"/>
                <a:ea typeface="Calibri"/>
                <a:cs typeface="Calibri"/>
              </a:rPr>
              <a:pPr/>
              <a:t>$123</a:t>
            </a:fld>
            <a:endParaRPr lang="en-US" sz="100" b="1"/>
          </a:p>
        </xdr:txBody>
      </xdr:sp>
      <xdr:sp macro="" textlink="'pivottable product'!G9">
        <xdr:nvSpPr>
          <xdr:cNvPr id="94" name="TextBox 93">
            <a:extLst>
              <a:ext uri="{FF2B5EF4-FFF2-40B4-BE49-F238E27FC236}">
                <a16:creationId xmlns:a16="http://schemas.microsoft.com/office/drawing/2014/main" id="{DEE7CA65-1E04-46A3-A3A8-2B35386F8DAC}"/>
              </a:ext>
            </a:extLst>
          </xdr:cNvPr>
          <xdr:cNvSpPr txBox="1"/>
        </xdr:nvSpPr>
        <xdr:spPr>
          <a:xfrm>
            <a:off x="3979332" y="3577166"/>
            <a:ext cx="523874" cy="29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5FB4E0-2492-4ADF-AD3E-3E940273B773}" type="TxLink">
              <a:rPr lang="en-US" sz="700" b="0" i="0" u="none" strike="noStrike">
                <a:solidFill>
                  <a:srgbClr val="000000"/>
                </a:solidFill>
                <a:latin typeface="Calibri"/>
                <a:ea typeface="Calibri"/>
                <a:cs typeface="Calibri"/>
              </a:rPr>
              <a:pPr/>
              <a:t>$115</a:t>
            </a:fld>
            <a:endParaRPr lang="en-US" sz="100" b="1"/>
          </a:p>
        </xdr:txBody>
      </xdr:sp>
    </xdr:grpSp>
    <xdr:clientData/>
  </xdr:twoCellAnchor>
  <xdr:twoCellAnchor>
    <xdr:from>
      <xdr:col>2</xdr:col>
      <xdr:colOff>519954</xdr:colOff>
      <xdr:row>13</xdr:row>
      <xdr:rowOff>51525</xdr:rowOff>
    </xdr:from>
    <xdr:to>
      <xdr:col>2</xdr:col>
      <xdr:colOff>565673</xdr:colOff>
      <xdr:row>20</xdr:row>
      <xdr:rowOff>4427</xdr:rowOff>
    </xdr:to>
    <xdr:sp macro="" textlink="">
      <xdr:nvSpPr>
        <xdr:cNvPr id="96" name="Rectangle 95">
          <a:extLst>
            <a:ext uri="{FF2B5EF4-FFF2-40B4-BE49-F238E27FC236}">
              <a16:creationId xmlns:a16="http://schemas.microsoft.com/office/drawing/2014/main" id="{DD97461B-2398-4A02-9E64-9C3E4F448BAD}"/>
            </a:ext>
          </a:extLst>
        </xdr:cNvPr>
        <xdr:cNvSpPr/>
      </xdr:nvSpPr>
      <xdr:spPr>
        <a:xfrm>
          <a:off x="1370854" y="2445475"/>
          <a:ext cx="45719" cy="12419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109870</xdr:colOff>
      <xdr:row>11</xdr:row>
      <xdr:rowOff>87385</xdr:rowOff>
    </xdr:from>
    <xdr:to>
      <xdr:col>12</xdr:col>
      <xdr:colOff>140195</xdr:colOff>
      <xdr:row>21</xdr:row>
      <xdr:rowOff>28965</xdr:rowOff>
    </xdr:to>
    <xdr:graphicFrame macro="">
      <xdr:nvGraphicFramePr>
        <xdr:cNvPr id="97" name="Chart 96">
          <a:extLst>
            <a:ext uri="{FF2B5EF4-FFF2-40B4-BE49-F238E27FC236}">
              <a16:creationId xmlns:a16="http://schemas.microsoft.com/office/drawing/2014/main" id="{93A0FAE4-3B1F-47AE-9AF5-DC3B08E74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132292</xdr:colOff>
      <xdr:row>12</xdr:row>
      <xdr:rowOff>10582</xdr:rowOff>
    </xdr:from>
    <xdr:to>
      <xdr:col>16</xdr:col>
      <xdr:colOff>148166</xdr:colOff>
      <xdr:row>20</xdr:row>
      <xdr:rowOff>117172</xdr:rowOff>
    </xdr:to>
    <xdr:graphicFrame macro="">
      <xdr:nvGraphicFramePr>
        <xdr:cNvPr id="98" name="Chart 97">
          <a:extLst>
            <a:ext uri="{FF2B5EF4-FFF2-40B4-BE49-F238E27FC236}">
              <a16:creationId xmlns:a16="http://schemas.microsoft.com/office/drawing/2014/main" id="{DAE0CB52-E7F8-419D-A089-01C7650A4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219297</xdr:colOff>
      <xdr:row>10</xdr:row>
      <xdr:rowOff>88500</xdr:rowOff>
    </xdr:from>
    <xdr:to>
      <xdr:col>17</xdr:col>
      <xdr:colOff>125862</xdr:colOff>
      <xdr:row>12</xdr:row>
      <xdr:rowOff>7599</xdr:rowOff>
    </xdr:to>
    <xdr:sp macro="" textlink="">
      <xdr:nvSpPr>
        <xdr:cNvPr id="99" name="TextBox 98">
          <a:extLst>
            <a:ext uri="{FF2B5EF4-FFF2-40B4-BE49-F238E27FC236}">
              <a16:creationId xmlns:a16="http://schemas.microsoft.com/office/drawing/2014/main" id="{3CED9954-C22F-44C1-8AA5-F885181B7537}"/>
            </a:ext>
          </a:extLst>
        </xdr:cNvPr>
        <xdr:cNvSpPr txBox="1"/>
      </xdr:nvSpPr>
      <xdr:spPr>
        <a:xfrm>
          <a:off x="7155160" y="1940583"/>
          <a:ext cx="2567517" cy="289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Product</a:t>
          </a:r>
          <a:r>
            <a:rPr lang="en-US" sz="1300" b="1" baseline="0"/>
            <a:t> profit margin</a:t>
          </a:r>
        </a:p>
        <a:p>
          <a:endParaRPr lang="en-US" sz="1300" b="1"/>
        </a:p>
      </xdr:txBody>
    </xdr:sp>
    <xdr:clientData/>
  </xdr:twoCellAnchor>
  <xdr:twoCellAnchor editAs="oneCell">
    <xdr:from>
      <xdr:col>0</xdr:col>
      <xdr:colOff>121707</xdr:colOff>
      <xdr:row>12</xdr:row>
      <xdr:rowOff>10442</xdr:rowOff>
    </xdr:from>
    <xdr:to>
      <xdr:col>2</xdr:col>
      <xdr:colOff>385141</xdr:colOff>
      <xdr:row>21</xdr:row>
      <xdr:rowOff>54744</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4C50554D-9B83-4397-8922-7E3AB64DD0C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707" y="2222700"/>
              <a:ext cx="1113515" cy="1703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510353</xdr:colOff>
      <xdr:row>0</xdr:row>
      <xdr:rowOff>152571</xdr:rowOff>
    </xdr:from>
    <xdr:to>
      <xdr:col>15</xdr:col>
      <xdr:colOff>559078</xdr:colOff>
      <xdr:row>4</xdr:row>
      <xdr:rowOff>13710</xdr:rowOff>
    </xdr:to>
    <mc:AlternateContent xmlns:mc="http://schemas.openxmlformats.org/markup-compatibility/2006" xmlns:a14="http://schemas.microsoft.com/office/drawing/2010/main">
      <mc:Choice Requires="a14">
        <xdr:graphicFrame macro="">
          <xdr:nvGraphicFramePr>
            <xdr:cNvPr id="101" name="Sales Method 1">
              <a:extLst>
                <a:ext uri="{FF2B5EF4-FFF2-40B4-BE49-F238E27FC236}">
                  <a16:creationId xmlns:a16="http://schemas.microsoft.com/office/drawing/2014/main" id="{4649B905-9936-45ED-B2D6-C7472CFC83B6}"/>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7454385" y="152571"/>
              <a:ext cx="1876911" cy="598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124986</xdr:colOff>
      <xdr:row>22</xdr:row>
      <xdr:rowOff>142588</xdr:rowOff>
    </xdr:from>
    <xdr:to>
      <xdr:col>2</xdr:col>
      <xdr:colOff>358309</xdr:colOff>
      <xdr:row>32</xdr:row>
      <xdr:rowOff>27876</xdr:rowOff>
    </xdr:to>
    <mc:AlternateContent xmlns:mc="http://schemas.openxmlformats.org/markup-compatibility/2006" xmlns:a14="http://schemas.microsoft.com/office/drawing/2010/main">
      <mc:Choice Requires="a14">
        <xdr:graphicFrame macro="">
          <xdr:nvGraphicFramePr>
            <xdr:cNvPr id="102" name="Product 1">
              <a:extLst>
                <a:ext uri="{FF2B5EF4-FFF2-40B4-BE49-F238E27FC236}">
                  <a16:creationId xmlns:a16="http://schemas.microsoft.com/office/drawing/2014/main" id="{5D1CB824-C706-4469-AC94-94D6AF24C39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4986" y="4198394"/>
              <a:ext cx="1083404" cy="1728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488588</xdr:colOff>
      <xdr:row>0</xdr:row>
      <xdr:rowOff>157354</xdr:rowOff>
    </xdr:from>
    <xdr:to>
      <xdr:col>12</xdr:col>
      <xdr:colOff>484633</xdr:colOff>
      <xdr:row>4</xdr:row>
      <xdr:rowOff>10145</xdr:rowOff>
    </xdr:to>
    <mc:AlternateContent xmlns:mc="http://schemas.openxmlformats.org/markup-compatibility/2006" xmlns:a14="http://schemas.microsoft.com/office/drawing/2010/main">
      <mc:Choice Requires="a14">
        <xdr:graphicFrame macro="">
          <xdr:nvGraphicFramePr>
            <xdr:cNvPr id="103" name="Years 1">
              <a:extLst>
                <a:ext uri="{FF2B5EF4-FFF2-40B4-BE49-F238E27FC236}">
                  <a16:creationId xmlns:a16="http://schemas.microsoft.com/office/drawing/2014/main" id="{57123891-B1D4-4A08-8BC8-CCBA4CBF9AF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604435" y="157354"/>
              <a:ext cx="1824230" cy="590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208162</xdr:colOff>
      <xdr:row>23</xdr:row>
      <xdr:rowOff>26456</xdr:rowOff>
    </xdr:from>
    <xdr:to>
      <xdr:col>6</xdr:col>
      <xdr:colOff>227540</xdr:colOff>
      <xdr:row>31</xdr:row>
      <xdr:rowOff>137581</xdr:rowOff>
    </xdr:to>
    <xdr:graphicFrame macro="">
      <xdr:nvGraphicFramePr>
        <xdr:cNvPr id="105" name="Chart 104">
          <a:extLst>
            <a:ext uri="{FF2B5EF4-FFF2-40B4-BE49-F238E27FC236}">
              <a16:creationId xmlns:a16="http://schemas.microsoft.com/office/drawing/2014/main" id="{A22C7A76-3595-4AA4-937F-F263F7E3F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484050</xdr:colOff>
      <xdr:row>24</xdr:row>
      <xdr:rowOff>145344</xdr:rowOff>
    </xdr:from>
    <xdr:to>
      <xdr:col>3</xdr:col>
      <xdr:colOff>401951</xdr:colOff>
      <xdr:row>30</xdr:row>
      <xdr:rowOff>131818</xdr:rowOff>
    </xdr:to>
    <xdr:grpSp>
      <xdr:nvGrpSpPr>
        <xdr:cNvPr id="114" name="Group 113">
          <a:extLst>
            <a:ext uri="{FF2B5EF4-FFF2-40B4-BE49-F238E27FC236}">
              <a16:creationId xmlns:a16="http://schemas.microsoft.com/office/drawing/2014/main" id="{9B65A313-99D0-402D-80B9-10566228E427}"/>
            </a:ext>
          </a:extLst>
        </xdr:cNvPr>
        <xdr:cNvGrpSpPr/>
      </xdr:nvGrpSpPr>
      <xdr:grpSpPr>
        <a:xfrm>
          <a:off x="1336008" y="4590344"/>
          <a:ext cx="526443" cy="1097724"/>
          <a:chOff x="1294341" y="4526844"/>
          <a:chExt cx="526443" cy="1097724"/>
        </a:xfrm>
      </xdr:grpSpPr>
      <xdr:sp macro="" textlink="'pivottable product'!C45">
        <xdr:nvSpPr>
          <xdr:cNvPr id="109" name="TextBox 108">
            <a:extLst>
              <a:ext uri="{FF2B5EF4-FFF2-40B4-BE49-F238E27FC236}">
                <a16:creationId xmlns:a16="http://schemas.microsoft.com/office/drawing/2014/main" id="{F697D960-5119-4CEB-A1ED-5167EAFA1B74}"/>
              </a:ext>
            </a:extLst>
          </xdr:cNvPr>
          <xdr:cNvSpPr txBox="1"/>
        </xdr:nvSpPr>
        <xdr:spPr>
          <a:xfrm>
            <a:off x="1298574" y="5015795"/>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1D9D87-6527-402D-B68C-935F2AAD3336}" type="TxLink">
              <a:rPr lang="en-US" sz="800" b="0" i="0" u="none" strike="noStrike">
                <a:solidFill>
                  <a:srgbClr val="000000"/>
                </a:solidFill>
                <a:latin typeface="Calibri"/>
                <a:ea typeface="Calibri"/>
                <a:cs typeface="Calibri"/>
              </a:rPr>
              <a:pPr/>
              <a:t>$248</a:t>
            </a:fld>
            <a:endParaRPr lang="en-US" sz="200" b="1"/>
          </a:p>
        </xdr:txBody>
      </xdr:sp>
      <xdr:grpSp>
        <xdr:nvGrpSpPr>
          <xdr:cNvPr id="112" name="Group 111">
            <a:extLst>
              <a:ext uri="{FF2B5EF4-FFF2-40B4-BE49-F238E27FC236}">
                <a16:creationId xmlns:a16="http://schemas.microsoft.com/office/drawing/2014/main" id="{B57CD885-6603-4974-9442-389681C9DB0D}"/>
              </a:ext>
            </a:extLst>
          </xdr:cNvPr>
          <xdr:cNvGrpSpPr/>
        </xdr:nvGrpSpPr>
        <xdr:grpSpPr>
          <a:xfrm>
            <a:off x="1294341" y="4526844"/>
            <a:ext cx="522210" cy="1097724"/>
            <a:chOff x="1294341" y="4526844"/>
            <a:chExt cx="522210" cy="1097724"/>
          </a:xfrm>
        </xdr:grpSpPr>
        <xdr:sp macro="" textlink="'pivottable product'!B44">
          <xdr:nvSpPr>
            <xdr:cNvPr id="106" name="TextBox 105">
              <a:extLst>
                <a:ext uri="{FF2B5EF4-FFF2-40B4-BE49-F238E27FC236}">
                  <a16:creationId xmlns:a16="http://schemas.microsoft.com/office/drawing/2014/main" id="{908E6308-7604-4E2F-BFFC-CC9483C51F03}"/>
                </a:ext>
              </a:extLst>
            </xdr:cNvPr>
            <xdr:cNvSpPr txBox="1"/>
          </xdr:nvSpPr>
          <xdr:spPr>
            <a:xfrm>
              <a:off x="1294341" y="4526844"/>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04234-B42A-4911-8D15-6398E278C2B7}" type="TxLink">
                <a:rPr lang="en-US" sz="800" b="1" i="0" u="none" strike="noStrike">
                  <a:solidFill>
                    <a:srgbClr val="000000"/>
                  </a:solidFill>
                  <a:latin typeface="Calibri"/>
                  <a:ea typeface="Calibri"/>
                  <a:cs typeface="Calibri"/>
                </a:rPr>
                <a:pPr/>
                <a:t>In-store</a:t>
              </a:fld>
              <a:endParaRPr lang="en-US" sz="200" b="1"/>
            </a:p>
          </xdr:txBody>
        </xdr:sp>
        <xdr:sp macro="" textlink="'pivottable product'!C44">
          <xdr:nvSpPr>
            <xdr:cNvPr id="107" name="TextBox 106">
              <a:extLst>
                <a:ext uri="{FF2B5EF4-FFF2-40B4-BE49-F238E27FC236}">
                  <a16:creationId xmlns:a16="http://schemas.microsoft.com/office/drawing/2014/main" id="{C35678E8-E8AE-460C-B190-82331295B558}"/>
                </a:ext>
              </a:extLst>
            </xdr:cNvPr>
            <xdr:cNvSpPr txBox="1"/>
          </xdr:nvSpPr>
          <xdr:spPr>
            <a:xfrm>
              <a:off x="1294341" y="4673953"/>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7C48F0-0D76-4427-AAE5-EC77C8E2D1CC}" type="TxLink">
                <a:rPr lang="en-US" sz="800" b="0" i="0" u="none" strike="noStrike">
                  <a:solidFill>
                    <a:srgbClr val="000000"/>
                  </a:solidFill>
                  <a:latin typeface="Calibri"/>
                  <a:ea typeface="Calibri"/>
                  <a:cs typeface="Calibri"/>
                </a:rPr>
                <a:pPr/>
                <a:t>$357</a:t>
              </a:fld>
              <a:endParaRPr lang="en-US" sz="200" b="1"/>
            </a:p>
          </xdr:txBody>
        </xdr:sp>
        <xdr:sp macro="" textlink="'pivottable product'!B45">
          <xdr:nvSpPr>
            <xdr:cNvPr id="108" name="TextBox 107">
              <a:extLst>
                <a:ext uri="{FF2B5EF4-FFF2-40B4-BE49-F238E27FC236}">
                  <a16:creationId xmlns:a16="http://schemas.microsoft.com/office/drawing/2014/main" id="{B348CE1F-52F5-47F5-861F-DF8CC9663CBA}"/>
                </a:ext>
              </a:extLst>
            </xdr:cNvPr>
            <xdr:cNvSpPr txBox="1"/>
          </xdr:nvSpPr>
          <xdr:spPr>
            <a:xfrm>
              <a:off x="1294341" y="4868687"/>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E35DB1-D60A-47B0-98A3-D2537909992B}" type="TxLink">
                <a:rPr lang="en-US" sz="800" b="1" i="0" u="none" strike="noStrike">
                  <a:solidFill>
                    <a:srgbClr val="000000"/>
                  </a:solidFill>
                  <a:latin typeface="Calibri"/>
                  <a:ea typeface="Calibri"/>
                  <a:cs typeface="Calibri"/>
                </a:rPr>
                <a:pPr/>
                <a:t>Online</a:t>
              </a:fld>
              <a:endParaRPr lang="en-US" sz="200" b="1"/>
            </a:p>
          </xdr:txBody>
        </xdr:sp>
        <xdr:sp macro="" textlink="'pivottable product'!B46">
          <xdr:nvSpPr>
            <xdr:cNvPr id="110" name="TextBox 109">
              <a:extLst>
                <a:ext uri="{FF2B5EF4-FFF2-40B4-BE49-F238E27FC236}">
                  <a16:creationId xmlns:a16="http://schemas.microsoft.com/office/drawing/2014/main" id="{E3AA69B2-70CF-48B7-8C55-6E8433A6B0A0}"/>
                </a:ext>
              </a:extLst>
            </xdr:cNvPr>
            <xdr:cNvSpPr txBox="1"/>
          </xdr:nvSpPr>
          <xdr:spPr>
            <a:xfrm>
              <a:off x="1294341" y="5199945"/>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FA2045-56F6-443D-B35D-AB42E91F1DD6}" type="TxLink">
                <a:rPr lang="en-US" sz="800" b="1" i="0" u="none" strike="noStrike">
                  <a:solidFill>
                    <a:srgbClr val="000000"/>
                  </a:solidFill>
                  <a:latin typeface="Calibri"/>
                  <a:ea typeface="Calibri"/>
                  <a:cs typeface="Calibri"/>
                </a:rPr>
                <a:pPr/>
                <a:t>Outlet</a:t>
              </a:fld>
              <a:endParaRPr lang="en-US" sz="100" b="1"/>
            </a:p>
          </xdr:txBody>
        </xdr:sp>
        <xdr:sp macro="" textlink="'pivottable product'!C46">
          <xdr:nvSpPr>
            <xdr:cNvPr id="111" name="TextBox 110">
              <a:extLst>
                <a:ext uri="{FF2B5EF4-FFF2-40B4-BE49-F238E27FC236}">
                  <a16:creationId xmlns:a16="http://schemas.microsoft.com/office/drawing/2014/main" id="{8914F3D0-6D22-48E8-994D-9A9BA700D5CE}"/>
                </a:ext>
              </a:extLst>
            </xdr:cNvPr>
            <xdr:cNvSpPr txBox="1"/>
          </xdr:nvSpPr>
          <xdr:spPr>
            <a:xfrm>
              <a:off x="1294341" y="5336470"/>
              <a:ext cx="522210" cy="288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F91F20-9E33-4603-8179-21511D8E7B6E}" type="TxLink">
                <a:rPr lang="en-US" sz="800" b="0" i="0" u="none" strike="noStrike">
                  <a:solidFill>
                    <a:srgbClr val="000000"/>
                  </a:solidFill>
                  <a:latin typeface="Calibri"/>
                  <a:ea typeface="Calibri"/>
                  <a:cs typeface="Calibri"/>
                </a:rPr>
                <a:pPr/>
                <a:t>$296</a:t>
              </a:fld>
              <a:endParaRPr lang="en-US" sz="100" b="1"/>
            </a:p>
          </xdr:txBody>
        </xdr:sp>
      </xdr:grpSp>
    </xdr:grpSp>
    <xdr:clientData/>
  </xdr:twoCellAnchor>
  <xdr:twoCellAnchor>
    <xdr:from>
      <xdr:col>6</xdr:col>
      <xdr:colOff>147503</xdr:colOff>
      <xdr:row>23</xdr:row>
      <xdr:rowOff>4177</xdr:rowOff>
    </xdr:from>
    <xdr:to>
      <xdr:col>11</xdr:col>
      <xdr:colOff>133945</xdr:colOff>
      <xdr:row>33</xdr:row>
      <xdr:rowOff>3746</xdr:rowOff>
    </xdr:to>
    <xdr:graphicFrame macro="">
      <xdr:nvGraphicFramePr>
        <xdr:cNvPr id="115" name="Chart 114">
          <a:extLst>
            <a:ext uri="{FF2B5EF4-FFF2-40B4-BE49-F238E27FC236}">
              <a16:creationId xmlns:a16="http://schemas.microsoft.com/office/drawing/2014/main" id="{74C84D3C-9786-41D9-B7B3-FDFE60AD0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232014</xdr:colOff>
      <xdr:row>23</xdr:row>
      <xdr:rowOff>91705</xdr:rowOff>
    </xdr:from>
    <xdr:to>
      <xdr:col>16</xdr:col>
      <xdr:colOff>207449</xdr:colOff>
      <xdr:row>32</xdr:row>
      <xdr:rowOff>137119</xdr:rowOff>
    </xdr:to>
    <xdr:graphicFrame macro="">
      <xdr:nvGraphicFramePr>
        <xdr:cNvPr id="116" name="Chart 115">
          <a:extLst>
            <a:ext uri="{FF2B5EF4-FFF2-40B4-BE49-F238E27FC236}">
              <a16:creationId xmlns:a16="http://schemas.microsoft.com/office/drawing/2014/main" id="{69EDF417-115E-49E8-BA25-A0CF6787F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G STRIX" refreshedDate="45579.658362847222" createdVersion="6" refreshedVersion="6" minRefreshableVersion="3" recordCount="9648" xr:uid="{78D09933-5112-4B63-B1DC-88EAD0870CFF}">
  <cacheSource type="worksheet">
    <worksheetSource name="adidas_sale"/>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cost" numFmtId="0" formula="'Total Sales'-'Operating Profit'" databaseField="0"/>
    <cacheField name="profit margin" numFmtId="0" formula="'Operating Profit'/'Total Sales'" databaseField="0"/>
    <cacheField name="%cost" numFmtId="0" formula="cost/'Total Sales'" databaseField="0"/>
    <cacheField name="Avg profit per unit" numFmtId="0" formula="'Operating Profit'/'Units Sold'" databaseField="0"/>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02009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79A268-812D-4011-964D-4BF21D1D360F}" name="card_cos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D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Cost" fld="13" baseField="0" baseItem="2949203"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2400A2-00FE-4FB6-8A84-3704F8B652C3}" name="stat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L30:M85" firstHeaderRow="1"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2">
    <field x="3"/>
    <field x="4"/>
  </rowFields>
  <rowItems count="55">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rowItems>
  <colItems count="1">
    <i/>
  </colItems>
  <dataFields count="1">
    <dataField name="Sum of Total Sales" fld="9" baseField="0" baseItem="0"/>
  </dataFields>
  <formats count="10">
    <format dxfId="22">
      <pivotArea collapsedLevelsAreSubtotals="1" fieldPosition="0">
        <references count="1">
          <reference field="3" count="1">
            <x v="0"/>
          </reference>
        </references>
      </pivotArea>
    </format>
    <format dxfId="21">
      <pivotArea collapsedLevelsAreSubtotals="1" fieldPosition="0">
        <references count="2">
          <reference field="3" count="1" selected="0">
            <x v="0"/>
          </reference>
          <reference field="4" count="13">
            <x v="12"/>
            <x v="13"/>
            <x v="14"/>
            <x v="15"/>
            <x v="21"/>
            <x v="22"/>
            <x v="24"/>
            <x v="25"/>
            <x v="26"/>
            <x v="33"/>
            <x v="34"/>
            <x v="40"/>
            <x v="48"/>
          </reference>
        </references>
      </pivotArea>
    </format>
    <format dxfId="20">
      <pivotArea collapsedLevelsAreSubtotals="1" fieldPosition="0">
        <references count="1">
          <reference field="3" count="1">
            <x v="1"/>
          </reference>
        </references>
      </pivotArea>
    </format>
    <format dxfId="19">
      <pivotArea collapsedLevelsAreSubtotals="1" fieldPosition="0">
        <references count="2">
          <reference field="3" count="1" selected="0">
            <x v="1"/>
          </reference>
          <reference field="4" count="12">
            <x v="6"/>
            <x v="7"/>
            <x v="18"/>
            <x v="19"/>
            <x v="20"/>
            <x v="28"/>
            <x v="29"/>
            <x v="31"/>
            <x v="37"/>
            <x v="38"/>
            <x v="44"/>
            <x v="47"/>
          </reference>
        </references>
      </pivotArea>
    </format>
    <format dxfId="18">
      <pivotArea collapsedLevelsAreSubtotals="1" fieldPosition="0">
        <references count="1">
          <reference field="3" count="1">
            <x v="2"/>
          </reference>
        </references>
      </pivotArea>
    </format>
    <format dxfId="17">
      <pivotArea collapsedLevelsAreSubtotals="1" fieldPosition="0">
        <references count="2">
          <reference field="3" count="1" selected="0">
            <x v="2"/>
          </reference>
          <reference field="4" count="7">
            <x v="0"/>
            <x v="3"/>
            <x v="17"/>
            <x v="23"/>
            <x v="35"/>
            <x v="41"/>
            <x v="42"/>
          </reference>
        </references>
      </pivotArea>
    </format>
    <format dxfId="16">
      <pivotArea collapsedLevelsAreSubtotals="1" fieldPosition="0">
        <references count="1">
          <reference field="3" count="1">
            <x v="3"/>
          </reference>
        </references>
      </pivotArea>
    </format>
    <format dxfId="15">
      <pivotArea collapsedLevelsAreSubtotals="1" fieldPosition="0">
        <references count="2">
          <reference field="3" count="1" selected="0">
            <x v="3"/>
          </reference>
          <reference field="4" count="6">
            <x v="8"/>
            <x v="9"/>
            <x v="16"/>
            <x v="32"/>
            <x v="39"/>
            <x v="45"/>
          </reference>
        </references>
      </pivotArea>
    </format>
    <format dxfId="14">
      <pivotArea collapsedLevelsAreSubtotals="1" fieldPosition="0">
        <references count="1">
          <reference field="3" count="1">
            <x v="4"/>
          </reference>
        </references>
      </pivotArea>
    </format>
    <format dxfId="13">
      <pivotArea collapsedLevelsAreSubtotals="1" fieldPosition="0">
        <references count="2">
          <reference field="3" count="1" selected="0">
            <x v="4"/>
          </reference>
          <reference field="4" count="11">
            <x v="1"/>
            <x v="2"/>
            <x v="4"/>
            <x v="5"/>
            <x v="10"/>
            <x v="11"/>
            <x v="27"/>
            <x v="30"/>
            <x v="36"/>
            <x v="43"/>
            <x v="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A68AB3-603F-4715-B8E8-BEC4C6BC3E42}" name="%cos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F4:F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cost" fld="15" baseField="0" baseItem="62390640" numFmtId="9"/>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F819A7-2182-4AF0-9CDF-03BFD8211960}" name="method_revenu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1">
  <location ref="B40:C43" firstHeaderRow="1"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12"/>
  </rowFields>
  <rowItems count="3">
    <i>
      <x/>
    </i>
    <i>
      <x v="1"/>
    </i>
    <i>
      <x v="2"/>
    </i>
  </rowItems>
  <colItems count="1">
    <i/>
  </colItems>
  <dataFields count="1">
    <dataField name="revenue" fld="9" baseField="12" baseItem="0" numFmtId="164"/>
  </dataFields>
  <formats count="2">
    <format dxfId="25">
      <pivotArea collapsedLevelsAreSubtotals="1" fieldPosition="0">
        <references count="1">
          <reference field="12" count="0"/>
        </references>
      </pivotArea>
    </format>
    <format dxfId="24">
      <pivotArea outline="0" collapsedLevelsAreSubtotals="1" fieldPosition="0"/>
    </format>
  </formats>
  <chartFormats count="7">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2" count="1" selected="0">
            <x v="0"/>
          </reference>
        </references>
      </pivotArea>
    </chartFormat>
    <chartFormat chart="9"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1B905D-15C3-4855-A700-C9326DAB07BC}" name="revenue_retailer"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retailer">
  <location ref="L21:M27" firstHeaderRow="1" firstDataRow="1" firstDataCol="1"/>
  <pivotFields count="18">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0"/>
  </rowFields>
  <rowItems count="6">
    <i>
      <x/>
    </i>
    <i>
      <x v="1"/>
    </i>
    <i>
      <x v="2"/>
    </i>
    <i>
      <x v="3"/>
    </i>
    <i>
      <x v="4"/>
    </i>
    <i>
      <x v="5"/>
    </i>
  </rowItems>
  <colItems count="1">
    <i/>
  </colItems>
  <dataFields count="1">
    <dataField name="revenue" fld="9" baseField="0" baseItem="0"/>
  </dataFields>
  <formats count="1">
    <format dxfId="26">
      <pivotArea collapsedLevelsAreSubtotals="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F2457D-5E8A-45B8-B7DA-F7DA2FCFA300}" name="card_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4:E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Profit" fld="10" baseField="0" baseItem="10027066"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25D4E3-684B-4574-96B8-820C7A2FE4F9}" name="card_ord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C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order" fld="8" baseField="0" baseItem="10289159"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007BCF-218F-4DEF-A3AE-D189FADE4C55}" name="profit_margi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G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profit margin" fld="14" baseField="0" baseItem="7143881" numFmtId="9"/>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5D0F6A-68C5-451D-B35F-F45B28BE9B3F}" name="line_profit_revenu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Year">
  <location ref="B10:D36"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Revenue" fld="9" baseField="14" baseItem="1"/>
    <dataField name="Profit" fld="10" baseField="14" baseItem="1"/>
  </dataFields>
  <formats count="1">
    <format dxfId="30">
      <pivotArea outline="0" collapsedLevelsAreSubtotals="1" fieldPosition="0"/>
    </format>
  </formats>
  <chartFormats count="2">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EDF488-46B1-416C-A810-533301E4A872}" name="card_revenu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B5" firstHeaderRow="1"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Items count="1">
    <i/>
  </rowItems>
  <colItems count="1">
    <i/>
  </colItems>
  <dataFields count="1">
    <dataField name="revenue" fld="9" baseField="0" baseItem="14352453" numFmtId="164"/>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748BFB-D1FB-4C06-8618-D82C67396898}" name="line_order_margin"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rowHeaderCaption="Year">
  <location ref="G10:I36"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 fld="8" baseField="14" baseItem="1"/>
    <dataField name="%profit margin" fld="14" baseField="14" baseItem="1" numFmtId="9"/>
  </dataFields>
  <formats count="2">
    <format dxfId="33">
      <pivotArea outline="0" collapsedLevelsAreSubtotals="1" fieldPosition="0"/>
    </format>
    <format dxfId="32">
      <pivotArea outline="0" collapsedLevelsAreSubtotals="1" fieldPosition="0">
        <references count="1">
          <reference field="4294967294" count="1" selected="0">
            <x v="1"/>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68DF60-C82B-48CB-885B-ED4F67B85238}" name="bar_product_revenue_produc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L10:N16" firstHeaderRow="0"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6"/>
  </rowFields>
  <rowItems count="6">
    <i>
      <x/>
    </i>
    <i>
      <x v="1"/>
    </i>
    <i>
      <x v="2"/>
    </i>
    <i>
      <x v="3"/>
    </i>
    <i>
      <x v="4"/>
    </i>
    <i>
      <x v="5"/>
    </i>
  </rowItems>
  <colFields count="1">
    <field x="-2"/>
  </colFields>
  <colItems count="2">
    <i>
      <x/>
    </i>
    <i i="1">
      <x v="1"/>
    </i>
  </colItems>
  <dataFields count="2">
    <dataField name="revenue" fld="9" baseField="6" baseItem="0"/>
    <dataField name="Profit" fld="10" baseField="6" baseItem="0"/>
  </dataFields>
  <formats count="2">
    <format dxfId="35">
      <pivotArea collapsedLevelsAreSubtotals="1" fieldPosition="0">
        <references count="1">
          <reference field="6" count="0"/>
        </references>
      </pivotArea>
    </format>
    <format dxfId="34">
      <pivotArea outline="0" collapsedLevelsAreSubtotals="1" fieldPosition="0"/>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B15176-7A39-44B8-8D4C-CFDAFAC1AF2C}" name="product_maxtrix" cacheId="0" applyNumberFormats="0" applyBorderFormats="0" applyFontFormats="0" applyPatternFormats="0" applyAlignmentFormats="0" applyWidthHeightFormats="1" dataCaption="Values" updatedVersion="6" minRefreshableVersion="3" rowGrandTotals="0" itemPrintTitles="1" createdVersion="6" indent="0" outline="1" outlineData="1" multipleFieldFilters="0">
  <location ref="B3:G9" firstHeaderRow="0"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showAll="0">
      <items count="6">
        <item x="0"/>
        <item x="1"/>
        <item x="2"/>
        <item x="3"/>
        <item x="4"/>
        <item t="default"/>
      </items>
    </pivotField>
  </pivotFields>
  <rowFields count="1">
    <field x="6"/>
  </rowFields>
  <rowItems count="6">
    <i>
      <x/>
    </i>
    <i>
      <x v="1"/>
    </i>
    <i>
      <x v="2"/>
    </i>
    <i>
      <x v="3"/>
    </i>
    <i>
      <x v="4"/>
    </i>
    <i>
      <x v="5"/>
    </i>
  </rowItems>
  <colFields count="1">
    <field x="-2"/>
  </colFields>
  <colItems count="5">
    <i>
      <x/>
    </i>
    <i i="1">
      <x v="1"/>
    </i>
    <i i="2">
      <x v="2"/>
    </i>
    <i i="3">
      <x v="3"/>
    </i>
    <i i="4">
      <x v="4"/>
    </i>
  </colItems>
  <dataFields count="5">
    <dataField name="#unit" fld="8" baseField="6" baseItem="0" numFmtId="166"/>
    <dataField name="revenue" fld="9" baseField="6" baseItem="0" numFmtId="165"/>
    <dataField name="profit" fld="10" baseField="6" baseItem="0" numFmtId="165"/>
    <dataField name="% profit margin" fld="14" baseField="6" baseItem="0" numFmtId="9"/>
    <dataField name="#Avg profit per unit" fld="16" baseField="6" baseItem="0" numFmtId="167"/>
  </dataFields>
  <formats count="7">
    <format dxfId="6">
      <pivotArea collapsedLevelsAreSubtotals="1" fieldPosition="0">
        <references count="2">
          <reference field="4294967294" count="3" selected="0">
            <x v="0"/>
            <x v="1"/>
            <x v="2"/>
          </reference>
          <reference field="6" count="0"/>
        </references>
      </pivotArea>
    </format>
    <format dxfId="5">
      <pivotArea outline="0" collapsedLevelsAreSubtotals="1" fieldPosition="0">
        <references count="1">
          <reference field="4294967294" count="1" selected="0">
            <x v="3"/>
          </reference>
        </references>
      </pivotArea>
    </format>
    <format dxfId="4">
      <pivotArea outline="0" collapsedLevelsAreSubtotals="1" fieldPosition="0">
        <references count="1">
          <reference field="4294967294" count="3" selected="0">
            <x v="0"/>
            <x v="1"/>
            <x v="2"/>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613040-582B-4268-8005-C2D2A3B04A32}" name="method profit margi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rowHeaderCaption="Year">
  <location ref="J43:M70"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axis="axisCol" showAll="0">
      <items count="4">
        <item x="0"/>
        <item x="2"/>
        <item x="1"/>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profit margin" fld="14" baseField="0" baseItem="0" numFmtId="9"/>
  </dataFields>
  <formats count="1">
    <format dxfId="7">
      <pivotArea outline="0" collapsedLevelsAreSubtotals="1" fieldPosition="0"/>
    </format>
  </formats>
  <chartFormats count="11">
    <chartFormat chart="7" format="0" series="1">
      <pivotArea type="data" outline="0" fieldPosition="0">
        <references count="2">
          <reference field="4294967294" count="1" selected="0">
            <x v="0"/>
          </reference>
          <reference field="12" count="1" selected="0">
            <x v="0"/>
          </reference>
        </references>
      </pivotArea>
    </chartFormat>
    <chartFormat chart="7" format="1" series="1">
      <pivotArea type="data" outline="0" fieldPosition="0">
        <references count="2">
          <reference field="4294967294" count="1" selected="0">
            <x v="0"/>
          </reference>
          <reference field="12" count="1" selected="0">
            <x v="1"/>
          </reference>
        </references>
      </pivotArea>
    </chartFormat>
    <chartFormat chart="7" format="2" series="1">
      <pivotArea type="data" outline="0" fieldPosition="0">
        <references count="2">
          <reference field="4294967294" count="1" selected="0">
            <x v="0"/>
          </reference>
          <reference field="12" count="1" selected="0">
            <x v="2"/>
          </reference>
        </references>
      </pivotArea>
    </chartFormat>
    <chartFormat chart="8" format="3" series="1">
      <pivotArea type="data" outline="0" fieldPosition="0">
        <references count="2">
          <reference field="4294967294" count="1" selected="0">
            <x v="0"/>
          </reference>
          <reference field="12" count="1" selected="0">
            <x v="0"/>
          </reference>
        </references>
      </pivotArea>
    </chartFormat>
    <chartFormat chart="8" format="4" series="1">
      <pivotArea type="data" outline="0" fieldPosition="0">
        <references count="2">
          <reference field="4294967294" count="1" selected="0">
            <x v="0"/>
          </reference>
          <reference field="12" count="1" selected="0">
            <x v="1"/>
          </reference>
        </references>
      </pivotArea>
    </chartFormat>
    <chartFormat chart="8" format="5" series="1">
      <pivotArea type="data" outline="0" fieldPosition="0">
        <references count="2">
          <reference field="4294967294" count="1" selected="0">
            <x v="0"/>
          </reference>
          <reference field="12" count="1" selected="0">
            <x v="2"/>
          </reference>
        </references>
      </pivotArea>
    </chartFormat>
    <chartFormat chart="9" format="6" series="1">
      <pivotArea type="data" outline="0" fieldPosition="0">
        <references count="2">
          <reference field="4294967294" count="1" selected="0">
            <x v="0"/>
          </reference>
          <reference field="12" count="1" selected="0">
            <x v="0"/>
          </reference>
        </references>
      </pivotArea>
    </chartFormat>
    <chartFormat chart="9" format="7" series="1">
      <pivotArea type="data" outline="0" fieldPosition="0">
        <references count="2">
          <reference field="4294967294" count="1" selected="0">
            <x v="0"/>
          </reference>
          <reference field="12" count="1" selected="0">
            <x v="1"/>
          </reference>
        </references>
      </pivotArea>
    </chartFormat>
    <chartFormat chart="9" format="8" series="1">
      <pivotArea type="data" outline="0" fieldPosition="0">
        <references count="2">
          <reference field="4294967294" count="1" selected="0">
            <x v="0"/>
          </reference>
          <reference field="12" count="1" selected="0">
            <x v="2"/>
          </reference>
        </references>
      </pivotArea>
    </chartFormat>
    <chartFormat chart="8" format="6"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2E0E93-B462-4CFF-90E8-298194DCA6C5}" name="method revenue %"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rowHeaderCaption="Year">
  <location ref="E43:H70"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Col"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Total Sales" fld="9" showDataAs="percentOfRow" baseField="2" baseItem="5" numFmtId="9"/>
  </dataFields>
  <formats count="2">
    <format dxfId="9">
      <pivotArea outline="0" fieldPosition="0">
        <references count="1">
          <reference field="4294967294" count="1">
            <x v="0"/>
          </reference>
        </references>
      </pivotArea>
    </format>
    <format dxfId="8">
      <pivotArea outline="0" collapsedLevelsAreSubtotals="1" fieldPosition="0"/>
    </format>
  </formats>
  <chartFormats count="3">
    <chartFormat chart="31" format="6" series="1">
      <pivotArea type="data" outline="0" fieldPosition="0">
        <references count="2">
          <reference field="4294967294" count="1" selected="0">
            <x v="0"/>
          </reference>
          <reference field="12" count="1" selected="0">
            <x v="0"/>
          </reference>
        </references>
      </pivotArea>
    </chartFormat>
    <chartFormat chart="31" format="7" series="1">
      <pivotArea type="data" outline="0" fieldPosition="0">
        <references count="2">
          <reference field="4294967294" count="1" selected="0">
            <x v="0"/>
          </reference>
          <reference field="12" count="1" selected="0">
            <x v="1"/>
          </reference>
        </references>
      </pivotArea>
    </chartFormat>
    <chartFormat chart="31"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CDB80E7-6952-4F69-8F49-9F698A21C40E}" name="method pi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B43:C46" firstHeaderRow="1"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12"/>
  </rowFields>
  <rowItems count="3">
    <i>
      <x/>
    </i>
    <i>
      <x v="1"/>
    </i>
    <i>
      <x v="2"/>
    </i>
  </rowItems>
  <colItems count="1">
    <i/>
  </colItems>
  <dataFields count="1">
    <dataField name="revenue" fld="9" baseField="12" baseItem="0" numFmtId="165"/>
  </dataFields>
  <formats count="1">
    <format dxfId="10">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9503E28-7E6A-4FE0-B480-49BAB54CD0BE}" name="product_margin_tren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rowHeaderCaption="Year">
  <location ref="B13:I40"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7">
    <i>
      <x/>
    </i>
    <i>
      <x v="1"/>
    </i>
    <i>
      <x v="2"/>
    </i>
    <i>
      <x v="3"/>
    </i>
    <i>
      <x v="4"/>
    </i>
    <i>
      <x v="5"/>
    </i>
    <i t="grand">
      <x/>
    </i>
  </colItems>
  <dataFields count="1">
    <dataField name="Sum of profit margin" fld="14" baseField="0" baseItem="0" numFmtId="9"/>
  </dataFields>
  <formats count="1">
    <format dxfId="11">
      <pivotArea outline="0" collapsedLevelsAreSubtotals="1" fieldPosition="0"/>
    </format>
  </formats>
  <chartFormats count="6">
    <chartFormat chart="5" format="12" series="1">
      <pivotArea type="data" outline="0" fieldPosition="0">
        <references count="2">
          <reference field="4294967294" count="1" selected="0">
            <x v="0"/>
          </reference>
          <reference field="6" count="1" selected="0">
            <x v="0"/>
          </reference>
        </references>
      </pivotArea>
    </chartFormat>
    <chartFormat chart="5" format="13" series="1">
      <pivotArea type="data" outline="0" fieldPosition="0">
        <references count="2">
          <reference field="4294967294" count="1" selected="0">
            <x v="0"/>
          </reference>
          <reference field="6" count="1" selected="0">
            <x v="1"/>
          </reference>
        </references>
      </pivotArea>
    </chartFormat>
    <chartFormat chart="5" format="14" series="1">
      <pivotArea type="data" outline="0" fieldPosition="0">
        <references count="2">
          <reference field="4294967294" count="1" selected="0">
            <x v="0"/>
          </reference>
          <reference field="6" count="1" selected="0">
            <x v="2"/>
          </reference>
        </references>
      </pivotArea>
    </chartFormat>
    <chartFormat chart="5" format="15" series="1">
      <pivotArea type="data" outline="0" fieldPosition="0">
        <references count="2">
          <reference field="4294967294" count="1" selected="0">
            <x v="0"/>
          </reference>
          <reference field="6" count="1" selected="0">
            <x v="3"/>
          </reference>
        </references>
      </pivotArea>
    </chartFormat>
    <chartFormat chart="5" format="16" series="1">
      <pivotArea type="data" outline="0" fieldPosition="0">
        <references count="2">
          <reference field="4294967294" count="1" selected="0">
            <x v="0"/>
          </reference>
          <reference field="6" count="1" selected="0">
            <x v="4"/>
          </reference>
        </references>
      </pivotArea>
    </chartFormat>
    <chartFormat chart="5"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E382CBA-F1E3-40E7-9731-54DC394F59A5}" name="trend_sale_produc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K3:Q30"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items count="6">
        <item x="0"/>
        <item x="1"/>
        <item x="2"/>
        <item x="3"/>
        <item x="4"/>
        <item t="default"/>
      </items>
    </pivotField>
  </pivotFields>
  <rowFields count="2">
    <field x="17"/>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Total Sales" fld="9" baseField="0" baseItem="0" numFmtId="169"/>
  </dataFields>
  <formats count="1">
    <format dxfId="12">
      <pivotArea outline="0" collapsedLevelsAreSubtotals="1" fieldPosition="0"/>
    </format>
  </formats>
  <chartFormats count="7">
    <chartFormat chart="3" format="12" series="1">
      <pivotArea type="data" outline="0" fieldPosition="0">
        <references count="2">
          <reference field="4294967294" count="1" selected="0">
            <x v="0"/>
          </reference>
          <reference field="6" count="1" selected="0">
            <x v="0"/>
          </reference>
        </references>
      </pivotArea>
    </chartFormat>
    <chartFormat chart="3" format="13" series="1">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2">
          <reference field="4294967294" count="1" selected="0">
            <x v="0"/>
          </reference>
          <reference field="6" count="1" selected="0">
            <x v="2"/>
          </reference>
        </references>
      </pivotArea>
    </chartFormat>
    <chartFormat chart="3" format="15" series="1">
      <pivotArea type="data" outline="0" fieldPosition="0">
        <references count="2">
          <reference field="4294967294" count="1" selected="0">
            <x v="0"/>
          </reference>
          <reference field="6" count="1" selected="0">
            <x v="3"/>
          </reference>
        </references>
      </pivotArea>
    </chartFormat>
    <chartFormat chart="3" format="16" series="1">
      <pivotArea type="data" outline="0" fieldPosition="0">
        <references count="2">
          <reference field="4294967294" count="1" selected="0">
            <x v="0"/>
          </reference>
          <reference field="6" count="1" selected="0">
            <x v="4"/>
          </reference>
        </references>
      </pivotArea>
    </chartFormat>
    <chartFormat chart="3" format="17" series="1">
      <pivotArea type="data" outline="0" fieldPosition="0">
        <references count="2">
          <reference field="4294967294" count="1" selected="0">
            <x v="0"/>
          </reference>
          <reference field="6" count="1" selected="0">
            <x v="5"/>
          </reference>
        </references>
      </pivotArea>
    </chartFormat>
    <chartFormat chart="3"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6E8C89-143C-4837-9467-0B467D8CAE91}" sourceName="Region">
  <pivotTables>
    <pivotTable tabId="4" name="line_profit_revenue"/>
    <pivotTable tabId="4" name="%cost"/>
    <pivotTable tabId="4" name="bar_product_revenue_product"/>
    <pivotTable tabId="4" name="card_cost"/>
    <pivotTable tabId="4" name="card_order"/>
    <pivotTable tabId="4" name="card_profit"/>
    <pivotTable tabId="4" name="card_revenue"/>
    <pivotTable tabId="4" name="line_order_margin"/>
    <pivotTable tabId="4" name="method_revenue"/>
    <pivotTable tabId="4" name="profit_margin"/>
    <pivotTable tabId="4" name="revenue_retailer"/>
    <pivotTable tabId="4" name="state"/>
    <pivotTable tabId="7" name="method pie"/>
    <pivotTable tabId="7" name="method profit margin"/>
    <pivotTable tabId="7" name="method revenue %"/>
    <pivotTable tabId="7" name="product_margin_trend"/>
    <pivotTable tabId="7" name="product_maxtrix"/>
    <pivotTable tabId="7" name="trend_sale_product"/>
  </pivotTables>
  <data>
    <tabular pivotCacheId="140200987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B510522-A70F-4D1C-838D-43075FFD0663}" sourceName="Sales Method">
  <pivotTables>
    <pivotTable tabId="4" name="line_profit_revenue"/>
    <pivotTable tabId="4" name="%cost"/>
    <pivotTable tabId="4" name="bar_product_revenue_product"/>
    <pivotTable tabId="4" name="card_cost"/>
    <pivotTable tabId="4" name="card_order"/>
    <pivotTable tabId="4" name="card_profit"/>
    <pivotTable tabId="4" name="card_revenue"/>
    <pivotTable tabId="4" name="line_order_margin"/>
    <pivotTable tabId="4" name="profit_margin"/>
    <pivotTable tabId="4" name="revenue_retailer"/>
    <pivotTable tabId="4" name="state"/>
    <pivotTable tabId="4" name="method_revenue"/>
    <pivotTable tabId="7" name="method profit margin"/>
    <pivotTable tabId="7" name="product_margin_trend"/>
    <pivotTable tabId="7" name="product_maxtrix"/>
    <pivotTable tabId="7" name="trend_sale_product"/>
  </pivotTables>
  <data>
    <tabular pivotCacheId="140200987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5A5D124-C26F-43F9-A8E5-FDCA6F2349AB}" sourceName="Product">
  <pivotTables>
    <pivotTable tabId="4" name="line_profit_revenue"/>
    <pivotTable tabId="4" name="%cost"/>
    <pivotTable tabId="4" name="card_cost"/>
    <pivotTable tabId="4" name="card_order"/>
    <pivotTable tabId="4" name="card_profit"/>
    <pivotTable tabId="4" name="card_revenue"/>
    <pivotTable tabId="4" name="line_order_margin"/>
    <pivotTable tabId="4" name="method_revenue"/>
    <pivotTable tabId="4" name="profit_margin"/>
    <pivotTable tabId="4" name="revenue_retailer"/>
    <pivotTable tabId="4" name="state"/>
    <pivotTable tabId="4" name="bar_product_revenue_product"/>
    <pivotTable tabId="7" name="method pie"/>
    <pivotTable tabId="7" name="method profit margin"/>
    <pivotTable tabId="7" name="method revenue %"/>
    <pivotTable tabId="7" name="product_margin_trend"/>
    <pivotTable tabId="7" name="trend_sale_product"/>
  </pivotTables>
  <data>
    <tabular pivotCacheId="1402009876">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36D191D-9E4C-40CB-B4FB-57DDA0248D30}" sourceName="Years">
  <pivotTables>
    <pivotTable tabId="4" name="line_profit_revenue"/>
    <pivotTable tabId="4" name="%cost"/>
    <pivotTable tabId="4" name="bar_product_revenue_product"/>
    <pivotTable tabId="4" name="card_cost"/>
    <pivotTable tabId="4" name="card_order"/>
    <pivotTable tabId="4" name="card_profit"/>
    <pivotTable tabId="4" name="card_revenue"/>
    <pivotTable tabId="4" name="line_order_margin"/>
    <pivotTable tabId="4" name="method_revenue"/>
    <pivotTable tabId="4" name="profit_margin"/>
    <pivotTable tabId="4" name="revenue_retailer"/>
    <pivotTable tabId="4" name="state"/>
    <pivotTable tabId="7" name="method pie"/>
    <pivotTable tabId="7" name="method profit margin"/>
    <pivotTable tabId="7" name="method revenue %"/>
    <pivotTable tabId="7" name="product_margin_trend"/>
    <pivotTable tabId="7" name="product_maxtrix"/>
    <pivotTable tabId="7" name="trend_sale_product"/>
  </pivotTables>
  <data>
    <tabular pivotCacheId="140200987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DC13D0-17EC-4B65-AD56-182307DFCB39}" cache="Slicer_Region" caption="Region" style="SlicerStyleOther1 2" rowHeight="241300"/>
  <slicer name="Sales Method" xr10:uid="{0A9E4995-D1AF-4200-83F0-F40B7D4D237E}" cache="Slicer_Sales_Method" caption="Sales Method" columnCount="3" style="SlicerStyleOther1 2" rowHeight="241300"/>
  <slicer name="Product" xr10:uid="{FD4C7EB3-BE25-456A-818D-5619FB7256BE}" cache="Slicer_Product" caption="Product" startItem="1" style="SlicerStyleOther1 2" rowHeight="241300"/>
  <slicer name="Years" xr10:uid="{93F0345D-404B-4668-BBBE-AA62C0F5A95C}" cache="Slicer_Years" caption="Years" columnCount="2" style="SlicerStyleOther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4C0A4B1-1085-47BC-9460-3D68455975F6}" cache="Slicer_Region" caption="Region" style="SlicerStyleOther1 2" rowHeight="241300"/>
  <slicer name="Sales Method 1" xr10:uid="{02E6B201-C116-4685-91B2-3AE596A18194}" cache="Slicer_Sales_Method" caption="Sales Method" columnCount="3" style="SlicerStyleOther1 2" rowHeight="241300"/>
  <slicer name="Product 1" xr10:uid="{DF0C9BCB-9BDF-42C5-8065-44443DDBC7B8}" cache="Slicer_Product" caption="Product" startItem="1" style="SlicerStyleOther1 2" rowHeight="241300"/>
  <slicer name="Years 1" xr10:uid="{B2EC7180-E3F0-4AB7-ABAF-4A4B7E3B4F24}" cache="Slicer_Years" caption="Years" columnCount="2"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608365-7BD3-477F-B898-9285A5C2EECE}" name="adidas_sale" displayName="adidas_sale" ref="B5:N9653" totalsRowShown="0" headerRowDxfId="50" dataDxfId="49">
  <autoFilter ref="B5:N9653" xr:uid="{80B0EF6F-F95C-4F2F-A76C-E20211623939}"/>
  <tableColumns count="13">
    <tableColumn id="1" xr3:uid="{66973656-311E-47FB-9BE8-5E60240510F2}" name="Retailer" dataDxfId="48"/>
    <tableColumn id="2" xr3:uid="{DA84F4C7-647E-4217-B72A-E4D4A9E1FB21}" name="Retailer ID" dataDxfId="47"/>
    <tableColumn id="3" xr3:uid="{641C6E63-77DD-44AF-AB03-DCF888455165}" name="Invoice Date" dataDxfId="46"/>
    <tableColumn id="4" xr3:uid="{61AA3FE1-DB9E-462D-A046-8273844A5AA8}" name="Region" dataDxfId="45"/>
    <tableColumn id="5" xr3:uid="{2E0632B0-E772-4D6A-88A5-0BA9108FCF50}" name="State" dataDxfId="44"/>
    <tableColumn id="6" xr3:uid="{D571A6A6-0652-4F12-BD4E-A67AC7B8C688}" name="City" dataDxfId="43"/>
    <tableColumn id="7" xr3:uid="{A08EC6F4-C178-480E-98E8-5A7B9A630B49}" name="Product" dataDxfId="42"/>
    <tableColumn id="8" xr3:uid="{2F13DCE6-CA25-4881-89CA-BA5A48A3C138}" name="Price per Unit" dataDxfId="41"/>
    <tableColumn id="9" xr3:uid="{D5591A0A-456C-427A-8CC7-CA23F9674A4D}" name="Units Sold" dataDxfId="40"/>
    <tableColumn id="10" xr3:uid="{C68E65D5-8394-4172-8B52-C7ECCD79D7CB}" name="Total Sales" dataDxfId="39"/>
    <tableColumn id="11" xr3:uid="{76F3F26D-EA8A-4C36-A1E2-E9411EC324DC}" name="Operating Profit" dataDxfId="38"/>
    <tableColumn id="12" xr3:uid="{C9B52239-BCF3-4E3B-B038-484BF5FB678C}" name="Operating Margin" dataDxfId="37"/>
    <tableColumn id="13" xr3:uid="{C3B1FF40-B4D3-4527-813E-F52316E87D30}" name="Sales Method" dataDxf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B5" sqref="B5:N9653"/>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38" t="s">
        <v>0</v>
      </c>
      <c r="D2" s="39"/>
      <c r="E2" s="39"/>
      <c r="F2" s="39"/>
      <c r="G2" s="39"/>
    </row>
    <row r="3" spans="2:14" ht="17.25" customHeight="1" x14ac:dyDescent="0.55000000000000004">
      <c r="B3" s="2"/>
      <c r="C3" s="40"/>
      <c r="D3" s="40"/>
      <c r="E3" s="40"/>
      <c r="F3" s="40"/>
      <c r="G3" s="40"/>
      <c r="H3" s="3"/>
      <c r="I3" s="3"/>
      <c r="J3" s="3"/>
      <c r="K3" s="3"/>
      <c r="L3" s="3"/>
      <c r="M3" s="3"/>
      <c r="N3" s="3"/>
    </row>
    <row r="4" spans="2:14" ht="14.25" customHeight="1" x14ac:dyDescent="0.35"/>
    <row r="5" spans="2:14" ht="14.25" customHeight="1" x14ac:dyDescent="0.3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98AE9-566D-4F82-BA93-5AC6B2A72673}">
  <dimension ref="R30"/>
  <sheetViews>
    <sheetView showRowColHeaders="0" topLeftCell="A2" zoomScale="120" zoomScaleNormal="120" workbookViewId="0">
      <selection activeCell="V25" sqref="V25"/>
    </sheetView>
  </sheetViews>
  <sheetFormatPr defaultRowHeight="14.5" x14ac:dyDescent="0.35"/>
  <cols>
    <col min="1" max="1" width="3.453125" style="19" customWidth="1"/>
    <col min="2" max="6" width="8.7265625" style="19"/>
    <col min="7" max="7" width="8.7265625" style="19" customWidth="1"/>
    <col min="8" max="16" width="8.7265625" style="19"/>
    <col min="17" max="17" width="3.26953125" style="19" customWidth="1"/>
    <col min="18" max="16384" width="8.7265625" style="19"/>
  </cols>
  <sheetData>
    <row r="30" spans="18:18" x14ac:dyDescent="0.35">
      <c r="R30" s="19" t="s">
        <v>165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049C-AEA9-430B-8762-B0578E36DB84}">
  <dimension ref="R30"/>
  <sheetViews>
    <sheetView showRowColHeaders="0" tabSelected="1" topLeftCell="A2" zoomScale="120" zoomScaleNormal="120" workbookViewId="0">
      <selection activeCell="U16" sqref="U16"/>
    </sheetView>
  </sheetViews>
  <sheetFormatPr defaultRowHeight="14.5" x14ac:dyDescent="0.35"/>
  <cols>
    <col min="1" max="1" width="3.453125" style="19" customWidth="1"/>
    <col min="2" max="6" width="8.7265625" style="19"/>
    <col min="7" max="7" width="8.7265625" style="19" customWidth="1"/>
    <col min="8" max="16" width="8.7265625" style="19"/>
    <col min="17" max="17" width="3.26953125" style="19" customWidth="1"/>
    <col min="18" max="16384" width="8.7265625" style="19"/>
  </cols>
  <sheetData>
    <row r="30" spans="18:18" x14ac:dyDescent="0.35">
      <c r="R30" s="19" t="s">
        <v>165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8E645-1755-49EA-8800-899E62EAD46D}">
  <dimension ref="B3:P130"/>
  <sheetViews>
    <sheetView zoomScale="111" workbookViewId="0">
      <selection activeCell="K12" sqref="K12"/>
    </sheetView>
  </sheetViews>
  <sheetFormatPr defaultRowHeight="14.5" x14ac:dyDescent="0.35"/>
  <cols>
    <col min="1" max="1" width="4.1796875" customWidth="1"/>
    <col min="2" max="2" width="12.36328125" bestFit="1" customWidth="1"/>
    <col min="3" max="3" width="13.08984375" bestFit="1" customWidth="1"/>
    <col min="4" max="4" width="12.36328125" bestFit="1" customWidth="1"/>
    <col min="5" max="5" width="13.08984375" bestFit="1" customWidth="1"/>
    <col min="6" max="6" width="6.7265625" bestFit="1" customWidth="1"/>
    <col min="7" max="7" width="13.36328125" bestFit="1" customWidth="1"/>
    <col min="8" max="8" width="11.1796875" bestFit="1" customWidth="1"/>
    <col min="9" max="9" width="13.36328125" bestFit="1" customWidth="1"/>
    <col min="10" max="10" width="8.26953125" bestFit="1" customWidth="1"/>
    <col min="11" max="11" width="11.1796875" bestFit="1" customWidth="1"/>
    <col min="12" max="12" width="18" bestFit="1" customWidth="1"/>
    <col min="13" max="13" width="16.08984375" bestFit="1" customWidth="1"/>
    <col min="14" max="14" width="12" bestFit="1" customWidth="1"/>
    <col min="15" max="15" width="13.453125" customWidth="1"/>
    <col min="16" max="16" width="15.6328125" bestFit="1" customWidth="1"/>
    <col min="17" max="17" width="4.26953125" customWidth="1"/>
  </cols>
  <sheetData>
    <row r="3" spans="2:14" x14ac:dyDescent="0.35">
      <c r="B3" s="13" t="s">
        <v>135</v>
      </c>
    </row>
    <row r="4" spans="2:14" x14ac:dyDescent="0.35">
      <c r="B4" t="s">
        <v>153</v>
      </c>
      <c r="C4" t="s">
        <v>137</v>
      </c>
      <c r="D4" t="s">
        <v>155</v>
      </c>
      <c r="E4" t="s">
        <v>138</v>
      </c>
      <c r="F4" t="s">
        <v>158</v>
      </c>
      <c r="G4" t="s">
        <v>156</v>
      </c>
      <c r="J4" t="s">
        <v>159</v>
      </c>
      <c r="K4" t="s">
        <v>160</v>
      </c>
    </row>
    <row r="5" spans="2:14" x14ac:dyDescent="0.35">
      <c r="B5" s="20">
        <v>899902125</v>
      </c>
      <c r="C5" s="20">
        <v>2478861</v>
      </c>
      <c r="D5" s="17">
        <v>567767363.55000114</v>
      </c>
      <c r="E5" s="20">
        <v>332134761.44999886</v>
      </c>
      <c r="F5" s="18">
        <v>0.63092123885139306</v>
      </c>
      <c r="G5" s="18">
        <v>0.36907876114860699</v>
      </c>
      <c r="J5" s="18">
        <f>F5</f>
        <v>0.63092123885139306</v>
      </c>
      <c r="K5" s="18">
        <f>G5</f>
        <v>0.36907876114860699</v>
      </c>
    </row>
    <row r="6" spans="2:14" x14ac:dyDescent="0.35">
      <c r="B6" s="22"/>
      <c r="F6" s="18"/>
      <c r="G6" s="18"/>
      <c r="J6" s="18">
        <f>1-J5</f>
        <v>0.36907876114860694</v>
      </c>
      <c r="K6" s="18">
        <f>1-K5</f>
        <v>0.63092123885139295</v>
      </c>
    </row>
    <row r="7" spans="2:14" s="12" customFormat="1" x14ac:dyDescent="0.35">
      <c r="B7" s="22"/>
    </row>
    <row r="9" spans="2:14" x14ac:dyDescent="0.35">
      <c r="B9" s="16" t="s">
        <v>183</v>
      </c>
      <c r="G9" s="16" t="s">
        <v>184</v>
      </c>
      <c r="H9" s="1"/>
      <c r="L9" s="35" t="s">
        <v>161</v>
      </c>
    </row>
    <row r="10" spans="2:14" x14ac:dyDescent="0.35">
      <c r="B10" s="14" t="s">
        <v>154</v>
      </c>
      <c r="C10" s="37" t="s">
        <v>136</v>
      </c>
      <c r="D10" s="37" t="s">
        <v>138</v>
      </c>
      <c r="G10" s="14" t="s">
        <v>154</v>
      </c>
      <c r="H10" s="37" t="s">
        <v>157</v>
      </c>
      <c r="I10" s="37" t="s">
        <v>156</v>
      </c>
      <c r="L10" s="14" t="s">
        <v>162</v>
      </c>
      <c r="M10" s="37" t="s">
        <v>153</v>
      </c>
      <c r="N10" s="37" t="s">
        <v>138</v>
      </c>
    </row>
    <row r="11" spans="2:14" x14ac:dyDescent="0.35">
      <c r="B11" s="15" t="s">
        <v>139</v>
      </c>
      <c r="C11" s="20">
        <v>182080675</v>
      </c>
      <c r="D11" s="20">
        <v>63375662.580000013</v>
      </c>
      <c r="G11" s="15" t="s">
        <v>139</v>
      </c>
      <c r="H11" s="20">
        <v>462349</v>
      </c>
      <c r="I11" s="18">
        <v>0.34806364036161436</v>
      </c>
      <c r="L11" s="15" t="s">
        <v>22</v>
      </c>
      <c r="M11" s="20">
        <v>123728632</v>
      </c>
      <c r="N11" s="20">
        <v>44763030.330000028</v>
      </c>
    </row>
    <row r="12" spans="2:14" x14ac:dyDescent="0.35">
      <c r="B12" s="21" t="s">
        <v>140</v>
      </c>
      <c r="C12" s="20">
        <v>16253746</v>
      </c>
      <c r="D12" s="20">
        <v>5830005.4100000001</v>
      </c>
      <c r="G12" s="21" t="s">
        <v>140</v>
      </c>
      <c r="H12" s="20">
        <v>48333</v>
      </c>
      <c r="I12" s="18">
        <v>0.35868687808951855</v>
      </c>
      <c r="L12" s="15" t="s">
        <v>19</v>
      </c>
      <c r="M12" s="20">
        <v>153673680</v>
      </c>
      <c r="N12" s="20">
        <v>51846888.190000139</v>
      </c>
    </row>
    <row r="13" spans="2:14" x14ac:dyDescent="0.35">
      <c r="B13" s="21" t="s">
        <v>141</v>
      </c>
      <c r="C13" s="20">
        <v>14997988</v>
      </c>
      <c r="D13" s="20">
        <v>5207354.4400000004</v>
      </c>
      <c r="G13" s="21" t="s">
        <v>141</v>
      </c>
      <c r="H13" s="20">
        <v>37846</v>
      </c>
      <c r="I13" s="18">
        <v>0.34720353423405864</v>
      </c>
      <c r="L13" s="15" t="s">
        <v>17</v>
      </c>
      <c r="M13" s="20">
        <v>208826244</v>
      </c>
      <c r="N13" s="20">
        <v>82802260.619999707</v>
      </c>
    </row>
    <row r="14" spans="2:14" x14ac:dyDescent="0.35">
      <c r="B14" s="21" t="s">
        <v>142</v>
      </c>
      <c r="C14" s="20">
        <v>17660577</v>
      </c>
      <c r="D14" s="20">
        <v>5862006.2600000007</v>
      </c>
      <c r="G14" s="21" t="s">
        <v>142</v>
      </c>
      <c r="H14" s="20">
        <v>46972</v>
      </c>
      <c r="I14" s="18">
        <v>0.33192608939107715</v>
      </c>
      <c r="L14" s="15" t="s">
        <v>23</v>
      </c>
      <c r="M14" s="20">
        <v>179038860</v>
      </c>
      <c r="N14" s="20">
        <v>68650970.560000017</v>
      </c>
    </row>
    <row r="15" spans="2:14" x14ac:dyDescent="0.35">
      <c r="B15" s="21" t="s">
        <v>143</v>
      </c>
      <c r="C15" s="20">
        <v>24607006</v>
      </c>
      <c r="D15" s="20">
        <v>9301293.3400000017</v>
      </c>
      <c r="G15" s="21" t="s">
        <v>143</v>
      </c>
      <c r="H15" s="20">
        <v>54709</v>
      </c>
      <c r="I15" s="18">
        <v>0.37799370390692805</v>
      </c>
      <c r="L15" s="15" t="s">
        <v>21</v>
      </c>
      <c r="M15" s="20">
        <v>106631896</v>
      </c>
      <c r="N15" s="20">
        <v>38975784.93999999</v>
      </c>
    </row>
    <row r="16" spans="2:14" x14ac:dyDescent="0.35">
      <c r="B16" s="21" t="s">
        <v>144</v>
      </c>
      <c r="C16" s="20">
        <v>16918014</v>
      </c>
      <c r="D16" s="20">
        <v>5870841.9500000002</v>
      </c>
      <c r="G16" s="21" t="s">
        <v>144</v>
      </c>
      <c r="H16" s="20">
        <v>35705</v>
      </c>
      <c r="I16" s="18">
        <v>0.34701720603848657</v>
      </c>
      <c r="L16" s="15" t="s">
        <v>20</v>
      </c>
      <c r="M16" s="20">
        <v>128002813</v>
      </c>
      <c r="N16" s="20">
        <v>45095826.810000047</v>
      </c>
    </row>
    <row r="17" spans="2:16" x14ac:dyDescent="0.35">
      <c r="B17" s="21" t="s">
        <v>145</v>
      </c>
      <c r="C17" s="20">
        <v>8829819</v>
      </c>
      <c r="D17" s="20">
        <v>2292727.4100000006</v>
      </c>
      <c r="G17" s="21" t="s">
        <v>145</v>
      </c>
      <c r="H17" s="20">
        <v>16269</v>
      </c>
      <c r="I17" s="18">
        <v>0.25965735084716918</v>
      </c>
    </row>
    <row r="18" spans="2:16" x14ac:dyDescent="0.35">
      <c r="B18" s="21" t="s">
        <v>146</v>
      </c>
      <c r="C18" s="20">
        <v>17146013</v>
      </c>
      <c r="D18" s="20">
        <v>4917665.1099999966</v>
      </c>
      <c r="G18" s="21" t="s">
        <v>146</v>
      </c>
      <c r="H18" s="20">
        <v>38219</v>
      </c>
      <c r="I18" s="18">
        <v>0.28681099856858833</v>
      </c>
    </row>
    <row r="19" spans="2:16" x14ac:dyDescent="0.35">
      <c r="B19" s="21" t="s">
        <v>147</v>
      </c>
      <c r="C19" s="20">
        <v>19877980</v>
      </c>
      <c r="D19" s="20">
        <v>7338924.5400000028</v>
      </c>
      <c r="G19" s="21" t="s">
        <v>147</v>
      </c>
      <c r="H19" s="20">
        <v>62307</v>
      </c>
      <c r="I19" s="18">
        <v>0.36919870831945717</v>
      </c>
    </row>
    <row r="20" spans="2:16" x14ac:dyDescent="0.35">
      <c r="B20" s="21" t="s">
        <v>148</v>
      </c>
      <c r="C20" s="20">
        <v>18304436</v>
      </c>
      <c r="D20" s="20">
        <v>7119702.4399999995</v>
      </c>
      <c r="G20" s="21" t="s">
        <v>148</v>
      </c>
      <c r="H20" s="20">
        <v>46125</v>
      </c>
      <c r="I20" s="18">
        <v>0.38896049241834052</v>
      </c>
      <c r="L20" s="35" t="s">
        <v>163</v>
      </c>
    </row>
    <row r="21" spans="2:16" x14ac:dyDescent="0.35">
      <c r="B21" s="21" t="s">
        <v>149</v>
      </c>
      <c r="C21" s="20">
        <v>10836269</v>
      </c>
      <c r="D21" s="20">
        <v>4139469.2099999995</v>
      </c>
      <c r="G21" s="21" t="s">
        <v>149</v>
      </c>
      <c r="H21" s="20">
        <v>30167</v>
      </c>
      <c r="I21" s="18">
        <v>0.38200133366936528</v>
      </c>
      <c r="L21" s="14" t="s">
        <v>164</v>
      </c>
      <c r="M21" t="s">
        <v>153</v>
      </c>
      <c r="O21" t="s">
        <v>164</v>
      </c>
      <c r="P21" t="s">
        <v>153</v>
      </c>
    </row>
    <row r="22" spans="2:16" x14ac:dyDescent="0.35">
      <c r="B22" s="21" t="s">
        <v>150</v>
      </c>
      <c r="C22" s="20">
        <v>8622300</v>
      </c>
      <c r="D22" s="20">
        <v>2783476.2399999988</v>
      </c>
      <c r="G22" s="21" t="s">
        <v>150</v>
      </c>
      <c r="H22" s="20">
        <v>25152</v>
      </c>
      <c r="I22" s="18">
        <v>0.32282294051471172</v>
      </c>
      <c r="L22" s="15" t="s">
        <v>61</v>
      </c>
      <c r="M22" s="20">
        <v>77698912</v>
      </c>
      <c r="O22" t="str">
        <f>L22</f>
        <v>Amazon</v>
      </c>
      <c r="P22" s="20">
        <f>M22</f>
        <v>77698912</v>
      </c>
    </row>
    <row r="23" spans="2:16" x14ac:dyDescent="0.35">
      <c r="B23" s="21" t="s">
        <v>151</v>
      </c>
      <c r="C23" s="20">
        <v>8026527</v>
      </c>
      <c r="D23" s="20">
        <v>2712196.2300000014</v>
      </c>
      <c r="G23" s="21" t="s">
        <v>151</v>
      </c>
      <c r="H23" s="20">
        <v>20545</v>
      </c>
      <c r="I23" s="18">
        <v>0.33790408105523118</v>
      </c>
      <c r="L23" s="15" t="s">
        <v>14</v>
      </c>
      <c r="M23" s="20">
        <v>220094720</v>
      </c>
      <c r="O23" s="12" t="str">
        <f t="shared" ref="O23:O26" si="0">L23</f>
        <v>Foot Locker</v>
      </c>
      <c r="P23" s="20">
        <f t="shared" ref="P23:P26" si="1">M23</f>
        <v>220094720</v>
      </c>
    </row>
    <row r="24" spans="2:16" x14ac:dyDescent="0.35">
      <c r="B24" s="15" t="s">
        <v>152</v>
      </c>
      <c r="C24" s="20">
        <v>717821450</v>
      </c>
      <c r="D24" s="20">
        <v>268759098.87</v>
      </c>
      <c r="G24" s="15" t="s">
        <v>152</v>
      </c>
      <c r="H24" s="20">
        <v>2016512</v>
      </c>
      <c r="I24" s="18">
        <v>0.37440940065248723</v>
      </c>
      <c r="L24" s="15" t="s">
        <v>34</v>
      </c>
      <c r="M24" s="20">
        <v>102114753</v>
      </c>
      <c r="O24" s="12" t="str">
        <f t="shared" si="0"/>
        <v>Kohl's</v>
      </c>
      <c r="P24" s="20">
        <f t="shared" si="1"/>
        <v>102114753</v>
      </c>
    </row>
    <row r="25" spans="2:16" x14ac:dyDescent="0.35">
      <c r="B25" s="21" t="s">
        <v>140</v>
      </c>
      <c r="C25" s="20">
        <v>55225396</v>
      </c>
      <c r="D25" s="20">
        <v>19311929.099999994</v>
      </c>
      <c r="G25" s="21" t="s">
        <v>140</v>
      </c>
      <c r="H25" s="20">
        <v>179299</v>
      </c>
      <c r="I25" s="18">
        <v>0.34969290396758757</v>
      </c>
      <c r="L25" s="15" t="s">
        <v>26</v>
      </c>
      <c r="M25" s="20">
        <v>182470997</v>
      </c>
      <c r="O25" s="12" t="str">
        <f t="shared" si="0"/>
        <v>Sports Direct</v>
      </c>
      <c r="P25" s="20">
        <f t="shared" si="1"/>
        <v>182470997</v>
      </c>
    </row>
    <row r="26" spans="2:16" x14ac:dyDescent="0.35">
      <c r="B26" s="21" t="s">
        <v>141</v>
      </c>
      <c r="C26" s="20">
        <v>46102165</v>
      </c>
      <c r="D26" s="20">
        <v>16185382.25999999</v>
      </c>
      <c r="G26" s="21" t="s">
        <v>141</v>
      </c>
      <c r="H26" s="20">
        <v>156113</v>
      </c>
      <c r="I26" s="18">
        <v>0.35107640302792703</v>
      </c>
      <c r="L26" s="15" t="s">
        <v>25</v>
      </c>
      <c r="M26" s="20">
        <v>74558410</v>
      </c>
      <c r="O26" s="12" t="str">
        <f t="shared" si="0"/>
        <v>Walmart</v>
      </c>
      <c r="P26" s="20">
        <f t="shared" si="1"/>
        <v>74558410</v>
      </c>
    </row>
    <row r="27" spans="2:16" x14ac:dyDescent="0.35">
      <c r="B27" s="21" t="s">
        <v>142</v>
      </c>
      <c r="C27" s="20">
        <v>39148532</v>
      </c>
      <c r="D27" s="20">
        <v>14577781.740000006</v>
      </c>
      <c r="G27" s="21" t="s">
        <v>142</v>
      </c>
      <c r="H27" s="20">
        <v>143988</v>
      </c>
      <c r="I27" s="18">
        <v>0.37237109529419915</v>
      </c>
      <c r="L27" s="15" t="s">
        <v>30</v>
      </c>
      <c r="M27" s="20">
        <v>242964333</v>
      </c>
      <c r="O27" s="12"/>
      <c r="P27" s="20"/>
    </row>
    <row r="28" spans="2:16" x14ac:dyDescent="0.35">
      <c r="B28" s="21" t="s">
        <v>143</v>
      </c>
      <c r="C28" s="20">
        <v>47732964</v>
      </c>
      <c r="D28" s="20">
        <v>18257943.970000006</v>
      </c>
      <c r="G28" s="21" t="s">
        <v>143</v>
      </c>
      <c r="H28" s="20">
        <v>161717</v>
      </c>
      <c r="I28" s="18">
        <v>0.38250178576800731</v>
      </c>
    </row>
    <row r="29" spans="2:16" x14ac:dyDescent="0.35">
      <c r="B29" s="21" t="s">
        <v>144</v>
      </c>
      <c r="C29" s="20">
        <v>63589681</v>
      </c>
      <c r="D29" s="20">
        <v>24075413.379999977</v>
      </c>
      <c r="G29" s="21" t="s">
        <v>144</v>
      </c>
      <c r="H29" s="20">
        <v>178900</v>
      </c>
      <c r="I29" s="18">
        <v>0.37860566370823556</v>
      </c>
      <c r="L29" s="36" t="s">
        <v>166</v>
      </c>
    </row>
    <row r="30" spans="2:16" x14ac:dyDescent="0.35">
      <c r="B30" s="21" t="s">
        <v>145</v>
      </c>
      <c r="C30" s="20">
        <v>65917553</v>
      </c>
      <c r="D30" s="20">
        <v>24421988.509999976</v>
      </c>
      <c r="G30" s="21" t="s">
        <v>145</v>
      </c>
      <c r="H30" s="20">
        <v>164745</v>
      </c>
      <c r="I30" s="18">
        <v>0.37049294760683815</v>
      </c>
      <c r="L30" s="14" t="s">
        <v>162</v>
      </c>
      <c r="M30" t="s">
        <v>169</v>
      </c>
      <c r="N30" s="14"/>
      <c r="O30" s="14" t="s">
        <v>170</v>
      </c>
      <c r="P30" s="14" t="s">
        <v>153</v>
      </c>
    </row>
    <row r="31" spans="2:16" x14ac:dyDescent="0.35">
      <c r="B31" s="21" t="s">
        <v>146</v>
      </c>
      <c r="C31" s="20">
        <v>78334681</v>
      </c>
      <c r="D31" s="20">
        <v>29137233.48000003</v>
      </c>
      <c r="G31" s="21" t="s">
        <v>146</v>
      </c>
      <c r="H31" s="20">
        <v>180481</v>
      </c>
      <c r="I31" s="18">
        <v>0.37195828345812798</v>
      </c>
      <c r="L31" s="15" t="s">
        <v>36</v>
      </c>
      <c r="M31" s="28">
        <v>135800459</v>
      </c>
      <c r="N31" s="23"/>
      <c r="O31" s="23"/>
      <c r="P31" s="29">
        <f>M31</f>
        <v>135800459</v>
      </c>
    </row>
    <row r="32" spans="2:16" x14ac:dyDescent="0.35">
      <c r="B32" s="21" t="s">
        <v>147</v>
      </c>
      <c r="C32" s="20">
        <v>72288221</v>
      </c>
      <c r="D32" s="20">
        <v>27112515.760000009</v>
      </c>
      <c r="G32" s="21" t="s">
        <v>147</v>
      </c>
      <c r="H32" s="20">
        <v>195414</v>
      </c>
      <c r="I32" s="18">
        <v>0.37506132236951867</v>
      </c>
      <c r="L32" s="26" t="s">
        <v>37</v>
      </c>
      <c r="M32" s="28">
        <v>9797488</v>
      </c>
      <c r="N32" s="23"/>
      <c r="O32" s="23" t="str">
        <f t="shared" ref="O32:P85" si="2">L32</f>
        <v>Illinois</v>
      </c>
      <c r="P32" s="29">
        <f t="shared" si="2"/>
        <v>9797488</v>
      </c>
    </row>
    <row r="33" spans="2:16" x14ac:dyDescent="0.35">
      <c r="B33" s="21" t="s">
        <v>148</v>
      </c>
      <c r="C33" s="20">
        <v>59357023</v>
      </c>
      <c r="D33" s="20">
        <v>23889884.29000001</v>
      </c>
      <c r="G33" s="21" t="s">
        <v>148</v>
      </c>
      <c r="H33" s="20">
        <v>182425</v>
      </c>
      <c r="I33" s="18">
        <v>0.40247780435349684</v>
      </c>
      <c r="L33" s="26" t="s">
        <v>116</v>
      </c>
      <c r="M33" s="28">
        <v>8836198</v>
      </c>
      <c r="N33" s="23"/>
      <c r="O33" s="23" t="str">
        <f t="shared" si="2"/>
        <v>Indiana</v>
      </c>
      <c r="P33" s="29">
        <f t="shared" si="2"/>
        <v>8836198</v>
      </c>
    </row>
    <row r="34" spans="2:16" x14ac:dyDescent="0.35">
      <c r="B34" s="21" t="s">
        <v>149</v>
      </c>
      <c r="C34" s="20">
        <v>53074764</v>
      </c>
      <c r="D34" s="20">
        <v>20938975.390000004</v>
      </c>
      <c r="G34" s="21" t="s">
        <v>149</v>
      </c>
      <c r="H34" s="20">
        <v>152834</v>
      </c>
      <c r="I34" s="18">
        <v>0.3945184832098359</v>
      </c>
      <c r="L34" s="26" t="s">
        <v>112</v>
      </c>
      <c r="M34" s="28">
        <v>7424011</v>
      </c>
      <c r="N34" s="23"/>
      <c r="O34" s="23" t="str">
        <f t="shared" si="2"/>
        <v>Iowa</v>
      </c>
      <c r="P34" s="29">
        <f t="shared" si="2"/>
        <v>7424011</v>
      </c>
    </row>
    <row r="35" spans="2:16" x14ac:dyDescent="0.35">
      <c r="B35" s="21" t="s">
        <v>150</v>
      </c>
      <c r="C35" s="20">
        <v>59235040</v>
      </c>
      <c r="D35" s="20">
        <v>21972045.189999979</v>
      </c>
      <c r="G35" s="21" t="s">
        <v>150</v>
      </c>
      <c r="H35" s="20">
        <v>149350</v>
      </c>
      <c r="I35" s="18">
        <v>0.37092986161569197</v>
      </c>
      <c r="L35" s="26" t="s">
        <v>106</v>
      </c>
      <c r="M35" s="28">
        <v>9972864</v>
      </c>
      <c r="N35" s="23"/>
      <c r="O35" s="23" t="str">
        <f t="shared" si="2"/>
        <v>Kansas</v>
      </c>
      <c r="P35" s="29">
        <f t="shared" si="2"/>
        <v>9972864</v>
      </c>
    </row>
    <row r="36" spans="2:16" x14ac:dyDescent="0.35">
      <c r="B36" s="21" t="s">
        <v>151</v>
      </c>
      <c r="C36" s="20">
        <v>77815430</v>
      </c>
      <c r="D36" s="20">
        <v>28878005.799999986</v>
      </c>
      <c r="G36" s="21" t="s">
        <v>151</v>
      </c>
      <c r="H36" s="20">
        <v>171246</v>
      </c>
      <c r="I36" s="18">
        <v>0.37110899213690635</v>
      </c>
      <c r="L36" s="26" t="s">
        <v>74</v>
      </c>
      <c r="M36" s="28">
        <v>18625433</v>
      </c>
      <c r="N36" s="23"/>
      <c r="O36" s="23" t="str">
        <f t="shared" si="2"/>
        <v>Michigan</v>
      </c>
      <c r="P36" s="29">
        <f t="shared" si="2"/>
        <v>18625433</v>
      </c>
    </row>
    <row r="37" spans="2:16" x14ac:dyDescent="0.35">
      <c r="L37" s="26" t="s">
        <v>51</v>
      </c>
      <c r="M37" s="28">
        <v>7378068</v>
      </c>
      <c r="N37" s="23"/>
      <c r="O37" s="23" t="str">
        <f t="shared" si="2"/>
        <v>Minnesota</v>
      </c>
      <c r="P37" s="29">
        <f t="shared" si="2"/>
        <v>7378068</v>
      </c>
    </row>
    <row r="38" spans="2:16" x14ac:dyDescent="0.35">
      <c r="L38" s="26" t="s">
        <v>76</v>
      </c>
      <c r="M38" s="28">
        <v>9683265</v>
      </c>
      <c r="N38" s="23"/>
      <c r="O38" s="23" t="str">
        <f t="shared" si="2"/>
        <v>Missouri</v>
      </c>
      <c r="P38" s="29">
        <f t="shared" si="2"/>
        <v>9683265</v>
      </c>
    </row>
    <row r="39" spans="2:16" x14ac:dyDescent="0.35">
      <c r="B39" s="27" t="s">
        <v>167</v>
      </c>
      <c r="L39" s="26" t="s">
        <v>53</v>
      </c>
      <c r="M39" s="28">
        <v>15710886</v>
      </c>
      <c r="N39" s="23"/>
      <c r="O39" s="23" t="str">
        <f t="shared" si="2"/>
        <v>Montana</v>
      </c>
      <c r="P39" s="29">
        <f t="shared" si="2"/>
        <v>15710886</v>
      </c>
    </row>
    <row r="40" spans="2:16" x14ac:dyDescent="0.35">
      <c r="B40" s="14" t="s">
        <v>162</v>
      </c>
      <c r="C40" t="s">
        <v>153</v>
      </c>
      <c r="L40" s="26" t="s">
        <v>57</v>
      </c>
      <c r="M40" s="28">
        <v>5929038</v>
      </c>
      <c r="N40" s="23"/>
      <c r="O40" s="23" t="str">
        <f t="shared" si="2"/>
        <v>Nebraska</v>
      </c>
      <c r="P40" s="29">
        <f t="shared" si="2"/>
        <v>5929038</v>
      </c>
    </row>
    <row r="41" spans="2:16" x14ac:dyDescent="0.35">
      <c r="B41" s="15" t="s">
        <v>18</v>
      </c>
      <c r="C41" s="20">
        <v>356643750</v>
      </c>
      <c r="L41" s="26" t="s">
        <v>110</v>
      </c>
      <c r="M41" s="28">
        <v>7735580</v>
      </c>
      <c r="N41" s="23"/>
      <c r="O41" s="23" t="str">
        <f t="shared" si="2"/>
        <v>North Dakota</v>
      </c>
      <c r="P41" s="29">
        <f t="shared" si="2"/>
        <v>7735580</v>
      </c>
    </row>
    <row r="42" spans="2:16" x14ac:dyDescent="0.35">
      <c r="B42" s="15" t="s">
        <v>83</v>
      </c>
      <c r="C42" s="20">
        <v>247672882</v>
      </c>
      <c r="L42" s="26" t="s">
        <v>96</v>
      </c>
      <c r="M42" s="28">
        <v>18484583</v>
      </c>
      <c r="N42" s="23"/>
      <c r="O42" s="23" t="str">
        <f t="shared" si="2"/>
        <v>Ohio</v>
      </c>
      <c r="P42" s="29">
        <f t="shared" si="2"/>
        <v>18484583</v>
      </c>
    </row>
    <row r="43" spans="2:16" x14ac:dyDescent="0.35">
      <c r="B43" s="15" t="s">
        <v>24</v>
      </c>
      <c r="C43" s="20">
        <v>295585493</v>
      </c>
      <c r="L43" s="26" t="s">
        <v>108</v>
      </c>
      <c r="M43" s="28">
        <v>8495576</v>
      </c>
      <c r="N43" s="23"/>
      <c r="O43" s="23" t="str">
        <f t="shared" si="2"/>
        <v>South Dakota</v>
      </c>
      <c r="P43" s="29">
        <f t="shared" si="2"/>
        <v>8495576</v>
      </c>
    </row>
    <row r="44" spans="2:16" x14ac:dyDescent="0.35">
      <c r="L44" s="26" t="s">
        <v>114</v>
      </c>
      <c r="M44" s="28">
        <v>7727469</v>
      </c>
      <c r="N44" s="23"/>
      <c r="O44" s="23" t="str">
        <f t="shared" si="2"/>
        <v>Wisconsin</v>
      </c>
      <c r="P44" s="29">
        <f t="shared" si="2"/>
        <v>7727469</v>
      </c>
    </row>
    <row r="45" spans="2:16" x14ac:dyDescent="0.35">
      <c r="L45" s="15" t="s">
        <v>15</v>
      </c>
      <c r="M45" s="28">
        <v>186324067</v>
      </c>
      <c r="N45" s="23"/>
      <c r="O45" s="23"/>
      <c r="P45" s="29">
        <f t="shared" si="2"/>
        <v>186324067</v>
      </c>
    </row>
    <row r="46" spans="2:16" x14ac:dyDescent="0.35">
      <c r="L46" s="26" t="s">
        <v>125</v>
      </c>
      <c r="M46" s="28">
        <v>11573448</v>
      </c>
      <c r="N46" s="23"/>
      <c r="O46" s="23" t="str">
        <f t="shared" si="2"/>
        <v>Connecticut</v>
      </c>
      <c r="P46" s="29">
        <f t="shared" si="2"/>
        <v>11573448</v>
      </c>
    </row>
    <row r="47" spans="2:16" x14ac:dyDescent="0.35">
      <c r="L47" s="26" t="s">
        <v>121</v>
      </c>
      <c r="M47" s="28">
        <v>12298412</v>
      </c>
      <c r="N47" s="23"/>
      <c r="O47" s="23" t="str">
        <f t="shared" si="2"/>
        <v>Delaware</v>
      </c>
      <c r="P47" s="29">
        <f t="shared" si="2"/>
        <v>12298412</v>
      </c>
    </row>
    <row r="48" spans="2:16" x14ac:dyDescent="0.35">
      <c r="L48" s="26" t="s">
        <v>62</v>
      </c>
      <c r="M48" s="28">
        <v>9195978</v>
      </c>
      <c r="N48" s="23"/>
      <c r="O48" s="23" t="str">
        <f t="shared" si="2"/>
        <v>Maine</v>
      </c>
      <c r="P48" s="29">
        <f t="shared" si="2"/>
        <v>9195978</v>
      </c>
    </row>
    <row r="49" spans="12:16" x14ac:dyDescent="0.35">
      <c r="L49" s="26" t="s">
        <v>119</v>
      </c>
      <c r="M49" s="28">
        <v>7758059</v>
      </c>
      <c r="N49" s="23"/>
      <c r="O49" s="23" t="str">
        <f t="shared" si="2"/>
        <v>Maryland</v>
      </c>
      <c r="P49" s="29">
        <f t="shared" si="2"/>
        <v>7758059</v>
      </c>
    </row>
    <row r="50" spans="12:16" x14ac:dyDescent="0.35">
      <c r="L50" s="26" t="s">
        <v>129</v>
      </c>
      <c r="M50" s="28">
        <v>11076810</v>
      </c>
      <c r="N50" s="23"/>
      <c r="O50" s="23" t="str">
        <f t="shared" si="2"/>
        <v>Massachusetts</v>
      </c>
      <c r="P50" s="29">
        <f t="shared" si="2"/>
        <v>11076810</v>
      </c>
    </row>
    <row r="51" spans="12:16" x14ac:dyDescent="0.35">
      <c r="L51" s="26" t="s">
        <v>133</v>
      </c>
      <c r="M51" s="28">
        <v>16411667</v>
      </c>
      <c r="N51" s="23"/>
      <c r="O51" s="23" t="str">
        <f t="shared" si="2"/>
        <v>New Hampshire</v>
      </c>
      <c r="P51" s="29">
        <f t="shared" si="2"/>
        <v>16411667</v>
      </c>
    </row>
    <row r="52" spans="12:16" x14ac:dyDescent="0.35">
      <c r="L52" s="26" t="s">
        <v>123</v>
      </c>
      <c r="M52" s="28">
        <v>9934246</v>
      </c>
      <c r="N52" s="23"/>
      <c r="O52" s="23" t="str">
        <f t="shared" si="2"/>
        <v>New Jersey</v>
      </c>
      <c r="P52" s="29">
        <f t="shared" si="2"/>
        <v>9934246</v>
      </c>
    </row>
    <row r="53" spans="12:16" x14ac:dyDescent="0.35">
      <c r="L53" s="26" t="s">
        <v>16</v>
      </c>
      <c r="M53" s="28">
        <v>64229039</v>
      </c>
      <c r="N53" s="23"/>
      <c r="O53" s="23" t="str">
        <f t="shared" si="2"/>
        <v>New York</v>
      </c>
      <c r="P53" s="29">
        <f t="shared" si="2"/>
        <v>64229039</v>
      </c>
    </row>
    <row r="54" spans="12:16" x14ac:dyDescent="0.35">
      <c r="L54" s="26" t="s">
        <v>40</v>
      </c>
      <c r="M54" s="28">
        <v>10357519</v>
      </c>
      <c r="N54" s="23"/>
      <c r="O54" s="23" t="str">
        <f t="shared" si="2"/>
        <v>Pennsylvania</v>
      </c>
      <c r="P54" s="29">
        <f t="shared" si="2"/>
        <v>10357519</v>
      </c>
    </row>
    <row r="55" spans="12:16" x14ac:dyDescent="0.35">
      <c r="L55" s="26" t="s">
        <v>127</v>
      </c>
      <c r="M55" s="28">
        <v>8446806</v>
      </c>
      <c r="N55" s="23"/>
      <c r="O55" s="23" t="str">
        <f t="shared" si="2"/>
        <v>Rhode Island</v>
      </c>
      <c r="P55" s="29">
        <f t="shared" si="2"/>
        <v>8446806</v>
      </c>
    </row>
    <row r="56" spans="12:16" x14ac:dyDescent="0.35">
      <c r="L56" s="26" t="s">
        <v>131</v>
      </c>
      <c r="M56" s="28">
        <v>14352923</v>
      </c>
      <c r="N56" s="23"/>
      <c r="O56" s="23" t="str">
        <f t="shared" si="2"/>
        <v>Vermont</v>
      </c>
      <c r="P56" s="29">
        <f t="shared" si="2"/>
        <v>14352923</v>
      </c>
    </row>
    <row r="57" spans="12:16" x14ac:dyDescent="0.35">
      <c r="L57" s="26" t="s">
        <v>118</v>
      </c>
      <c r="M57" s="28">
        <v>10689160</v>
      </c>
      <c r="N57" s="23"/>
      <c r="O57" s="23" t="str">
        <f t="shared" si="2"/>
        <v>West Virginia</v>
      </c>
      <c r="P57" s="29">
        <f t="shared" si="2"/>
        <v>10689160</v>
      </c>
    </row>
    <row r="58" spans="12:16" x14ac:dyDescent="0.35">
      <c r="L58" s="15" t="s">
        <v>27</v>
      </c>
      <c r="M58" s="28">
        <v>144663181</v>
      </c>
      <c r="N58" s="23"/>
      <c r="O58" s="23"/>
      <c r="P58" s="29">
        <f t="shared" si="2"/>
        <v>144663181</v>
      </c>
    </row>
    <row r="59" spans="12:16" x14ac:dyDescent="0.35">
      <c r="L59" s="26" t="s">
        <v>59</v>
      </c>
      <c r="M59" s="28">
        <v>17633424</v>
      </c>
      <c r="N59" s="23"/>
      <c r="O59" s="23" t="str">
        <f t="shared" si="2"/>
        <v>Alabama</v>
      </c>
      <c r="P59" s="29">
        <f t="shared" si="2"/>
        <v>17633424</v>
      </c>
    </row>
    <row r="60" spans="12:16" x14ac:dyDescent="0.35">
      <c r="L60" s="26" t="s">
        <v>102</v>
      </c>
      <c r="M60" s="28">
        <v>12639347</v>
      </c>
      <c r="N60" s="23"/>
      <c r="O60" s="23" t="str">
        <f t="shared" si="2"/>
        <v>Arkansas</v>
      </c>
      <c r="P60" s="29">
        <f t="shared" si="2"/>
        <v>12639347</v>
      </c>
    </row>
    <row r="61" spans="12:16" x14ac:dyDescent="0.35">
      <c r="L61" s="26" t="s">
        <v>81</v>
      </c>
      <c r="M61" s="28">
        <v>23750781</v>
      </c>
      <c r="N61" s="23"/>
      <c r="O61" s="23" t="str">
        <f t="shared" si="2"/>
        <v>Louisiana</v>
      </c>
      <c r="P61" s="29">
        <f t="shared" si="2"/>
        <v>23750781</v>
      </c>
    </row>
    <row r="62" spans="12:16" x14ac:dyDescent="0.35">
      <c r="L62" s="26" t="s">
        <v>100</v>
      </c>
      <c r="M62" s="28">
        <v>15591709</v>
      </c>
      <c r="N62" s="23"/>
      <c r="O62" s="23" t="str">
        <f t="shared" si="2"/>
        <v>Mississippi</v>
      </c>
      <c r="P62" s="29">
        <f t="shared" si="2"/>
        <v>15591709</v>
      </c>
    </row>
    <row r="63" spans="12:16" x14ac:dyDescent="0.35">
      <c r="L63" s="26" t="s">
        <v>104</v>
      </c>
      <c r="M63" s="28">
        <v>10620734</v>
      </c>
      <c r="N63" s="23"/>
      <c r="O63" s="23" t="str">
        <f t="shared" si="2"/>
        <v>Oklahoma</v>
      </c>
      <c r="P63" s="29">
        <f t="shared" si="2"/>
        <v>10620734</v>
      </c>
    </row>
    <row r="64" spans="12:16" x14ac:dyDescent="0.35">
      <c r="L64" s="26" t="s">
        <v>55</v>
      </c>
      <c r="M64" s="28">
        <v>18067440</v>
      </c>
      <c r="N64" s="23"/>
      <c r="O64" s="23" t="str">
        <f t="shared" si="2"/>
        <v>Tennessee</v>
      </c>
      <c r="P64" s="29">
        <f t="shared" si="2"/>
        <v>18067440</v>
      </c>
    </row>
    <row r="65" spans="12:16" x14ac:dyDescent="0.35">
      <c r="L65" s="26" t="s">
        <v>28</v>
      </c>
      <c r="M65" s="28">
        <v>46359746</v>
      </c>
      <c r="N65" s="23"/>
      <c r="O65" s="23" t="str">
        <f t="shared" si="2"/>
        <v>Texas</v>
      </c>
      <c r="P65" s="29">
        <f t="shared" si="2"/>
        <v>46359746</v>
      </c>
    </row>
    <row r="66" spans="12:16" x14ac:dyDescent="0.35">
      <c r="L66" s="15" t="s">
        <v>48</v>
      </c>
      <c r="M66" s="28">
        <v>163171236</v>
      </c>
      <c r="N66" s="23"/>
      <c r="O66" s="23"/>
      <c r="P66" s="29">
        <f t="shared" si="2"/>
        <v>163171236</v>
      </c>
    </row>
    <row r="67" spans="12:16" x14ac:dyDescent="0.35">
      <c r="L67" s="26" t="s">
        <v>49</v>
      </c>
      <c r="M67" s="28">
        <v>59283714</v>
      </c>
      <c r="N67" s="23"/>
      <c r="O67" s="23" t="str">
        <f t="shared" si="2"/>
        <v>Florida</v>
      </c>
      <c r="P67" s="29">
        <f t="shared" si="2"/>
        <v>59283714</v>
      </c>
    </row>
    <row r="68" spans="12:16" x14ac:dyDescent="0.35">
      <c r="L68" s="26" t="s">
        <v>90</v>
      </c>
      <c r="M68" s="28">
        <v>18997466</v>
      </c>
      <c r="N68" s="23"/>
      <c r="O68" s="23" t="str">
        <f t="shared" si="2"/>
        <v>Georgia</v>
      </c>
      <c r="P68" s="29">
        <f t="shared" si="2"/>
        <v>18997466</v>
      </c>
    </row>
    <row r="69" spans="12:16" x14ac:dyDescent="0.35">
      <c r="L69" s="26" t="s">
        <v>98</v>
      </c>
      <c r="M69" s="28">
        <v>10072848</v>
      </c>
      <c r="N69" s="23"/>
      <c r="O69" s="23" t="str">
        <f t="shared" si="2"/>
        <v>Kentucky</v>
      </c>
      <c r="P69" s="29">
        <f t="shared" si="2"/>
        <v>10072848</v>
      </c>
    </row>
    <row r="70" spans="12:16" x14ac:dyDescent="0.35">
      <c r="L70" s="26" t="s">
        <v>94</v>
      </c>
      <c r="M70" s="28">
        <v>23956531</v>
      </c>
      <c r="N70" s="23"/>
      <c r="O70" s="23" t="str">
        <f t="shared" si="2"/>
        <v>North Carolina</v>
      </c>
      <c r="P70" s="29">
        <f t="shared" si="2"/>
        <v>23956531</v>
      </c>
    </row>
    <row r="71" spans="12:16" x14ac:dyDescent="0.35">
      <c r="L71" s="26" t="s">
        <v>92</v>
      </c>
      <c r="M71" s="28">
        <v>29285637</v>
      </c>
      <c r="N71" s="23"/>
      <c r="O71" s="23" t="str">
        <f t="shared" si="2"/>
        <v>South Carolina</v>
      </c>
      <c r="P71" s="29">
        <f t="shared" si="2"/>
        <v>29285637</v>
      </c>
    </row>
    <row r="72" spans="12:16" x14ac:dyDescent="0.35">
      <c r="L72" s="26" t="s">
        <v>72</v>
      </c>
      <c r="M72" s="28">
        <v>21575040</v>
      </c>
      <c r="N72" s="23"/>
      <c r="O72" s="23" t="str">
        <f t="shared" si="2"/>
        <v>Virginia</v>
      </c>
      <c r="P72" s="29">
        <f t="shared" si="2"/>
        <v>21575040</v>
      </c>
    </row>
    <row r="73" spans="12:16" x14ac:dyDescent="0.35">
      <c r="L73" s="15" t="s">
        <v>31</v>
      </c>
      <c r="M73" s="28">
        <v>269943182</v>
      </c>
      <c r="N73" s="23"/>
      <c r="O73" s="23"/>
      <c r="P73" s="29">
        <f t="shared" si="2"/>
        <v>269943182</v>
      </c>
    </row>
    <row r="74" spans="12:16" x14ac:dyDescent="0.35">
      <c r="L74" s="26" t="s">
        <v>64</v>
      </c>
      <c r="M74" s="28">
        <v>14753103</v>
      </c>
      <c r="N74" s="23"/>
      <c r="O74" s="23" t="str">
        <f t="shared" si="2"/>
        <v>Alaska</v>
      </c>
      <c r="P74" s="29">
        <f t="shared" si="2"/>
        <v>14753103</v>
      </c>
    </row>
    <row r="75" spans="12:16" x14ac:dyDescent="0.35">
      <c r="L75" s="26" t="s">
        <v>86</v>
      </c>
      <c r="M75" s="28">
        <v>15782221</v>
      </c>
      <c r="N75" s="23"/>
      <c r="O75" s="23" t="str">
        <f t="shared" si="2"/>
        <v>Arizona</v>
      </c>
      <c r="P75" s="29">
        <f t="shared" si="2"/>
        <v>15782221</v>
      </c>
    </row>
    <row r="76" spans="12:16" x14ac:dyDescent="0.35">
      <c r="L76" s="26" t="s">
        <v>32</v>
      </c>
      <c r="M76" s="28">
        <v>60174133</v>
      </c>
      <c r="N76" s="23"/>
      <c r="O76" s="23" t="str">
        <f t="shared" si="2"/>
        <v>California</v>
      </c>
      <c r="P76" s="29">
        <f t="shared" si="2"/>
        <v>60174133</v>
      </c>
    </row>
    <row r="77" spans="12:16" x14ac:dyDescent="0.35">
      <c r="L77" s="26" t="s">
        <v>44</v>
      </c>
      <c r="M77" s="28">
        <v>20996536</v>
      </c>
      <c r="N77" s="23"/>
      <c r="O77" s="23" t="str">
        <f t="shared" si="2"/>
        <v>Colorado</v>
      </c>
      <c r="P77" s="29">
        <f t="shared" si="2"/>
        <v>20996536</v>
      </c>
    </row>
    <row r="78" spans="12:16" x14ac:dyDescent="0.35">
      <c r="L78" s="26" t="s">
        <v>66</v>
      </c>
      <c r="M78" s="28">
        <v>22282457</v>
      </c>
      <c r="N78" s="23"/>
      <c r="O78" s="23" t="str">
        <f t="shared" si="2"/>
        <v>Hawaii</v>
      </c>
      <c r="P78" s="29">
        <f t="shared" si="2"/>
        <v>22282457</v>
      </c>
    </row>
    <row r="79" spans="12:16" x14ac:dyDescent="0.35">
      <c r="L79" s="26" t="s">
        <v>84</v>
      </c>
      <c r="M79" s="28">
        <v>19276878</v>
      </c>
      <c r="N79" s="23"/>
      <c r="O79" s="23" t="str">
        <f t="shared" si="2"/>
        <v>Idaho</v>
      </c>
      <c r="P79" s="29">
        <f t="shared" si="2"/>
        <v>19276878</v>
      </c>
    </row>
    <row r="80" spans="12:16" x14ac:dyDescent="0.35">
      <c r="L80" s="26" t="s">
        <v>42</v>
      </c>
      <c r="M80" s="28">
        <v>20858509</v>
      </c>
      <c r="N80" s="23"/>
      <c r="O80" s="23" t="str">
        <f t="shared" si="2"/>
        <v>Nevada</v>
      </c>
      <c r="P80" s="29">
        <f t="shared" si="2"/>
        <v>20858509</v>
      </c>
    </row>
    <row r="81" spans="12:16" x14ac:dyDescent="0.35">
      <c r="L81" s="26" t="s">
        <v>88</v>
      </c>
      <c r="M81" s="28">
        <v>19865016</v>
      </c>
      <c r="N81" s="23"/>
      <c r="O81" s="23" t="str">
        <f t="shared" si="2"/>
        <v>New Mexico</v>
      </c>
      <c r="P81" s="29">
        <f t="shared" si="2"/>
        <v>19865016</v>
      </c>
    </row>
    <row r="82" spans="12:16" x14ac:dyDescent="0.35">
      <c r="L82" s="26" t="s">
        <v>80</v>
      </c>
      <c r="M82" s="28">
        <v>21349674</v>
      </c>
      <c r="N82" s="23"/>
      <c r="O82" s="23" t="str">
        <f t="shared" si="2"/>
        <v>Oregon</v>
      </c>
      <c r="P82" s="29">
        <f t="shared" si="2"/>
        <v>21349674</v>
      </c>
    </row>
    <row r="83" spans="12:16" x14ac:dyDescent="0.35">
      <c r="L83" s="26" t="s">
        <v>78</v>
      </c>
      <c r="M83" s="28">
        <v>9696420</v>
      </c>
      <c r="N83" s="23"/>
      <c r="O83" s="23" t="str">
        <f t="shared" si="2"/>
        <v>Utah</v>
      </c>
      <c r="P83" s="29">
        <f t="shared" si="2"/>
        <v>9696420</v>
      </c>
    </row>
    <row r="84" spans="12:16" x14ac:dyDescent="0.35">
      <c r="L84" s="26" t="s">
        <v>46</v>
      </c>
      <c r="M84" s="28">
        <v>26330718</v>
      </c>
      <c r="N84" s="23"/>
      <c r="O84" s="23" t="str">
        <f t="shared" si="2"/>
        <v>Washington</v>
      </c>
      <c r="P84" s="29">
        <f t="shared" si="2"/>
        <v>26330718</v>
      </c>
    </row>
    <row r="85" spans="12:16" x14ac:dyDescent="0.35">
      <c r="L85" s="26" t="s">
        <v>70</v>
      </c>
      <c r="M85" s="24">
        <v>18577517</v>
      </c>
      <c r="N85" s="23"/>
      <c r="O85" s="23" t="str">
        <f t="shared" si="2"/>
        <v>Wyoming</v>
      </c>
      <c r="P85" s="29">
        <f t="shared" si="2"/>
        <v>18577517</v>
      </c>
    </row>
    <row r="86" spans="12:16" x14ac:dyDescent="0.35">
      <c r="O86" s="12"/>
    </row>
    <row r="87" spans="12:16" x14ac:dyDescent="0.35">
      <c r="O87" s="12"/>
    </row>
    <row r="88" spans="12:16" x14ac:dyDescent="0.35">
      <c r="O88" s="12"/>
    </row>
    <row r="89" spans="12:16" x14ac:dyDescent="0.35">
      <c r="O89" s="12"/>
    </row>
    <row r="90" spans="12:16" x14ac:dyDescent="0.35">
      <c r="O90" s="12"/>
    </row>
    <row r="91" spans="12:16" x14ac:dyDescent="0.35">
      <c r="O91" s="12"/>
    </row>
    <row r="92" spans="12:16" x14ac:dyDescent="0.35">
      <c r="O92" s="12"/>
    </row>
    <row r="93" spans="12:16" x14ac:dyDescent="0.35">
      <c r="O93" s="12"/>
    </row>
    <row r="94" spans="12:16" x14ac:dyDescent="0.35">
      <c r="O94" s="12"/>
    </row>
    <row r="95" spans="12:16" x14ac:dyDescent="0.35">
      <c r="O95" s="12"/>
    </row>
    <row r="96" spans="12:16" x14ac:dyDescent="0.35">
      <c r="O96" s="12"/>
    </row>
    <row r="97" spans="15:15" x14ac:dyDescent="0.35">
      <c r="O97" s="12"/>
    </row>
    <row r="98" spans="15:15" x14ac:dyDescent="0.35">
      <c r="O98" s="12"/>
    </row>
    <row r="99" spans="15:15" x14ac:dyDescent="0.35">
      <c r="O99" s="12"/>
    </row>
    <row r="100" spans="15:15" x14ac:dyDescent="0.35">
      <c r="O100" s="12"/>
    </row>
    <row r="101" spans="15:15" x14ac:dyDescent="0.35">
      <c r="O101" s="12"/>
    </row>
    <row r="102" spans="15:15" x14ac:dyDescent="0.35">
      <c r="O102" s="12"/>
    </row>
    <row r="103" spans="15:15" x14ac:dyDescent="0.35">
      <c r="O103" s="12"/>
    </row>
    <row r="104" spans="15:15" x14ac:dyDescent="0.35">
      <c r="O104" s="12"/>
    </row>
    <row r="105" spans="15:15" x14ac:dyDescent="0.35">
      <c r="O105" s="12"/>
    </row>
    <row r="106" spans="15:15" x14ac:dyDescent="0.35">
      <c r="O106" s="12"/>
    </row>
    <row r="107" spans="15:15" x14ac:dyDescent="0.35">
      <c r="O107" s="12"/>
    </row>
    <row r="108" spans="15:15" x14ac:dyDescent="0.35">
      <c r="O108" s="12"/>
    </row>
    <row r="109" spans="15:15" x14ac:dyDescent="0.35">
      <c r="O109" s="12"/>
    </row>
    <row r="110" spans="15:15" x14ac:dyDescent="0.35">
      <c r="O110" s="12"/>
    </row>
    <row r="111" spans="15:15" x14ac:dyDescent="0.35">
      <c r="O111" s="12"/>
    </row>
    <row r="112" spans="15:15" x14ac:dyDescent="0.35">
      <c r="O112" s="12"/>
    </row>
    <row r="113" spans="15:15" x14ac:dyDescent="0.35">
      <c r="O113" s="12"/>
    </row>
    <row r="114" spans="15:15" x14ac:dyDescent="0.35">
      <c r="O114" s="12"/>
    </row>
    <row r="115" spans="15:15" x14ac:dyDescent="0.35">
      <c r="O115" s="12"/>
    </row>
    <row r="116" spans="15:15" x14ac:dyDescent="0.35">
      <c r="O116" s="12"/>
    </row>
    <row r="117" spans="15:15" x14ac:dyDescent="0.35">
      <c r="O117" s="12"/>
    </row>
    <row r="118" spans="15:15" x14ac:dyDescent="0.35">
      <c r="O118" s="12"/>
    </row>
    <row r="119" spans="15:15" x14ac:dyDescent="0.35">
      <c r="O119" s="12"/>
    </row>
    <row r="120" spans="15:15" x14ac:dyDescent="0.35">
      <c r="O120" s="12"/>
    </row>
    <row r="121" spans="15:15" x14ac:dyDescent="0.35">
      <c r="O121" s="12"/>
    </row>
    <row r="122" spans="15:15" x14ac:dyDescent="0.35">
      <c r="O122" s="12"/>
    </row>
    <row r="123" spans="15:15" x14ac:dyDescent="0.35">
      <c r="O123" s="12"/>
    </row>
    <row r="124" spans="15:15" x14ac:dyDescent="0.35">
      <c r="O124" s="12"/>
    </row>
    <row r="125" spans="15:15" x14ac:dyDescent="0.35">
      <c r="O125" s="12"/>
    </row>
    <row r="126" spans="15:15" x14ac:dyDescent="0.35">
      <c r="O126" s="12"/>
    </row>
    <row r="127" spans="15:15" x14ac:dyDescent="0.35">
      <c r="O127" s="12"/>
    </row>
    <row r="128" spans="15:15" x14ac:dyDescent="0.35">
      <c r="O128" s="12"/>
    </row>
    <row r="129" spans="15:15" x14ac:dyDescent="0.35">
      <c r="O129" s="12"/>
    </row>
    <row r="130" spans="15:15" x14ac:dyDescent="0.35">
      <c r="O130"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29DC9-9D55-497F-B060-EEDB524F0032}">
  <dimension ref="B2:R71"/>
  <sheetViews>
    <sheetView topLeftCell="A16" workbookViewId="0">
      <selection activeCell="D67" sqref="D67"/>
    </sheetView>
  </sheetViews>
  <sheetFormatPr defaultRowHeight="14.5" x14ac:dyDescent="0.35"/>
  <cols>
    <col min="1" max="1" width="4.26953125" customWidth="1"/>
    <col min="2" max="2" width="18.26953125" bestFit="1" customWidth="1"/>
    <col min="3" max="3" width="15.26953125" bestFit="1" customWidth="1"/>
    <col min="4" max="4" width="21.54296875" bestFit="1" customWidth="1"/>
    <col min="5" max="5" width="20.08984375" bestFit="1" customWidth="1"/>
    <col min="6" max="6" width="15.81640625" bestFit="1" customWidth="1"/>
    <col min="7" max="7" width="24.36328125" bestFit="1" customWidth="1"/>
    <col min="8" max="8" width="23" bestFit="1" customWidth="1"/>
    <col min="9" max="9" width="10.7265625" bestFit="1" customWidth="1"/>
    <col min="10" max="10" width="18.26953125" style="23" bestFit="1" customWidth="1"/>
    <col min="11" max="11" width="16.08984375" bestFit="1" customWidth="1"/>
    <col min="12" max="12" width="15.26953125" bestFit="1" customWidth="1"/>
    <col min="13" max="13" width="21.54296875" bestFit="1" customWidth="1"/>
    <col min="14" max="14" width="20.08984375" bestFit="1" customWidth="1"/>
    <col min="15" max="15" width="15.81640625" bestFit="1" customWidth="1"/>
    <col min="16" max="16" width="24.36328125" bestFit="1" customWidth="1"/>
    <col min="17" max="17" width="23" bestFit="1" customWidth="1"/>
    <col min="18" max="18" width="5" customWidth="1"/>
  </cols>
  <sheetData>
    <row r="2" spans="2:18" x14ac:dyDescent="0.35">
      <c r="B2" s="13" t="s">
        <v>171</v>
      </c>
      <c r="K2" s="16" t="s">
        <v>182</v>
      </c>
    </row>
    <row r="3" spans="2:18" x14ac:dyDescent="0.35">
      <c r="B3" s="14" t="s">
        <v>162</v>
      </c>
      <c r="C3" s="37" t="s">
        <v>173</v>
      </c>
      <c r="D3" s="37" t="s">
        <v>153</v>
      </c>
      <c r="E3" s="37" t="s">
        <v>174</v>
      </c>
      <c r="F3" s="37" t="s">
        <v>175</v>
      </c>
      <c r="G3" s="37" t="s">
        <v>176</v>
      </c>
      <c r="K3" s="14" t="s">
        <v>169</v>
      </c>
      <c r="L3" s="14" t="s">
        <v>177</v>
      </c>
    </row>
    <row r="4" spans="2:18" x14ac:dyDescent="0.35">
      <c r="B4" s="15" t="s">
        <v>22</v>
      </c>
      <c r="C4" s="31">
        <v>306683</v>
      </c>
      <c r="D4" s="30">
        <v>123728632</v>
      </c>
      <c r="E4" s="30">
        <v>44763030.330000028</v>
      </c>
      <c r="F4" s="18">
        <v>0.36178392669855131</v>
      </c>
      <c r="G4" s="32">
        <v>145.9586293664795</v>
      </c>
      <c r="K4" s="14" t="s">
        <v>162</v>
      </c>
      <c r="L4" s="37" t="s">
        <v>22</v>
      </c>
      <c r="M4" s="37" t="s">
        <v>19</v>
      </c>
      <c r="N4" s="37" t="s">
        <v>17</v>
      </c>
      <c r="O4" s="37" t="s">
        <v>23</v>
      </c>
      <c r="P4" s="37" t="s">
        <v>21</v>
      </c>
      <c r="Q4" s="37" t="s">
        <v>20</v>
      </c>
    </row>
    <row r="5" spans="2:18" x14ac:dyDescent="0.35">
      <c r="B5" s="15" t="s">
        <v>19</v>
      </c>
      <c r="C5" s="31">
        <v>435526</v>
      </c>
      <c r="D5" s="30">
        <v>153673680</v>
      </c>
      <c r="E5" s="30">
        <v>51846888.190000139</v>
      </c>
      <c r="F5" s="18">
        <v>0.33738300657601317</v>
      </c>
      <c r="G5" s="32">
        <v>119.04430089133632</v>
      </c>
      <c r="K5" s="15" t="s">
        <v>139</v>
      </c>
      <c r="L5" s="34">
        <v>26216964</v>
      </c>
      <c r="M5" s="34">
        <v>31794462</v>
      </c>
      <c r="N5" s="34">
        <v>37823020</v>
      </c>
      <c r="O5" s="34">
        <v>35190332</v>
      </c>
      <c r="P5" s="34">
        <v>23629892</v>
      </c>
      <c r="Q5" s="34">
        <v>27426005</v>
      </c>
      <c r="R5" s="33"/>
    </row>
    <row r="6" spans="2:18" x14ac:dyDescent="0.35">
      <c r="B6" s="15" t="s">
        <v>17</v>
      </c>
      <c r="C6" s="31">
        <v>593320</v>
      </c>
      <c r="D6" s="30">
        <v>208826244</v>
      </c>
      <c r="E6" s="30">
        <v>82802260.619999707</v>
      </c>
      <c r="F6" s="18">
        <v>0.39651271331585941</v>
      </c>
      <c r="G6" s="32">
        <v>139.55750795523446</v>
      </c>
      <c r="K6" s="21" t="s">
        <v>140</v>
      </c>
      <c r="L6" s="34">
        <v>2288362</v>
      </c>
      <c r="M6" s="34">
        <v>2639958</v>
      </c>
      <c r="N6" s="34">
        <v>3859495</v>
      </c>
      <c r="O6" s="34">
        <v>3066713</v>
      </c>
      <c r="P6" s="34">
        <v>1990181</v>
      </c>
      <c r="Q6" s="34">
        <v>2409037</v>
      </c>
      <c r="R6" s="33"/>
    </row>
    <row r="7" spans="2:18" x14ac:dyDescent="0.35">
      <c r="B7" s="15" t="s">
        <v>23</v>
      </c>
      <c r="C7" s="31">
        <v>433827</v>
      </c>
      <c r="D7" s="30">
        <v>179038860</v>
      </c>
      <c r="E7" s="30">
        <v>68650970.560000017</v>
      </c>
      <c r="F7" s="18">
        <v>0.38344173192344955</v>
      </c>
      <c r="G7" s="32">
        <v>158.24503905934858</v>
      </c>
      <c r="K7" s="21" t="s">
        <v>141</v>
      </c>
      <c r="L7" s="34">
        <v>2284641</v>
      </c>
      <c r="M7" s="34">
        <v>3055928</v>
      </c>
      <c r="N7" s="34">
        <v>2882776</v>
      </c>
      <c r="O7" s="34">
        <v>2113861</v>
      </c>
      <c r="P7" s="34">
        <v>2181938</v>
      </c>
      <c r="Q7" s="34">
        <v>2478844</v>
      </c>
      <c r="R7" s="33"/>
    </row>
    <row r="8" spans="2:18" x14ac:dyDescent="0.35">
      <c r="B8" s="15" t="s">
        <v>21</v>
      </c>
      <c r="C8" s="31">
        <v>317236</v>
      </c>
      <c r="D8" s="30">
        <v>106631896</v>
      </c>
      <c r="E8" s="30">
        <v>38975784.93999999</v>
      </c>
      <c r="F8" s="18">
        <v>0.36551713326001434</v>
      </c>
      <c r="G8" s="32">
        <v>122.86053581560728</v>
      </c>
      <c r="K8" s="21" t="s">
        <v>142</v>
      </c>
      <c r="L8" s="34">
        <v>2224467</v>
      </c>
      <c r="M8" s="34">
        <v>3176299.0000000005</v>
      </c>
      <c r="N8" s="34">
        <v>3683790</v>
      </c>
      <c r="O8" s="34">
        <v>3570368</v>
      </c>
      <c r="P8" s="34">
        <v>2379327</v>
      </c>
      <c r="Q8" s="34">
        <v>2626326</v>
      </c>
      <c r="R8" s="33"/>
    </row>
    <row r="9" spans="2:18" x14ac:dyDescent="0.35">
      <c r="B9" s="15" t="s">
        <v>20</v>
      </c>
      <c r="C9" s="31">
        <v>392269</v>
      </c>
      <c r="D9" s="30">
        <v>128002813</v>
      </c>
      <c r="E9" s="30">
        <v>45095826.810000047</v>
      </c>
      <c r="F9" s="18">
        <v>0.35230340453533665</v>
      </c>
      <c r="G9" s="32">
        <v>114.96148512882753</v>
      </c>
      <c r="K9" s="21" t="s">
        <v>143</v>
      </c>
      <c r="L9" s="34">
        <v>3789599</v>
      </c>
      <c r="M9" s="34">
        <v>4197444</v>
      </c>
      <c r="N9" s="34">
        <v>5403244</v>
      </c>
      <c r="O9" s="34">
        <v>4931081</v>
      </c>
      <c r="P9" s="34">
        <v>2931669</v>
      </c>
      <c r="Q9" s="34">
        <v>3353969</v>
      </c>
      <c r="R9" s="33"/>
    </row>
    <row r="10" spans="2:18" x14ac:dyDescent="0.35">
      <c r="K10" s="21" t="s">
        <v>144</v>
      </c>
      <c r="L10" s="34">
        <v>2992951</v>
      </c>
      <c r="M10" s="34">
        <v>2913820.0000000005</v>
      </c>
      <c r="N10" s="34">
        <v>3209137</v>
      </c>
      <c r="O10" s="34">
        <v>3322570</v>
      </c>
      <c r="P10" s="34">
        <v>2160044</v>
      </c>
      <c r="Q10" s="34">
        <v>2319492.0000000005</v>
      </c>
      <c r="R10" s="33"/>
    </row>
    <row r="11" spans="2:18" x14ac:dyDescent="0.35">
      <c r="K11" s="21" t="s">
        <v>145</v>
      </c>
      <c r="L11" s="34">
        <v>846588</v>
      </c>
      <c r="M11" s="34">
        <v>1541967</v>
      </c>
      <c r="N11" s="34">
        <v>1831450</v>
      </c>
      <c r="O11" s="34">
        <v>1857493</v>
      </c>
      <c r="P11" s="34">
        <v>1150501</v>
      </c>
      <c r="Q11" s="34">
        <v>1601820</v>
      </c>
      <c r="R11" s="33"/>
    </row>
    <row r="12" spans="2:18" x14ac:dyDescent="0.35">
      <c r="B12" s="25" t="s">
        <v>181</v>
      </c>
      <c r="K12" s="21" t="s">
        <v>146</v>
      </c>
      <c r="L12" s="34">
        <v>2355696</v>
      </c>
      <c r="M12" s="34">
        <v>3093292</v>
      </c>
      <c r="N12" s="34">
        <v>3840096</v>
      </c>
      <c r="O12" s="34">
        <v>3291716</v>
      </c>
      <c r="P12" s="34">
        <v>2186525</v>
      </c>
      <c r="Q12" s="34">
        <v>2378688.0000000005</v>
      </c>
      <c r="R12" s="33"/>
    </row>
    <row r="13" spans="2:18" x14ac:dyDescent="0.35">
      <c r="B13" s="14" t="s">
        <v>172</v>
      </c>
      <c r="C13" s="14" t="s">
        <v>177</v>
      </c>
      <c r="K13" s="21" t="s">
        <v>147</v>
      </c>
      <c r="L13" s="34">
        <v>3069057</v>
      </c>
      <c r="M13" s="34">
        <v>4201586</v>
      </c>
      <c r="N13" s="34">
        <v>3244959</v>
      </c>
      <c r="O13" s="34">
        <v>3748758</v>
      </c>
      <c r="P13" s="34">
        <v>2687600</v>
      </c>
      <c r="Q13" s="34">
        <v>2926020</v>
      </c>
      <c r="R13" s="33"/>
    </row>
    <row r="14" spans="2:18" x14ac:dyDescent="0.35">
      <c r="B14" s="14" t="s">
        <v>154</v>
      </c>
      <c r="C14" s="37" t="s">
        <v>22</v>
      </c>
      <c r="D14" s="37" t="s">
        <v>19</v>
      </c>
      <c r="E14" s="37" t="s">
        <v>17</v>
      </c>
      <c r="F14" s="37" t="s">
        <v>23</v>
      </c>
      <c r="G14" s="37" t="s">
        <v>21</v>
      </c>
      <c r="H14" s="37" t="s">
        <v>20</v>
      </c>
      <c r="I14" s="37" t="s">
        <v>168</v>
      </c>
      <c r="K14" s="21" t="s">
        <v>148</v>
      </c>
      <c r="L14" s="34">
        <v>2759599</v>
      </c>
      <c r="M14" s="34">
        <v>2741893</v>
      </c>
      <c r="N14" s="34">
        <v>3504026</v>
      </c>
      <c r="O14" s="34">
        <v>3835693</v>
      </c>
      <c r="P14" s="34">
        <v>2447313</v>
      </c>
      <c r="Q14" s="34">
        <v>3015912</v>
      </c>
      <c r="R14" s="33"/>
    </row>
    <row r="15" spans="2:18" x14ac:dyDescent="0.35">
      <c r="B15" s="15" t="s">
        <v>139</v>
      </c>
      <c r="C15" s="18">
        <v>0.36846640099135824</v>
      </c>
      <c r="D15" s="18">
        <v>0.29436751941265765</v>
      </c>
      <c r="E15" s="18">
        <v>0.41135894066629269</v>
      </c>
      <c r="F15" s="18">
        <v>0.32119348064121722</v>
      </c>
      <c r="G15" s="18">
        <v>0.3508581913958812</v>
      </c>
      <c r="H15" s="18">
        <v>0.33558848508924299</v>
      </c>
      <c r="I15" s="18">
        <v>0.34806364036161452</v>
      </c>
      <c r="J15" s="18"/>
      <c r="K15" s="21" t="s">
        <v>149</v>
      </c>
      <c r="L15" s="34">
        <v>1681612</v>
      </c>
      <c r="M15" s="34">
        <v>1482040</v>
      </c>
      <c r="N15" s="34">
        <v>1994487</v>
      </c>
      <c r="O15" s="34">
        <v>2342771</v>
      </c>
      <c r="P15" s="34">
        <v>1531020.0000000002</v>
      </c>
      <c r="Q15" s="34">
        <v>1804339</v>
      </c>
      <c r="R15" s="33"/>
    </row>
    <row r="16" spans="2:18" x14ac:dyDescent="0.35">
      <c r="B16" s="21" t="s">
        <v>140</v>
      </c>
      <c r="C16" s="18">
        <v>0.37459864304686069</v>
      </c>
      <c r="D16" s="18">
        <v>0.28770496727599454</v>
      </c>
      <c r="E16" s="18">
        <v>0.47399817592716154</v>
      </c>
      <c r="F16" s="18">
        <v>0.24248913413156042</v>
      </c>
      <c r="G16" s="18">
        <v>0.35883955780906363</v>
      </c>
      <c r="H16" s="18">
        <v>0.38441304139371879</v>
      </c>
      <c r="I16" s="18">
        <v>0.35868687808951843</v>
      </c>
      <c r="J16" s="18"/>
      <c r="K16" s="21" t="s">
        <v>150</v>
      </c>
      <c r="L16" s="34">
        <v>906313.00000000012</v>
      </c>
      <c r="M16" s="34">
        <v>1684996</v>
      </c>
      <c r="N16" s="34">
        <v>2258139</v>
      </c>
      <c r="O16" s="34">
        <v>1418844</v>
      </c>
      <c r="P16" s="34">
        <v>794819</v>
      </c>
      <c r="Q16" s="34">
        <v>1559189</v>
      </c>
      <c r="R16" s="33"/>
    </row>
    <row r="17" spans="2:18" x14ac:dyDescent="0.35">
      <c r="B17" s="21" t="s">
        <v>141</v>
      </c>
      <c r="C17" s="18">
        <v>0.43509454658302993</v>
      </c>
      <c r="D17" s="18">
        <v>0.2638331269584886</v>
      </c>
      <c r="E17" s="18">
        <v>0.42581751062170636</v>
      </c>
      <c r="F17" s="18">
        <v>0.21965739942219473</v>
      </c>
      <c r="G17" s="18">
        <v>0.3495393865453556</v>
      </c>
      <c r="H17" s="18">
        <v>0.38426362449593432</v>
      </c>
      <c r="I17" s="18">
        <v>0.34720353423405875</v>
      </c>
      <c r="J17" s="18"/>
      <c r="K17" s="21" t="s">
        <v>151</v>
      </c>
      <c r="L17" s="34">
        <v>1018079</v>
      </c>
      <c r="M17" s="34">
        <v>1065239</v>
      </c>
      <c r="N17" s="34">
        <v>2111421</v>
      </c>
      <c r="O17" s="34">
        <v>1690464</v>
      </c>
      <c r="P17" s="34">
        <v>1188955</v>
      </c>
      <c r="Q17" s="34">
        <v>952369</v>
      </c>
      <c r="R17" s="33"/>
    </row>
    <row r="18" spans="2:18" x14ac:dyDescent="0.35">
      <c r="B18" s="21" t="s">
        <v>142</v>
      </c>
      <c r="C18" s="18">
        <v>0.40060636997536941</v>
      </c>
      <c r="D18" s="18">
        <v>0.25963455266648389</v>
      </c>
      <c r="E18" s="18">
        <v>0.44994268674381543</v>
      </c>
      <c r="F18" s="18">
        <v>0.21421970508362159</v>
      </c>
      <c r="G18" s="18">
        <v>0.33380958565174101</v>
      </c>
      <c r="H18" s="18">
        <v>0.35395983971525241</v>
      </c>
      <c r="I18" s="18">
        <v>0.33192608939107715</v>
      </c>
      <c r="J18" s="18"/>
      <c r="K18" s="15" t="s">
        <v>152</v>
      </c>
      <c r="L18" s="34">
        <v>97511668</v>
      </c>
      <c r="M18" s="34">
        <v>121879218</v>
      </c>
      <c r="N18" s="34">
        <v>171003224</v>
      </c>
      <c r="O18" s="34">
        <v>143848528</v>
      </c>
      <c r="P18" s="34">
        <v>83002004</v>
      </c>
      <c r="Q18" s="34">
        <v>100576808</v>
      </c>
      <c r="R18" s="33"/>
    </row>
    <row r="19" spans="2:18" x14ac:dyDescent="0.35">
      <c r="B19" s="21" t="s">
        <v>143</v>
      </c>
      <c r="C19" s="18">
        <v>0.4131271540867516</v>
      </c>
      <c r="D19" s="18">
        <v>0.32069456316748957</v>
      </c>
      <c r="E19" s="18">
        <v>0.4687617475723842</v>
      </c>
      <c r="F19" s="18">
        <v>0.30057272026154108</v>
      </c>
      <c r="G19" s="18">
        <v>0.36757683421968845</v>
      </c>
      <c r="H19" s="18">
        <v>0.38671003816672128</v>
      </c>
      <c r="I19" s="18">
        <v>0.37799370390692782</v>
      </c>
      <c r="J19" s="18"/>
      <c r="K19" s="21" t="s">
        <v>140</v>
      </c>
      <c r="L19" s="34">
        <v>7965056</v>
      </c>
      <c r="M19" s="34">
        <v>10451678</v>
      </c>
      <c r="N19" s="34">
        <v>11734700</v>
      </c>
      <c r="O19" s="34">
        <v>10286615</v>
      </c>
      <c r="P19" s="34">
        <v>6357156</v>
      </c>
      <c r="Q19" s="34">
        <v>8430191</v>
      </c>
      <c r="R19" s="33"/>
    </row>
    <row r="20" spans="2:18" x14ac:dyDescent="0.35">
      <c r="B20" s="21" t="s">
        <v>144</v>
      </c>
      <c r="C20" s="18">
        <v>0.40400542140516188</v>
      </c>
      <c r="D20" s="18">
        <v>0.28018451379975429</v>
      </c>
      <c r="E20" s="18">
        <v>0.43448032913521606</v>
      </c>
      <c r="F20" s="18">
        <v>0.27517691726585142</v>
      </c>
      <c r="G20" s="18">
        <v>0.3394624137286093</v>
      </c>
      <c r="H20" s="18">
        <v>0.346373714589229</v>
      </c>
      <c r="I20" s="18">
        <v>0.34701720603848668</v>
      </c>
      <c r="J20" s="18"/>
      <c r="K20" s="21" t="s">
        <v>141</v>
      </c>
      <c r="L20" s="34">
        <v>6946917</v>
      </c>
      <c r="M20" s="34">
        <v>7839214</v>
      </c>
      <c r="N20" s="34">
        <v>11316559</v>
      </c>
      <c r="O20" s="34">
        <v>8295794</v>
      </c>
      <c r="P20" s="34">
        <v>5029660</v>
      </c>
      <c r="Q20" s="34">
        <v>6674021</v>
      </c>
      <c r="R20" s="33"/>
    </row>
    <row r="21" spans="2:18" x14ac:dyDescent="0.35">
      <c r="B21" s="21" t="s">
        <v>145</v>
      </c>
      <c r="C21" s="18">
        <v>0.25357460771945739</v>
      </c>
      <c r="D21" s="18">
        <v>0.25323109379124198</v>
      </c>
      <c r="E21" s="18">
        <v>0.30326571295967675</v>
      </c>
      <c r="F21" s="18">
        <v>0.20326959509403264</v>
      </c>
      <c r="G21" s="18">
        <v>0.30298028424138701</v>
      </c>
      <c r="H21" s="18">
        <v>0.2534699529285438</v>
      </c>
      <c r="I21" s="18">
        <v>0.25965735084716907</v>
      </c>
      <c r="J21" s="18"/>
      <c r="K21" s="21" t="s">
        <v>142</v>
      </c>
      <c r="L21" s="34">
        <v>5349925</v>
      </c>
      <c r="M21" s="34">
        <v>6743397</v>
      </c>
      <c r="N21" s="34">
        <v>9590963</v>
      </c>
      <c r="O21" s="34">
        <v>6714950</v>
      </c>
      <c r="P21" s="34">
        <v>4741774</v>
      </c>
      <c r="Q21" s="34">
        <v>6007523</v>
      </c>
      <c r="R21" s="33"/>
    </row>
    <row r="22" spans="2:18" x14ac:dyDescent="0.35">
      <c r="B22" s="21" t="s">
        <v>146</v>
      </c>
      <c r="C22" s="18">
        <v>0.26259980489842494</v>
      </c>
      <c r="D22" s="18">
        <v>0.27401831770165896</v>
      </c>
      <c r="E22" s="18">
        <v>0.31271402589935254</v>
      </c>
      <c r="F22" s="18">
        <v>0.26177588832086363</v>
      </c>
      <c r="G22" s="18">
        <v>0.33684701066761186</v>
      </c>
      <c r="H22" s="18">
        <v>0.2742574730271477</v>
      </c>
      <c r="I22" s="18">
        <v>0.28681099856858844</v>
      </c>
      <c r="J22" s="18"/>
      <c r="K22" s="21" t="s">
        <v>143</v>
      </c>
      <c r="L22" s="34">
        <v>6114878</v>
      </c>
      <c r="M22" s="34">
        <v>7744805</v>
      </c>
      <c r="N22" s="34">
        <v>11399753</v>
      </c>
      <c r="O22" s="34">
        <v>10199898</v>
      </c>
      <c r="P22" s="34">
        <v>5188747</v>
      </c>
      <c r="Q22" s="34">
        <v>7084883</v>
      </c>
      <c r="R22" s="33"/>
    </row>
    <row r="23" spans="2:18" x14ac:dyDescent="0.35">
      <c r="B23" s="21" t="s">
        <v>147</v>
      </c>
      <c r="C23" s="18">
        <v>0.3162622492837377</v>
      </c>
      <c r="D23" s="18">
        <v>0.33798731955028405</v>
      </c>
      <c r="E23" s="18">
        <v>0.39924953751341702</v>
      </c>
      <c r="F23" s="18">
        <v>0.45917597241539732</v>
      </c>
      <c r="G23" s="18">
        <v>0.3827345177853847</v>
      </c>
      <c r="H23" s="18">
        <v>0.30850425150887556</v>
      </c>
      <c r="I23" s="18">
        <v>0.36919870831945717</v>
      </c>
      <c r="J23" s="18"/>
      <c r="K23" s="21" t="s">
        <v>144</v>
      </c>
      <c r="L23" s="34">
        <v>8473896</v>
      </c>
      <c r="M23" s="34">
        <v>9947688</v>
      </c>
      <c r="N23" s="34">
        <v>15435431</v>
      </c>
      <c r="O23" s="34">
        <v>13658307</v>
      </c>
      <c r="P23" s="34">
        <v>7269641</v>
      </c>
      <c r="Q23" s="34">
        <v>8804718</v>
      </c>
      <c r="R23" s="33"/>
    </row>
    <row r="24" spans="2:18" x14ac:dyDescent="0.35">
      <c r="B24" s="21" t="s">
        <v>148</v>
      </c>
      <c r="C24" s="18">
        <v>0.33781792934408222</v>
      </c>
      <c r="D24" s="18">
        <v>0.35273764147616266</v>
      </c>
      <c r="E24" s="18">
        <v>0.43130730765125608</v>
      </c>
      <c r="F24" s="18">
        <v>0.5037239320247997</v>
      </c>
      <c r="G24" s="18">
        <v>0.3596114514163084</v>
      </c>
      <c r="H24" s="18">
        <v>0.29734534363071602</v>
      </c>
      <c r="I24" s="18">
        <v>0.38896049241834058</v>
      </c>
      <c r="J24" s="18"/>
      <c r="K24" s="21" t="s">
        <v>145</v>
      </c>
      <c r="L24" s="34">
        <v>8631182</v>
      </c>
      <c r="M24" s="34">
        <v>9725886</v>
      </c>
      <c r="N24" s="34">
        <v>15402319</v>
      </c>
      <c r="O24" s="34">
        <v>15519917</v>
      </c>
      <c r="P24" s="34">
        <v>7593562</v>
      </c>
      <c r="Q24" s="34">
        <v>9044687</v>
      </c>
      <c r="R24" s="33"/>
    </row>
    <row r="25" spans="2:18" x14ac:dyDescent="0.35">
      <c r="B25" s="21" t="s">
        <v>149</v>
      </c>
      <c r="C25" s="18">
        <v>0.33167210390981988</v>
      </c>
      <c r="D25" s="18">
        <v>0.34769893525141027</v>
      </c>
      <c r="E25" s="18">
        <v>0.38342766335403539</v>
      </c>
      <c r="F25" s="18">
        <v>0.49997804736357077</v>
      </c>
      <c r="G25" s="18">
        <v>0.376182897676059</v>
      </c>
      <c r="H25" s="18">
        <v>0.30726076973340383</v>
      </c>
      <c r="I25" s="18">
        <v>0.38200133366936528</v>
      </c>
      <c r="J25" s="18"/>
      <c r="K25" s="21" t="s">
        <v>146</v>
      </c>
      <c r="L25" s="34">
        <v>10765350</v>
      </c>
      <c r="M25" s="34">
        <v>12968988.000000002</v>
      </c>
      <c r="N25" s="34">
        <v>19244657</v>
      </c>
      <c r="O25" s="34">
        <v>16233109</v>
      </c>
      <c r="P25" s="34">
        <v>8633584</v>
      </c>
      <c r="Q25" s="34">
        <v>10488993</v>
      </c>
      <c r="R25" s="33"/>
    </row>
    <row r="26" spans="2:18" x14ac:dyDescent="0.35">
      <c r="B26" s="21" t="s">
        <v>150</v>
      </c>
      <c r="C26" s="18">
        <v>0.44061220571700943</v>
      </c>
      <c r="D26" s="18">
        <v>0.230559906373665</v>
      </c>
      <c r="E26" s="18">
        <v>0.35352762606730587</v>
      </c>
      <c r="F26" s="18">
        <v>0.29023380301146556</v>
      </c>
      <c r="G26" s="18">
        <v>0.31410945133420309</v>
      </c>
      <c r="H26" s="18">
        <v>0.34369148320056148</v>
      </c>
      <c r="I26" s="18">
        <v>0.32282294051471183</v>
      </c>
      <c r="J26" s="18"/>
      <c r="K26" s="21" t="s">
        <v>147</v>
      </c>
      <c r="L26" s="34">
        <v>8708527</v>
      </c>
      <c r="M26" s="34">
        <v>13974791</v>
      </c>
      <c r="N26" s="34">
        <v>18607030</v>
      </c>
      <c r="O26" s="34">
        <v>12228186</v>
      </c>
      <c r="P26" s="34">
        <v>8139077</v>
      </c>
      <c r="Q26" s="34">
        <v>10630610</v>
      </c>
      <c r="R26" s="33"/>
    </row>
    <row r="27" spans="2:18" x14ac:dyDescent="0.35">
      <c r="B27" s="21" t="s">
        <v>151</v>
      </c>
      <c r="C27" s="18">
        <v>0.44171829494567705</v>
      </c>
      <c r="D27" s="18">
        <v>0.26017690865617954</v>
      </c>
      <c r="E27" s="18">
        <v>0.37467075490866097</v>
      </c>
      <c r="F27" s="18">
        <v>0.27080434720881369</v>
      </c>
      <c r="G27" s="18">
        <v>0.32749465707280762</v>
      </c>
      <c r="H27" s="18">
        <v>0.3644516043676348</v>
      </c>
      <c r="I27" s="18">
        <v>0.33790408105523112</v>
      </c>
      <c r="J27" s="18"/>
      <c r="K27" s="21" t="s">
        <v>148</v>
      </c>
      <c r="L27" s="34">
        <v>7473855</v>
      </c>
      <c r="M27" s="34">
        <v>11595725</v>
      </c>
      <c r="N27" s="34">
        <v>14285930</v>
      </c>
      <c r="O27" s="34">
        <v>11119933</v>
      </c>
      <c r="P27" s="34">
        <v>6385166</v>
      </c>
      <c r="Q27" s="34">
        <v>8496414</v>
      </c>
      <c r="R27" s="33"/>
    </row>
    <row r="28" spans="2:18" x14ac:dyDescent="0.35">
      <c r="B28" s="15" t="s">
        <v>152</v>
      </c>
      <c r="C28" s="18">
        <v>0.35998727824038451</v>
      </c>
      <c r="D28" s="18">
        <v>0.34860439685459771</v>
      </c>
      <c r="E28" s="18">
        <v>0.39322897900451304</v>
      </c>
      <c r="F28" s="18">
        <v>0.39866981009357289</v>
      </c>
      <c r="G28" s="18">
        <v>0.36969039651139041</v>
      </c>
      <c r="H28" s="18">
        <v>0.35686134859241103</v>
      </c>
      <c r="I28" s="18">
        <v>0.37440940065248823</v>
      </c>
      <c r="J28" s="18"/>
      <c r="K28" s="21" t="s">
        <v>149</v>
      </c>
      <c r="L28" s="34">
        <v>6936133</v>
      </c>
      <c r="M28" s="34">
        <v>9236718</v>
      </c>
      <c r="N28" s="34">
        <v>12557222</v>
      </c>
      <c r="O28" s="34">
        <v>11051405</v>
      </c>
      <c r="P28" s="34">
        <v>6191335</v>
      </c>
      <c r="Q28" s="34">
        <v>7101951</v>
      </c>
      <c r="R28" s="33"/>
    </row>
    <row r="29" spans="2:18" x14ac:dyDescent="0.35">
      <c r="B29" s="21" t="s">
        <v>140</v>
      </c>
      <c r="C29" s="18">
        <v>0.4122705439861315</v>
      </c>
      <c r="D29" s="18">
        <v>0.2964692119294145</v>
      </c>
      <c r="E29" s="18">
        <v>0.38571230538488427</v>
      </c>
      <c r="F29" s="18">
        <v>0.31124823666483104</v>
      </c>
      <c r="G29" s="18">
        <v>0.34347610786961963</v>
      </c>
      <c r="H29" s="18">
        <v>0.35801445305331747</v>
      </c>
      <c r="I29" s="18">
        <v>0.34969290396758784</v>
      </c>
      <c r="J29" s="18"/>
      <c r="K29" s="21" t="s">
        <v>150</v>
      </c>
      <c r="L29" s="34">
        <v>9487223</v>
      </c>
      <c r="M29" s="34">
        <v>8455290</v>
      </c>
      <c r="N29" s="34">
        <v>12474812</v>
      </c>
      <c r="O29" s="34">
        <v>13629706</v>
      </c>
      <c r="P29" s="34">
        <v>7922340</v>
      </c>
      <c r="Q29" s="34">
        <v>7265669</v>
      </c>
      <c r="R29" s="33"/>
    </row>
    <row r="30" spans="2:18" x14ac:dyDescent="0.35">
      <c r="B30" s="21" t="s">
        <v>141</v>
      </c>
      <c r="C30" s="18">
        <v>0.39432260526504059</v>
      </c>
      <c r="D30" s="18">
        <v>0.30942371773496696</v>
      </c>
      <c r="E30" s="18">
        <v>0.38999720498077206</v>
      </c>
      <c r="F30" s="18">
        <v>0.31472475570150371</v>
      </c>
      <c r="G30" s="18">
        <v>0.33425244052281866</v>
      </c>
      <c r="H30" s="18">
        <v>0.34685579502971298</v>
      </c>
      <c r="I30" s="18">
        <v>0.35107640302792714</v>
      </c>
      <c r="J30" s="18"/>
      <c r="K30" s="21" t="s">
        <v>151</v>
      </c>
      <c r="L30" s="34">
        <v>10658726</v>
      </c>
      <c r="M30" s="34">
        <v>13195038</v>
      </c>
      <c r="N30" s="34">
        <v>18953848</v>
      </c>
      <c r="O30" s="34">
        <v>14910708</v>
      </c>
      <c r="P30" s="34">
        <v>9549962</v>
      </c>
      <c r="Q30" s="34">
        <v>10547148</v>
      </c>
      <c r="R30" s="33"/>
    </row>
    <row r="31" spans="2:18" x14ac:dyDescent="0.35">
      <c r="B31" s="21" t="s">
        <v>142</v>
      </c>
      <c r="C31" s="18">
        <v>0.3875148118898864</v>
      </c>
      <c r="D31" s="18">
        <v>0.34587205973487856</v>
      </c>
      <c r="E31" s="18">
        <v>0.39210988510747047</v>
      </c>
      <c r="F31" s="18">
        <v>0.37549103567413017</v>
      </c>
      <c r="G31" s="18">
        <v>0.37020397851099607</v>
      </c>
      <c r="H31" s="18">
        <v>0.35534036573809197</v>
      </c>
      <c r="I31" s="18">
        <v>0.37237109529419915</v>
      </c>
      <c r="J31" s="18"/>
    </row>
    <row r="32" spans="2:18" x14ac:dyDescent="0.35">
      <c r="B32" s="21" t="s">
        <v>143</v>
      </c>
      <c r="C32" s="18">
        <v>0.38571137805202349</v>
      </c>
      <c r="D32" s="18">
        <v>0.35353517745120777</v>
      </c>
      <c r="E32" s="18">
        <v>0.39597965850663647</v>
      </c>
      <c r="F32" s="18">
        <v>0.38739809652998486</v>
      </c>
      <c r="G32" s="18">
        <v>0.39185942964650233</v>
      </c>
      <c r="H32" s="18">
        <v>0.37580777692447431</v>
      </c>
      <c r="I32" s="18">
        <v>0.38250178576800731</v>
      </c>
      <c r="J32" s="18"/>
    </row>
    <row r="33" spans="2:13" x14ac:dyDescent="0.35">
      <c r="B33" s="21" t="s">
        <v>144</v>
      </c>
      <c r="C33" s="18">
        <v>0.39508488539392045</v>
      </c>
      <c r="D33" s="18">
        <v>0.33926109162249563</v>
      </c>
      <c r="E33" s="18">
        <v>0.39445839769553553</v>
      </c>
      <c r="F33" s="18">
        <v>0.3894944307519228</v>
      </c>
      <c r="G33" s="18">
        <v>0.37543179917687813</v>
      </c>
      <c r="H33" s="18">
        <v>0.36513575676131826</v>
      </c>
      <c r="I33" s="18">
        <v>0.37860566370823567</v>
      </c>
      <c r="J33" s="18"/>
    </row>
    <row r="34" spans="2:13" x14ac:dyDescent="0.35">
      <c r="B34" s="21" t="s">
        <v>145</v>
      </c>
      <c r="C34" s="18">
        <v>0.3390057839123311</v>
      </c>
      <c r="D34" s="18">
        <v>0.35300489641766314</v>
      </c>
      <c r="E34" s="18">
        <v>0.38785074117735124</v>
      </c>
      <c r="F34" s="18">
        <v>0.40523519810060848</v>
      </c>
      <c r="G34" s="18">
        <v>0.35630666609425199</v>
      </c>
      <c r="H34" s="18">
        <v>0.34208240373602733</v>
      </c>
      <c r="I34" s="18">
        <v>0.37049294760683843</v>
      </c>
      <c r="J34" s="18"/>
    </row>
    <row r="35" spans="2:13" x14ac:dyDescent="0.35">
      <c r="B35" s="21" t="s">
        <v>146</v>
      </c>
      <c r="C35" s="18">
        <v>0.34011820888312982</v>
      </c>
      <c r="D35" s="18">
        <v>0.35369451571703214</v>
      </c>
      <c r="E35" s="18">
        <v>0.38702519613625747</v>
      </c>
      <c r="F35" s="18">
        <v>0.41412990142553718</v>
      </c>
      <c r="G35" s="18">
        <v>0.35904215097692926</v>
      </c>
      <c r="H35" s="18">
        <v>0.34494049524105891</v>
      </c>
      <c r="I35" s="18">
        <v>0.37195828345812781</v>
      </c>
      <c r="J35" s="18"/>
    </row>
    <row r="36" spans="2:13" x14ac:dyDescent="0.35">
      <c r="B36" s="21" t="s">
        <v>147</v>
      </c>
      <c r="C36" s="18">
        <v>0.33692019557383213</v>
      </c>
      <c r="D36" s="18">
        <v>0.35776898345027153</v>
      </c>
      <c r="E36" s="18">
        <v>0.38601053634029714</v>
      </c>
      <c r="F36" s="18">
        <v>0.4277961154663496</v>
      </c>
      <c r="G36" s="18">
        <v>0.37562085111125015</v>
      </c>
      <c r="H36" s="18">
        <v>0.34878555793129473</v>
      </c>
      <c r="I36" s="18">
        <v>0.37506132236951878</v>
      </c>
      <c r="J36" s="18"/>
    </row>
    <row r="37" spans="2:13" x14ac:dyDescent="0.35">
      <c r="B37" s="21" t="s">
        <v>148</v>
      </c>
      <c r="C37" s="18">
        <v>0.34684083247534214</v>
      </c>
      <c r="D37" s="18">
        <v>0.38154114900103259</v>
      </c>
      <c r="E37" s="18">
        <v>0.4013028007277088</v>
      </c>
      <c r="F37" s="18">
        <v>0.46679122976730159</v>
      </c>
      <c r="G37" s="18">
        <v>0.41876731944008988</v>
      </c>
      <c r="H37" s="18">
        <v>0.38555444567555192</v>
      </c>
      <c r="I37" s="18">
        <v>0.40247780435349684</v>
      </c>
      <c r="J37" s="18"/>
    </row>
    <row r="38" spans="2:13" x14ac:dyDescent="0.35">
      <c r="B38" s="21" t="s">
        <v>149</v>
      </c>
      <c r="C38" s="18">
        <v>0.34582805866035132</v>
      </c>
      <c r="D38" s="18">
        <v>0.37056912097998479</v>
      </c>
      <c r="E38" s="18">
        <v>0.40107969182992864</v>
      </c>
      <c r="F38" s="18">
        <v>0.44628931615482381</v>
      </c>
      <c r="G38" s="18">
        <v>0.40626307896439151</v>
      </c>
      <c r="H38" s="18">
        <v>0.37081950861108465</v>
      </c>
      <c r="I38" s="18">
        <v>0.39451848320983607</v>
      </c>
      <c r="J38" s="18"/>
    </row>
    <row r="39" spans="2:13" x14ac:dyDescent="0.35">
      <c r="B39" s="21" t="s">
        <v>150</v>
      </c>
      <c r="C39" s="18">
        <v>0.3344440317256166</v>
      </c>
      <c r="D39" s="18">
        <v>0.35413846834348667</v>
      </c>
      <c r="E39" s="18">
        <v>0.40328633168980815</v>
      </c>
      <c r="F39" s="18">
        <v>0.3987214104251407</v>
      </c>
      <c r="G39" s="18">
        <v>0.3561969847292592</v>
      </c>
      <c r="H39" s="18">
        <v>0.3464878788174911</v>
      </c>
      <c r="I39" s="18">
        <v>0.37092986161569219</v>
      </c>
      <c r="J39" s="18"/>
    </row>
    <row r="40" spans="2:13" x14ac:dyDescent="0.35">
      <c r="B40" s="21" t="s">
        <v>151</v>
      </c>
      <c r="C40" s="18">
        <v>0.33913347054798121</v>
      </c>
      <c r="D40" s="18">
        <v>0.35290466385924785</v>
      </c>
      <c r="E40" s="18">
        <v>0.39757268761467335</v>
      </c>
      <c r="F40" s="18">
        <v>0.3985427110503405</v>
      </c>
      <c r="G40" s="18">
        <v>0.35901832384254512</v>
      </c>
      <c r="H40" s="18">
        <v>0.35080449994633622</v>
      </c>
      <c r="I40" s="18">
        <v>0.37110899213690651</v>
      </c>
      <c r="J40" s="18"/>
    </row>
    <row r="41" spans="2:13" x14ac:dyDescent="0.35">
      <c r="J41" s="18"/>
    </row>
    <row r="42" spans="2:13" x14ac:dyDescent="0.35">
      <c r="B42" s="27" t="s">
        <v>178</v>
      </c>
      <c r="E42" s="35" t="s">
        <v>179</v>
      </c>
      <c r="J42" s="35" t="s">
        <v>180</v>
      </c>
    </row>
    <row r="43" spans="2:13" x14ac:dyDescent="0.35">
      <c r="B43" s="14" t="s">
        <v>162</v>
      </c>
      <c r="C43" t="s">
        <v>153</v>
      </c>
      <c r="E43" s="14" t="s">
        <v>169</v>
      </c>
      <c r="F43" s="14" t="s">
        <v>177</v>
      </c>
      <c r="J43" s="14" t="s">
        <v>172</v>
      </c>
      <c r="K43" s="14" t="s">
        <v>177</v>
      </c>
    </row>
    <row r="44" spans="2:13" x14ac:dyDescent="0.35">
      <c r="B44" s="15" t="s">
        <v>18</v>
      </c>
      <c r="C44" s="30">
        <v>356643750</v>
      </c>
      <c r="E44" s="14" t="s">
        <v>154</v>
      </c>
      <c r="F44" s="37" t="s">
        <v>18</v>
      </c>
      <c r="G44" s="37" t="s">
        <v>83</v>
      </c>
      <c r="H44" s="37" t="s">
        <v>24</v>
      </c>
      <c r="J44" s="14" t="s">
        <v>154</v>
      </c>
      <c r="K44" s="37" t="s">
        <v>18</v>
      </c>
      <c r="L44" s="37" t="s">
        <v>83</v>
      </c>
      <c r="M44" s="37" t="s">
        <v>24</v>
      </c>
    </row>
    <row r="45" spans="2:13" x14ac:dyDescent="0.35">
      <c r="B45" s="15" t="s">
        <v>83</v>
      </c>
      <c r="C45" s="30">
        <v>247672882</v>
      </c>
      <c r="E45" s="15" t="s">
        <v>139</v>
      </c>
      <c r="F45" s="18">
        <v>0.51572194578035258</v>
      </c>
      <c r="G45" s="18">
        <v>2.4823974317977456E-2</v>
      </c>
      <c r="H45" s="18">
        <v>0.45945407990166998</v>
      </c>
      <c r="J45" s="15" t="s">
        <v>139</v>
      </c>
      <c r="K45" s="18">
        <v>0.33647008082808855</v>
      </c>
      <c r="L45" s="18">
        <v>0.46825269039634404</v>
      </c>
      <c r="M45" s="18">
        <v>0.35458329775681507</v>
      </c>
    </row>
    <row r="46" spans="2:13" x14ac:dyDescent="0.35">
      <c r="B46" s="15" t="s">
        <v>24</v>
      </c>
      <c r="C46" s="30">
        <v>295585493</v>
      </c>
      <c r="E46" s="21" t="s">
        <v>140</v>
      </c>
      <c r="F46" s="18">
        <v>0.21825737894513672</v>
      </c>
      <c r="G46" s="18">
        <v>2.4429506896440981E-2</v>
      </c>
      <c r="H46" s="18">
        <v>0.75731311415842228</v>
      </c>
      <c r="J46" s="21" t="s">
        <v>140</v>
      </c>
      <c r="K46" s="18">
        <v>0.37304439746300211</v>
      </c>
      <c r="L46" s="18">
        <v>0.47766137542152404</v>
      </c>
      <c r="M46" s="18">
        <v>0.35071115082854859</v>
      </c>
    </row>
    <row r="47" spans="2:13" x14ac:dyDescent="0.35">
      <c r="E47" s="21" t="s">
        <v>141</v>
      </c>
      <c r="F47" s="18">
        <v>0.4393089259706035</v>
      </c>
      <c r="G47" s="18">
        <v>2.4781257325982659E-2</v>
      </c>
      <c r="H47" s="18">
        <v>0.53590981670341387</v>
      </c>
      <c r="J47" s="21" t="s">
        <v>141</v>
      </c>
      <c r="K47" s="18">
        <v>0.33183456649592108</v>
      </c>
      <c r="L47" s="18">
        <v>0.47165857254707827</v>
      </c>
      <c r="M47" s="18">
        <v>0.35404717147684828</v>
      </c>
    </row>
    <row r="48" spans="2:13" x14ac:dyDescent="0.35">
      <c r="E48" s="21" t="s">
        <v>142</v>
      </c>
      <c r="F48" s="18">
        <v>0.39714161094510109</v>
      </c>
      <c r="G48" s="18">
        <v>2.4524170416402591E-2</v>
      </c>
      <c r="H48" s="18">
        <v>0.57833421863849632</v>
      </c>
      <c r="J48" s="21" t="s">
        <v>142</v>
      </c>
      <c r="K48" s="18">
        <v>0.29784352165389411</v>
      </c>
      <c r="L48" s="18">
        <v>0.44679957331954162</v>
      </c>
      <c r="M48" s="18">
        <v>0.35045936757983093</v>
      </c>
    </row>
    <row r="49" spans="5:13" x14ac:dyDescent="0.35">
      <c r="E49" s="21" t="s">
        <v>143</v>
      </c>
      <c r="F49" s="18">
        <v>0.63512399679993581</v>
      </c>
      <c r="G49" s="18">
        <v>2.5051158194540204E-2</v>
      </c>
      <c r="H49" s="18">
        <v>0.33982484500552401</v>
      </c>
      <c r="J49" s="21" t="s">
        <v>143</v>
      </c>
      <c r="K49" s="18">
        <v>0.39552420257862236</v>
      </c>
      <c r="L49" s="18">
        <v>0.50117655742545042</v>
      </c>
      <c r="M49" s="18">
        <v>0.33614887195422377</v>
      </c>
    </row>
    <row r="50" spans="5:13" x14ac:dyDescent="0.35">
      <c r="E50" s="21" t="s">
        <v>144</v>
      </c>
      <c r="F50" s="18">
        <v>0.721642031978458</v>
      </c>
      <c r="G50" s="18">
        <v>2.4936378466172211E-2</v>
      </c>
      <c r="H50" s="18">
        <v>0.25342158955536981</v>
      </c>
      <c r="J50" s="21" t="s">
        <v>144</v>
      </c>
      <c r="K50" s="18">
        <v>0.3444814170164841</v>
      </c>
      <c r="L50" s="18">
        <v>0.46516360335076345</v>
      </c>
      <c r="M50" s="18">
        <v>0.3426126431232055</v>
      </c>
    </row>
    <row r="51" spans="5:13" x14ac:dyDescent="0.35">
      <c r="E51" s="21" t="s">
        <v>145</v>
      </c>
      <c r="F51" s="18">
        <v>0.9746802284395637</v>
      </c>
      <c r="G51" s="18">
        <v>2.5319771560436289E-2</v>
      </c>
      <c r="H51" s="18">
        <v>0</v>
      </c>
      <c r="J51" s="21" t="s">
        <v>145</v>
      </c>
      <c r="K51" s="18">
        <v>0.25636165577342046</v>
      </c>
      <c r="L51" s="18">
        <v>0.38652456288662557</v>
      </c>
      <c r="M51" s="18" t="e">
        <v>#DIV/0!</v>
      </c>
    </row>
    <row r="52" spans="5:13" x14ac:dyDescent="0.35">
      <c r="E52" s="21" t="s">
        <v>146</v>
      </c>
      <c r="F52" s="18">
        <v>0.74412342974427936</v>
      </c>
      <c r="G52" s="18">
        <v>2.4990532784502147E-2</v>
      </c>
      <c r="H52" s="18">
        <v>0.23088603747121852</v>
      </c>
      <c r="J52" s="21" t="s">
        <v>146</v>
      </c>
      <c r="K52" s="18">
        <v>0.26055648084647792</v>
      </c>
      <c r="L52" s="18">
        <v>0.40474405350908316</v>
      </c>
      <c r="M52" s="18">
        <v>0.35866199518790526</v>
      </c>
    </row>
    <row r="53" spans="5:13" x14ac:dyDescent="0.35">
      <c r="E53" s="21" t="s">
        <v>147</v>
      </c>
      <c r="F53" s="18">
        <v>0.45057395167919484</v>
      </c>
      <c r="G53" s="18">
        <v>2.4432160611893159E-2</v>
      </c>
      <c r="H53" s="18">
        <v>0.52499388770891209</v>
      </c>
      <c r="J53" s="21" t="s">
        <v>147</v>
      </c>
      <c r="K53" s="18">
        <v>0.34248032155417846</v>
      </c>
      <c r="L53" s="18">
        <v>0.49103796467502081</v>
      </c>
      <c r="M53" s="18">
        <v>0.38645950513893601</v>
      </c>
    </row>
    <row r="54" spans="5:13" x14ac:dyDescent="0.35">
      <c r="E54" s="21" t="s">
        <v>148</v>
      </c>
      <c r="F54" s="18">
        <v>0.65134484340298715</v>
      </c>
      <c r="G54" s="18">
        <v>2.4923685165716115E-2</v>
      </c>
      <c r="H54" s="18">
        <v>0.32373147143129677</v>
      </c>
      <c r="J54" s="21" t="s">
        <v>148</v>
      </c>
      <c r="K54" s="18">
        <v>0.38218179911931222</v>
      </c>
      <c r="L54" s="18">
        <v>0.50812471778595136</v>
      </c>
      <c r="M54" s="18">
        <v>0.39342485692038881</v>
      </c>
    </row>
    <row r="55" spans="5:13" x14ac:dyDescent="0.35">
      <c r="E55" s="21" t="s">
        <v>149</v>
      </c>
      <c r="F55" s="18">
        <v>0.52744168680197956</v>
      </c>
      <c r="G55" s="18">
        <v>2.4782976502336736E-2</v>
      </c>
      <c r="H55" s="18">
        <v>0.4477753366956837</v>
      </c>
      <c r="J55" s="21" t="s">
        <v>149</v>
      </c>
      <c r="K55" s="18">
        <v>0.36923497506779807</v>
      </c>
      <c r="L55" s="18">
        <v>0.50804889128856279</v>
      </c>
      <c r="M55" s="18">
        <v>0.39006268890860951</v>
      </c>
    </row>
    <row r="56" spans="5:13" x14ac:dyDescent="0.35">
      <c r="E56" s="21" t="s">
        <v>150</v>
      </c>
      <c r="F56" s="18">
        <v>0.11090428307992067</v>
      </c>
      <c r="G56" s="18">
        <v>2.5005972884265218E-2</v>
      </c>
      <c r="H56" s="18">
        <v>0.86408974403581407</v>
      </c>
      <c r="J56" s="21" t="s">
        <v>150</v>
      </c>
      <c r="K56" s="18">
        <v>0.36039215686274512</v>
      </c>
      <c r="L56" s="18">
        <v>0.43532426753985237</v>
      </c>
      <c r="M56" s="18">
        <v>0.31474531641818237</v>
      </c>
    </row>
    <row r="57" spans="5:13" x14ac:dyDescent="0.35">
      <c r="E57" s="21" t="s">
        <v>151</v>
      </c>
      <c r="F57" s="18">
        <v>0</v>
      </c>
      <c r="G57" s="18">
        <v>2.5130420666372891E-2</v>
      </c>
      <c r="H57" s="18">
        <v>0.97486957933362706</v>
      </c>
      <c r="J57" s="21" t="s">
        <v>151</v>
      </c>
      <c r="K57" s="18" t="e">
        <v>#DIV/0!</v>
      </c>
      <c r="L57" s="18">
        <v>0.45803138168657959</v>
      </c>
      <c r="M57" s="18">
        <v>0.33480741083146098</v>
      </c>
    </row>
    <row r="58" spans="5:13" x14ac:dyDescent="0.35">
      <c r="E58" s="15" t="s">
        <v>152</v>
      </c>
      <c r="F58" s="18">
        <v>0.36602521420890949</v>
      </c>
      <c r="G58" s="18">
        <v>0.33873732249154714</v>
      </c>
      <c r="H58" s="18">
        <v>0.29523746329954337</v>
      </c>
      <c r="J58" s="15" t="s">
        <v>152</v>
      </c>
      <c r="K58" s="18">
        <v>0.36536295759222731</v>
      </c>
      <c r="L58" s="18">
        <v>0.38839217634552275</v>
      </c>
      <c r="M58" s="18">
        <v>0.36958189087656435</v>
      </c>
    </row>
    <row r="59" spans="5:13" x14ac:dyDescent="0.35">
      <c r="E59" s="21" t="s">
        <v>140</v>
      </c>
      <c r="F59" s="18">
        <v>0.27351546741285476</v>
      </c>
      <c r="G59" s="18">
        <v>0.25571997709169891</v>
      </c>
      <c r="H59" s="18">
        <v>0.47076455549544632</v>
      </c>
      <c r="J59" s="21" t="s">
        <v>140</v>
      </c>
      <c r="K59" s="18">
        <v>0.37106504468718965</v>
      </c>
      <c r="L59" s="18">
        <v>0.37856430181705625</v>
      </c>
      <c r="M59" s="18">
        <v>0.32159264854099845</v>
      </c>
    </row>
    <row r="60" spans="5:13" x14ac:dyDescent="0.35">
      <c r="E60" s="21" t="s">
        <v>141</v>
      </c>
      <c r="F60" s="18">
        <v>0.31484421610134794</v>
      </c>
      <c r="G60" s="18">
        <v>0.277298126888401</v>
      </c>
      <c r="H60" s="18">
        <v>0.40785765701025106</v>
      </c>
      <c r="J60" s="21" t="s">
        <v>141</v>
      </c>
      <c r="K60" s="18">
        <v>0.37183517051326215</v>
      </c>
      <c r="L60" s="18">
        <v>0.37858225222003311</v>
      </c>
      <c r="M60" s="18">
        <v>0.31635081165515022</v>
      </c>
    </row>
    <row r="61" spans="5:13" x14ac:dyDescent="0.35">
      <c r="E61" s="21" t="s">
        <v>142</v>
      </c>
      <c r="F61" s="18">
        <v>0.35815519212827701</v>
      </c>
      <c r="G61" s="18">
        <v>0.29729893831012616</v>
      </c>
      <c r="H61" s="18">
        <v>0.34454586956159683</v>
      </c>
      <c r="J61" s="21" t="s">
        <v>142</v>
      </c>
      <c r="K61" s="18">
        <v>0.37281447802442719</v>
      </c>
      <c r="L61" s="18">
        <v>0.38169598594083948</v>
      </c>
      <c r="M61" s="18">
        <v>0.36386401343666613</v>
      </c>
    </row>
    <row r="62" spans="5:13" x14ac:dyDescent="0.35">
      <c r="E62" s="21" t="s">
        <v>143</v>
      </c>
      <c r="F62" s="18">
        <v>0.29877151563435284</v>
      </c>
      <c r="G62" s="18">
        <v>0.25828861161858713</v>
      </c>
      <c r="H62" s="18">
        <v>0.44293987274706009</v>
      </c>
      <c r="J62" s="21" t="s">
        <v>143</v>
      </c>
      <c r="K62" s="18">
        <v>0.37409939521430452</v>
      </c>
      <c r="L62" s="18">
        <v>0.38418734271179983</v>
      </c>
      <c r="M62" s="18">
        <v>0.38718647307104026</v>
      </c>
    </row>
    <row r="63" spans="5:13" x14ac:dyDescent="0.35">
      <c r="E63" s="21" t="s">
        <v>144</v>
      </c>
      <c r="F63" s="18">
        <v>0.34202090115847572</v>
      </c>
      <c r="G63" s="18">
        <v>0.28463320959260668</v>
      </c>
      <c r="H63" s="18">
        <v>0.3733458892489176</v>
      </c>
      <c r="J63" s="21" t="s">
        <v>144</v>
      </c>
      <c r="K63" s="18">
        <v>0.37036645363005194</v>
      </c>
      <c r="L63" s="18">
        <v>0.38682417947003106</v>
      </c>
      <c r="M63" s="18">
        <v>0.37988790505652159</v>
      </c>
    </row>
    <row r="64" spans="5:13" x14ac:dyDescent="0.35">
      <c r="E64" s="21" t="s">
        <v>145</v>
      </c>
      <c r="F64" s="18">
        <v>0.44123300511473779</v>
      </c>
      <c r="G64" s="18">
        <v>0.39080687658414748</v>
      </c>
      <c r="H64" s="18">
        <v>0.16796011830111474</v>
      </c>
      <c r="J64" s="21" t="s">
        <v>145</v>
      </c>
      <c r="K64" s="18">
        <v>0.36323921265257003</v>
      </c>
      <c r="L64" s="18">
        <v>0.38747545876751122</v>
      </c>
      <c r="M64" s="18">
        <v>0.35003395468734183</v>
      </c>
    </row>
    <row r="65" spans="5:13" x14ac:dyDescent="0.35">
      <c r="E65" s="21" t="s">
        <v>146</v>
      </c>
      <c r="F65" s="18">
        <v>0.42859369019451293</v>
      </c>
      <c r="G65" s="18">
        <v>0.39771354912391871</v>
      </c>
      <c r="H65" s="18">
        <v>0.17369276068156836</v>
      </c>
      <c r="J65" s="21" t="s">
        <v>146</v>
      </c>
      <c r="K65" s="18">
        <v>0.3614821847425444</v>
      </c>
      <c r="L65" s="18">
        <v>0.39201139703706323</v>
      </c>
      <c r="M65" s="18">
        <v>0.35189178701099272</v>
      </c>
    </row>
    <row r="66" spans="5:13" x14ac:dyDescent="0.35">
      <c r="E66" s="21" t="s">
        <v>147</v>
      </c>
      <c r="F66" s="18">
        <v>0.38279057939467065</v>
      </c>
      <c r="G66" s="18">
        <v>0.39379751785564071</v>
      </c>
      <c r="H66" s="18">
        <v>0.22341190274968864</v>
      </c>
      <c r="J66" s="21" t="s">
        <v>147</v>
      </c>
      <c r="K66" s="18">
        <v>0.36067217780187016</v>
      </c>
      <c r="L66" s="18">
        <v>0.39065204485402355</v>
      </c>
      <c r="M66" s="18">
        <v>0.37223444151779356</v>
      </c>
    </row>
    <row r="67" spans="5:13" x14ac:dyDescent="0.35">
      <c r="E67" s="21" t="s">
        <v>148</v>
      </c>
      <c r="F67" s="18">
        <v>0.2906774822585021</v>
      </c>
      <c r="G67" s="18">
        <v>0.31832475830197887</v>
      </c>
      <c r="H67" s="18">
        <v>0.39099775943951909</v>
      </c>
      <c r="J67" s="21" t="s">
        <v>148</v>
      </c>
      <c r="K67" s="18">
        <v>0.36553285517641093</v>
      </c>
      <c r="L67" s="18">
        <v>0.39164800439909148</v>
      </c>
      <c r="M67" s="18">
        <v>0.43876051421414686</v>
      </c>
    </row>
    <row r="68" spans="5:13" x14ac:dyDescent="0.35">
      <c r="E68" s="21" t="s">
        <v>149</v>
      </c>
      <c r="F68" s="18">
        <v>0.34983669451643723</v>
      </c>
      <c r="G68" s="18">
        <v>0.30472894801755501</v>
      </c>
      <c r="H68" s="18">
        <v>0.34543435746600776</v>
      </c>
      <c r="J68" s="21" t="s">
        <v>149</v>
      </c>
      <c r="K68" s="18">
        <v>0.36564898343880436</v>
      </c>
      <c r="L68" s="18">
        <v>0.39255846862787253</v>
      </c>
      <c r="M68" s="18">
        <v>0.42548495577605716</v>
      </c>
    </row>
    <row r="69" spans="5:13" x14ac:dyDescent="0.35">
      <c r="E69" s="21" t="s">
        <v>150</v>
      </c>
      <c r="F69" s="18">
        <v>0.41188458723080124</v>
      </c>
      <c r="G69" s="18">
        <v>0.37491520221814656</v>
      </c>
      <c r="H69" s="18">
        <v>0.2132002105510522</v>
      </c>
      <c r="J69" s="21" t="s">
        <v>150</v>
      </c>
      <c r="K69" s="18">
        <v>0.36302668251496023</v>
      </c>
      <c r="L69" s="18">
        <v>0.39172772864984468</v>
      </c>
      <c r="M69" s="18">
        <v>0.34962482232253694</v>
      </c>
    </row>
    <row r="70" spans="5:13" x14ac:dyDescent="0.35">
      <c r="E70" s="21" t="s">
        <v>151</v>
      </c>
      <c r="F70" s="18">
        <v>0.41816899296193577</v>
      </c>
      <c r="G70" s="18">
        <v>0.40506283907960156</v>
      </c>
      <c r="H70" s="18">
        <v>0.17676816795846273</v>
      </c>
      <c r="J70" s="21" t="s">
        <v>151</v>
      </c>
      <c r="K70" s="18">
        <v>0.36083474185617698</v>
      </c>
      <c r="L70" s="18">
        <v>0.39048320091481825</v>
      </c>
      <c r="M70" s="18">
        <v>0.35101827580383432</v>
      </c>
    </row>
    <row r="71" spans="5:13" x14ac:dyDescent="0.35">
      <c r="J71"/>
    </row>
  </sheetData>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Visualize overview</vt:lpstr>
      <vt:lpstr>Visualize product</vt:lpstr>
      <vt:lpstr>pivottable overview</vt:lpstr>
      <vt:lpstr>pivottable 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ROG STRIX</cp:lastModifiedBy>
  <dcterms:created xsi:type="dcterms:W3CDTF">2015-06-05T18:17:20Z</dcterms:created>
  <dcterms:modified xsi:type="dcterms:W3CDTF">2024-12-17T14:04:43Z</dcterms:modified>
</cp:coreProperties>
</file>