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t\Desktop\"/>
    </mc:Choice>
  </mc:AlternateContent>
  <xr:revisionPtr revIDLastSave="0" documentId="13_ncr:1_{271A2CE3-1663-47DF-8641-3F06FE464FAB}" xr6:coauthVersionLast="47" xr6:coauthVersionMax="47" xr10:uidLastSave="{00000000-0000-0000-0000-000000000000}"/>
  <bookViews>
    <workbookView xWindow="24" yWindow="744" windowWidth="23016" windowHeight="12216" activeTab="2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  <sheet name="Overhea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3" l="1"/>
  <c r="AF75" i="1"/>
  <c r="AG75" i="1"/>
  <c r="AP76" i="1"/>
  <c r="AQ78" i="1"/>
  <c r="O10" i="3"/>
  <c r="O9" i="3"/>
  <c r="C13" i="4"/>
  <c r="D17" i="4"/>
  <c r="D29" i="4"/>
  <c r="K11" i="3" l="1"/>
  <c r="H67" i="1"/>
  <c r="I67" i="1"/>
  <c r="AS92" i="1"/>
  <c r="AR92" i="1"/>
  <c r="AQ92" i="1"/>
  <c r="AP91" i="1"/>
  <c r="AO91" i="1"/>
  <c r="AN91" i="1"/>
  <c r="AM90" i="1"/>
  <c r="AL90" i="1"/>
  <c r="AK90" i="1"/>
  <c r="AJ89" i="1"/>
  <c r="AI89" i="1"/>
  <c r="AH89" i="1"/>
  <c r="AG89" i="1"/>
  <c r="AF88" i="1"/>
  <c r="AE88" i="1"/>
  <c r="AD88" i="1"/>
  <c r="AC88" i="1"/>
  <c r="AB87" i="1"/>
  <c r="AA87" i="1"/>
  <c r="Z87" i="1"/>
  <c r="Y87" i="1"/>
  <c r="X86" i="1"/>
  <c r="W86" i="1"/>
  <c r="V86" i="1"/>
  <c r="U86" i="1"/>
  <c r="T85" i="1"/>
  <c r="S85" i="1"/>
  <c r="R85" i="1"/>
  <c r="Q85" i="1"/>
  <c r="P84" i="1"/>
  <c r="O84" i="1"/>
  <c r="N84" i="1"/>
  <c r="M84" i="1"/>
  <c r="L83" i="1"/>
  <c r="K83" i="1"/>
  <c r="J82" i="1"/>
  <c r="I82" i="1"/>
  <c r="H82" i="1"/>
  <c r="G82" i="1"/>
  <c r="AE74" i="1"/>
  <c r="AD74" i="1"/>
  <c r="AC74" i="1"/>
  <c r="AB74" i="1"/>
  <c r="AA73" i="1"/>
  <c r="Z73" i="1"/>
  <c r="Y73" i="1"/>
  <c r="X73" i="1"/>
  <c r="W72" i="1"/>
  <c r="T71" i="1"/>
  <c r="S70" i="1"/>
  <c r="R70" i="1"/>
  <c r="Q70" i="1"/>
  <c r="P70" i="1"/>
  <c r="O70" i="1"/>
  <c r="N70" i="1"/>
  <c r="M70" i="1"/>
  <c r="L69" i="1"/>
  <c r="K69" i="1"/>
  <c r="J68" i="1"/>
  <c r="C79" i="1"/>
  <c r="H9" i="3" s="1"/>
  <c r="B79" i="1"/>
  <c r="AL64" i="1"/>
  <c r="AM64" i="1"/>
  <c r="AN64" i="1"/>
  <c r="AK64" i="1"/>
  <c r="AJ63" i="1"/>
  <c r="AI63" i="1"/>
  <c r="AH63" i="1"/>
  <c r="AG62" i="1"/>
  <c r="AF62" i="1"/>
  <c r="AE62" i="1"/>
  <c r="AD61" i="1"/>
  <c r="AC61" i="1"/>
  <c r="AB61" i="1"/>
  <c r="AA61" i="1"/>
  <c r="Z60" i="1"/>
  <c r="Y60" i="1"/>
  <c r="X60" i="1"/>
  <c r="W59" i="1"/>
  <c r="V59" i="1"/>
  <c r="U59" i="1"/>
  <c r="T58" i="1"/>
  <c r="S58" i="1"/>
  <c r="R57" i="1"/>
  <c r="Q57" i="1"/>
  <c r="P56" i="1"/>
  <c r="O56" i="1"/>
  <c r="N56" i="1"/>
  <c r="M56" i="1"/>
  <c r="L56" i="1"/>
  <c r="K55" i="1"/>
  <c r="J55" i="1"/>
  <c r="AX52" i="1"/>
  <c r="AW52" i="1"/>
  <c r="AV51" i="1"/>
  <c r="AU51" i="1"/>
  <c r="AT51" i="1"/>
  <c r="AS51" i="1"/>
  <c r="AR51" i="1"/>
  <c r="AQ50" i="1"/>
  <c r="AP50" i="1"/>
  <c r="AO50" i="1"/>
  <c r="AN50" i="1"/>
  <c r="AM49" i="1"/>
  <c r="AL49" i="1"/>
  <c r="AK49" i="1"/>
  <c r="AJ48" i="1"/>
  <c r="AI48" i="1"/>
  <c r="AH48" i="1"/>
  <c r="AG47" i="1"/>
  <c r="AF47" i="1"/>
  <c r="AE47" i="1"/>
  <c r="AD46" i="1"/>
  <c r="AC46" i="1"/>
  <c r="AB46" i="1"/>
  <c r="AA45" i="1"/>
  <c r="Z45" i="1"/>
  <c r="Y44" i="1"/>
  <c r="X44" i="1"/>
  <c r="W43" i="1"/>
  <c r="V43" i="1"/>
  <c r="U43" i="1"/>
  <c r="T42" i="1"/>
  <c r="S41" i="1"/>
  <c r="R41" i="1"/>
  <c r="Q41" i="1"/>
  <c r="P40" i="1"/>
  <c r="O40" i="1"/>
  <c r="N40" i="1"/>
  <c r="M39" i="1"/>
  <c r="L39" i="1"/>
  <c r="K39" i="1"/>
  <c r="J38" i="1"/>
  <c r="I38" i="1"/>
  <c r="H38" i="1"/>
  <c r="C23" i="1"/>
  <c r="C35" i="1"/>
  <c r="C53" i="1"/>
  <c r="B53" i="1"/>
  <c r="BE34" i="1"/>
  <c r="BD34" i="1"/>
  <c r="BC34" i="1"/>
  <c r="BB34" i="1"/>
  <c r="BA33" i="1"/>
  <c r="AZ33" i="1"/>
  <c r="AY33" i="1"/>
  <c r="AX33" i="1"/>
  <c r="AW33" i="1"/>
  <c r="AV33" i="1"/>
  <c r="AU33" i="1"/>
  <c r="AT33" i="1"/>
  <c r="AS33" i="1"/>
  <c r="AR33" i="1"/>
  <c r="AQ32" i="1"/>
  <c r="AP32" i="1"/>
  <c r="AO32" i="1"/>
  <c r="AN32" i="1"/>
  <c r="AM32" i="1"/>
  <c r="AL32" i="1"/>
  <c r="AK32" i="1"/>
  <c r="AJ32" i="1"/>
  <c r="AI31" i="1"/>
  <c r="AH31" i="1"/>
  <c r="AG31" i="1"/>
  <c r="AF31" i="1"/>
  <c r="AE31" i="1"/>
  <c r="AD31" i="1"/>
  <c r="AC30" i="1"/>
  <c r="AB30" i="1"/>
  <c r="AA30" i="1"/>
  <c r="Z30" i="1"/>
  <c r="Y30" i="1"/>
  <c r="X30" i="1"/>
  <c r="W29" i="1"/>
  <c r="V29" i="1"/>
  <c r="U29" i="1"/>
  <c r="T29" i="1"/>
  <c r="S29" i="1"/>
  <c r="R29" i="1"/>
  <c r="Q28" i="1"/>
  <c r="P28" i="1"/>
  <c r="O28" i="1"/>
  <c r="N28" i="1"/>
  <c r="M27" i="1"/>
  <c r="L27" i="1"/>
  <c r="K27" i="1"/>
  <c r="J27" i="1"/>
  <c r="I27" i="1"/>
  <c r="H26" i="1"/>
  <c r="G26" i="1"/>
  <c r="B35" i="1"/>
  <c r="AO22" i="1"/>
  <c r="AN22" i="1"/>
  <c r="AM22" i="1"/>
  <c r="AL22" i="1"/>
  <c r="AK22" i="1"/>
  <c r="B23" i="1"/>
  <c r="AJ21" i="1"/>
  <c r="AI21" i="1"/>
  <c r="AH21" i="1"/>
  <c r="AG21" i="1"/>
  <c r="AF21" i="1"/>
  <c r="AE20" i="1"/>
  <c r="AD20" i="1"/>
  <c r="AC19" i="1"/>
  <c r="AB19" i="1"/>
  <c r="AA18" i="1"/>
  <c r="Z18" i="1"/>
  <c r="Y18" i="1"/>
  <c r="X18" i="1"/>
  <c r="W18" i="1"/>
  <c r="V17" i="1"/>
  <c r="U17" i="1"/>
  <c r="T17" i="1"/>
  <c r="S17" i="1"/>
  <c r="R17" i="1"/>
  <c r="Q17" i="1"/>
  <c r="P17" i="1"/>
  <c r="O17" i="1"/>
  <c r="N16" i="1"/>
  <c r="M16" i="1"/>
  <c r="L16" i="1"/>
  <c r="K16" i="1"/>
  <c r="J16" i="1"/>
  <c r="I16" i="1"/>
  <c r="H16" i="1"/>
  <c r="G16" i="1"/>
  <c r="AV12" i="1"/>
  <c r="AU12" i="1"/>
  <c r="AT12" i="1"/>
  <c r="AS12" i="1"/>
  <c r="AR11" i="1"/>
  <c r="AQ11" i="1"/>
  <c r="AP10" i="1"/>
  <c r="AO10" i="1"/>
  <c r="AL10" i="1"/>
  <c r="AK10" i="1"/>
  <c r="AJ10" i="1"/>
  <c r="AI10" i="1"/>
  <c r="AN10" i="1"/>
  <c r="AM10" i="1"/>
  <c r="AH9" i="1"/>
  <c r="AG9" i="1"/>
  <c r="AF9" i="1"/>
  <c r="AE9" i="1"/>
  <c r="AD8" i="1"/>
  <c r="AC8" i="1"/>
  <c r="AB8" i="1"/>
  <c r="AA8" i="1"/>
  <c r="Z7" i="1"/>
  <c r="Y7" i="1"/>
  <c r="X7" i="1"/>
  <c r="W7" i="1"/>
  <c r="V6" i="1"/>
  <c r="U6" i="1"/>
  <c r="T6" i="1"/>
  <c r="S6" i="1"/>
  <c r="R6" i="1"/>
  <c r="Q6" i="1"/>
  <c r="P5" i="1"/>
  <c r="O5" i="1"/>
  <c r="N4" i="1"/>
  <c r="M4" i="1"/>
  <c r="L4" i="1"/>
  <c r="K4" i="1"/>
  <c r="I3" i="1"/>
  <c r="H3" i="1"/>
  <c r="G3" i="1"/>
  <c r="F3" i="1"/>
  <c r="J3" i="1"/>
  <c r="E3" i="1"/>
  <c r="H8" i="5"/>
  <c r="C29" i="4"/>
  <c r="C25" i="4"/>
  <c r="D25" i="4"/>
  <c r="B10" i="2"/>
  <c r="L10" i="3" s="1"/>
  <c r="T10" i="3"/>
  <c r="U10" i="3" s="1"/>
  <c r="H10" i="3"/>
  <c r="C93" i="1"/>
  <c r="B93" i="1"/>
  <c r="G10" i="3" s="1"/>
  <c r="C10" i="3" s="1"/>
  <c r="F81" i="1"/>
  <c r="E81" i="1"/>
  <c r="G9" i="3"/>
  <c r="C9" i="3" s="1"/>
  <c r="G8" i="5"/>
  <c r="T9" i="3" s="1"/>
  <c r="F8" i="5"/>
  <c r="T8" i="3" s="1"/>
  <c r="D21" i="4"/>
  <c r="P8" i="3" s="1"/>
  <c r="C21" i="4"/>
  <c r="O8" i="3" s="1"/>
  <c r="P7" i="3"/>
  <c r="C17" i="4"/>
  <c r="O7" i="3" s="1"/>
  <c r="B8" i="2"/>
  <c r="L8" i="3" s="1"/>
  <c r="M8" i="3" s="1"/>
  <c r="B7" i="2"/>
  <c r="L7" i="3" s="1"/>
  <c r="M7" i="3" s="1"/>
  <c r="G67" i="1"/>
  <c r="F67" i="1"/>
  <c r="E67" i="1"/>
  <c r="C65" i="1"/>
  <c r="H8" i="3" s="1"/>
  <c r="B65" i="1"/>
  <c r="G8" i="3" s="1"/>
  <c r="C8" i="3" s="1"/>
  <c r="I55" i="1"/>
  <c r="H55" i="1"/>
  <c r="G55" i="1"/>
  <c r="F55" i="1"/>
  <c r="E55" i="1"/>
  <c r="E8" i="5"/>
  <c r="T7" i="3" s="1"/>
  <c r="D8" i="5"/>
  <c r="T6" i="3" s="1"/>
  <c r="C8" i="5"/>
  <c r="T5" i="3" s="1"/>
  <c r="B8" i="5"/>
  <c r="T4" i="3" s="1"/>
  <c r="G37" i="1"/>
  <c r="F37" i="1"/>
  <c r="E37" i="1"/>
  <c r="F25" i="1"/>
  <c r="E25" i="1"/>
  <c r="F15" i="1"/>
  <c r="E15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T11" i="3" l="1"/>
  <c r="I10" i="3"/>
  <c r="Q7" i="3"/>
  <c r="U8" i="3"/>
  <c r="U7" i="3"/>
  <c r="Q8" i="3"/>
  <c r="D8" i="3"/>
  <c r="I8" i="3"/>
  <c r="U5" i="3"/>
  <c r="U6" i="3"/>
  <c r="U4" i="3"/>
  <c r="P9" i="3"/>
  <c r="D13" i="4"/>
  <c r="P6" i="3" s="1"/>
  <c r="D9" i="4"/>
  <c r="D5" i="4"/>
  <c r="O6" i="3"/>
  <c r="C9" i="4"/>
  <c r="O5" i="3" s="1"/>
  <c r="C5" i="4"/>
  <c r="P5" i="3" l="1"/>
  <c r="D30" i="4"/>
  <c r="P4" i="3"/>
  <c r="P10" i="3"/>
  <c r="C30" i="4"/>
  <c r="O4" i="3"/>
  <c r="Q4" i="3" s="1"/>
  <c r="E8" i="3"/>
  <c r="U9" i="3"/>
  <c r="U11" i="3" s="1"/>
  <c r="Q5" i="3"/>
  <c r="Q6" i="3"/>
  <c r="Q9" i="3"/>
  <c r="K11" i="2"/>
  <c r="B9" i="2"/>
  <c r="L9" i="3" s="1"/>
  <c r="M9" i="3" s="1"/>
  <c r="B6" i="2"/>
  <c r="L6" i="3" s="1"/>
  <c r="M6" i="3" s="1"/>
  <c r="B5" i="2"/>
  <c r="L5" i="3" s="1"/>
  <c r="M5" i="3" s="1"/>
  <c r="B4" i="2"/>
  <c r="L4" i="3" s="1"/>
  <c r="F11" i="2"/>
  <c r="E11" i="2"/>
  <c r="D11" i="2"/>
  <c r="C11" i="2"/>
  <c r="L11" i="2"/>
  <c r="J11" i="2"/>
  <c r="I11" i="2"/>
  <c r="H11" i="2"/>
  <c r="G11" i="2"/>
  <c r="O11" i="3" l="1"/>
  <c r="P11" i="3"/>
  <c r="Q10" i="3"/>
  <c r="Q11" i="3" s="1"/>
  <c r="M4" i="3"/>
  <c r="B11" i="2"/>
  <c r="L11" i="3" s="1"/>
  <c r="M10" i="3" l="1"/>
  <c r="M11" i="3" s="1"/>
  <c r="D10" i="3"/>
  <c r="E10" i="3" s="1"/>
  <c r="H6" i="3"/>
  <c r="D6" i="3" s="1"/>
  <c r="H5" i="3"/>
  <c r="D5" i="3" s="1"/>
  <c r="G5" i="3"/>
  <c r="C5" i="3" s="1"/>
  <c r="C13" i="1"/>
  <c r="C94" i="1" s="1"/>
  <c r="B13" i="1"/>
  <c r="G4" i="3" l="1"/>
  <c r="B94" i="1"/>
  <c r="C95" i="1"/>
  <c r="B95" i="1"/>
  <c r="G7" i="3"/>
  <c r="C7" i="3" s="1"/>
  <c r="D9" i="3"/>
  <c r="H7" i="3"/>
  <c r="D7" i="3" s="1"/>
  <c r="G6" i="3"/>
  <c r="C6" i="3" s="1"/>
  <c r="H4" i="3"/>
  <c r="I5" i="3"/>
  <c r="E5" i="3"/>
  <c r="I9" i="3"/>
  <c r="D4" i="3" l="1"/>
  <c r="H11" i="3"/>
  <c r="C4" i="3"/>
  <c r="G11" i="3"/>
  <c r="D11" i="3"/>
  <c r="E9" i="3"/>
  <c r="E7" i="3"/>
  <c r="I7" i="3"/>
  <c r="I6" i="3"/>
  <c r="I4" i="3"/>
  <c r="I11" i="3" s="1"/>
  <c r="E6" i="3"/>
  <c r="C11" i="3" l="1"/>
  <c r="E4" i="3"/>
  <c r="E11" i="3" s="1"/>
</calcChain>
</file>

<file path=xl/sharedStrings.xml><?xml version="1.0" encoding="utf-8"?>
<sst xmlns="http://schemas.openxmlformats.org/spreadsheetml/2006/main" count="305" uniqueCount="137">
  <si>
    <t>Total</t>
  </si>
  <si>
    <t>Coding</t>
  </si>
  <si>
    <t>Meetings</t>
  </si>
  <si>
    <t>Systems Analysis</t>
  </si>
  <si>
    <t>Overhead</t>
  </si>
  <si>
    <t>Budgeted</t>
  </si>
  <si>
    <t>Actual</t>
  </si>
  <si>
    <t>Deficit</t>
  </si>
  <si>
    <t>Ben</t>
  </si>
  <si>
    <t>Brent</t>
  </si>
  <si>
    <t>Caleb</t>
  </si>
  <si>
    <t>Claire</t>
  </si>
  <si>
    <t>Damien</t>
  </si>
  <si>
    <t>Gibby</t>
  </si>
  <si>
    <t>Shashwot</t>
  </si>
  <si>
    <t>predicted time(hrs)</t>
  </si>
  <si>
    <t>time spent(hrs)</t>
  </si>
  <si>
    <t>Status</t>
  </si>
  <si>
    <t>key</t>
  </si>
  <si>
    <t>complete</t>
  </si>
  <si>
    <t>this week</t>
  </si>
  <si>
    <t>planned</t>
  </si>
  <si>
    <t>Title screen</t>
  </si>
  <si>
    <t>Pause menu</t>
  </si>
  <si>
    <t>Unit tooltip (On hover)</t>
  </si>
  <si>
    <t xml:space="preserve">Unit stats element </t>
  </si>
  <si>
    <t>Win screen</t>
  </si>
  <si>
    <t>Lose screen</t>
  </si>
  <si>
    <t>Help menu</t>
  </si>
  <si>
    <t>Settings menu</t>
  </si>
  <si>
    <t>Text boxes that can pop up</t>
  </si>
  <si>
    <t>Combat prediction</t>
  </si>
  <si>
    <t>totals</t>
  </si>
  <si>
    <t>Get Attributes</t>
  </si>
  <si>
    <t>Determine enemy in range for event</t>
  </si>
  <si>
    <t>Select event</t>
  </si>
  <si>
    <t>Calculate damage</t>
  </si>
  <si>
    <t>Update health</t>
  </si>
  <si>
    <t>Eliminate units</t>
  </si>
  <si>
    <t>Animate death</t>
  </si>
  <si>
    <t>Animate battle</t>
  </si>
  <si>
    <t>Grid class</t>
  </si>
  <si>
    <t>Player input for moving the cursor</t>
  </si>
  <si>
    <t>Cursor movement and animation</t>
  </si>
  <si>
    <t>Movement calculation</t>
  </si>
  <si>
    <t>Unit range</t>
  </si>
  <si>
    <t>Enemy range display</t>
  </si>
  <si>
    <t>Turns</t>
  </si>
  <si>
    <t>Overworld between maps</t>
  </si>
  <si>
    <t>Fog of war</t>
  </si>
  <si>
    <t>Sounds are altogether</t>
  </si>
  <si>
    <t>Level plan 1</t>
  </si>
  <si>
    <t>Level plan 2</t>
  </si>
  <si>
    <t>Level plan 3</t>
  </si>
  <si>
    <t>Level plan 4</t>
  </si>
  <si>
    <t>Tutorial plan</t>
  </si>
  <si>
    <t>Player spawning</t>
  </si>
  <si>
    <t>Tile spawning</t>
  </si>
  <si>
    <t>Enemy spawning</t>
  </si>
  <si>
    <t>Level complete</t>
  </si>
  <si>
    <t>Implement level 1</t>
  </si>
  <si>
    <t>Implement level 2</t>
  </si>
  <si>
    <t>Implement level 3</t>
  </si>
  <si>
    <t>Implement level 4</t>
  </si>
  <si>
    <t>Implement tutorial</t>
  </si>
  <si>
    <t>Level balancing</t>
  </si>
  <si>
    <t>Level art</t>
  </si>
  <si>
    <t>Pathfinding (location, "vision", distance from player unit, etc.)</t>
  </si>
  <si>
    <t>Interaction with tiles</t>
  </si>
  <si>
    <t>Envoke attacking the player</t>
  </si>
  <si>
    <t>Special AI "general setup"</t>
  </si>
  <si>
    <t>Boss AI</t>
  </si>
  <si>
    <t>Need to heal knowledge</t>
  </si>
  <si>
    <t>Special movement patterns</t>
  </si>
  <si>
    <t>Won't attack if it won't hit</t>
  </si>
  <si>
    <t>Inventory decisions</t>
  </si>
  <si>
    <t>Special interactions, recruitable</t>
  </si>
  <si>
    <t>Classes - 5 or so?</t>
  </si>
  <si>
    <t>Health</t>
  </si>
  <si>
    <t>Speed/Movement Restrictions</t>
  </si>
  <si>
    <t>Attacks</t>
  </si>
  <si>
    <t>Damage Values</t>
  </si>
  <si>
    <t>Dr. BC mode and trigger</t>
  </si>
  <si>
    <t>Unit Sprites</t>
  </si>
  <si>
    <t>Unit Animation</t>
  </si>
  <si>
    <t>Luck/Dodge Chance/Crit</t>
  </si>
  <si>
    <t>Player/enemy distinction</t>
  </si>
  <si>
    <t>Base Class</t>
  </si>
  <si>
    <t>Attack Range</t>
  </si>
  <si>
    <t>Dimension</t>
  </si>
  <si>
    <t>Art and design - UI</t>
  </si>
  <si>
    <t xml:space="preserve">Dimension Detection </t>
  </si>
  <si>
    <t>Events</t>
  </si>
  <si>
    <t>Object Tiles</t>
  </si>
  <si>
    <t>Collision Tiles</t>
  </si>
  <si>
    <t>Trap Tiles</t>
  </si>
  <si>
    <t>Teleportation Tiles</t>
  </si>
  <si>
    <t>Healing Tiles</t>
  </si>
  <si>
    <t>Time Effect</t>
  </si>
  <si>
    <t>Doors (Access from keys)</t>
  </si>
  <si>
    <t>Treasure tiles</t>
  </si>
  <si>
    <t>group totals (hrs)</t>
  </si>
  <si>
    <t>group totals ($)</t>
  </si>
  <si>
    <t>Date</t>
  </si>
  <si>
    <t>Aug. 29</t>
  </si>
  <si>
    <t>Sept. 4</t>
  </si>
  <si>
    <t>Sept. 10</t>
  </si>
  <si>
    <t>Purpose</t>
  </si>
  <si>
    <t>First Meeting</t>
  </si>
  <si>
    <t>Task Assignments</t>
  </si>
  <si>
    <t>Task Breakdowns</t>
  </si>
  <si>
    <t>Hours</t>
  </si>
  <si>
    <t>ü</t>
  </si>
  <si>
    <t>Sashwot</t>
  </si>
  <si>
    <t>Task</t>
  </si>
  <si>
    <t>Predicted(hrs)</t>
  </si>
  <si>
    <t>spent(hrs)</t>
  </si>
  <si>
    <t>Individual schedule</t>
  </si>
  <si>
    <t>Champion</t>
  </si>
  <si>
    <t>RFP - Section 4, Glossary Terms</t>
  </si>
  <si>
    <t>Subtotal</t>
  </si>
  <si>
    <t>RFP - Editor</t>
  </si>
  <si>
    <t>RFP - Section 1 and 3, Glossary Terms</t>
  </si>
  <si>
    <t>RFP - Section 7 and 9, Glossary Terms</t>
  </si>
  <si>
    <t>RFP - Section 5 and 6, Glossary Terms</t>
  </si>
  <si>
    <t>RFP - Section 2, Glossary Terms</t>
  </si>
  <si>
    <t>RFP - Section 8, Glossary Terms</t>
  </si>
  <si>
    <t>red is dependent on others</t>
  </si>
  <si>
    <t>Training</t>
  </si>
  <si>
    <t>SA Presentation Prep</t>
  </si>
  <si>
    <t>Software Specialist Presentation Prep</t>
  </si>
  <si>
    <t>Team Lead Presentation Prep</t>
  </si>
  <si>
    <t>Oral Exam Prep</t>
  </si>
  <si>
    <t>Post Mortum Presentation Prep</t>
  </si>
  <si>
    <t/>
  </si>
  <si>
    <t>Oct. 18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</si>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</sst>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  <fill>
      <patternFill patternType="solid">
        <fgColor theme="1" tint="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8" borderId="10" applyNumberFormat="0" applyAlignment="0" applyProtection="0"/>
  </cellStyleXfs>
  <cellXfs count="55">
    <xf numFmtId="0" fontId="0" fillId="0" borderId="0" xfId="0"/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0" borderId="0" xfId="0" applyAlignment="1">
      <alignment horizontal="center"/>
    </xf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/>
    <xf numFmtId="8" fontId="0" fillId="0" borderId="5" xfId="0" applyNumberFormat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1" fillId="7" borderId="0" xfId="0" applyFont="1" applyFill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6" fillId="8" borderId="10" xfId="1"/>
    <xf numFmtId="0" fontId="4" fillId="5" borderId="10" xfId="1" applyFont="1" applyFill="1"/>
    <xf numFmtId="0" fontId="4" fillId="3" borderId="10" xfId="1" applyFont="1" applyFill="1"/>
    <xf numFmtId="0" fontId="5" fillId="2" borderId="10" xfId="1" applyFont="1" applyFill="1"/>
    <xf numFmtId="164" fontId="0" fillId="6" borderId="0" xfId="0" applyNumberFormat="1" applyFill="1"/>
    <xf numFmtId="0" fontId="4" fillId="0" borderId="0" xfId="0" applyFont="1"/>
    <xf numFmtId="0" fontId="4" fillId="0" borderId="0" xfId="0" applyFont="1" applyAlignment="1">
      <alignment horizontal="left"/>
    </xf>
    <xf numFmtId="0" fontId="0" fillId="9" borderId="0" xfId="0" applyFill="1"/>
    <xf numFmtId="0" fontId="0" fillId="3" borderId="0" xfId="0" applyFill="1"/>
    <xf numFmtId="0" fontId="2" fillId="0" borderId="0" xfId="0" quotePrefix="1" applyFont="1"/>
    <xf numFmtId="0" fontId="2" fillId="0" borderId="0" xfId="0" applyFont="1" applyAlignment="1">
      <alignment horizontal="left"/>
    </xf>
    <xf numFmtId="0" fontId="0" fillId="6" borderId="0" xfId="0" applyFill="1" applyAlignment="1">
      <alignment horizontal="left" wrapText="1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2">
    <cellStyle name="Input" xfId="1" builtinId="20"/>
    <cellStyle name="Normal" xfId="0" builtinId="0"/>
  </cellStyles>
  <dxfs count="189"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1"/>
  <sheetViews>
    <sheetView workbookViewId="0">
      <selection activeCell="E32" sqref="E32"/>
    </sheetView>
  </sheetViews>
  <sheetFormatPr defaultColWidth="8.88671875" defaultRowHeight="14.4" x14ac:dyDescent="0.3"/>
  <cols>
    <col min="3" max="3" width="14.33203125" customWidth="1"/>
    <col min="4" max="4" width="13.88671875" customWidth="1"/>
    <col min="5" max="5" width="13.33203125" customWidth="1"/>
    <col min="6" max="6" width="3.44140625" customWidth="1"/>
    <col min="7" max="7" width="15.33203125" customWidth="1"/>
    <col min="8" max="8" width="12.33203125" customWidth="1"/>
    <col min="9" max="9" width="14.44140625" customWidth="1"/>
    <col min="10" max="10" width="2.88671875" customWidth="1"/>
    <col min="11" max="11" width="13.88671875" customWidth="1"/>
    <col min="12" max="12" width="14" customWidth="1"/>
    <col min="13" max="13" width="14.109375" customWidth="1"/>
    <col min="14" max="14" width="5.44140625" customWidth="1"/>
    <col min="15" max="15" width="12.33203125" customWidth="1"/>
    <col min="16" max="16" width="14.6640625" customWidth="1"/>
    <col min="17" max="17" width="11.33203125" customWidth="1"/>
    <col min="18" max="18" width="5.109375" customWidth="1"/>
    <col min="19" max="20" width="13.44140625" customWidth="1"/>
    <col min="21" max="21" width="16.44140625" customWidth="1"/>
  </cols>
  <sheetData>
    <row r="1" spans="2:21" ht="15" thickBot="1" x14ac:dyDescent="0.35"/>
    <row r="2" spans="2:21" x14ac:dyDescent="0.3">
      <c r="C2" s="52" t="s">
        <v>0</v>
      </c>
      <c r="D2" s="53"/>
      <c r="E2" s="54"/>
      <c r="F2" s="6"/>
      <c r="G2" s="52" t="s">
        <v>1</v>
      </c>
      <c r="H2" s="53"/>
      <c r="I2" s="54"/>
      <c r="K2" s="52" t="s">
        <v>2</v>
      </c>
      <c r="L2" s="53"/>
      <c r="M2" s="54"/>
      <c r="O2" s="52" t="s">
        <v>3</v>
      </c>
      <c r="P2" s="53"/>
      <c r="Q2" s="54"/>
      <c r="S2" s="52" t="s">
        <v>4</v>
      </c>
      <c r="T2" s="53"/>
      <c r="U2" s="54"/>
    </row>
    <row r="3" spans="2:21" ht="15" thickBot="1" x14ac:dyDescent="0.35">
      <c r="C3" s="7" t="s">
        <v>5</v>
      </c>
      <c r="D3" s="4" t="s">
        <v>6</v>
      </c>
      <c r="E3" s="8" t="s">
        <v>7</v>
      </c>
      <c r="G3" s="9" t="s">
        <v>5</v>
      </c>
      <c r="H3" s="10" t="s">
        <v>6</v>
      </c>
      <c r="I3" s="11" t="s">
        <v>7</v>
      </c>
      <c r="K3" s="9" t="s">
        <v>5</v>
      </c>
      <c r="L3" s="10" t="s">
        <v>6</v>
      </c>
      <c r="M3" s="11" t="s">
        <v>7</v>
      </c>
      <c r="O3" s="7" t="s">
        <v>5</v>
      </c>
      <c r="P3" s="4" t="s">
        <v>6</v>
      </c>
      <c r="Q3" s="8" t="s">
        <v>7</v>
      </c>
      <c r="S3" s="7" t="s">
        <v>5</v>
      </c>
      <c r="T3" s="4" t="s">
        <v>6</v>
      </c>
      <c r="U3" s="8" t="s">
        <v>7</v>
      </c>
    </row>
    <row r="4" spans="2:21" x14ac:dyDescent="0.3">
      <c r="B4" s="19" t="s">
        <v>8</v>
      </c>
      <c r="C4" s="16">
        <f t="shared" ref="C4:C10" si="0">(G4+K4 +O4+S4)</f>
        <v>9400</v>
      </c>
      <c r="D4" s="17">
        <f t="shared" ref="D4:D9" si="1">(H4+L4 +P4+T4)</f>
        <v>300</v>
      </c>
      <c r="E4" s="18">
        <f>(C4-D4)</f>
        <v>9100</v>
      </c>
      <c r="G4" s="13">
        <f>(Gantt!$B13)*100</f>
        <v>4400</v>
      </c>
      <c r="H4" s="14">
        <f>(Gantt!$C13)*100</f>
        <v>0</v>
      </c>
      <c r="I4" s="15">
        <f>(G4-H4)</f>
        <v>4400</v>
      </c>
      <c r="K4" s="16">
        <v>1000</v>
      </c>
      <c r="L4" s="17">
        <f>Meetings!B4*100</f>
        <v>300</v>
      </c>
      <c r="M4" s="18">
        <f>(K4-L4)</f>
        <v>700</v>
      </c>
      <c r="O4" s="16">
        <f>(SA!C5)*100</f>
        <v>1000</v>
      </c>
      <c r="P4" s="17">
        <f>(SA!D5)*100</f>
        <v>0</v>
      </c>
      <c r="Q4" s="18">
        <f>(O4-P4)</f>
        <v>1000</v>
      </c>
      <c r="S4" s="16">
        <v>3000</v>
      </c>
      <c r="T4" s="17">
        <f>Overhead!B8*100</f>
        <v>0</v>
      </c>
      <c r="U4" s="18">
        <f>(S4-T4)</f>
        <v>3000</v>
      </c>
    </row>
    <row r="5" spans="2:21" x14ac:dyDescent="0.3">
      <c r="B5" s="7" t="s">
        <v>9</v>
      </c>
      <c r="C5" s="13">
        <f t="shared" si="0"/>
        <v>8700</v>
      </c>
      <c r="D5" s="14">
        <f t="shared" si="1"/>
        <v>6050</v>
      </c>
      <c r="E5" s="15">
        <f t="shared" ref="E5:E9" si="2">(C5-D5)</f>
        <v>2650</v>
      </c>
      <c r="G5" s="13">
        <f>(Gantt!$B23)*100</f>
        <v>3700</v>
      </c>
      <c r="H5" s="14">
        <f>(Gantt!$C23)*100</f>
        <v>600</v>
      </c>
      <c r="I5" s="15">
        <f t="shared" ref="I5:I9" si="3">(G5-H5)</f>
        <v>3100</v>
      </c>
      <c r="K5" s="13">
        <v>1000</v>
      </c>
      <c r="L5" s="14">
        <f>Meetings!B5*100</f>
        <v>350</v>
      </c>
      <c r="M5" s="15">
        <f t="shared" ref="M5:M9" si="4">(K5-L5)</f>
        <v>650</v>
      </c>
      <c r="O5" s="13">
        <f>(SA!C9)*100</f>
        <v>1000</v>
      </c>
      <c r="P5" s="14">
        <f>(SA!D9)*100</f>
        <v>1100</v>
      </c>
      <c r="Q5" s="15">
        <f t="shared" ref="Q5:Q9" si="5">(O5-P5)</f>
        <v>-100</v>
      </c>
      <c r="S5" s="13">
        <v>3000</v>
      </c>
      <c r="T5" s="14">
        <f>Overhead!C8*100</f>
        <v>4000</v>
      </c>
      <c r="U5" s="15">
        <f t="shared" ref="U5:U9" si="6">(S5-T5)</f>
        <v>-1000</v>
      </c>
    </row>
    <row r="6" spans="2:21" x14ac:dyDescent="0.3">
      <c r="B6" s="7" t="s">
        <v>10</v>
      </c>
      <c r="C6" s="13">
        <f t="shared" si="0"/>
        <v>10300</v>
      </c>
      <c r="D6" s="14">
        <f t="shared" si="1"/>
        <v>300</v>
      </c>
      <c r="E6" s="15">
        <f t="shared" si="2"/>
        <v>10000</v>
      </c>
      <c r="G6" s="13">
        <f>(Gantt!$B35)*100</f>
        <v>5300</v>
      </c>
      <c r="H6" s="14">
        <f>(Gantt!$C35)*100</f>
        <v>0</v>
      </c>
      <c r="I6" s="15">
        <f t="shared" si="3"/>
        <v>5300</v>
      </c>
      <c r="K6" s="13">
        <v>1000</v>
      </c>
      <c r="L6" s="14">
        <f>Meetings!B6*100</f>
        <v>300</v>
      </c>
      <c r="M6" s="15">
        <f t="shared" si="4"/>
        <v>700</v>
      </c>
      <c r="O6" s="13">
        <f>(SA!C13)*100</f>
        <v>1000</v>
      </c>
      <c r="P6" s="14">
        <f>(SA!D13)*100</f>
        <v>0</v>
      </c>
      <c r="Q6" s="15">
        <f t="shared" si="5"/>
        <v>1000</v>
      </c>
      <c r="S6" s="13">
        <v>3000</v>
      </c>
      <c r="T6" s="14">
        <f>Overhead!D8*100</f>
        <v>0</v>
      </c>
      <c r="U6" s="15">
        <f t="shared" si="6"/>
        <v>3000</v>
      </c>
    </row>
    <row r="7" spans="2:21" x14ac:dyDescent="0.3">
      <c r="B7" s="7" t="s">
        <v>11</v>
      </c>
      <c r="C7" s="13">
        <f t="shared" si="0"/>
        <v>9600</v>
      </c>
      <c r="D7" s="14">
        <f t="shared" ref="D7:D8" si="7">(H7+L7 +P7+T7)</f>
        <v>400</v>
      </c>
      <c r="E7" s="15">
        <f t="shared" ref="E7:E8" si="8">(C7-D7)</f>
        <v>9200</v>
      </c>
      <c r="G7" s="13">
        <f>(Gantt!$B53)*100</f>
        <v>4600</v>
      </c>
      <c r="H7" s="14">
        <f>(Gantt!$C53)*100</f>
        <v>0</v>
      </c>
      <c r="I7" s="15">
        <f t="shared" ref="I7:I8" si="9">(G7-H7)</f>
        <v>4600</v>
      </c>
      <c r="K7" s="13">
        <v>1000</v>
      </c>
      <c r="L7" s="14">
        <f>Meetings!B7*100</f>
        <v>300</v>
      </c>
      <c r="M7" s="15">
        <f t="shared" ref="M7:M8" si="10">(K7-L7)</f>
        <v>700</v>
      </c>
      <c r="O7" s="13">
        <f>(SA!C17)*100</f>
        <v>1000</v>
      </c>
      <c r="P7" s="14">
        <f>(SA!D17)*100</f>
        <v>100</v>
      </c>
      <c r="Q7" s="15">
        <f t="shared" ref="Q7:Q8" si="11">(O7-P7)</f>
        <v>900</v>
      </c>
      <c r="S7" s="13">
        <v>3000</v>
      </c>
      <c r="T7" s="14">
        <f>Overhead!E8*100</f>
        <v>0</v>
      </c>
      <c r="U7" s="15">
        <f t="shared" ref="U7:U8" si="12">(S7-T7)</f>
        <v>3000</v>
      </c>
    </row>
    <row r="8" spans="2:21" x14ac:dyDescent="0.3">
      <c r="B8" s="7" t="s">
        <v>12</v>
      </c>
      <c r="C8" s="13">
        <f t="shared" si="0"/>
        <v>8600</v>
      </c>
      <c r="D8" s="14">
        <f t="shared" si="7"/>
        <v>350</v>
      </c>
      <c r="E8" s="15">
        <f t="shared" si="8"/>
        <v>8250</v>
      </c>
      <c r="G8" s="13">
        <f>(Gantt!$B65)*100</f>
        <v>3600</v>
      </c>
      <c r="H8" s="14">
        <f>(Gantt!$C65)*100</f>
        <v>0</v>
      </c>
      <c r="I8" s="15">
        <f t="shared" si="9"/>
        <v>3600</v>
      </c>
      <c r="K8" s="13">
        <v>1000</v>
      </c>
      <c r="L8" s="14">
        <f>Meetings!B8*100</f>
        <v>350</v>
      </c>
      <c r="M8" s="15">
        <f t="shared" si="10"/>
        <v>650</v>
      </c>
      <c r="O8" s="13">
        <f>(SA!C21)*100</f>
        <v>1000</v>
      </c>
      <c r="P8" s="14">
        <f>(SA!D21)*100</f>
        <v>0</v>
      </c>
      <c r="Q8" s="15">
        <f t="shared" si="11"/>
        <v>1000</v>
      </c>
      <c r="S8" s="13">
        <v>3000</v>
      </c>
      <c r="T8" s="14">
        <f>Overhead!F8*100</f>
        <v>0</v>
      </c>
      <c r="U8" s="15">
        <f t="shared" si="12"/>
        <v>3000</v>
      </c>
    </row>
    <row r="9" spans="2:21" x14ac:dyDescent="0.3">
      <c r="B9" s="7" t="s">
        <v>13</v>
      </c>
      <c r="C9" s="13">
        <f t="shared" si="0"/>
        <v>9600</v>
      </c>
      <c r="D9" s="14">
        <f t="shared" si="1"/>
        <v>300</v>
      </c>
      <c r="E9" s="15">
        <f t="shared" si="2"/>
        <v>9300</v>
      </c>
      <c r="G9" s="13">
        <f>(Gantt!$B79)*100</f>
        <v>4600</v>
      </c>
      <c r="H9" s="14">
        <f>(Gantt!$C79)*100</f>
        <v>0</v>
      </c>
      <c r="I9" s="15">
        <f t="shared" si="3"/>
        <v>4600</v>
      </c>
      <c r="K9" s="13">
        <v>1000</v>
      </c>
      <c r="L9" s="14">
        <f>Meetings!B9*100</f>
        <v>300</v>
      </c>
      <c r="M9" s="15">
        <f t="shared" si="4"/>
        <v>700</v>
      </c>
      <c r="O9" s="13">
        <f>(SA!C25)*100</f>
        <v>1000</v>
      </c>
      <c r="P9" s="14">
        <f>(SA!D25)*100</f>
        <v>0</v>
      </c>
      <c r="Q9" s="15">
        <f t="shared" si="5"/>
        <v>1000</v>
      </c>
      <c r="S9" s="13">
        <v>3000</v>
      </c>
      <c r="T9" s="14">
        <f>Overhead!G8*100</f>
        <v>0</v>
      </c>
      <c r="U9" s="15">
        <f t="shared" si="6"/>
        <v>3000</v>
      </c>
    </row>
    <row r="10" spans="2:21" ht="15" thickBot="1" x14ac:dyDescent="0.35">
      <c r="B10" s="7" t="s">
        <v>14</v>
      </c>
      <c r="C10" s="38">
        <f t="shared" si="0"/>
        <v>9100</v>
      </c>
      <c r="D10" s="39">
        <f t="shared" ref="D10" si="13">(H10+L10 +P10+T10)</f>
        <v>1500</v>
      </c>
      <c r="E10" s="23">
        <f t="shared" ref="E10" si="14">(C10-D10)</f>
        <v>7600</v>
      </c>
      <c r="G10" s="38">
        <f>(Gantt!$B93)*100</f>
        <v>4100</v>
      </c>
      <c r="H10" s="39">
        <f>(Gantt!$C80)*100</f>
        <v>0</v>
      </c>
      <c r="I10" s="23">
        <f t="shared" ref="I10" si="15">(G10-H10)</f>
        <v>4100</v>
      </c>
      <c r="K10" s="38">
        <v>1000</v>
      </c>
      <c r="L10" s="39">
        <f>Meetings!B10*100</f>
        <v>300</v>
      </c>
      <c r="M10" s="23">
        <f t="shared" ref="M10" si="16">(K10-L10)</f>
        <v>700</v>
      </c>
      <c r="O10" s="38">
        <f>(SA!C29)*100</f>
        <v>1000</v>
      </c>
      <c r="P10" s="39">
        <f>(SA!D30)*100</f>
        <v>1200</v>
      </c>
      <c r="Q10" s="23">
        <f t="shared" ref="Q10" si="17">(O10-P10)</f>
        <v>-200</v>
      </c>
      <c r="S10" s="38">
        <v>3000</v>
      </c>
      <c r="T10" s="39">
        <f>Overhead!G9*100</f>
        <v>0</v>
      </c>
      <c r="U10" s="23">
        <f t="shared" ref="U10" si="18">(S10-T10)</f>
        <v>3000</v>
      </c>
    </row>
    <row r="11" spans="2:21" ht="15" thickBot="1" x14ac:dyDescent="0.35">
      <c r="B11" s="12" t="s">
        <v>0</v>
      </c>
      <c r="C11" s="20">
        <f>SUM(C4:C10)</f>
        <v>65300</v>
      </c>
      <c r="D11" s="21">
        <f>SUM(D4:D10)</f>
        <v>9200</v>
      </c>
      <c r="E11" s="22">
        <f>SUM(E4:E10)</f>
        <v>56100</v>
      </c>
      <c r="G11" s="20">
        <f>SUM(G4:G10)</f>
        <v>30300</v>
      </c>
      <c r="H11" s="21">
        <f>SUM(H4:H10)</f>
        <v>600</v>
      </c>
      <c r="I11" s="22">
        <f>SUM(I4:I10)</f>
        <v>29700</v>
      </c>
      <c r="K11" s="20">
        <f>SUM(K4:K10)</f>
        <v>7000</v>
      </c>
      <c r="L11" s="21">
        <f>SUM(L4:L10)</f>
        <v>2200</v>
      </c>
      <c r="M11" s="22">
        <f>SUM(M4:M10)</f>
        <v>4800</v>
      </c>
      <c r="O11" s="20">
        <f>SUM(O4:O10)</f>
        <v>7000</v>
      </c>
      <c r="P11" s="21">
        <f>SUM(P4:P10)</f>
        <v>2400</v>
      </c>
      <c r="Q11" s="22">
        <f>SUM(Q4:Q10)</f>
        <v>4600</v>
      </c>
      <c r="S11" s="20">
        <f>SUM(S4:S10)</f>
        <v>21000</v>
      </c>
      <c r="T11" s="21">
        <f>SUM(T4:T10)</f>
        <v>4000</v>
      </c>
      <c r="U11" s="22">
        <f>SUM(U4:U10)</f>
        <v>17000</v>
      </c>
    </row>
  </sheetData>
  <mergeCells count="5">
    <mergeCell ref="S2:U2"/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95"/>
  <sheetViews>
    <sheetView workbookViewId="0">
      <selection activeCell="G1" sqref="G1"/>
    </sheetView>
  </sheetViews>
  <sheetFormatPr defaultColWidth="8.88671875" defaultRowHeight="14.4" x14ac:dyDescent="0.3"/>
  <cols>
    <col min="1" max="1" width="29" customWidth="1"/>
    <col min="2" max="2" width="17.44140625" customWidth="1"/>
    <col min="3" max="4" width="15.6640625" customWidth="1"/>
    <col min="7" max="7" width="10.6640625" customWidth="1"/>
  </cols>
  <sheetData>
    <row r="1" spans="1:63" x14ac:dyDescent="0.3">
      <c r="A1" s="40"/>
      <c r="B1" s="40" t="s">
        <v>15</v>
      </c>
      <c r="C1" s="40" t="s">
        <v>16</v>
      </c>
      <c r="D1" s="40" t="s">
        <v>17</v>
      </c>
      <c r="E1" s="40" t="s">
        <v>18</v>
      </c>
      <c r="F1" s="41" t="s">
        <v>19</v>
      </c>
      <c r="G1" s="43" t="s">
        <v>20</v>
      </c>
      <c r="H1" s="42" t="s">
        <v>21</v>
      </c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</row>
    <row r="2" spans="1:63" s="2" customFormat="1" x14ac:dyDescent="0.3">
      <c r="A2" s="1" t="s">
        <v>8</v>
      </c>
      <c r="E2" s="2">
        <v>1</v>
      </c>
      <c r="F2" s="2">
        <f>(E2+1)</f>
        <v>2</v>
      </c>
      <c r="G2" s="2">
        <f t="shared" ref="G2:AE2" si="0">(F2+1)</f>
        <v>3</v>
      </c>
      <c r="H2" s="2">
        <f t="shared" si="0"/>
        <v>4</v>
      </c>
      <c r="I2" s="2">
        <f t="shared" si="0"/>
        <v>5</v>
      </c>
      <c r="J2" s="2">
        <f t="shared" si="0"/>
        <v>6</v>
      </c>
      <c r="K2" s="2">
        <f t="shared" si="0"/>
        <v>7</v>
      </c>
      <c r="L2" s="2">
        <f t="shared" si="0"/>
        <v>8</v>
      </c>
      <c r="M2" s="2">
        <f t="shared" si="0"/>
        <v>9</v>
      </c>
      <c r="N2" s="2">
        <f t="shared" si="0"/>
        <v>10</v>
      </c>
      <c r="O2" s="2">
        <f t="shared" si="0"/>
        <v>11</v>
      </c>
      <c r="P2" s="2">
        <f t="shared" si="0"/>
        <v>12</v>
      </c>
      <c r="Q2" s="2">
        <f t="shared" si="0"/>
        <v>13</v>
      </c>
      <c r="R2" s="2">
        <f t="shared" si="0"/>
        <v>14</v>
      </c>
      <c r="S2" s="2">
        <f t="shared" si="0"/>
        <v>15</v>
      </c>
      <c r="T2" s="2">
        <f t="shared" si="0"/>
        <v>16</v>
      </c>
      <c r="U2" s="2">
        <f t="shared" si="0"/>
        <v>17</v>
      </c>
      <c r="V2" s="2">
        <f t="shared" si="0"/>
        <v>18</v>
      </c>
      <c r="W2" s="2">
        <f t="shared" si="0"/>
        <v>19</v>
      </c>
      <c r="X2" s="2">
        <f t="shared" si="0"/>
        <v>20</v>
      </c>
      <c r="Y2" s="2">
        <f t="shared" si="0"/>
        <v>21</v>
      </c>
      <c r="Z2" s="2">
        <f t="shared" si="0"/>
        <v>22</v>
      </c>
      <c r="AA2" s="2">
        <f t="shared" si="0"/>
        <v>23</v>
      </c>
      <c r="AB2" s="2">
        <f t="shared" si="0"/>
        <v>24</v>
      </c>
      <c r="AC2" s="2">
        <f t="shared" si="0"/>
        <v>25</v>
      </c>
      <c r="AD2" s="2">
        <f t="shared" si="0"/>
        <v>26</v>
      </c>
      <c r="AE2" s="2">
        <f t="shared" si="0"/>
        <v>27</v>
      </c>
      <c r="AF2" s="2">
        <f t="shared" ref="AF2:AV2" si="1">(AE2+1)</f>
        <v>28</v>
      </c>
      <c r="AG2" s="2">
        <f t="shared" si="1"/>
        <v>29</v>
      </c>
      <c r="AH2" s="2">
        <f t="shared" si="1"/>
        <v>30</v>
      </c>
      <c r="AI2" s="2">
        <f t="shared" si="1"/>
        <v>31</v>
      </c>
      <c r="AJ2" s="2">
        <f t="shared" si="1"/>
        <v>32</v>
      </c>
      <c r="AK2" s="2">
        <f t="shared" si="1"/>
        <v>33</v>
      </c>
      <c r="AL2" s="2">
        <f t="shared" si="1"/>
        <v>34</v>
      </c>
      <c r="AM2" s="2">
        <f t="shared" si="1"/>
        <v>35</v>
      </c>
      <c r="AN2" s="2">
        <f t="shared" si="1"/>
        <v>36</v>
      </c>
      <c r="AO2" s="2">
        <f t="shared" si="1"/>
        <v>37</v>
      </c>
      <c r="AP2" s="2">
        <f t="shared" si="1"/>
        <v>38</v>
      </c>
      <c r="AQ2" s="2">
        <f t="shared" si="1"/>
        <v>39</v>
      </c>
      <c r="AR2" s="2">
        <f t="shared" si="1"/>
        <v>40</v>
      </c>
      <c r="AS2" s="2">
        <f t="shared" si="1"/>
        <v>41</v>
      </c>
      <c r="AT2" s="2">
        <f t="shared" si="1"/>
        <v>42</v>
      </c>
      <c r="AU2" s="2">
        <f t="shared" si="1"/>
        <v>43</v>
      </c>
      <c r="AV2" s="2">
        <f t="shared" si="1"/>
        <v>44</v>
      </c>
      <c r="AW2" s="2">
        <f t="shared" ref="AW2:BK2" si="2">(AV2+1)</f>
        <v>45</v>
      </c>
      <c r="AX2" s="2">
        <f t="shared" si="2"/>
        <v>46</v>
      </c>
      <c r="AY2" s="2">
        <f t="shared" si="2"/>
        <v>47</v>
      </c>
      <c r="AZ2" s="2">
        <f t="shared" si="2"/>
        <v>48</v>
      </c>
      <c r="BA2" s="2">
        <f t="shared" si="2"/>
        <v>49</v>
      </c>
      <c r="BB2" s="2">
        <f t="shared" si="2"/>
        <v>50</v>
      </c>
      <c r="BC2" s="2">
        <f t="shared" si="2"/>
        <v>51</v>
      </c>
      <c r="BD2" s="2">
        <f t="shared" si="2"/>
        <v>52</v>
      </c>
      <c r="BE2" s="2">
        <f t="shared" si="2"/>
        <v>53</v>
      </c>
      <c r="BF2" s="2">
        <f t="shared" si="2"/>
        <v>54</v>
      </c>
      <c r="BG2" s="2">
        <f t="shared" si="2"/>
        <v>55</v>
      </c>
      <c r="BH2" s="2">
        <f t="shared" si="2"/>
        <v>56</v>
      </c>
      <c r="BI2" s="2">
        <f t="shared" si="2"/>
        <v>57</v>
      </c>
      <c r="BJ2" s="2">
        <f t="shared" si="2"/>
        <v>58</v>
      </c>
      <c r="BK2" s="2">
        <f t="shared" si="2"/>
        <v>59</v>
      </c>
    </row>
    <row r="3" spans="1:63" x14ac:dyDescent="0.3">
      <c r="A3" t="s">
        <v>22</v>
      </c>
      <c r="B3">
        <v>6</v>
      </c>
      <c r="D3" t="s">
        <v>21</v>
      </c>
      <c r="E3" t="str">
        <f t="shared" ref="E3:J3" si="3">($D3)</f>
        <v>planned</v>
      </c>
      <c r="F3" t="str">
        <f t="shared" si="3"/>
        <v>planned</v>
      </c>
      <c r="G3" t="str">
        <f t="shared" si="3"/>
        <v>planned</v>
      </c>
      <c r="H3" t="str">
        <f t="shared" si="3"/>
        <v>planned</v>
      </c>
      <c r="I3" t="str">
        <f t="shared" si="3"/>
        <v>planned</v>
      </c>
      <c r="J3" t="str">
        <f t="shared" si="3"/>
        <v>planned</v>
      </c>
    </row>
    <row r="4" spans="1:63" x14ac:dyDescent="0.3">
      <c r="A4" t="s">
        <v>23</v>
      </c>
      <c r="B4">
        <v>4</v>
      </c>
      <c r="D4" t="s">
        <v>21</v>
      </c>
      <c r="K4" t="str">
        <f>($D4)</f>
        <v>planned</v>
      </c>
      <c r="L4" t="str">
        <f>($D4)</f>
        <v>planned</v>
      </c>
      <c r="M4" t="str">
        <f>($D4)</f>
        <v>planned</v>
      </c>
      <c r="N4" t="str">
        <f>($D4)</f>
        <v>planned</v>
      </c>
    </row>
    <row r="5" spans="1:63" x14ac:dyDescent="0.3">
      <c r="A5" t="s">
        <v>24</v>
      </c>
      <c r="B5">
        <v>2</v>
      </c>
      <c r="D5" t="s">
        <v>21</v>
      </c>
      <c r="O5" t="str">
        <f>($D5)</f>
        <v>planned</v>
      </c>
      <c r="P5" t="str">
        <f>($D5)</f>
        <v>planned</v>
      </c>
    </row>
    <row r="6" spans="1:63" x14ac:dyDescent="0.3">
      <c r="A6" t="s">
        <v>25</v>
      </c>
      <c r="B6">
        <v>6</v>
      </c>
      <c r="D6" t="s">
        <v>21</v>
      </c>
      <c r="Q6" t="str">
        <f t="shared" ref="Q6:V6" si="4">($D6)</f>
        <v>planned</v>
      </c>
      <c r="R6" t="str">
        <f t="shared" si="4"/>
        <v>planned</v>
      </c>
      <c r="S6" t="str">
        <f t="shared" si="4"/>
        <v>planned</v>
      </c>
      <c r="T6" t="str">
        <f t="shared" si="4"/>
        <v>planned</v>
      </c>
      <c r="U6" t="str">
        <f t="shared" si="4"/>
        <v>planned</v>
      </c>
      <c r="V6" t="str">
        <f t="shared" si="4"/>
        <v>planned</v>
      </c>
    </row>
    <row r="7" spans="1:63" x14ac:dyDescent="0.3">
      <c r="A7" t="s">
        <v>26</v>
      </c>
      <c r="B7">
        <v>4</v>
      </c>
      <c r="D7" t="s">
        <v>21</v>
      </c>
      <c r="W7" t="str">
        <f>($D7)</f>
        <v>planned</v>
      </c>
      <c r="X7" t="str">
        <f>($D7)</f>
        <v>planned</v>
      </c>
      <c r="Y7" t="str">
        <f>($D7)</f>
        <v>planned</v>
      </c>
      <c r="Z7" t="str">
        <f>($D7)</f>
        <v>planned</v>
      </c>
    </row>
    <row r="8" spans="1:63" x14ac:dyDescent="0.3">
      <c r="A8" t="s">
        <v>27</v>
      </c>
      <c r="B8">
        <v>4</v>
      </c>
      <c r="D8" t="s">
        <v>21</v>
      </c>
      <c r="AA8" t="str">
        <f>($D8)</f>
        <v>planned</v>
      </c>
      <c r="AB8" t="str">
        <f>($D8)</f>
        <v>planned</v>
      </c>
      <c r="AC8" t="str">
        <f>($D8)</f>
        <v>planned</v>
      </c>
      <c r="AD8" t="str">
        <f>($D8)</f>
        <v>planned</v>
      </c>
    </row>
    <row r="9" spans="1:63" x14ac:dyDescent="0.3">
      <c r="A9" t="s">
        <v>28</v>
      </c>
      <c r="B9">
        <v>4</v>
      </c>
      <c r="D9" t="s">
        <v>21</v>
      </c>
      <c r="AE9" t="str">
        <f>($D9)</f>
        <v>planned</v>
      </c>
      <c r="AF9" t="str">
        <f>($D9)</f>
        <v>planned</v>
      </c>
      <c r="AG9" t="str">
        <f>($D9)</f>
        <v>planned</v>
      </c>
      <c r="AH9" t="str">
        <f>($D9)</f>
        <v>planned</v>
      </c>
    </row>
    <row r="10" spans="1:63" x14ac:dyDescent="0.3">
      <c r="A10" t="s">
        <v>29</v>
      </c>
      <c r="B10">
        <v>8</v>
      </c>
      <c r="D10" t="s">
        <v>21</v>
      </c>
      <c r="AI10" t="str">
        <f t="shared" ref="AI10:AP10" si="5">($D10)</f>
        <v>planned</v>
      </c>
      <c r="AJ10" t="str">
        <f t="shared" si="5"/>
        <v>planned</v>
      </c>
      <c r="AK10" t="str">
        <f t="shared" si="5"/>
        <v>planned</v>
      </c>
      <c r="AL10" t="str">
        <f t="shared" si="5"/>
        <v>planned</v>
      </c>
      <c r="AM10" t="str">
        <f t="shared" si="5"/>
        <v>planned</v>
      </c>
      <c r="AN10" t="str">
        <f t="shared" si="5"/>
        <v>planned</v>
      </c>
      <c r="AO10" t="str">
        <f t="shared" si="5"/>
        <v>planned</v>
      </c>
      <c r="AP10" t="str">
        <f t="shared" si="5"/>
        <v>planned</v>
      </c>
    </row>
    <row r="11" spans="1:63" x14ac:dyDescent="0.3">
      <c r="A11" t="s">
        <v>30</v>
      </c>
      <c r="B11">
        <v>2</v>
      </c>
      <c r="D11" t="s">
        <v>21</v>
      </c>
      <c r="AQ11" t="str">
        <f>($D11)</f>
        <v>planned</v>
      </c>
      <c r="AR11" t="str">
        <f>($D11)</f>
        <v>planned</v>
      </c>
    </row>
    <row r="12" spans="1:63" x14ac:dyDescent="0.3">
      <c r="A12" t="s">
        <v>31</v>
      </c>
      <c r="B12">
        <v>4</v>
      </c>
      <c r="D12" t="s">
        <v>21</v>
      </c>
      <c r="AS12" t="str">
        <f>($D12)</f>
        <v>planned</v>
      </c>
      <c r="AT12" t="str">
        <f>($D12)</f>
        <v>planned</v>
      </c>
      <c r="AU12" t="str">
        <f>($D12)</f>
        <v>planned</v>
      </c>
      <c r="AV12" t="str">
        <f>($D12)</f>
        <v>planned</v>
      </c>
    </row>
    <row r="13" spans="1:63" x14ac:dyDescent="0.3">
      <c r="A13" t="s">
        <v>32</v>
      </c>
      <c r="B13">
        <f>SUM(B3:B12)</f>
        <v>44</v>
      </c>
      <c r="C13">
        <f>SUM(C3:C12)</f>
        <v>0</v>
      </c>
    </row>
    <row r="14" spans="1:63" s="2" customFormat="1" x14ac:dyDescent="0.3">
      <c r="A14" s="2" t="s">
        <v>9</v>
      </c>
    </row>
    <row r="15" spans="1:63" x14ac:dyDescent="0.3">
      <c r="A15" t="s">
        <v>33</v>
      </c>
      <c r="B15">
        <v>2</v>
      </c>
      <c r="C15">
        <v>1</v>
      </c>
      <c r="D15" t="s">
        <v>21</v>
      </c>
      <c r="E15" t="str">
        <f t="shared" ref="E15:T17" si="6">($D15)</f>
        <v>planned</v>
      </c>
      <c r="F15" t="str">
        <f t="shared" si="6"/>
        <v>planned</v>
      </c>
    </row>
    <row r="16" spans="1:63" x14ac:dyDescent="0.3">
      <c r="A16" t="s">
        <v>34</v>
      </c>
      <c r="B16">
        <v>8</v>
      </c>
      <c r="D16" t="s">
        <v>21</v>
      </c>
      <c r="G16" t="str">
        <f t="shared" si="6"/>
        <v>planned</v>
      </c>
      <c r="H16" t="str">
        <f t="shared" si="6"/>
        <v>planned</v>
      </c>
      <c r="I16" t="str">
        <f t="shared" si="6"/>
        <v>planned</v>
      </c>
      <c r="J16" t="str">
        <f t="shared" si="6"/>
        <v>planned</v>
      </c>
      <c r="K16" t="str">
        <f t="shared" si="6"/>
        <v>planned</v>
      </c>
      <c r="L16" t="str">
        <f t="shared" si="6"/>
        <v>planned</v>
      </c>
      <c r="M16" t="str">
        <f t="shared" si="6"/>
        <v>planned</v>
      </c>
      <c r="N16" t="str">
        <f t="shared" si="6"/>
        <v>planned</v>
      </c>
    </row>
    <row r="17" spans="1:43" x14ac:dyDescent="0.3">
      <c r="A17" t="s">
        <v>35</v>
      </c>
      <c r="B17">
        <v>8</v>
      </c>
      <c r="C17">
        <v>2</v>
      </c>
      <c r="D17" t="s">
        <v>21</v>
      </c>
      <c r="O17" t="str">
        <f t="shared" si="6"/>
        <v>planned</v>
      </c>
      <c r="P17" t="str">
        <f t="shared" si="6"/>
        <v>planned</v>
      </c>
      <c r="Q17" t="str">
        <f t="shared" si="6"/>
        <v>planned</v>
      </c>
      <c r="R17" t="str">
        <f t="shared" si="6"/>
        <v>planned</v>
      </c>
      <c r="S17" t="str">
        <f t="shared" si="6"/>
        <v>planned</v>
      </c>
      <c r="T17" t="str">
        <f t="shared" si="6"/>
        <v>planned</v>
      </c>
      <c r="U17" t="str">
        <f t="shared" ref="U17:V17" si="7">($D17)</f>
        <v>planned</v>
      </c>
      <c r="V17" t="str">
        <f t="shared" si="7"/>
        <v>planned</v>
      </c>
    </row>
    <row r="18" spans="1:43" x14ac:dyDescent="0.3">
      <c r="A18" t="s">
        <v>36</v>
      </c>
      <c r="B18">
        <v>5</v>
      </c>
      <c r="C18">
        <v>2</v>
      </c>
      <c r="D18" t="s">
        <v>21</v>
      </c>
      <c r="W18" t="str">
        <f t="shared" ref="W18:AA18" si="8">($D18)</f>
        <v>planned</v>
      </c>
      <c r="X18" t="str">
        <f t="shared" si="8"/>
        <v>planned</v>
      </c>
      <c r="Y18" t="str">
        <f t="shared" si="8"/>
        <v>planned</v>
      </c>
      <c r="Z18" t="str">
        <f t="shared" si="8"/>
        <v>planned</v>
      </c>
      <c r="AA18" t="str">
        <f t="shared" si="8"/>
        <v>planned</v>
      </c>
    </row>
    <row r="19" spans="1:43" x14ac:dyDescent="0.3">
      <c r="A19" t="s">
        <v>37</v>
      </c>
      <c r="B19">
        <v>2</v>
      </c>
      <c r="C19">
        <v>1</v>
      </c>
      <c r="D19" t="s">
        <v>21</v>
      </c>
      <c r="AB19" t="str">
        <f t="shared" ref="AB19:AC19" si="9">($D19)</f>
        <v>planned</v>
      </c>
      <c r="AC19" t="str">
        <f t="shared" si="9"/>
        <v>planned</v>
      </c>
    </row>
    <row r="20" spans="1:43" x14ac:dyDescent="0.3">
      <c r="A20" t="s">
        <v>38</v>
      </c>
      <c r="B20">
        <v>2</v>
      </c>
      <c r="D20" t="s">
        <v>21</v>
      </c>
      <c r="AD20" t="str">
        <f t="shared" ref="AD20:AE20" si="10">($D20)</f>
        <v>planned</v>
      </c>
      <c r="AE20" t="str">
        <f t="shared" si="10"/>
        <v>planned</v>
      </c>
    </row>
    <row r="21" spans="1:43" x14ac:dyDescent="0.3">
      <c r="A21" t="s">
        <v>39</v>
      </c>
      <c r="B21">
        <v>5</v>
      </c>
      <c r="D21" t="s">
        <v>21</v>
      </c>
      <c r="AF21" t="str">
        <f t="shared" ref="AF21:AO22" si="11">($D21)</f>
        <v>planned</v>
      </c>
      <c r="AG21" t="str">
        <f t="shared" si="11"/>
        <v>planned</v>
      </c>
      <c r="AH21" t="str">
        <f t="shared" si="11"/>
        <v>planned</v>
      </c>
      <c r="AI21" t="str">
        <f t="shared" si="11"/>
        <v>planned</v>
      </c>
      <c r="AJ21" t="str">
        <f t="shared" si="11"/>
        <v>planned</v>
      </c>
    </row>
    <row r="22" spans="1:43" x14ac:dyDescent="0.3">
      <c r="A22" t="s">
        <v>40</v>
      </c>
      <c r="B22">
        <v>5</v>
      </c>
      <c r="D22" t="s">
        <v>21</v>
      </c>
      <c r="AK22" t="str">
        <f t="shared" si="11"/>
        <v>planned</v>
      </c>
      <c r="AL22" t="str">
        <f t="shared" si="11"/>
        <v>planned</v>
      </c>
      <c r="AM22" t="str">
        <f t="shared" si="11"/>
        <v>planned</v>
      </c>
      <c r="AN22" t="str">
        <f t="shared" si="11"/>
        <v>planned</v>
      </c>
      <c r="AO22" t="str">
        <f t="shared" si="11"/>
        <v>planned</v>
      </c>
    </row>
    <row r="23" spans="1:43" x14ac:dyDescent="0.3">
      <c r="A23" t="s">
        <v>32</v>
      </c>
      <c r="B23">
        <f>SUM(B15:B22)</f>
        <v>37</v>
      </c>
      <c r="C23">
        <f>SUM(C15:C22)</f>
        <v>6</v>
      </c>
    </row>
    <row r="24" spans="1:43" s="2" customFormat="1" x14ac:dyDescent="0.3">
      <c r="A24" s="2" t="s">
        <v>10</v>
      </c>
    </row>
    <row r="25" spans="1:43" x14ac:dyDescent="0.3">
      <c r="A25" t="s">
        <v>41</v>
      </c>
      <c r="B25">
        <v>2</v>
      </c>
      <c r="D25" t="s">
        <v>21</v>
      </c>
      <c r="E25" t="str">
        <f t="shared" ref="E25:Z30" si="12">($D25)</f>
        <v>planned</v>
      </c>
      <c r="F25" t="str">
        <f t="shared" si="12"/>
        <v>planned</v>
      </c>
    </row>
    <row r="26" spans="1:43" x14ac:dyDescent="0.3">
      <c r="A26" t="s">
        <v>42</v>
      </c>
      <c r="B26">
        <v>2</v>
      </c>
      <c r="D26" t="s">
        <v>21</v>
      </c>
      <c r="G26" t="str">
        <f t="shared" si="12"/>
        <v>planned</v>
      </c>
      <c r="H26" t="str">
        <f t="shared" si="12"/>
        <v>planned</v>
      </c>
    </row>
    <row r="27" spans="1:43" x14ac:dyDescent="0.3">
      <c r="A27" t="s">
        <v>43</v>
      </c>
      <c r="B27">
        <v>5</v>
      </c>
      <c r="D27" t="s">
        <v>21</v>
      </c>
      <c r="I27" t="str">
        <f t="shared" si="12"/>
        <v>planned</v>
      </c>
      <c r="J27" t="str">
        <f t="shared" si="12"/>
        <v>planned</v>
      </c>
      <c r="K27" t="str">
        <f t="shared" si="12"/>
        <v>planned</v>
      </c>
      <c r="L27" t="str">
        <f t="shared" si="12"/>
        <v>planned</v>
      </c>
      <c r="M27" t="str">
        <f t="shared" si="12"/>
        <v>planned</v>
      </c>
    </row>
    <row r="28" spans="1:43" x14ac:dyDescent="0.3">
      <c r="A28" t="s">
        <v>44</v>
      </c>
      <c r="B28">
        <v>4</v>
      </c>
      <c r="D28" t="s">
        <v>21</v>
      </c>
      <c r="N28" t="str">
        <f t="shared" si="12"/>
        <v>planned</v>
      </c>
      <c r="O28" t="str">
        <f t="shared" si="12"/>
        <v>planned</v>
      </c>
      <c r="P28" t="str">
        <f t="shared" si="12"/>
        <v>planned</v>
      </c>
      <c r="Q28" t="str">
        <f t="shared" si="12"/>
        <v>planned</v>
      </c>
    </row>
    <row r="29" spans="1:43" x14ac:dyDescent="0.3">
      <c r="A29" t="s">
        <v>45</v>
      </c>
      <c r="B29">
        <v>6</v>
      </c>
      <c r="D29" t="s">
        <v>21</v>
      </c>
      <c r="R29" t="str">
        <f t="shared" si="12"/>
        <v>planned</v>
      </c>
      <c r="S29" t="str">
        <f t="shared" si="12"/>
        <v>planned</v>
      </c>
      <c r="T29" t="str">
        <f t="shared" si="12"/>
        <v>planned</v>
      </c>
      <c r="U29" t="str">
        <f t="shared" ref="U29" si="13">($D29)</f>
        <v>planned</v>
      </c>
      <c r="V29" t="str">
        <f t="shared" si="12"/>
        <v>planned</v>
      </c>
      <c r="W29" t="str">
        <f t="shared" ref="W29" si="14">($D29)</f>
        <v>planned</v>
      </c>
    </row>
    <row r="30" spans="1:43" x14ac:dyDescent="0.3">
      <c r="A30" t="s">
        <v>46</v>
      </c>
      <c r="B30">
        <v>6</v>
      </c>
      <c r="D30" t="s">
        <v>21</v>
      </c>
      <c r="X30" t="str">
        <f t="shared" si="12"/>
        <v>planned</v>
      </c>
      <c r="Y30" t="str">
        <f t="shared" ref="Y30" si="15">($D30)</f>
        <v>planned</v>
      </c>
      <c r="Z30" t="str">
        <f t="shared" si="12"/>
        <v>planned</v>
      </c>
      <c r="AA30" t="str">
        <f t="shared" ref="AA30:AC30" si="16">($D30)</f>
        <v>planned</v>
      </c>
      <c r="AB30" t="str">
        <f t="shared" si="16"/>
        <v>planned</v>
      </c>
      <c r="AC30" t="str">
        <f t="shared" si="16"/>
        <v>planned</v>
      </c>
    </row>
    <row r="31" spans="1:43" x14ac:dyDescent="0.3">
      <c r="A31" t="s">
        <v>47</v>
      </c>
      <c r="B31">
        <v>6</v>
      </c>
      <c r="D31" t="s">
        <v>21</v>
      </c>
      <c r="AD31" t="str">
        <f t="shared" ref="AD31:AS33" si="17">($D31)</f>
        <v>planned</v>
      </c>
      <c r="AE31" t="str">
        <f t="shared" si="17"/>
        <v>planned</v>
      </c>
      <c r="AF31" t="str">
        <f t="shared" si="17"/>
        <v>planned</v>
      </c>
      <c r="AG31" t="str">
        <f t="shared" si="17"/>
        <v>planned</v>
      </c>
      <c r="AH31" t="str">
        <f t="shared" si="17"/>
        <v>planned</v>
      </c>
      <c r="AI31" t="str">
        <f t="shared" si="17"/>
        <v>planned</v>
      </c>
    </row>
    <row r="32" spans="1:43" x14ac:dyDescent="0.3">
      <c r="A32" t="s">
        <v>48</v>
      </c>
      <c r="B32">
        <v>8</v>
      </c>
      <c r="D32" t="s">
        <v>21</v>
      </c>
      <c r="AJ32" t="str">
        <f t="shared" si="17"/>
        <v>planned</v>
      </c>
      <c r="AK32" t="str">
        <f t="shared" si="17"/>
        <v>planned</v>
      </c>
      <c r="AL32" t="str">
        <f t="shared" si="17"/>
        <v>planned</v>
      </c>
      <c r="AM32" t="str">
        <f t="shared" si="17"/>
        <v>planned</v>
      </c>
      <c r="AN32" t="str">
        <f t="shared" si="17"/>
        <v>planned</v>
      </c>
      <c r="AO32" t="str">
        <f t="shared" si="17"/>
        <v>planned</v>
      </c>
      <c r="AP32" t="str">
        <f t="shared" si="17"/>
        <v>planned</v>
      </c>
      <c r="AQ32" t="str">
        <f t="shared" si="17"/>
        <v>planned</v>
      </c>
    </row>
    <row r="33" spans="1:57" x14ac:dyDescent="0.3">
      <c r="A33" t="s">
        <v>49</v>
      </c>
      <c r="B33">
        <v>10</v>
      </c>
      <c r="D33" t="s">
        <v>21</v>
      </c>
      <c r="AR33" t="str">
        <f t="shared" si="17"/>
        <v>planned</v>
      </c>
      <c r="AS33" t="str">
        <f t="shared" si="17"/>
        <v>planned</v>
      </c>
      <c r="AT33" t="str">
        <f t="shared" ref="AT33:BE34" si="18">($D33)</f>
        <v>planned</v>
      </c>
      <c r="AU33" t="str">
        <f t="shared" si="18"/>
        <v>planned</v>
      </c>
      <c r="AV33" t="str">
        <f t="shared" si="18"/>
        <v>planned</v>
      </c>
      <c r="AW33" t="str">
        <f t="shared" si="18"/>
        <v>planned</v>
      </c>
      <c r="AX33" t="str">
        <f t="shared" si="18"/>
        <v>planned</v>
      </c>
      <c r="AY33" t="str">
        <f t="shared" si="18"/>
        <v>planned</v>
      </c>
      <c r="AZ33" t="str">
        <f t="shared" si="18"/>
        <v>planned</v>
      </c>
      <c r="BA33" t="str">
        <f t="shared" si="18"/>
        <v>planned</v>
      </c>
    </row>
    <row r="34" spans="1:57" x14ac:dyDescent="0.3">
      <c r="A34" t="s">
        <v>50</v>
      </c>
      <c r="B34">
        <v>4</v>
      </c>
      <c r="D34" t="s">
        <v>21</v>
      </c>
      <c r="BB34" t="str">
        <f t="shared" si="18"/>
        <v>planned</v>
      </c>
      <c r="BC34" t="str">
        <f t="shared" si="18"/>
        <v>planned</v>
      </c>
      <c r="BD34" t="str">
        <f t="shared" si="18"/>
        <v>planned</v>
      </c>
      <c r="BE34" t="str">
        <f t="shared" si="18"/>
        <v>planned</v>
      </c>
    </row>
    <row r="35" spans="1:57" x14ac:dyDescent="0.3">
      <c r="A35" t="s">
        <v>32</v>
      </c>
      <c r="B35">
        <f>SUM(B25:B34)</f>
        <v>53</v>
      </c>
      <c r="C35">
        <f>SUM(C25:C34)</f>
        <v>0</v>
      </c>
    </row>
    <row r="36" spans="1:57" s="2" customFormat="1" x14ac:dyDescent="0.3">
      <c r="A36" s="2" t="s">
        <v>11</v>
      </c>
    </row>
    <row r="37" spans="1:57" x14ac:dyDescent="0.3">
      <c r="A37" t="s">
        <v>51</v>
      </c>
      <c r="B37">
        <v>3</v>
      </c>
      <c r="D37" t="s">
        <v>21</v>
      </c>
      <c r="E37" t="str">
        <f t="shared" ref="E37:U43" si="19">($D37)</f>
        <v>planned</v>
      </c>
      <c r="F37" t="str">
        <f t="shared" si="19"/>
        <v>planned</v>
      </c>
      <c r="G37" t="str">
        <f t="shared" si="19"/>
        <v>planned</v>
      </c>
    </row>
    <row r="38" spans="1:57" x14ac:dyDescent="0.3">
      <c r="A38" t="s">
        <v>52</v>
      </c>
      <c r="B38">
        <v>3</v>
      </c>
      <c r="D38" t="s">
        <v>21</v>
      </c>
      <c r="H38" t="str">
        <f t="shared" si="19"/>
        <v>planned</v>
      </c>
      <c r="I38" t="str">
        <f t="shared" si="19"/>
        <v>planned</v>
      </c>
      <c r="J38" t="str">
        <f t="shared" si="19"/>
        <v>planned</v>
      </c>
    </row>
    <row r="39" spans="1:57" x14ac:dyDescent="0.3">
      <c r="A39" t="s">
        <v>53</v>
      </c>
      <c r="B39">
        <v>3</v>
      </c>
      <c r="D39" t="s">
        <v>21</v>
      </c>
      <c r="K39" t="str">
        <f t="shared" si="19"/>
        <v>planned</v>
      </c>
      <c r="L39" t="str">
        <f t="shared" si="19"/>
        <v>planned</v>
      </c>
      <c r="M39" t="str">
        <f t="shared" si="19"/>
        <v>planned</v>
      </c>
    </row>
    <row r="40" spans="1:57" x14ac:dyDescent="0.3">
      <c r="A40" t="s">
        <v>54</v>
      </c>
      <c r="B40">
        <v>3</v>
      </c>
      <c r="D40" t="s">
        <v>21</v>
      </c>
      <c r="N40" t="str">
        <f t="shared" si="19"/>
        <v>planned</v>
      </c>
      <c r="O40" t="str">
        <f t="shared" si="19"/>
        <v>planned</v>
      </c>
      <c r="P40" t="str">
        <f t="shared" si="19"/>
        <v>planned</v>
      </c>
    </row>
    <row r="41" spans="1:57" x14ac:dyDescent="0.3">
      <c r="A41" t="s">
        <v>55</v>
      </c>
      <c r="B41">
        <v>3</v>
      </c>
      <c r="D41" t="s">
        <v>21</v>
      </c>
      <c r="Q41" t="str">
        <f t="shared" si="19"/>
        <v>planned</v>
      </c>
      <c r="R41" t="str">
        <f t="shared" si="19"/>
        <v>planned</v>
      </c>
      <c r="S41" t="str">
        <f t="shared" si="19"/>
        <v>planned</v>
      </c>
    </row>
    <row r="42" spans="1:57" x14ac:dyDescent="0.3">
      <c r="A42" t="s">
        <v>56</v>
      </c>
      <c r="B42">
        <v>1</v>
      </c>
      <c r="D42" t="s">
        <v>21</v>
      </c>
      <c r="T42" t="str">
        <f t="shared" si="19"/>
        <v>planned</v>
      </c>
    </row>
    <row r="43" spans="1:57" x14ac:dyDescent="0.3">
      <c r="A43" t="s">
        <v>57</v>
      </c>
      <c r="B43">
        <v>3</v>
      </c>
      <c r="D43" t="s">
        <v>21</v>
      </c>
      <c r="U43" t="str">
        <f t="shared" si="19"/>
        <v>planned</v>
      </c>
      <c r="V43" t="str">
        <f t="shared" ref="V43:W43" si="20">($D43)</f>
        <v>planned</v>
      </c>
      <c r="W43" t="str">
        <f t="shared" si="20"/>
        <v>planned</v>
      </c>
    </row>
    <row r="44" spans="1:57" x14ac:dyDescent="0.3">
      <c r="A44" t="s">
        <v>58</v>
      </c>
      <c r="B44">
        <v>2</v>
      </c>
      <c r="D44" t="s">
        <v>21</v>
      </c>
      <c r="X44" t="str">
        <f t="shared" ref="X44:AA45" si="21">($D44)</f>
        <v>planned</v>
      </c>
      <c r="Y44" t="str">
        <f t="shared" si="21"/>
        <v>planned</v>
      </c>
    </row>
    <row r="45" spans="1:57" x14ac:dyDescent="0.3">
      <c r="A45" t="s">
        <v>59</v>
      </c>
      <c r="B45">
        <v>2</v>
      </c>
      <c r="D45" t="s">
        <v>21</v>
      </c>
      <c r="Z45" t="str">
        <f t="shared" si="21"/>
        <v>planned</v>
      </c>
      <c r="AA45" t="str">
        <f t="shared" si="21"/>
        <v>planned</v>
      </c>
    </row>
    <row r="46" spans="1:57" x14ac:dyDescent="0.3">
      <c r="A46" t="s">
        <v>60</v>
      </c>
      <c r="B46">
        <v>3</v>
      </c>
      <c r="D46" t="s">
        <v>21</v>
      </c>
      <c r="AB46" t="str">
        <f t="shared" ref="AB46:AD46" si="22">($D46)</f>
        <v>planned</v>
      </c>
      <c r="AC46" t="str">
        <f t="shared" si="22"/>
        <v>planned</v>
      </c>
      <c r="AD46" t="str">
        <f t="shared" si="22"/>
        <v>planned</v>
      </c>
    </row>
    <row r="47" spans="1:57" x14ac:dyDescent="0.3">
      <c r="A47" t="s">
        <v>61</v>
      </c>
      <c r="B47">
        <v>3</v>
      </c>
      <c r="D47" t="s">
        <v>21</v>
      </c>
      <c r="AE47" t="str">
        <f t="shared" ref="AE47:AG47" si="23">($D47)</f>
        <v>planned</v>
      </c>
      <c r="AF47" t="str">
        <f t="shared" si="23"/>
        <v>planned</v>
      </c>
      <c r="AG47" t="str">
        <f t="shared" si="23"/>
        <v>planned</v>
      </c>
    </row>
    <row r="48" spans="1:57" x14ac:dyDescent="0.3">
      <c r="A48" t="s">
        <v>62</v>
      </c>
      <c r="B48">
        <v>3</v>
      </c>
      <c r="D48" t="s">
        <v>21</v>
      </c>
      <c r="AH48" t="str">
        <f t="shared" ref="AH48:AJ48" si="24">($D48)</f>
        <v>planned</v>
      </c>
      <c r="AI48" t="str">
        <f t="shared" si="24"/>
        <v>planned</v>
      </c>
      <c r="AJ48" t="str">
        <f t="shared" si="24"/>
        <v>planned</v>
      </c>
    </row>
    <row r="49" spans="1:50" x14ac:dyDescent="0.3">
      <c r="A49" t="s">
        <v>63</v>
      </c>
      <c r="B49">
        <v>3</v>
      </c>
      <c r="D49" t="s">
        <v>21</v>
      </c>
      <c r="AK49" t="str">
        <f t="shared" ref="AK49:AX52" si="25">($D49)</f>
        <v>planned</v>
      </c>
      <c r="AL49" t="str">
        <f t="shared" si="25"/>
        <v>planned</v>
      </c>
      <c r="AM49" t="str">
        <f t="shared" si="25"/>
        <v>planned</v>
      </c>
    </row>
    <row r="50" spans="1:50" x14ac:dyDescent="0.3">
      <c r="A50" t="s">
        <v>64</v>
      </c>
      <c r="B50">
        <v>4</v>
      </c>
      <c r="D50" t="s">
        <v>21</v>
      </c>
      <c r="AN50" t="str">
        <f t="shared" si="25"/>
        <v>planned</v>
      </c>
      <c r="AO50" t="str">
        <f t="shared" si="25"/>
        <v>planned</v>
      </c>
      <c r="AP50" t="str">
        <f t="shared" si="25"/>
        <v>planned</v>
      </c>
      <c r="AQ50" t="str">
        <f t="shared" si="25"/>
        <v>planned</v>
      </c>
    </row>
    <row r="51" spans="1:50" x14ac:dyDescent="0.3">
      <c r="A51" t="s">
        <v>65</v>
      </c>
      <c r="B51">
        <v>5</v>
      </c>
      <c r="D51" t="s">
        <v>21</v>
      </c>
      <c r="AR51" t="str">
        <f t="shared" si="25"/>
        <v>planned</v>
      </c>
      <c r="AS51" t="str">
        <f t="shared" si="25"/>
        <v>planned</v>
      </c>
      <c r="AT51" t="str">
        <f t="shared" si="25"/>
        <v>planned</v>
      </c>
      <c r="AU51" t="str">
        <f t="shared" si="25"/>
        <v>planned</v>
      </c>
      <c r="AV51" t="str">
        <f t="shared" si="25"/>
        <v>planned</v>
      </c>
    </row>
    <row r="52" spans="1:50" x14ac:dyDescent="0.3">
      <c r="A52" t="s">
        <v>66</v>
      </c>
      <c r="B52">
        <v>2</v>
      </c>
      <c r="D52" t="s">
        <v>21</v>
      </c>
      <c r="AW52" t="str">
        <f t="shared" si="25"/>
        <v>planned</v>
      </c>
      <c r="AX52" t="str">
        <f t="shared" si="25"/>
        <v>planned</v>
      </c>
    </row>
    <row r="53" spans="1:50" x14ac:dyDescent="0.3">
      <c r="A53" t="s">
        <v>32</v>
      </c>
      <c r="B53">
        <f>SUM(B37:B52)</f>
        <v>46</v>
      </c>
      <c r="C53">
        <f>SUM(C37:C52)</f>
        <v>0</v>
      </c>
    </row>
    <row r="54" spans="1:50" s="2" customFormat="1" x14ac:dyDescent="0.3">
      <c r="A54" s="2" t="s">
        <v>12</v>
      </c>
    </row>
    <row r="55" spans="1:50" x14ac:dyDescent="0.3">
      <c r="A55" t="s">
        <v>67</v>
      </c>
      <c r="B55">
        <v>7</v>
      </c>
      <c r="D55" t="s">
        <v>21</v>
      </c>
      <c r="E55" t="str">
        <f t="shared" ref="E55:I55" si="26">($D55)</f>
        <v>planned</v>
      </c>
      <c r="F55" t="str">
        <f t="shared" si="26"/>
        <v>planned</v>
      </c>
      <c r="G55" t="str">
        <f t="shared" si="26"/>
        <v>planned</v>
      </c>
      <c r="H55" t="str">
        <f t="shared" si="26"/>
        <v>planned</v>
      </c>
      <c r="I55" t="str">
        <f t="shared" si="26"/>
        <v>planned</v>
      </c>
      <c r="J55" t="str">
        <f t="shared" ref="J55:AB61" si="27">($D55)</f>
        <v>planned</v>
      </c>
      <c r="K55" t="str">
        <f t="shared" si="27"/>
        <v>planned</v>
      </c>
    </row>
    <row r="56" spans="1:50" x14ac:dyDescent="0.3">
      <c r="A56" t="s">
        <v>68</v>
      </c>
      <c r="B56">
        <v>5</v>
      </c>
      <c r="D56" t="s">
        <v>21</v>
      </c>
      <c r="L56" t="str">
        <f t="shared" ref="L56:N56" si="28">($D56)</f>
        <v>planned</v>
      </c>
      <c r="M56" t="str">
        <f t="shared" si="28"/>
        <v>planned</v>
      </c>
      <c r="N56" t="str">
        <f t="shared" si="28"/>
        <v>planned</v>
      </c>
      <c r="O56" t="str">
        <f t="shared" si="27"/>
        <v>planned</v>
      </c>
      <c r="P56" t="str">
        <f t="shared" si="27"/>
        <v>planned</v>
      </c>
    </row>
    <row r="57" spans="1:50" x14ac:dyDescent="0.3">
      <c r="A57" t="s">
        <v>69</v>
      </c>
      <c r="B57">
        <v>2</v>
      </c>
      <c r="D57" t="s">
        <v>21</v>
      </c>
      <c r="Q57" t="str">
        <f t="shared" si="27"/>
        <v>planned</v>
      </c>
      <c r="R57" t="str">
        <f t="shared" si="27"/>
        <v>planned</v>
      </c>
    </row>
    <row r="58" spans="1:50" x14ac:dyDescent="0.3">
      <c r="A58" t="s">
        <v>70</v>
      </c>
      <c r="B58">
        <v>2</v>
      </c>
      <c r="D58" t="s">
        <v>21</v>
      </c>
      <c r="S58" t="str">
        <f t="shared" si="27"/>
        <v>planned</v>
      </c>
      <c r="T58" t="str">
        <f t="shared" si="27"/>
        <v>planned</v>
      </c>
    </row>
    <row r="59" spans="1:50" x14ac:dyDescent="0.3">
      <c r="A59" t="s">
        <v>71</v>
      </c>
      <c r="B59">
        <v>3</v>
      </c>
      <c r="D59" t="s">
        <v>21</v>
      </c>
      <c r="U59" t="str">
        <f t="shared" si="27"/>
        <v>planned</v>
      </c>
      <c r="V59" t="str">
        <f t="shared" si="27"/>
        <v>planned</v>
      </c>
      <c r="W59" t="str">
        <f t="shared" si="27"/>
        <v>planned</v>
      </c>
    </row>
    <row r="60" spans="1:50" x14ac:dyDescent="0.3">
      <c r="A60" t="s">
        <v>72</v>
      </c>
      <c r="B60">
        <v>3</v>
      </c>
      <c r="D60" t="s">
        <v>21</v>
      </c>
      <c r="X60" t="str">
        <f t="shared" si="27"/>
        <v>planned</v>
      </c>
      <c r="Y60" t="str">
        <f t="shared" si="27"/>
        <v>planned</v>
      </c>
      <c r="Z60" t="str">
        <f t="shared" ref="Z60" si="29">($D60)</f>
        <v>planned</v>
      </c>
    </row>
    <row r="61" spans="1:50" x14ac:dyDescent="0.3">
      <c r="A61" t="s">
        <v>73</v>
      </c>
      <c r="B61">
        <v>4</v>
      </c>
      <c r="D61" t="s">
        <v>21</v>
      </c>
      <c r="AA61" t="str">
        <f t="shared" si="27"/>
        <v>planned</v>
      </c>
      <c r="AB61" t="str">
        <f t="shared" si="27"/>
        <v>planned</v>
      </c>
      <c r="AC61" t="str">
        <f t="shared" ref="AC61:AD61" si="30">($D61)</f>
        <v>planned</v>
      </c>
      <c r="AD61" t="str">
        <f t="shared" si="30"/>
        <v>planned</v>
      </c>
    </row>
    <row r="62" spans="1:50" x14ac:dyDescent="0.3">
      <c r="A62" t="s">
        <v>74</v>
      </c>
      <c r="B62">
        <v>3</v>
      </c>
      <c r="D62" t="s">
        <v>21</v>
      </c>
      <c r="AE62" t="str">
        <f t="shared" ref="AE62:AG62" si="31">($D62)</f>
        <v>planned</v>
      </c>
      <c r="AF62" t="str">
        <f t="shared" si="31"/>
        <v>planned</v>
      </c>
      <c r="AG62" t="str">
        <f t="shared" si="31"/>
        <v>planned</v>
      </c>
    </row>
    <row r="63" spans="1:50" x14ac:dyDescent="0.3">
      <c r="A63" t="s">
        <v>75</v>
      </c>
      <c r="B63">
        <v>3</v>
      </c>
      <c r="D63" t="s">
        <v>21</v>
      </c>
      <c r="AH63" t="str">
        <f t="shared" ref="AH63:AJ63" si="32">($D63)</f>
        <v>planned</v>
      </c>
      <c r="AI63" t="str">
        <f t="shared" si="32"/>
        <v>planned</v>
      </c>
      <c r="AJ63" t="str">
        <f t="shared" si="32"/>
        <v>planned</v>
      </c>
    </row>
    <row r="64" spans="1:50" x14ac:dyDescent="0.3">
      <c r="A64" t="s">
        <v>76</v>
      </c>
      <c r="B64">
        <v>4</v>
      </c>
      <c r="D64" t="s">
        <v>21</v>
      </c>
      <c r="AK64" t="str">
        <f t="shared" ref="AK64:AN64" si="33">($D64)</f>
        <v>planned</v>
      </c>
      <c r="AL64" t="str">
        <f t="shared" si="33"/>
        <v>planned</v>
      </c>
      <c r="AM64" t="str">
        <f t="shared" si="33"/>
        <v>planned</v>
      </c>
      <c r="AN64" t="str">
        <f t="shared" si="33"/>
        <v>planned</v>
      </c>
    </row>
    <row r="65" spans="1:43" x14ac:dyDescent="0.3">
      <c r="A65" t="s">
        <v>32</v>
      </c>
      <c r="B65">
        <f>SUM(B55:B64)</f>
        <v>36</v>
      </c>
      <c r="C65">
        <f>SUM(C55:C64)</f>
        <v>0</v>
      </c>
    </row>
    <row r="66" spans="1:43" s="2" customFormat="1" x14ac:dyDescent="0.3">
      <c r="A66" s="2" t="s">
        <v>13</v>
      </c>
    </row>
    <row r="67" spans="1:43" x14ac:dyDescent="0.3">
      <c r="A67" t="s">
        <v>77</v>
      </c>
      <c r="B67">
        <v>8</v>
      </c>
      <c r="D67" t="s">
        <v>21</v>
      </c>
      <c r="E67" t="str">
        <f t="shared" ref="E67:AB74" si="34">($D67)</f>
        <v>planned</v>
      </c>
      <c r="F67" t="str">
        <f t="shared" si="34"/>
        <v>planned</v>
      </c>
      <c r="G67" t="str">
        <f t="shared" si="34"/>
        <v>planned</v>
      </c>
      <c r="H67" t="str">
        <f t="shared" si="34"/>
        <v>planned</v>
      </c>
      <c r="I67" t="str">
        <f t="shared" si="34"/>
        <v>planned</v>
      </c>
      <c r="J67" s="48"/>
      <c r="K67" s="48"/>
      <c r="L67" s="48"/>
    </row>
    <row r="68" spans="1:43" x14ac:dyDescent="0.3">
      <c r="A68" t="s">
        <v>78</v>
      </c>
      <c r="B68">
        <v>3</v>
      </c>
      <c r="D68" t="s">
        <v>21</v>
      </c>
      <c r="J68" t="str">
        <f t="shared" si="34"/>
        <v>planned</v>
      </c>
    </row>
    <row r="69" spans="1:43" x14ac:dyDescent="0.3">
      <c r="A69" t="s">
        <v>79</v>
      </c>
      <c r="B69">
        <v>5</v>
      </c>
      <c r="D69" t="s">
        <v>21</v>
      </c>
      <c r="K69" t="str">
        <f t="shared" si="34"/>
        <v>planned</v>
      </c>
      <c r="L69" t="str">
        <f t="shared" si="34"/>
        <v>planned</v>
      </c>
    </row>
    <row r="70" spans="1:43" x14ac:dyDescent="0.3">
      <c r="A70" t="s">
        <v>80</v>
      </c>
      <c r="B70">
        <v>8</v>
      </c>
      <c r="D70" t="s">
        <v>21</v>
      </c>
      <c r="M70" t="str">
        <f t="shared" si="34"/>
        <v>planned</v>
      </c>
      <c r="N70" t="str">
        <f t="shared" si="34"/>
        <v>planned</v>
      </c>
      <c r="O70" t="str">
        <f t="shared" si="34"/>
        <v>planned</v>
      </c>
      <c r="P70" t="str">
        <f t="shared" si="34"/>
        <v>planned</v>
      </c>
      <c r="Q70" t="str">
        <f t="shared" si="34"/>
        <v>planned</v>
      </c>
      <c r="R70" t="str">
        <f t="shared" si="34"/>
        <v>planned</v>
      </c>
      <c r="S70" t="str">
        <f t="shared" si="34"/>
        <v>planned</v>
      </c>
    </row>
    <row r="71" spans="1:43" x14ac:dyDescent="0.3">
      <c r="A71" t="s">
        <v>81</v>
      </c>
      <c r="B71">
        <v>2</v>
      </c>
      <c r="D71" t="s">
        <v>21</v>
      </c>
      <c r="T71" t="str">
        <f t="shared" si="34"/>
        <v>planned</v>
      </c>
    </row>
    <row r="72" spans="1:43" x14ac:dyDescent="0.3">
      <c r="A72" t="s">
        <v>82</v>
      </c>
      <c r="B72">
        <v>2</v>
      </c>
      <c r="D72" t="s">
        <v>21</v>
      </c>
      <c r="W72" t="str">
        <f t="shared" si="34"/>
        <v>planned</v>
      </c>
    </row>
    <row r="73" spans="1:43" x14ac:dyDescent="0.3">
      <c r="A73" t="s">
        <v>83</v>
      </c>
      <c r="B73">
        <v>4</v>
      </c>
      <c r="D73" t="s">
        <v>21</v>
      </c>
      <c r="X73" t="str">
        <f t="shared" si="34"/>
        <v>planned</v>
      </c>
      <c r="Y73" t="str">
        <f t="shared" si="34"/>
        <v>planned</v>
      </c>
      <c r="Z73" t="str">
        <f t="shared" si="34"/>
        <v>planned</v>
      </c>
      <c r="AA73" t="str">
        <f t="shared" si="34"/>
        <v>planned</v>
      </c>
    </row>
    <row r="74" spans="1:43" x14ac:dyDescent="0.3">
      <c r="A74" t="s">
        <v>84</v>
      </c>
      <c r="B74">
        <v>4</v>
      </c>
      <c r="D74" t="s">
        <v>21</v>
      </c>
      <c r="AB74" t="str">
        <f t="shared" si="34"/>
        <v>planned</v>
      </c>
      <c r="AC74" t="str">
        <f t="shared" ref="AC74:AE74" si="35">($D74)</f>
        <v>planned</v>
      </c>
      <c r="AD74" t="str">
        <f t="shared" si="35"/>
        <v>planned</v>
      </c>
      <c r="AE74" t="str">
        <f t="shared" si="35"/>
        <v>planned</v>
      </c>
    </row>
    <row r="75" spans="1:43" x14ac:dyDescent="0.3">
      <c r="A75" t="s">
        <v>85</v>
      </c>
      <c r="B75">
        <v>2</v>
      </c>
      <c r="D75" t="s">
        <v>21</v>
      </c>
      <c r="AF75" t="str">
        <f>($D75)</f>
        <v>planned</v>
      </c>
      <c r="AG75" t="str">
        <f>($D75)</f>
        <v>planned</v>
      </c>
    </row>
    <row r="76" spans="1:43" x14ac:dyDescent="0.3">
      <c r="A76" t="s">
        <v>86</v>
      </c>
      <c r="B76">
        <v>2</v>
      </c>
      <c r="D76" t="s">
        <v>21</v>
      </c>
      <c r="AP76" t="str">
        <f>($D76)</f>
        <v>planned</v>
      </c>
    </row>
    <row r="77" spans="1:43" x14ac:dyDescent="0.3">
      <c r="A77" t="s">
        <v>87</v>
      </c>
      <c r="B77">
        <v>4</v>
      </c>
      <c r="D77" t="s">
        <v>21</v>
      </c>
      <c r="AH77" s="48"/>
      <c r="AI77" s="48"/>
      <c r="AJ77" s="48"/>
      <c r="AK77" s="48"/>
    </row>
    <row r="78" spans="1:43" x14ac:dyDescent="0.3">
      <c r="A78" t="s">
        <v>88</v>
      </c>
      <c r="B78">
        <v>2</v>
      </c>
      <c r="D78" t="s">
        <v>21</v>
      </c>
      <c r="AQ78" t="str">
        <f>($D78)</f>
        <v>planned</v>
      </c>
    </row>
    <row r="79" spans="1:43" x14ac:dyDescent="0.3">
      <c r="A79" t="s">
        <v>32</v>
      </c>
      <c r="B79">
        <f>SUM(B67:B78)</f>
        <v>46</v>
      </c>
      <c r="C79">
        <f>SUM(C67:C78)</f>
        <v>0</v>
      </c>
    </row>
    <row r="80" spans="1:43" s="2" customFormat="1" x14ac:dyDescent="0.3">
      <c r="A80" s="2" t="s">
        <v>14</v>
      </c>
    </row>
    <row r="81" spans="1:45" x14ac:dyDescent="0.3">
      <c r="A81" t="s">
        <v>89</v>
      </c>
      <c r="B81">
        <v>2</v>
      </c>
      <c r="D81" t="s">
        <v>21</v>
      </c>
      <c r="E81" t="str">
        <f t="shared" ref="E81:U86" si="36">($D81)</f>
        <v>planned</v>
      </c>
      <c r="F81" t="str">
        <f t="shared" si="36"/>
        <v>planned</v>
      </c>
    </row>
    <row r="82" spans="1:45" x14ac:dyDescent="0.3">
      <c r="A82" t="s">
        <v>90</v>
      </c>
      <c r="B82">
        <v>4</v>
      </c>
      <c r="D82" t="s">
        <v>21</v>
      </c>
      <c r="G82" t="str">
        <f t="shared" si="36"/>
        <v>planned</v>
      </c>
      <c r="H82" t="str">
        <f t="shared" si="36"/>
        <v>planned</v>
      </c>
      <c r="I82" t="str">
        <f t="shared" si="36"/>
        <v>planned</v>
      </c>
      <c r="J82" t="str">
        <f t="shared" si="36"/>
        <v>planned</v>
      </c>
    </row>
    <row r="83" spans="1:45" x14ac:dyDescent="0.3">
      <c r="A83" t="s">
        <v>91</v>
      </c>
      <c r="B83">
        <v>2</v>
      </c>
      <c r="D83" t="s">
        <v>21</v>
      </c>
      <c r="K83" t="str">
        <f t="shared" si="36"/>
        <v>planned</v>
      </c>
      <c r="L83" t="str">
        <f t="shared" si="36"/>
        <v>planned</v>
      </c>
    </row>
    <row r="84" spans="1:45" x14ac:dyDescent="0.3">
      <c r="A84" t="s">
        <v>92</v>
      </c>
      <c r="B84">
        <v>4</v>
      </c>
      <c r="D84" t="s">
        <v>21</v>
      </c>
      <c r="M84" t="str">
        <f t="shared" si="36"/>
        <v>planned</v>
      </c>
      <c r="N84" t="str">
        <f t="shared" si="36"/>
        <v>planned</v>
      </c>
      <c r="O84" t="str">
        <f t="shared" si="36"/>
        <v>planned</v>
      </c>
      <c r="P84" t="str">
        <f t="shared" si="36"/>
        <v>planned</v>
      </c>
    </row>
    <row r="85" spans="1:45" x14ac:dyDescent="0.3">
      <c r="A85" t="s">
        <v>93</v>
      </c>
      <c r="B85">
        <v>4</v>
      </c>
      <c r="D85" t="s">
        <v>21</v>
      </c>
      <c r="Q85" t="str">
        <f t="shared" si="36"/>
        <v>planned</v>
      </c>
      <c r="R85" t="str">
        <f t="shared" si="36"/>
        <v>planned</v>
      </c>
      <c r="S85" t="str">
        <f t="shared" si="36"/>
        <v>planned</v>
      </c>
      <c r="T85" t="str">
        <f t="shared" si="36"/>
        <v>planned</v>
      </c>
    </row>
    <row r="86" spans="1:45" x14ac:dyDescent="0.3">
      <c r="A86" t="s">
        <v>94</v>
      </c>
      <c r="B86">
        <v>4</v>
      </c>
      <c r="D86" t="s">
        <v>21</v>
      </c>
      <c r="U86" t="str">
        <f t="shared" si="36"/>
        <v>planned</v>
      </c>
      <c r="V86" t="str">
        <f t="shared" ref="V86:X86" si="37">($D86)</f>
        <v>planned</v>
      </c>
      <c r="W86" t="str">
        <f t="shared" si="37"/>
        <v>planned</v>
      </c>
      <c r="X86" t="str">
        <f t="shared" si="37"/>
        <v>planned</v>
      </c>
    </row>
    <row r="87" spans="1:45" x14ac:dyDescent="0.3">
      <c r="A87" t="s">
        <v>95</v>
      </c>
      <c r="B87">
        <v>4</v>
      </c>
      <c r="D87" t="s">
        <v>21</v>
      </c>
      <c r="Y87" t="str">
        <f t="shared" ref="Y87:AB87" si="38">($D87)</f>
        <v>planned</v>
      </c>
      <c r="Z87" t="str">
        <f t="shared" si="38"/>
        <v>planned</v>
      </c>
      <c r="AA87" t="str">
        <f t="shared" si="38"/>
        <v>planned</v>
      </c>
      <c r="AB87" t="str">
        <f t="shared" si="38"/>
        <v>planned</v>
      </c>
    </row>
    <row r="88" spans="1:45" x14ac:dyDescent="0.3">
      <c r="A88" t="s">
        <v>96</v>
      </c>
      <c r="B88">
        <v>4</v>
      </c>
      <c r="D88" t="s">
        <v>21</v>
      </c>
      <c r="AC88" t="str">
        <f t="shared" ref="AC88:AF88" si="39">($D88)</f>
        <v>planned</v>
      </c>
      <c r="AD88" t="str">
        <f t="shared" si="39"/>
        <v>planned</v>
      </c>
      <c r="AE88" t="str">
        <f t="shared" si="39"/>
        <v>planned</v>
      </c>
      <c r="AF88" t="str">
        <f t="shared" si="39"/>
        <v>planned</v>
      </c>
    </row>
    <row r="89" spans="1:45" x14ac:dyDescent="0.3">
      <c r="A89" t="s">
        <v>97</v>
      </c>
      <c r="B89">
        <v>4</v>
      </c>
      <c r="D89" t="s">
        <v>21</v>
      </c>
      <c r="AG89" t="str">
        <f t="shared" ref="AG89:AS92" si="40">($D89)</f>
        <v>planned</v>
      </c>
      <c r="AH89" t="str">
        <f t="shared" si="40"/>
        <v>planned</v>
      </c>
      <c r="AI89" t="str">
        <f t="shared" si="40"/>
        <v>planned</v>
      </c>
      <c r="AJ89" t="str">
        <f t="shared" si="40"/>
        <v>planned</v>
      </c>
    </row>
    <row r="90" spans="1:45" x14ac:dyDescent="0.3">
      <c r="A90" t="s">
        <v>98</v>
      </c>
      <c r="B90">
        <v>3</v>
      </c>
      <c r="D90" t="s">
        <v>21</v>
      </c>
      <c r="AK90" t="str">
        <f t="shared" si="40"/>
        <v>planned</v>
      </c>
      <c r="AL90" t="str">
        <f t="shared" si="40"/>
        <v>planned</v>
      </c>
      <c r="AM90" t="str">
        <f t="shared" si="40"/>
        <v>planned</v>
      </c>
    </row>
    <row r="91" spans="1:45" x14ac:dyDescent="0.3">
      <c r="A91" t="s">
        <v>99</v>
      </c>
      <c r="B91">
        <v>3</v>
      </c>
      <c r="D91" t="s">
        <v>21</v>
      </c>
      <c r="AN91" t="str">
        <f t="shared" si="40"/>
        <v>planned</v>
      </c>
      <c r="AO91" t="str">
        <f t="shared" si="40"/>
        <v>planned</v>
      </c>
      <c r="AP91" t="str">
        <f t="shared" si="40"/>
        <v>planned</v>
      </c>
    </row>
    <row r="92" spans="1:45" x14ac:dyDescent="0.3">
      <c r="A92" t="s">
        <v>100</v>
      </c>
      <c r="B92">
        <v>3</v>
      </c>
      <c r="D92" t="s">
        <v>21</v>
      </c>
      <c r="AQ92" t="str">
        <f t="shared" si="40"/>
        <v>planned</v>
      </c>
      <c r="AR92" t="str">
        <f t="shared" si="40"/>
        <v>planned</v>
      </c>
      <c r="AS92" t="str">
        <f t="shared" si="40"/>
        <v>planned</v>
      </c>
    </row>
    <row r="93" spans="1:45" x14ac:dyDescent="0.3">
      <c r="A93" t="s">
        <v>32</v>
      </c>
      <c r="B93">
        <f>SUM(B81:B92)</f>
        <v>41</v>
      </c>
      <c r="C93">
        <f>SUM(C81:C92)</f>
        <v>0</v>
      </c>
    </row>
    <row r="94" spans="1:45" s="4" customFormat="1" x14ac:dyDescent="0.3">
      <c r="A94" s="4" t="s">
        <v>101</v>
      </c>
      <c r="B94" s="4">
        <f>SUM(B35,B53,B23,B13,B65,B79,B93)</f>
        <v>303</v>
      </c>
      <c r="C94" s="4">
        <f>SUM(C13,C23,C35,C53, C65, C79, C93)</f>
        <v>6</v>
      </c>
    </row>
    <row r="95" spans="1:45" s="4" customFormat="1" x14ac:dyDescent="0.3">
      <c r="A95" s="4" t="s">
        <v>102</v>
      </c>
      <c r="B95" s="44">
        <f>B94*100</f>
        <v>30300</v>
      </c>
      <c r="C95" s="44">
        <f>C94*100</f>
        <v>600</v>
      </c>
      <c r="D95" s="44"/>
    </row>
  </sheetData>
  <conditionalFormatting sqref="D3:D12 D67:D78">
    <cfRule type="cellIs" dxfId="188" priority="273" operator="equal">
      <formula>$F$1</formula>
    </cfRule>
    <cfRule type="cellIs" dxfId="187" priority="272" operator="equal">
      <formula>$G$1</formula>
    </cfRule>
    <cfRule type="cellIs" dxfId="186" priority="271" operator="equal">
      <formula>$H$1</formula>
    </cfRule>
  </conditionalFormatting>
  <conditionalFormatting sqref="D15:D22">
    <cfRule type="cellIs" dxfId="185" priority="270" operator="equal">
      <formula>$F$1</formula>
    </cfRule>
    <cfRule type="cellIs" dxfId="184" priority="269" operator="equal">
      <formula>$G$1</formula>
    </cfRule>
    <cfRule type="cellIs" dxfId="183" priority="268" operator="equal">
      <formula>$H$1</formula>
    </cfRule>
  </conditionalFormatting>
  <conditionalFormatting sqref="D25:D34">
    <cfRule type="cellIs" dxfId="182" priority="265" operator="equal">
      <formula>$H$1</formula>
    </cfRule>
    <cfRule type="cellIs" dxfId="181" priority="266" operator="equal">
      <formula>$G$1</formula>
    </cfRule>
    <cfRule type="cellIs" dxfId="180" priority="267" operator="equal">
      <formula>$F$1</formula>
    </cfRule>
  </conditionalFormatting>
  <conditionalFormatting sqref="D37:D52">
    <cfRule type="cellIs" dxfId="179" priority="264" operator="equal">
      <formula>$F$1</formula>
    </cfRule>
    <cfRule type="cellIs" dxfId="178" priority="263" operator="equal">
      <formula>$G$1</formula>
    </cfRule>
    <cfRule type="cellIs" dxfId="177" priority="262" operator="equal">
      <formula>$H$1</formula>
    </cfRule>
  </conditionalFormatting>
  <conditionalFormatting sqref="D55:D64">
    <cfRule type="cellIs" dxfId="176" priority="205" operator="equal">
      <formula>$H$1</formula>
    </cfRule>
    <cfRule type="cellIs" dxfId="175" priority="206" operator="equal">
      <formula>$G$1</formula>
    </cfRule>
    <cfRule type="cellIs" dxfId="174" priority="207" operator="equal">
      <formula>$F$1</formula>
    </cfRule>
  </conditionalFormatting>
  <conditionalFormatting sqref="D81:D92">
    <cfRule type="cellIs" dxfId="173" priority="153" operator="equal">
      <formula>$F$1</formula>
    </cfRule>
    <cfRule type="cellIs" dxfId="172" priority="152" operator="equal">
      <formula>$G$1</formula>
    </cfRule>
    <cfRule type="cellIs" dxfId="171" priority="151" operator="equal">
      <formula>$H$1</formula>
    </cfRule>
  </conditionalFormatting>
  <conditionalFormatting sqref="D100:D111">
    <cfRule type="cellIs" dxfId="170" priority="169" operator="equal">
      <formula>$H$1</formula>
    </cfRule>
    <cfRule type="cellIs" dxfId="169" priority="170" operator="equal">
      <formula>$G$1</formula>
    </cfRule>
    <cfRule type="cellIs" dxfId="168" priority="171" operator="equal">
      <formula>$F$1</formula>
    </cfRule>
  </conditionalFormatting>
  <conditionalFormatting sqref="E3:BR45 E66:BR74 AW76:BA78">
    <cfRule type="cellIs" dxfId="167" priority="274" operator="equal">
      <formula>$H$1</formula>
    </cfRule>
    <cfRule type="cellIs" dxfId="166" priority="275" operator="equal">
      <formula>$G$1</formula>
    </cfRule>
    <cfRule type="cellIs" dxfId="165" priority="276" operator="equal">
      <formula>$F$1</formula>
    </cfRule>
  </conditionalFormatting>
  <conditionalFormatting sqref="E54:BR63">
    <cfRule type="cellIs" dxfId="164" priority="210" operator="equal">
      <formula>$F$1</formula>
    </cfRule>
    <cfRule type="cellIs" dxfId="163" priority="209" operator="equal">
      <formula>$G$1</formula>
    </cfRule>
    <cfRule type="cellIs" dxfId="162" priority="208" operator="equal">
      <formula>$H$1</formula>
    </cfRule>
  </conditionalFormatting>
  <conditionalFormatting sqref="E80:BR89">
    <cfRule type="cellIs" dxfId="161" priority="154" operator="equal">
      <formula>$H$1</formula>
    </cfRule>
    <cfRule type="cellIs" dxfId="160" priority="155" operator="equal">
      <formula>$G$1</formula>
    </cfRule>
    <cfRule type="cellIs" dxfId="159" priority="156" operator="equal">
      <formula>$F$1</formula>
    </cfRule>
  </conditionalFormatting>
  <conditionalFormatting sqref="E99:BR108">
    <cfRule type="cellIs" dxfId="158" priority="172" operator="equal">
      <formula>$H$1</formula>
    </cfRule>
    <cfRule type="cellIs" dxfId="157" priority="173" operator="equal">
      <formula>$G$1</formula>
    </cfRule>
    <cfRule type="cellIs" dxfId="156" priority="174" operator="equal">
      <formula>$F$1</formula>
    </cfRule>
  </conditionalFormatting>
  <conditionalFormatting sqref="F3:I3">
    <cfRule type="cellIs" dxfId="155" priority="261" operator="equal">
      <formula>$F$1</formula>
    </cfRule>
    <cfRule type="cellIs" dxfId="154" priority="260" operator="equal">
      <formula>$G$1</formula>
    </cfRule>
    <cfRule type="cellIs" dxfId="153" priority="259" operator="equal">
      <formula>$H$1</formula>
    </cfRule>
  </conditionalFormatting>
  <conditionalFormatting sqref="G4:H4">
    <cfRule type="cellIs" dxfId="152" priority="258" operator="equal">
      <formula>$F$1</formula>
    </cfRule>
    <cfRule type="cellIs" dxfId="151" priority="256" operator="equal">
      <formula>$H$1</formula>
    </cfRule>
    <cfRule type="cellIs" dxfId="150" priority="257" operator="equal">
      <formula>$G$1</formula>
    </cfRule>
  </conditionalFormatting>
  <conditionalFormatting sqref="I5">
    <cfRule type="cellIs" dxfId="149" priority="250" operator="equal">
      <formula>$H$1</formula>
    </cfRule>
    <cfRule type="cellIs" dxfId="148" priority="251" operator="equal">
      <formula>$G$1</formula>
    </cfRule>
    <cfRule type="cellIs" dxfId="147" priority="252" operator="equal">
      <formula>$F$1</formula>
    </cfRule>
  </conditionalFormatting>
  <conditionalFormatting sqref="J6">
    <cfRule type="cellIs" dxfId="146" priority="253" operator="equal">
      <formula>$H$1</formula>
    </cfRule>
    <cfRule type="cellIs" dxfId="145" priority="255" operator="equal">
      <formula>$F$1</formula>
    </cfRule>
    <cfRule type="cellIs" dxfId="144" priority="254" operator="equal">
      <formula>$G$1</formula>
    </cfRule>
  </conditionalFormatting>
  <conditionalFormatting sqref="K7:M7">
    <cfRule type="cellIs" dxfId="143" priority="247" operator="equal">
      <formula>$H$1</formula>
    </cfRule>
    <cfRule type="cellIs" dxfId="142" priority="248" operator="equal">
      <formula>$G$1</formula>
    </cfRule>
    <cfRule type="cellIs" dxfId="141" priority="249" operator="equal">
      <formula>$F$1</formula>
    </cfRule>
  </conditionalFormatting>
  <conditionalFormatting sqref="L4:N4">
    <cfRule type="cellIs" dxfId="140" priority="140" operator="equal">
      <formula>$G$1</formula>
    </cfRule>
    <cfRule type="cellIs" dxfId="139" priority="139" operator="equal">
      <formula>$H$1</formula>
    </cfRule>
    <cfRule type="cellIs" dxfId="138" priority="141" operator="equal">
      <formula>$F$1</formula>
    </cfRule>
  </conditionalFormatting>
  <conditionalFormatting sqref="N8:P8">
    <cfRule type="cellIs" dxfId="137" priority="244" operator="equal">
      <formula>$H$1</formula>
    </cfRule>
    <cfRule type="cellIs" dxfId="136" priority="245" operator="equal">
      <formula>$G$1</formula>
    </cfRule>
    <cfRule type="cellIs" dxfId="135" priority="246" operator="equal">
      <formula>$F$1</formula>
    </cfRule>
  </conditionalFormatting>
  <conditionalFormatting sqref="P5">
    <cfRule type="cellIs" dxfId="134" priority="136" operator="equal">
      <formula>$H$1</formula>
    </cfRule>
    <cfRule type="cellIs" dxfId="133" priority="137" operator="equal">
      <formula>$G$1</formula>
    </cfRule>
    <cfRule type="cellIs" dxfId="132" priority="138" operator="equal">
      <formula>$F$1</formula>
    </cfRule>
  </conditionalFormatting>
  <conditionalFormatting sqref="Q9:T9">
    <cfRule type="cellIs" dxfId="131" priority="241" operator="equal">
      <formula>$H$1</formula>
    </cfRule>
    <cfRule type="cellIs" dxfId="130" priority="242" operator="equal">
      <formula>$G$1</formula>
    </cfRule>
    <cfRule type="cellIs" dxfId="129" priority="243" operator="equal">
      <formula>$F$1</formula>
    </cfRule>
  </conditionalFormatting>
  <conditionalFormatting sqref="R6">
    <cfRule type="cellIs" dxfId="128" priority="135" operator="equal">
      <formula>$F$1</formula>
    </cfRule>
    <cfRule type="cellIs" dxfId="127" priority="134" operator="equal">
      <formula>$G$1</formula>
    </cfRule>
    <cfRule type="cellIs" dxfId="126" priority="133" operator="equal">
      <formula>$H$1</formula>
    </cfRule>
  </conditionalFormatting>
  <conditionalFormatting sqref="T6:V6">
    <cfRule type="cellIs" dxfId="125" priority="130" operator="equal">
      <formula>$H$1</formula>
    </cfRule>
    <cfRule type="cellIs" dxfId="124" priority="131" operator="equal">
      <formula>$G$1</formula>
    </cfRule>
    <cfRule type="cellIs" dxfId="123" priority="132" operator="equal">
      <formula>$F$1</formula>
    </cfRule>
  </conditionalFormatting>
  <conditionalFormatting sqref="U10:AG10">
    <cfRule type="cellIs" dxfId="122" priority="240" operator="equal">
      <formula>$F$1</formula>
    </cfRule>
    <cfRule type="cellIs" dxfId="121" priority="238" operator="equal">
      <formula>$H$1</formula>
    </cfRule>
    <cfRule type="cellIs" dxfId="120" priority="239" operator="equal">
      <formula>$G$1</formula>
    </cfRule>
  </conditionalFormatting>
  <conditionalFormatting sqref="X7:Z7">
    <cfRule type="cellIs" dxfId="119" priority="128" operator="equal">
      <formula>$G$1</formula>
    </cfRule>
    <cfRule type="cellIs" dxfId="118" priority="129" operator="equal">
      <formula>$F$1</formula>
    </cfRule>
    <cfRule type="cellIs" dxfId="117" priority="127" operator="equal">
      <formula>$H$1</formula>
    </cfRule>
  </conditionalFormatting>
  <conditionalFormatting sqref="AB8:AD8">
    <cfRule type="cellIs" dxfId="116" priority="124" operator="equal">
      <formula>$H$1</formula>
    </cfRule>
    <cfRule type="cellIs" dxfId="115" priority="125" operator="equal">
      <formula>$G$1</formula>
    </cfRule>
    <cfRule type="cellIs" dxfId="114" priority="126" operator="equal">
      <formula>$F$1</formula>
    </cfRule>
  </conditionalFormatting>
  <conditionalFormatting sqref="AB46:AD46">
    <cfRule type="cellIs" dxfId="113" priority="93" operator="equal">
      <formula>$F$1</formula>
    </cfRule>
    <cfRule type="cellIs" dxfId="112" priority="91" operator="equal">
      <formula>$H$1</formula>
    </cfRule>
    <cfRule type="cellIs" dxfId="111" priority="92" operator="equal">
      <formula>$G$1</formula>
    </cfRule>
  </conditionalFormatting>
  <conditionalFormatting sqref="AE47:AG47">
    <cfRule type="cellIs" dxfId="110" priority="88" operator="equal">
      <formula>$H$1</formula>
    </cfRule>
    <cfRule type="cellIs" dxfId="109" priority="89" operator="equal">
      <formula>$G$1</formula>
    </cfRule>
    <cfRule type="cellIs" dxfId="108" priority="90" operator="equal">
      <formula>$F$1</formula>
    </cfRule>
  </conditionalFormatting>
  <conditionalFormatting sqref="AF75:AG75">
    <cfRule type="cellIs" dxfId="107" priority="13" operator="equal">
      <formula>$H$1</formula>
    </cfRule>
    <cfRule type="cellIs" dxfId="106" priority="15" operator="equal">
      <formula>$F$1</formula>
    </cfRule>
    <cfRule type="cellIs" dxfId="105" priority="14" operator="equal">
      <formula>$G$1</formula>
    </cfRule>
  </conditionalFormatting>
  <conditionalFormatting sqref="AF9:AH9">
    <cfRule type="cellIs" dxfId="104" priority="121" operator="equal">
      <formula>$H$1</formula>
    </cfRule>
    <cfRule type="cellIs" dxfId="103" priority="122" operator="equal">
      <formula>$G$1</formula>
    </cfRule>
    <cfRule type="cellIs" dxfId="102" priority="123" operator="equal">
      <formula>$F$1</formula>
    </cfRule>
  </conditionalFormatting>
  <conditionalFormatting sqref="AH11">
    <cfRule type="cellIs" dxfId="101" priority="232" operator="equal">
      <formula>$H$1</formula>
    </cfRule>
    <cfRule type="cellIs" dxfId="100" priority="233" operator="equal">
      <formula>$G$1</formula>
    </cfRule>
    <cfRule type="cellIs" dxfId="99" priority="234" operator="equal">
      <formula>$F$1</formula>
    </cfRule>
  </conditionalFormatting>
  <conditionalFormatting sqref="AH48:AJ48">
    <cfRule type="cellIs" dxfId="98" priority="87" operator="equal">
      <formula>$F$1</formula>
    </cfRule>
    <cfRule type="cellIs" dxfId="97" priority="85" operator="equal">
      <formula>$H$1</formula>
    </cfRule>
    <cfRule type="cellIs" dxfId="96" priority="86" operator="equal">
      <formula>$G$1</formula>
    </cfRule>
  </conditionalFormatting>
  <conditionalFormatting sqref="AI12">
    <cfRule type="cellIs" dxfId="95" priority="235" operator="equal">
      <formula>$H$1</formula>
    </cfRule>
    <cfRule type="cellIs" dxfId="94" priority="236" operator="equal">
      <formula>$G$1</formula>
    </cfRule>
    <cfRule type="cellIs" dxfId="93" priority="237" operator="equal">
      <formula>$F$1</formula>
    </cfRule>
  </conditionalFormatting>
  <conditionalFormatting sqref="AJ9:AL10">
    <cfRule type="cellIs" dxfId="92" priority="106" operator="equal">
      <formula>$H$1</formula>
    </cfRule>
    <cfRule type="cellIs" dxfId="91" priority="107" operator="equal">
      <formula>$G$1</formula>
    </cfRule>
    <cfRule type="cellIs" dxfId="90" priority="108" operator="equal">
      <formula>$F$1</formula>
    </cfRule>
  </conditionalFormatting>
  <conditionalFormatting sqref="AK75:AL75">
    <cfRule type="cellIs" dxfId="89" priority="50" operator="equal">
      <formula>$G$1</formula>
    </cfRule>
    <cfRule type="cellIs" dxfId="88" priority="51" operator="equal">
      <formula>$F$1</formula>
    </cfRule>
    <cfRule type="cellIs" dxfId="87" priority="49" operator="equal">
      <formula>$H$1</formula>
    </cfRule>
  </conditionalFormatting>
  <conditionalFormatting sqref="AK49:AM49">
    <cfRule type="cellIs" dxfId="86" priority="83" operator="equal">
      <formula>$G$1</formula>
    </cfRule>
    <cfRule type="cellIs" dxfId="85" priority="82" operator="equal">
      <formula>$H$1</formula>
    </cfRule>
    <cfRule type="cellIs" dxfId="84" priority="84" operator="equal">
      <formula>$F$1</formula>
    </cfRule>
  </conditionalFormatting>
  <conditionalFormatting sqref="AK90:AM90">
    <cfRule type="cellIs" dxfId="83" priority="25" operator="equal">
      <formula>$H$1</formula>
    </cfRule>
    <cfRule type="cellIs" dxfId="82" priority="27" operator="equal">
      <formula>$F$1</formula>
    </cfRule>
    <cfRule type="cellIs" dxfId="81" priority="26" operator="equal">
      <formula>$G$1</formula>
    </cfRule>
  </conditionalFormatting>
  <conditionalFormatting sqref="AK64:AN64">
    <cfRule type="cellIs" dxfId="80" priority="59" operator="equal">
      <formula>$G$1</formula>
    </cfRule>
    <cfRule type="cellIs" dxfId="79" priority="58" operator="equal">
      <formula>$H$1</formula>
    </cfRule>
    <cfRule type="cellIs" dxfId="78" priority="60" operator="equal">
      <formula>$F$1</formula>
    </cfRule>
  </conditionalFormatting>
  <conditionalFormatting sqref="AM10:AN10">
    <cfRule type="cellIs" dxfId="77" priority="115" operator="equal">
      <formula>$H$1</formula>
    </cfRule>
    <cfRule type="cellIs" dxfId="76" priority="116" operator="equal">
      <formula>$G$1</formula>
    </cfRule>
    <cfRule type="cellIs" dxfId="75" priority="117" operator="equal">
      <formula>$F$1</formula>
    </cfRule>
  </conditionalFormatting>
  <conditionalFormatting sqref="AN91:AP91">
    <cfRule type="cellIs" dxfId="74" priority="22" operator="equal">
      <formula>$H$1</formula>
    </cfRule>
    <cfRule type="cellIs" dxfId="73" priority="23" operator="equal">
      <formula>$G$1</formula>
    </cfRule>
    <cfRule type="cellIs" dxfId="72" priority="24" operator="equal">
      <formula>$F$1</formula>
    </cfRule>
  </conditionalFormatting>
  <conditionalFormatting sqref="AN50:AQ50">
    <cfRule type="cellIs" dxfId="71" priority="76" operator="equal">
      <formula>$H$1</formula>
    </cfRule>
    <cfRule type="cellIs" dxfId="70" priority="77" operator="equal">
      <formula>$G$1</formula>
    </cfRule>
    <cfRule type="cellIs" dxfId="69" priority="78" operator="equal">
      <formula>$F$1</formula>
    </cfRule>
  </conditionalFormatting>
  <conditionalFormatting sqref="AO11:AR11">
    <cfRule type="cellIs" dxfId="68" priority="110" operator="equal">
      <formula>$G$1</formula>
    </cfRule>
    <cfRule type="cellIs" dxfId="67" priority="111" operator="equal">
      <formula>$F$1</formula>
    </cfRule>
    <cfRule type="cellIs" dxfId="66" priority="109" operator="equal">
      <formula>$H$1</formula>
    </cfRule>
  </conditionalFormatting>
  <conditionalFormatting sqref="AP10">
    <cfRule type="cellIs" dxfId="65" priority="105" operator="equal">
      <formula>$F$1</formula>
    </cfRule>
    <cfRule type="cellIs" dxfId="64" priority="103" operator="equal">
      <formula>$H$1</formula>
    </cfRule>
    <cfRule type="cellIs" dxfId="63" priority="104" operator="equal">
      <formula>$G$1</formula>
    </cfRule>
  </conditionalFormatting>
  <conditionalFormatting sqref="AP76:AP77">
    <cfRule type="cellIs" dxfId="62" priority="4" operator="equal">
      <formula>$H$1</formula>
    </cfRule>
    <cfRule type="cellIs" dxfId="61" priority="6" operator="equal">
      <formula>$F$1</formula>
    </cfRule>
    <cfRule type="cellIs" dxfId="60" priority="5" operator="equal">
      <formula>$G$1</formula>
    </cfRule>
  </conditionalFormatting>
  <conditionalFormatting sqref="AP75:AQ75">
    <cfRule type="cellIs" dxfId="59" priority="18" operator="equal">
      <formula>$F$1</formula>
    </cfRule>
    <cfRule type="cellIs" dxfId="58" priority="17" operator="equal">
      <formula>$G$1</formula>
    </cfRule>
    <cfRule type="cellIs" dxfId="57" priority="16" operator="equal">
      <formula>$H$1</formula>
    </cfRule>
  </conditionalFormatting>
  <conditionalFormatting sqref="AQ78">
    <cfRule type="cellIs" dxfId="56" priority="1" operator="equal">
      <formula>$H$1</formula>
    </cfRule>
    <cfRule type="cellIs" dxfId="55" priority="2" operator="equal">
      <formula>$G$1</formula>
    </cfRule>
    <cfRule type="cellIs" dxfId="54" priority="3" operator="equal">
      <formula>$F$1</formula>
    </cfRule>
  </conditionalFormatting>
  <conditionalFormatting sqref="AQ92:AS92">
    <cfRule type="cellIs" dxfId="53" priority="20" operator="equal">
      <formula>$G$1</formula>
    </cfRule>
    <cfRule type="cellIs" dxfId="52" priority="19" operator="equal">
      <formula>$H$1</formula>
    </cfRule>
    <cfRule type="cellIs" dxfId="51" priority="21" operator="equal">
      <formula>$F$1</formula>
    </cfRule>
  </conditionalFormatting>
  <conditionalFormatting sqref="AR11">
    <cfRule type="cellIs" dxfId="50" priority="100" operator="equal">
      <formula>$H$1</formula>
    </cfRule>
    <cfRule type="cellIs" dxfId="49" priority="101" operator="equal">
      <formula>$G$1</formula>
    </cfRule>
    <cfRule type="cellIs" dxfId="48" priority="102" operator="equal">
      <formula>$F$1</formula>
    </cfRule>
  </conditionalFormatting>
  <conditionalFormatting sqref="AR51:AV51">
    <cfRule type="cellIs" dxfId="47" priority="66" operator="equal">
      <formula>$F$1</formula>
    </cfRule>
    <cfRule type="cellIs" dxfId="46" priority="65" operator="equal">
      <formula>$G$1</formula>
    </cfRule>
    <cfRule type="cellIs" dxfId="45" priority="64" operator="equal">
      <formula>$H$1</formula>
    </cfRule>
  </conditionalFormatting>
  <conditionalFormatting sqref="AS46:AT46">
    <cfRule type="cellIs" dxfId="44" priority="221" operator="equal">
      <formula>$G$1</formula>
    </cfRule>
    <cfRule type="cellIs" dxfId="43" priority="220" operator="equal">
      <formula>$H$1</formula>
    </cfRule>
    <cfRule type="cellIs" dxfId="42" priority="222" operator="equal">
      <formula>$F$1</formula>
    </cfRule>
  </conditionalFormatting>
  <conditionalFormatting sqref="AS64:AT64">
    <cfRule type="cellIs" dxfId="41" priority="204" operator="equal">
      <formula>$F$1</formula>
    </cfRule>
    <cfRule type="cellIs" dxfId="40" priority="202" operator="equal">
      <formula>$H$1</formula>
    </cfRule>
    <cfRule type="cellIs" dxfId="39" priority="203" operator="equal">
      <formula>$G$1</formula>
    </cfRule>
  </conditionalFormatting>
  <conditionalFormatting sqref="AS90:AT90">
    <cfRule type="cellIs" dxfId="38" priority="150" operator="equal">
      <formula>$F$1</formula>
    </cfRule>
    <cfRule type="cellIs" dxfId="37" priority="148" operator="equal">
      <formula>$H$1</formula>
    </cfRule>
    <cfRule type="cellIs" dxfId="36" priority="149" operator="equal">
      <formula>$G$1</formula>
    </cfRule>
  </conditionalFormatting>
  <conditionalFormatting sqref="AS109:AT109">
    <cfRule type="cellIs" dxfId="35" priority="168" operator="equal">
      <formula>$F$1</formula>
    </cfRule>
    <cfRule type="cellIs" dxfId="34" priority="166" operator="equal">
      <formula>$H$1</formula>
    </cfRule>
    <cfRule type="cellIs" dxfId="33" priority="167" operator="equal">
      <formula>$G$1</formula>
    </cfRule>
  </conditionalFormatting>
  <conditionalFormatting sqref="AT12">
    <cfRule type="cellIs" dxfId="32" priority="97" operator="equal">
      <formula>$H$1</formula>
    </cfRule>
    <cfRule type="cellIs" dxfId="31" priority="98" operator="equal">
      <formula>$G$1</formula>
    </cfRule>
    <cfRule type="cellIs" dxfId="30" priority="99" operator="equal">
      <formula>$F$1</formula>
    </cfRule>
  </conditionalFormatting>
  <conditionalFormatting sqref="AU76:AU77">
    <cfRule type="cellIs" dxfId="29" priority="32" operator="equal">
      <formula>$G$1</formula>
    </cfRule>
    <cfRule type="cellIs" dxfId="28" priority="31" operator="equal">
      <formula>$H$1</formula>
    </cfRule>
    <cfRule type="cellIs" dxfId="27" priority="33" operator="equal">
      <formula>$F$1</formula>
    </cfRule>
  </conditionalFormatting>
  <conditionalFormatting sqref="AU47:AV47">
    <cfRule type="cellIs" dxfId="26" priority="217" operator="equal">
      <formula>$H$1</formula>
    </cfRule>
    <cfRule type="cellIs" dxfId="25" priority="218" operator="equal">
      <formula>$G$1</formula>
    </cfRule>
    <cfRule type="cellIs" dxfId="24" priority="219" operator="equal">
      <formula>$F$1</formula>
    </cfRule>
  </conditionalFormatting>
  <conditionalFormatting sqref="AU75:AV75">
    <cfRule type="cellIs" dxfId="23" priority="183" operator="equal">
      <formula>$F$1</formula>
    </cfRule>
    <cfRule type="cellIs" dxfId="22" priority="181" operator="equal">
      <formula>$H$1</formula>
    </cfRule>
    <cfRule type="cellIs" dxfId="21" priority="182" operator="equal">
      <formula>$G$1</formula>
    </cfRule>
  </conditionalFormatting>
  <conditionalFormatting sqref="AU91:AV91">
    <cfRule type="cellIs" dxfId="20" priority="147" operator="equal">
      <formula>$F$1</formula>
    </cfRule>
    <cfRule type="cellIs" dxfId="19" priority="146" operator="equal">
      <formula>$G$1</formula>
    </cfRule>
    <cfRule type="cellIs" dxfId="18" priority="145" operator="equal">
      <formula>$H$1</formula>
    </cfRule>
  </conditionalFormatting>
  <conditionalFormatting sqref="AU110:AV110">
    <cfRule type="cellIs" dxfId="17" priority="163" operator="equal">
      <formula>$H$1</formula>
    </cfRule>
    <cfRule type="cellIs" dxfId="16" priority="165" operator="equal">
      <formula>$F$1</formula>
    </cfRule>
    <cfRule type="cellIs" dxfId="15" priority="164" operator="equal">
      <formula>$G$1</formula>
    </cfRule>
  </conditionalFormatting>
  <conditionalFormatting sqref="AV12">
    <cfRule type="cellIs" dxfId="14" priority="94" operator="equal">
      <formula>$H$1</formula>
    </cfRule>
    <cfRule type="cellIs" dxfId="13" priority="95" operator="equal">
      <formula>$G$1</formula>
    </cfRule>
    <cfRule type="cellIs" dxfId="12" priority="96" operator="equal">
      <formula>$F$1</formula>
    </cfRule>
  </conditionalFormatting>
  <conditionalFormatting sqref="AV78">
    <cfRule type="cellIs" dxfId="11" priority="29" operator="equal">
      <formula>$G$1</formula>
    </cfRule>
    <cfRule type="cellIs" dxfId="10" priority="28" operator="equal">
      <formula>$H$1</formula>
    </cfRule>
    <cfRule type="cellIs" dxfId="9" priority="30" operator="equal">
      <formula>$F$1</formula>
    </cfRule>
  </conditionalFormatting>
  <conditionalFormatting sqref="AW48:BA52">
    <cfRule type="cellIs" dxfId="8" priority="61" operator="equal">
      <formula>$H$1</formula>
    </cfRule>
    <cfRule type="cellIs" dxfId="7" priority="62" operator="equal">
      <formula>$G$1</formula>
    </cfRule>
    <cfRule type="cellIs" dxfId="6" priority="63" operator="equal">
      <formula>$F$1</formula>
    </cfRule>
  </conditionalFormatting>
  <conditionalFormatting sqref="AW92:BA92">
    <cfRule type="cellIs" dxfId="5" priority="144" operator="equal">
      <formula>$F$1</formula>
    </cfRule>
    <cfRule type="cellIs" dxfId="4" priority="143" operator="equal">
      <formula>$G$1</formula>
    </cfRule>
    <cfRule type="cellIs" dxfId="3" priority="142" operator="equal">
      <formula>$H$1</formula>
    </cfRule>
  </conditionalFormatting>
  <conditionalFormatting sqref="AW111:BA111">
    <cfRule type="cellIs" dxfId="2" priority="160" operator="equal">
      <formula>$H$1</formula>
    </cfRule>
    <cfRule type="cellIs" dxfId="1" priority="161" operator="equal">
      <formula>$G$1</formula>
    </cfRule>
    <cfRule type="cellIs" dxfId="0" priority="162" operator="equal">
      <formula>$F$1</formula>
    </cfRule>
  </conditionalFormatting>
  <dataValidations count="1">
    <dataValidation type="list" allowBlank="1" showInputMessage="1" showErrorMessage="1" sqref="D15:D22 D3:D12 D81:D92 D25:D34 D55:D64 D37:D52 D100:D111 D67:D78" xr:uid="{00000000-0002-0000-0100-000000000000}">
      <formula1>$F$1:$H$1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tabSelected="1" workbookViewId="0">
      <selection activeCell="I5" sqref="I5"/>
    </sheetView>
  </sheetViews>
  <sheetFormatPr defaultColWidth="8.88671875" defaultRowHeight="14.4" x14ac:dyDescent="0.3"/>
  <sheetData>
    <row r="1" spans="1:12" x14ac:dyDescent="0.3">
      <c r="B1" s="4" t="s">
        <v>103</v>
      </c>
      <c r="C1" s="4" t="s">
        <v>104</v>
      </c>
      <c r="D1" s="4" t="s">
        <v>105</v>
      </c>
      <c r="E1" s="4" t="s">
        <v>106</v>
      </c>
      <c r="F1" s="4" t="s">
        <v>135</v>
      </c>
      <c r="G1" s="4"/>
      <c r="H1" s="4"/>
      <c r="I1" s="4"/>
      <c r="J1" s="4"/>
      <c r="K1" s="4"/>
      <c r="L1" s="4"/>
    </row>
    <row r="2" spans="1:12" ht="62.25" customHeight="1" x14ac:dyDescent="0.3">
      <c r="B2" s="4" t="s">
        <v>107</v>
      </c>
      <c r="C2" s="5" t="s">
        <v>108</v>
      </c>
      <c r="D2" s="5" t="s">
        <v>109</v>
      </c>
      <c r="E2" s="5" t="s">
        <v>110</v>
      </c>
      <c r="F2" s="51" t="s">
        <v>136</v>
      </c>
      <c r="G2" s="5"/>
      <c r="H2" s="5"/>
      <c r="I2" s="5"/>
      <c r="J2" s="5"/>
      <c r="K2" s="5"/>
      <c r="L2" s="5"/>
    </row>
    <row r="3" spans="1:12" x14ac:dyDescent="0.3">
      <c r="B3" s="4" t="s">
        <v>111</v>
      </c>
      <c r="C3" s="4">
        <v>1</v>
      </c>
      <c r="D3" s="4">
        <v>1</v>
      </c>
      <c r="E3" s="4">
        <v>1</v>
      </c>
      <c r="F3" s="4">
        <v>0.5</v>
      </c>
      <c r="G3" s="4"/>
      <c r="H3" s="4"/>
      <c r="I3" s="4"/>
      <c r="J3" s="4"/>
      <c r="K3" s="4"/>
      <c r="L3" s="4"/>
    </row>
    <row r="4" spans="1:12" x14ac:dyDescent="0.3">
      <c r="A4" s="4" t="s">
        <v>8</v>
      </c>
      <c r="B4" s="4">
        <f t="shared" ref="B4:B10" si="0">SUMIF(C4:L4,A$13,C$3:Z$3)</f>
        <v>3</v>
      </c>
      <c r="C4" s="3" t="s">
        <v>112</v>
      </c>
      <c r="D4" s="3" t="s">
        <v>112</v>
      </c>
      <c r="E4" s="3" t="s">
        <v>112</v>
      </c>
      <c r="F4" s="49" t="s">
        <v>134</v>
      </c>
      <c r="G4" s="3"/>
      <c r="H4" s="3"/>
      <c r="I4" s="3"/>
      <c r="J4" s="3"/>
      <c r="K4" s="3"/>
      <c r="L4" s="3"/>
    </row>
    <row r="5" spans="1:12" x14ac:dyDescent="0.3">
      <c r="A5" s="4" t="s">
        <v>9</v>
      </c>
      <c r="B5" s="4">
        <f t="shared" si="0"/>
        <v>3.5</v>
      </c>
      <c r="C5" s="3" t="s">
        <v>112</v>
      </c>
      <c r="D5" s="3" t="s">
        <v>112</v>
      </c>
      <c r="E5" s="3" t="s">
        <v>112</v>
      </c>
      <c r="F5" s="3" t="s">
        <v>112</v>
      </c>
      <c r="G5" s="3"/>
      <c r="J5" s="3"/>
      <c r="K5" s="3"/>
      <c r="L5" s="3"/>
    </row>
    <row r="6" spans="1:12" x14ac:dyDescent="0.3">
      <c r="A6" s="4" t="s">
        <v>10</v>
      </c>
      <c r="B6" s="4">
        <f t="shared" si="0"/>
        <v>3</v>
      </c>
      <c r="C6" s="3" t="s">
        <v>112</v>
      </c>
      <c r="D6" s="3" t="s">
        <v>112</v>
      </c>
      <c r="E6" s="3" t="s">
        <v>112</v>
      </c>
      <c r="F6" s="3"/>
      <c r="G6" s="3"/>
      <c r="H6" s="3"/>
      <c r="I6" s="3"/>
      <c r="J6" s="3"/>
      <c r="K6" s="3"/>
      <c r="L6" s="3"/>
    </row>
    <row r="7" spans="1:12" x14ac:dyDescent="0.3">
      <c r="A7" s="4" t="s">
        <v>11</v>
      </c>
      <c r="B7" s="4">
        <f t="shared" si="0"/>
        <v>3</v>
      </c>
      <c r="C7" s="3" t="s">
        <v>112</v>
      </c>
      <c r="D7" s="3" t="s">
        <v>112</v>
      </c>
      <c r="E7" s="3" t="s">
        <v>112</v>
      </c>
      <c r="F7" s="3"/>
      <c r="G7" s="3"/>
      <c r="H7" s="3"/>
      <c r="I7" s="3"/>
      <c r="J7" s="50"/>
      <c r="K7" s="3"/>
      <c r="L7" s="3"/>
    </row>
    <row r="8" spans="1:12" x14ac:dyDescent="0.3">
      <c r="A8" s="4" t="s">
        <v>12</v>
      </c>
      <c r="B8" s="4">
        <f t="shared" si="0"/>
        <v>3.5</v>
      </c>
      <c r="C8" s="3" t="s">
        <v>112</v>
      </c>
      <c r="D8" s="3" t="s">
        <v>112</v>
      </c>
      <c r="E8" s="3" t="s">
        <v>112</v>
      </c>
      <c r="F8" s="3" t="s">
        <v>112</v>
      </c>
      <c r="G8" s="3"/>
      <c r="H8" s="3"/>
      <c r="I8" s="3"/>
      <c r="J8" s="3"/>
      <c r="K8" s="3"/>
      <c r="L8" s="3"/>
    </row>
    <row r="9" spans="1:12" x14ac:dyDescent="0.3">
      <c r="A9" s="4" t="s">
        <v>13</v>
      </c>
      <c r="B9" s="4">
        <f t="shared" si="0"/>
        <v>3</v>
      </c>
      <c r="C9" s="3" t="s">
        <v>112</v>
      </c>
      <c r="D9" s="3" t="s">
        <v>112</v>
      </c>
      <c r="E9" s="3" t="s">
        <v>112</v>
      </c>
      <c r="F9" s="3"/>
      <c r="G9" s="3"/>
      <c r="H9" s="3"/>
      <c r="I9" s="3"/>
      <c r="J9" s="3"/>
      <c r="K9" s="3"/>
      <c r="L9" s="3"/>
    </row>
    <row r="10" spans="1:12" x14ac:dyDescent="0.3">
      <c r="A10" s="4" t="s">
        <v>113</v>
      </c>
      <c r="B10" s="4">
        <f t="shared" si="0"/>
        <v>3</v>
      </c>
      <c r="C10" s="3" t="s">
        <v>112</v>
      </c>
      <c r="D10" s="3" t="s">
        <v>112</v>
      </c>
      <c r="E10" s="3" t="s">
        <v>112</v>
      </c>
      <c r="F10" s="3"/>
      <c r="G10" s="3"/>
      <c r="H10" s="3"/>
      <c r="I10" s="3"/>
      <c r="J10" s="3"/>
      <c r="K10" s="3"/>
      <c r="L10" s="3"/>
    </row>
    <row r="11" spans="1:12" x14ac:dyDescent="0.3">
      <c r="A11" s="4" t="s">
        <v>0</v>
      </c>
      <c r="B11" s="4">
        <f>SUM(B4:B9)</f>
        <v>19</v>
      </c>
      <c r="C11" s="4">
        <f t="shared" ref="C11:L11" si="1">COUNTIF(C4:C9,"*ü*") * C3</f>
        <v>6</v>
      </c>
      <c r="D11" s="4">
        <f t="shared" si="1"/>
        <v>6</v>
      </c>
      <c r="E11" s="4">
        <f t="shared" si="1"/>
        <v>6</v>
      </c>
      <c r="F11" s="4">
        <f t="shared" si="1"/>
        <v>1</v>
      </c>
      <c r="G11" s="4">
        <f t="shared" si="1"/>
        <v>0</v>
      </c>
      <c r="H11" s="4">
        <f t="shared" si="1"/>
        <v>0</v>
      </c>
      <c r="I11" s="4">
        <f t="shared" si="1"/>
        <v>0</v>
      </c>
      <c r="J11" s="4">
        <f t="shared" si="1"/>
        <v>0</v>
      </c>
      <c r="K11" s="4">
        <f t="shared" si="1"/>
        <v>0</v>
      </c>
      <c r="L11" s="4">
        <f t="shared" si="1"/>
        <v>0</v>
      </c>
    </row>
    <row r="13" spans="1:12" x14ac:dyDescent="0.3">
      <c r="A13" s="3" t="s">
        <v>112</v>
      </c>
    </row>
    <row r="14" spans="1:12" x14ac:dyDescent="0.3">
      <c r="A14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7"/>
  <sheetViews>
    <sheetView workbookViewId="0">
      <selection activeCell="I8" sqref="I8"/>
    </sheetView>
  </sheetViews>
  <sheetFormatPr defaultColWidth="8.88671875" defaultRowHeight="14.4" x14ac:dyDescent="0.3"/>
  <cols>
    <col min="1" max="1" width="15" customWidth="1"/>
    <col min="2" max="2" width="29.6640625" customWidth="1"/>
    <col min="3" max="3" width="14.44140625" customWidth="1"/>
    <col min="4" max="4" width="10.44140625" customWidth="1"/>
    <col min="5" max="19" width="3.6640625" customWidth="1"/>
  </cols>
  <sheetData>
    <row r="1" spans="1:19" x14ac:dyDescent="0.3">
      <c r="A1" s="25"/>
      <c r="B1" s="26" t="s">
        <v>114</v>
      </c>
      <c r="C1" s="26" t="s">
        <v>115</v>
      </c>
      <c r="D1" s="27" t="s">
        <v>116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3">
      <c r="A2" s="28" t="s">
        <v>8</v>
      </c>
      <c r="B2" s="29" t="s">
        <v>117</v>
      </c>
      <c r="C2">
        <v>2</v>
      </c>
      <c r="D2" s="30"/>
    </row>
    <row r="3" spans="1:19" x14ac:dyDescent="0.3">
      <c r="A3" s="31"/>
      <c r="B3" s="29" t="s">
        <v>118</v>
      </c>
      <c r="C3">
        <v>5</v>
      </c>
      <c r="D3" s="30"/>
    </row>
    <row r="4" spans="1:19" x14ac:dyDescent="0.3">
      <c r="A4" s="31"/>
      <c r="B4" s="29" t="s">
        <v>119</v>
      </c>
      <c r="C4">
        <v>3</v>
      </c>
      <c r="D4" s="30"/>
      <c r="J4" s="46"/>
    </row>
    <row r="5" spans="1:19" x14ac:dyDescent="0.3">
      <c r="A5" s="31"/>
      <c r="B5" s="29" t="s">
        <v>120</v>
      </c>
      <c r="C5" s="29">
        <f>SUM(C2:C4)</f>
        <v>10</v>
      </c>
      <c r="D5" s="32">
        <f>SUM(D2:D4)</f>
        <v>0</v>
      </c>
    </row>
    <row r="6" spans="1:19" x14ac:dyDescent="0.3">
      <c r="A6" s="28" t="s">
        <v>9</v>
      </c>
      <c r="B6" s="29" t="s">
        <v>117</v>
      </c>
      <c r="C6">
        <v>2</v>
      </c>
      <c r="D6" s="30">
        <v>2</v>
      </c>
    </row>
    <row r="7" spans="1:19" x14ac:dyDescent="0.3">
      <c r="A7" s="31"/>
      <c r="B7" s="29" t="s">
        <v>118</v>
      </c>
      <c r="C7">
        <v>5</v>
      </c>
      <c r="D7" s="30">
        <v>5</v>
      </c>
    </row>
    <row r="8" spans="1:19" x14ac:dyDescent="0.3">
      <c r="A8" s="31"/>
      <c r="B8" s="29" t="s">
        <v>121</v>
      </c>
      <c r="C8">
        <v>3</v>
      </c>
      <c r="D8" s="30">
        <v>4</v>
      </c>
      <c r="J8" s="45"/>
    </row>
    <row r="9" spans="1:19" x14ac:dyDescent="0.3">
      <c r="A9" s="31"/>
      <c r="B9" s="29" t="s">
        <v>120</v>
      </c>
      <c r="C9" s="29">
        <f>SUM(C6:C8)</f>
        <v>10</v>
      </c>
      <c r="D9" s="32">
        <f>SUM(D6:D8)</f>
        <v>11</v>
      </c>
    </row>
    <row r="10" spans="1:19" x14ac:dyDescent="0.3">
      <c r="A10" s="28" t="s">
        <v>10</v>
      </c>
      <c r="B10" s="29" t="s">
        <v>117</v>
      </c>
      <c r="C10">
        <v>2</v>
      </c>
      <c r="D10" s="30"/>
    </row>
    <row r="11" spans="1:19" x14ac:dyDescent="0.3">
      <c r="A11" s="31"/>
      <c r="B11" s="29" t="s">
        <v>118</v>
      </c>
      <c r="C11">
        <v>5</v>
      </c>
      <c r="D11" s="30"/>
    </row>
    <row r="12" spans="1:19" x14ac:dyDescent="0.3">
      <c r="A12" s="31"/>
      <c r="B12" s="29" t="s">
        <v>122</v>
      </c>
      <c r="C12">
        <v>3</v>
      </c>
      <c r="D12" s="30"/>
      <c r="J12" s="45"/>
    </row>
    <row r="13" spans="1:19" x14ac:dyDescent="0.3">
      <c r="A13" s="31"/>
      <c r="B13" s="33" t="s">
        <v>120</v>
      </c>
      <c r="C13" s="29">
        <f>SUM(C10:C12)</f>
        <v>10</v>
      </c>
      <c r="D13" s="32">
        <f>SUM(D10:D11)</f>
        <v>0</v>
      </c>
    </row>
    <row r="14" spans="1:19" x14ac:dyDescent="0.3">
      <c r="A14" s="28" t="s">
        <v>11</v>
      </c>
      <c r="B14" s="29" t="s">
        <v>117</v>
      </c>
      <c r="C14">
        <v>2</v>
      </c>
      <c r="D14" s="30">
        <v>1</v>
      </c>
      <c r="E14" s="47"/>
    </row>
    <row r="15" spans="1:19" x14ac:dyDescent="0.3">
      <c r="A15" s="31"/>
      <c r="B15" s="29" t="s">
        <v>118</v>
      </c>
      <c r="C15">
        <v>5</v>
      </c>
      <c r="D15" s="30"/>
    </row>
    <row r="16" spans="1:19" x14ac:dyDescent="0.3">
      <c r="A16" s="31"/>
      <c r="B16" s="29" t="s">
        <v>123</v>
      </c>
      <c r="C16">
        <v>3</v>
      </c>
      <c r="D16" s="30"/>
      <c r="J16" s="45"/>
    </row>
    <row r="17" spans="1:10" x14ac:dyDescent="0.3">
      <c r="A17" s="31"/>
      <c r="B17" s="33" t="s">
        <v>120</v>
      </c>
      <c r="C17" s="29">
        <f>SUM(C14:C16)</f>
        <v>10</v>
      </c>
      <c r="D17" s="32">
        <f>SUM(D14:D16)</f>
        <v>1</v>
      </c>
    </row>
    <row r="18" spans="1:10" x14ac:dyDescent="0.3">
      <c r="A18" s="28" t="s">
        <v>12</v>
      </c>
      <c r="B18" s="29" t="s">
        <v>117</v>
      </c>
      <c r="C18">
        <v>2</v>
      </c>
      <c r="D18" s="30"/>
    </row>
    <row r="19" spans="1:10" x14ac:dyDescent="0.3">
      <c r="A19" s="31"/>
      <c r="B19" s="29" t="s">
        <v>118</v>
      </c>
      <c r="C19">
        <v>5</v>
      </c>
      <c r="D19" s="30"/>
    </row>
    <row r="20" spans="1:10" x14ac:dyDescent="0.3">
      <c r="A20" s="31"/>
      <c r="B20" s="29" t="s">
        <v>124</v>
      </c>
      <c r="C20">
        <v>3</v>
      </c>
      <c r="D20" s="30"/>
      <c r="J20" s="45"/>
    </row>
    <row r="21" spans="1:10" x14ac:dyDescent="0.3">
      <c r="A21" s="31"/>
      <c r="B21" s="33" t="s">
        <v>120</v>
      </c>
      <c r="C21" s="29">
        <f>SUM(C18:C20)</f>
        <v>10</v>
      </c>
      <c r="D21" s="32">
        <f>SUM(D18:D20)</f>
        <v>0</v>
      </c>
    </row>
    <row r="22" spans="1:10" x14ac:dyDescent="0.3">
      <c r="A22" s="28" t="s">
        <v>13</v>
      </c>
      <c r="B22" s="29" t="s">
        <v>117</v>
      </c>
      <c r="C22">
        <v>2</v>
      </c>
      <c r="D22" s="30"/>
    </row>
    <row r="23" spans="1:10" x14ac:dyDescent="0.3">
      <c r="A23" s="31"/>
      <c r="B23" s="29" t="s">
        <v>118</v>
      </c>
      <c r="C23">
        <v>5</v>
      </c>
      <c r="D23" s="30"/>
    </row>
    <row r="24" spans="1:10" x14ac:dyDescent="0.3">
      <c r="A24" s="31"/>
      <c r="B24" s="29" t="s">
        <v>125</v>
      </c>
      <c r="C24">
        <v>3</v>
      </c>
      <c r="D24" s="30"/>
      <c r="J24" s="45"/>
    </row>
    <row r="25" spans="1:10" x14ac:dyDescent="0.3">
      <c r="A25" s="31"/>
      <c r="B25" s="33" t="s">
        <v>120</v>
      </c>
      <c r="C25" s="29">
        <f>SUM(C22:C24)</f>
        <v>10</v>
      </c>
      <c r="D25" s="32">
        <f>SUM(D22:D24)</f>
        <v>0</v>
      </c>
    </row>
    <row r="26" spans="1:10" x14ac:dyDescent="0.3">
      <c r="A26" s="28" t="s">
        <v>14</v>
      </c>
      <c r="B26" s="29" t="s">
        <v>117</v>
      </c>
      <c r="C26">
        <v>2</v>
      </c>
      <c r="D26" s="30"/>
    </row>
    <row r="27" spans="1:10" x14ac:dyDescent="0.3">
      <c r="A27" s="31"/>
      <c r="B27" s="29" t="s">
        <v>118</v>
      </c>
      <c r="C27">
        <v>5</v>
      </c>
      <c r="D27" s="30"/>
    </row>
    <row r="28" spans="1:10" x14ac:dyDescent="0.3">
      <c r="A28" s="31"/>
      <c r="B28" s="29" t="s">
        <v>126</v>
      </c>
      <c r="C28">
        <v>3</v>
      </c>
      <c r="D28" s="30"/>
      <c r="J28" s="45"/>
    </row>
    <row r="29" spans="1:10" x14ac:dyDescent="0.3">
      <c r="A29" s="31"/>
      <c r="B29" s="33" t="s">
        <v>120</v>
      </c>
      <c r="C29" s="29">
        <f>SUM(C26:C28)</f>
        <v>10</v>
      </c>
      <c r="D29" s="32">
        <f>SUM(D26:D28)</f>
        <v>0</v>
      </c>
    </row>
    <row r="30" spans="1:10" ht="15" thickBot="1" x14ac:dyDescent="0.35">
      <c r="A30" s="34"/>
      <c r="B30" s="35" t="s">
        <v>0</v>
      </c>
      <c r="C30" s="36">
        <f>SUM(C5,C9,C13,C25)</f>
        <v>40</v>
      </c>
      <c r="D30" s="37">
        <f>SUM(D5,D9,D13,D25,D21,D17,D29)</f>
        <v>12</v>
      </c>
    </row>
    <row r="31" spans="1:10" x14ac:dyDescent="0.3">
      <c r="B31" s="24" t="s">
        <v>127</v>
      </c>
    </row>
    <row r="37" spans="10:10" x14ac:dyDescent="0.3">
      <c r="J37" s="4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"/>
  <sheetViews>
    <sheetView workbookViewId="0">
      <selection activeCell="C5" sqref="C5"/>
    </sheetView>
  </sheetViews>
  <sheetFormatPr defaultColWidth="8.88671875" defaultRowHeight="14.4" x14ac:dyDescent="0.3"/>
  <cols>
    <col min="1" max="1" width="33.6640625" customWidth="1"/>
  </cols>
  <sheetData>
    <row r="1" spans="1:8" x14ac:dyDescent="0.3">
      <c r="A1" s="4"/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 x14ac:dyDescent="0.3">
      <c r="A2" s="4" t="s">
        <v>128</v>
      </c>
      <c r="C2">
        <v>20</v>
      </c>
    </row>
    <row r="3" spans="1:8" x14ac:dyDescent="0.3">
      <c r="A3" s="4" t="s">
        <v>129</v>
      </c>
    </row>
    <row r="4" spans="1:8" x14ac:dyDescent="0.3">
      <c r="A4" s="4" t="s">
        <v>130</v>
      </c>
    </row>
    <row r="5" spans="1:8" x14ac:dyDescent="0.3">
      <c r="A5" s="4" t="s">
        <v>131</v>
      </c>
      <c r="C5">
        <v>20</v>
      </c>
    </row>
    <row r="6" spans="1:8" x14ac:dyDescent="0.3">
      <c r="A6" s="4" t="s">
        <v>132</v>
      </c>
    </row>
    <row r="7" spans="1:8" x14ac:dyDescent="0.3">
      <c r="A7" s="4" t="s">
        <v>133</v>
      </c>
    </row>
    <row r="8" spans="1:8" x14ac:dyDescent="0.3">
      <c r="A8" s="4" t="s">
        <v>0</v>
      </c>
      <c r="B8" s="4">
        <f t="shared" ref="B8:H8" si="0">SUM(B2:B7)</f>
        <v>0</v>
      </c>
      <c r="C8" s="4">
        <f t="shared" si="0"/>
        <v>40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Overhead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cp:keywords/>
  <dc:description/>
  <cp:lastModifiedBy>B K</cp:lastModifiedBy>
  <cp:revision/>
  <dcterms:created xsi:type="dcterms:W3CDTF">2018-11-06T05:29:55Z</dcterms:created>
  <dcterms:modified xsi:type="dcterms:W3CDTF">2023-10-19T06:40:19Z</dcterms:modified>
  <cp:category/>
  <cp:contentStatus/>
</cp:coreProperties>
</file>