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D3F0939F-7FB8-483F-9E66-34959633CC37}" xr6:coauthVersionLast="47" xr6:coauthVersionMax="47" xr10:uidLastSave="{00000000-0000-0000-0000-000000000000}"/>
  <bookViews>
    <workbookView xWindow="-28920" yWindow="5160" windowWidth="29040" windowHeight="15720" activeTab="1" xr2:uid="{F9DBFBD0-181A-4141-A327-CB8F5892D418}"/>
  </bookViews>
  <sheets>
    <sheet name="iXscan" sheetId="1" r:id="rId1"/>
    <sheet name="Uitslag" sheetId="15" r:id="rId2"/>
    <sheet name="b" sheetId="14"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4" i="1" l="1"/>
  <c r="M69" i="1"/>
  <c r="M71" i="1"/>
  <c r="M72" i="1"/>
  <c r="M73" i="1"/>
  <c r="M74" i="1"/>
  <c r="B79" i="14"/>
  <c r="M14" i="1"/>
  <c r="L6" i="1"/>
  <c r="M6" i="1"/>
  <c r="M8" i="1"/>
  <c r="M9" i="1"/>
  <c r="M10" i="1"/>
  <c r="M11" i="1"/>
  <c r="B3" i="14"/>
  <c r="M12" i="1"/>
  <c r="M13" i="1"/>
  <c r="M18" i="1"/>
  <c r="M19" i="1"/>
  <c r="M20" i="1"/>
  <c r="M21" i="1"/>
  <c r="B21" i="14"/>
  <c r="M25" i="1"/>
  <c r="M26" i="1"/>
  <c r="M27" i="1"/>
  <c r="M28" i="1"/>
  <c r="M29" i="1"/>
  <c r="M30" i="1"/>
  <c r="M31" i="1"/>
  <c r="M32" i="1"/>
  <c r="M33" i="1"/>
  <c r="B45" i="14"/>
  <c r="M36" i="1"/>
  <c r="M38" i="1"/>
  <c r="P38" i="1"/>
  <c r="O38" i="1"/>
  <c r="M39" i="1"/>
  <c r="P39" i="1"/>
  <c r="O39" i="1"/>
  <c r="M40" i="1"/>
  <c r="P40" i="1"/>
  <c r="O40" i="1"/>
  <c r="M41" i="1"/>
  <c r="P41" i="1"/>
  <c r="O41" i="1"/>
  <c r="M42" i="1"/>
  <c r="P42" i="1"/>
  <c r="O42" i="1"/>
  <c r="M43" i="1"/>
  <c r="P43" i="1"/>
  <c r="O43" i="1"/>
  <c r="M44" i="1"/>
  <c r="P44" i="1"/>
  <c r="O44" i="1"/>
  <c r="M45" i="1"/>
  <c r="P45" i="1"/>
  <c r="O45" i="1"/>
  <c r="M46" i="1"/>
  <c r="P46" i="1"/>
  <c r="O46" i="1"/>
  <c r="M47" i="1"/>
  <c r="B13" i="14"/>
  <c r="M51" i="1"/>
  <c r="M52" i="1"/>
  <c r="M53" i="1"/>
  <c r="M54" i="1"/>
  <c r="M55" i="1"/>
  <c r="M56" i="1"/>
  <c r="B37" i="14"/>
  <c r="O61" i="1"/>
  <c r="O62" i="1"/>
  <c r="O63" i="1"/>
  <c r="O64" i="1"/>
  <c r="O65" i="1"/>
  <c r="O66" i="1"/>
  <c r="P61" i="1"/>
  <c r="P62" i="1"/>
  <c r="P63" i="1"/>
  <c r="P64" i="1"/>
  <c r="P65" i="1"/>
  <c r="P66" i="1"/>
  <c r="Q61" i="1"/>
  <c r="Q62" i="1"/>
  <c r="Q63" i="1"/>
  <c r="Q65" i="1"/>
  <c r="Q66" i="1"/>
  <c r="B29" i="14"/>
  <c r="M77" i="1"/>
  <c r="M79" i="1"/>
  <c r="M80" i="1"/>
  <c r="M81" i="1"/>
  <c r="M82" i="1"/>
  <c r="B5" i="14"/>
  <c r="M87" i="1"/>
  <c r="M88" i="1"/>
  <c r="M89" i="1"/>
  <c r="M90" i="1"/>
  <c r="M91" i="1"/>
  <c r="M92" i="1"/>
  <c r="M93" i="1"/>
  <c r="M94" i="1"/>
  <c r="M95" i="1"/>
  <c r="M96" i="1"/>
  <c r="M97" i="1"/>
  <c r="B51" i="14"/>
  <c r="M101" i="1"/>
  <c r="M102" i="1"/>
  <c r="M103" i="1"/>
  <c r="M104" i="1"/>
  <c r="M105" i="1"/>
  <c r="M106" i="1"/>
  <c r="M107" i="1"/>
  <c r="M109" i="1"/>
  <c r="M110" i="1"/>
  <c r="M111" i="1"/>
  <c r="M112" i="1"/>
  <c r="M114" i="1"/>
  <c r="M115" i="1"/>
  <c r="M116" i="1"/>
  <c r="M117" i="1"/>
  <c r="M118" i="1"/>
  <c r="M119" i="1"/>
  <c r="M120" i="1"/>
  <c r="M121" i="1"/>
  <c r="B65" i="14"/>
  <c r="B4" i="15"/>
  <c r="C72" i="1"/>
  <c r="C71" i="1"/>
  <c r="C73" i="1"/>
  <c r="C79" i="1"/>
  <c r="C70" i="1"/>
  <c r="L57" i="1"/>
  <c r="C46" i="1"/>
  <c r="C44" i="1"/>
  <c r="C43" i="1"/>
  <c r="C42" i="1"/>
  <c r="C41" i="1"/>
  <c r="C40" i="1"/>
  <c r="C39" i="1"/>
  <c r="C45" i="1"/>
  <c r="C38" i="1"/>
  <c r="F46" i="1"/>
  <c r="F45" i="1"/>
  <c r="F44" i="1"/>
  <c r="F43" i="1"/>
  <c r="F42" i="1"/>
  <c r="F41" i="1"/>
  <c r="F40" i="1"/>
  <c r="F39" i="1"/>
  <c r="F38" i="1"/>
  <c r="I66" i="1"/>
  <c r="I65" i="1"/>
  <c r="I64" i="1"/>
  <c r="I63" i="1"/>
  <c r="I62" i="1"/>
  <c r="I61" i="1"/>
  <c r="C80" i="1"/>
  <c r="C78" i="1"/>
  <c r="C81" i="1"/>
  <c r="C57" i="1"/>
  <c r="C37" i="1"/>
</calcChain>
</file>

<file path=xl/sharedStrings.xml><?xml version="1.0" encoding="utf-8"?>
<sst xmlns="http://schemas.openxmlformats.org/spreadsheetml/2006/main" count="164" uniqueCount="139">
  <si>
    <t>iXscan</t>
  </si>
  <si>
    <t>voor onderwijstechnologie</t>
  </si>
  <si>
    <r>
      <t xml:space="preserve">Doel: </t>
    </r>
    <r>
      <rPr>
        <sz val="11"/>
        <color theme="0" tint="-4.9989318521683403E-2"/>
        <rFont val="Calibri"/>
        <family val="2"/>
        <scheme val="minor"/>
      </rPr>
      <t>Een theoretisch onderbouwd kader om de inzet van ict in onderwijssettings te beschrijven. Hiermee moeten we de inzet van ict kunnen vergelijken over designteams, projecten of samenwerkingen heen. Waar we hier praten over studenten kan ook leerlingen gelezen worden.</t>
    </r>
  </si>
  <si>
    <t>Vink aan wat van toepassing is:</t>
  </si>
  <si>
    <t>Rationales</t>
  </si>
  <si>
    <t>Wat is de reden voor het inzetten van ict in het onderwijs? Er kunnen meerdere redenenen zijn.</t>
  </si>
  <si>
    <t xml:space="preserve">Versterken van de digitale geletterdheid. </t>
  </si>
  <si>
    <t xml:space="preserve">Ondersteunen van het primaire proces. </t>
  </si>
  <si>
    <t xml:space="preserve">Versterken van de motivatie van de studenten. </t>
  </si>
  <si>
    <t xml:space="preserve">Versterken van onderwijsinnovatie, het zorgen van beweging in vernieuwing de onderwijsorganisatie met technologie als katalysator. </t>
  </si>
  <si>
    <t xml:space="preserve">Verbeteren van de toegankelijkheid van onderwijs voor studenten. </t>
  </si>
  <si>
    <t xml:space="preserve">Beter zicht op het onderwijsproces van studenten. </t>
  </si>
  <si>
    <t>Anders:</t>
  </si>
  <si>
    <t>SAMR</t>
  </si>
  <si>
    <t>Met het SAMR-model kun je beschrijven hoe ict je onderwijs heeft veranderd. Vink aan welke het meest van toepassing is:</t>
  </si>
  <si>
    <t>Wordt ict gebruikt als directe vervanging voor traditionele tools of processen? Een voorbeeld: in plaats van pen en papier schrijven studenten nu met een tekstverwerker op de computer.</t>
  </si>
  <si>
    <t>Voegt ict extra functionaliteit toe aan taken die verder hetzelfde blijven? Een voorbeeld: het gebruik van spelling- en grammaticacontrole in een tekstverwerker.</t>
  </si>
  <si>
    <t>Zijn er door ict taken of activiteiten ontstaan die eerst niet mogelijk waren? Een voorbeeld: in realtime samenwerken aan een document via de cloud.</t>
  </si>
  <si>
    <t>Zijn er door ict hele nieuwe leerervaringen mogelijk die eerst niet mogelijk waren? Een voorbeeld: een online platform waardoor studenten kunnen samenwerken met leeftijdsgenoten over de hele wereld.</t>
  </si>
  <si>
    <t>Karakterisering ict-inzet</t>
  </si>
  <si>
    <t>Hoe zou je de inzet van ict willen kenmerken?</t>
  </si>
  <si>
    <t xml:space="preserve">Blended leren. </t>
  </si>
  <si>
    <t xml:space="preserve">Gamification. </t>
  </si>
  <si>
    <t xml:space="preserve">Gepersonaliseerd leren. </t>
  </si>
  <si>
    <t xml:space="preserve">Ervaringsgericht leren. </t>
  </si>
  <si>
    <t xml:space="preserve">Samenwerkend leren. </t>
  </si>
  <si>
    <t xml:space="preserve">Probleemgestuurd leren. </t>
  </si>
  <si>
    <t xml:space="preserve">Challenge-based leren. </t>
  </si>
  <si>
    <t xml:space="preserve">Maakonderwijs. </t>
  </si>
  <si>
    <t>Anders, namelijk:</t>
  </si>
  <si>
    <t>Cyclus van differentiëren</t>
  </si>
  <si>
    <t>Ict wordt ingezet om recht te doen aan verschillen tussen studenten; om te differentiëren.</t>
  </si>
  <si>
    <t>Is dit voor alle studenten hetzelfde? Vink aan zo niet.</t>
  </si>
  <si>
    <t>Nee</t>
  </si>
  <si>
    <t xml:space="preserve">Anders, namelijk: </t>
  </si>
  <si>
    <t>Interactie tussen student, docent en ict</t>
  </si>
  <si>
    <t xml:space="preserve">Hoe zou je de interactie tussen de student, docent en ict in het onderwijs omschrijven? Kies er één. </t>
  </si>
  <si>
    <t xml:space="preserve">A. De interacties tussen docent en student zijn inhoudelijk gericht op de inzet van ict (bijv. hoe drones in te zetten om te leren). </t>
  </si>
  <si>
    <t xml:space="preserve">B. De interacties zijn tussen student en ict (bijv. onderwijs met VR). </t>
  </si>
  <si>
    <t xml:space="preserve">C. De interacties zijn tussen docent en ict (bijv. het bekijken van studievoortgang in een online platform). </t>
  </si>
  <si>
    <t xml:space="preserve">D. De interacties lopen vooral van de docent naar de student (bijv. het delen van content). </t>
  </si>
  <si>
    <t xml:space="preserve">E. De interacties lopen van de student via ict naar de docent (bijv. vragen insturen voor een hoorcollege). </t>
  </si>
  <si>
    <t xml:space="preserve">F. De interacties zijn tussen studenten via ict (bijv. afstandsonderwijs). </t>
  </si>
  <si>
    <t>Mate van regie</t>
  </si>
  <si>
    <r>
      <t xml:space="preserve">Wie of wat heeft invloed op het leren bij deze inzet van ict? Dus wie bepaalt </t>
    </r>
    <r>
      <rPr>
        <b/>
        <sz val="11"/>
        <color theme="1"/>
        <rFont val="Calibri"/>
        <family val="2"/>
        <scheme val="minor"/>
      </rPr>
      <t>het meest</t>
    </r>
    <r>
      <rPr>
        <sz val="11"/>
        <color theme="1"/>
        <rFont val="Calibri"/>
        <family val="2"/>
        <scheme val="minor"/>
      </rPr>
      <t>:</t>
    </r>
  </si>
  <si>
    <t>ict</t>
  </si>
  <si>
    <t>student</t>
  </si>
  <si>
    <t>docent</t>
  </si>
  <si>
    <t>Student</t>
  </si>
  <si>
    <r>
      <rPr>
        <b/>
        <sz val="11"/>
        <color theme="1"/>
        <rFont val="Calibri"/>
        <family val="2"/>
        <scheme val="minor"/>
      </rPr>
      <t>Wat</t>
    </r>
    <r>
      <rPr>
        <sz val="11"/>
        <color theme="1"/>
        <rFont val="Calibri"/>
        <family val="2"/>
        <scheme val="minor"/>
      </rPr>
      <t xml:space="preserve"> er geleerd wordt</t>
    </r>
  </si>
  <si>
    <r>
      <rPr>
        <b/>
        <sz val="11"/>
        <color theme="1"/>
        <rFont val="Calibri"/>
        <family val="2"/>
        <scheme val="minor"/>
      </rPr>
      <t>Wanneer</t>
    </r>
    <r>
      <rPr>
        <sz val="11"/>
        <color theme="1"/>
        <rFont val="Calibri"/>
        <family val="2"/>
        <scheme val="minor"/>
      </rPr>
      <t xml:space="preserve"> er geleerd wordt</t>
    </r>
  </si>
  <si>
    <r>
      <rPr>
        <b/>
        <sz val="11"/>
        <color theme="1"/>
        <rFont val="Calibri"/>
        <family val="2"/>
        <scheme val="minor"/>
      </rPr>
      <t>Waar</t>
    </r>
    <r>
      <rPr>
        <sz val="11"/>
        <color theme="1"/>
        <rFont val="Calibri"/>
        <family val="2"/>
        <scheme val="minor"/>
      </rPr>
      <t xml:space="preserve"> er geleerd wordt</t>
    </r>
  </si>
  <si>
    <r>
      <rPr>
        <b/>
        <sz val="11"/>
        <color theme="1"/>
        <rFont val="Calibri"/>
        <family val="2"/>
        <scheme val="minor"/>
      </rPr>
      <t>Hoe</t>
    </r>
    <r>
      <rPr>
        <sz val="11"/>
        <color theme="1"/>
        <rFont val="Calibri"/>
        <family val="2"/>
        <scheme val="minor"/>
      </rPr>
      <t xml:space="preserve"> er geleerd wordt</t>
    </r>
  </si>
  <si>
    <r>
      <rPr>
        <b/>
        <sz val="11"/>
        <color theme="1"/>
        <rFont val="Calibri"/>
        <family val="2"/>
        <scheme val="minor"/>
      </rPr>
      <t>Met wie</t>
    </r>
    <r>
      <rPr>
        <sz val="11"/>
        <color theme="1"/>
        <rFont val="Calibri"/>
        <family val="2"/>
        <scheme val="minor"/>
      </rPr>
      <t xml:space="preserve"> er geleerd wordt</t>
    </r>
  </si>
  <si>
    <r>
      <t xml:space="preserve">In </t>
    </r>
    <r>
      <rPr>
        <b/>
        <sz val="11"/>
        <color theme="1"/>
        <rFont val="Calibri"/>
        <family val="2"/>
        <scheme val="minor"/>
      </rPr>
      <t>welk tempo</t>
    </r>
    <r>
      <rPr>
        <sz val="11"/>
        <color theme="1"/>
        <rFont val="Calibri"/>
        <family val="2"/>
        <scheme val="minor"/>
      </rPr>
      <t xml:space="preserve"> er geleerd wordt</t>
    </r>
  </si>
  <si>
    <t>Zelfregulerende vaardigheden</t>
  </si>
  <si>
    <t>Ict wordt ingezet om zelfregulerende vaardigheden van studenten te bevorderen.</t>
  </si>
  <si>
    <t>Assessment</t>
  </si>
  <si>
    <t xml:space="preserve">Ict wordt ingezet om het leren te evalueren / beoordelen / toetsen. </t>
  </si>
  <si>
    <t>Opkomende technologieën</t>
  </si>
  <si>
    <t>In de literatuur worden opkomende technologieën beschreven die impact kunnen hebben op onderwijs. Vink hieronder aan (indien van toepassing).</t>
  </si>
  <si>
    <t>Eigenschap</t>
  </si>
  <si>
    <t>Korte uitleg</t>
  </si>
  <si>
    <t xml:space="preserve">Artificiële intelligentie. </t>
  </si>
  <si>
    <t>Artificial intelligence (AI) is het vermogen van computers om taken uit te voeren waarvoor mensen hun intelligentie inzetten. Denk aan interacteren met de omgeving, analyseren, redeneren, problemen oplossen en voorspellen.</t>
  </si>
  <si>
    <t xml:space="preserve">XR: Virtual en/of augmented reality. </t>
  </si>
  <si>
    <t>Immersive reality of XR (eXtended Reality) is een term die alle immersieve technologieën omvat die onze perceptie van de werkelijkheid uitbreiden, zoals Virtual Reality (VR), Augmented Reality (AR) en Mixed Reality (MR). VR creëert een volledig door computers gegenereerde omgeving die de echte wereld vervangt.</t>
  </si>
  <si>
    <t xml:space="preserve">Internet of Things. </t>
  </si>
  <si>
    <t>Het Internet of Things (IoT) is het netwerk van apparaten met sensoren, software en netwerkverbinding.</t>
  </si>
  <si>
    <t xml:space="preserve">3D printen. </t>
  </si>
  <si>
    <t>Driedimensionale objecten laag voor laag printen.</t>
  </si>
  <si>
    <t xml:space="preserve">Robots. </t>
  </si>
  <si>
    <t>Machines die verschillende taken kunnen uitvoeren.</t>
  </si>
  <si>
    <t xml:space="preserve">Drones. </t>
  </si>
  <si>
    <t>Onbemande vliegtuigen.</t>
  </si>
  <si>
    <t xml:space="preserve">Draagbare technologie. </t>
  </si>
  <si>
    <t>Compacte technologie die op het lichaam gedragen wordt, zoals fitnessbanden, smartwatches.</t>
  </si>
  <si>
    <t xml:space="preserve">Virtuele labs. </t>
  </si>
  <si>
    <t xml:space="preserve">Simulaties op een computer van echte laboratoriumexperimenten. </t>
  </si>
  <si>
    <t>Big data analytics, databases.</t>
  </si>
  <si>
    <t xml:space="preserve">Het verwerken en analyseren van grote hoeveelheden data. </t>
  </si>
  <si>
    <t xml:space="preserve">Cloud computing. </t>
  </si>
  <si>
    <t xml:space="preserve">Opslag, rekenkracht en software via het internet. </t>
  </si>
  <si>
    <t xml:space="preserve">Hologrammen. </t>
  </si>
  <si>
    <t>Het weergeven van 3D-beelden via hologrammen.</t>
  </si>
  <si>
    <t>Kerneigenschappen ict</t>
  </si>
  <si>
    <t>Los van de inzet van ict, kan de ict-tool zelf verschillende eigenschappen hebben. Vink hieronder de eigenschappen aan die van toepassing zijn op jouw ict-tool.</t>
  </si>
  <si>
    <t xml:space="preserve">Adaptieve software. </t>
  </si>
  <si>
    <t xml:space="preserve">Software die materiaal aanbiedt op basis van de input en prestatie van de student. </t>
  </si>
  <si>
    <t xml:space="preserve">Ontwerpsoftware voor onderwijs. </t>
  </si>
  <si>
    <t xml:space="preserve">Software om onderwijs te maken. </t>
  </si>
  <si>
    <t>Software voor games in het onderwijs.</t>
  </si>
  <si>
    <t>Software om programmeren aan te leren.</t>
  </si>
  <si>
    <t xml:space="preserve">Klassenmanagement. </t>
  </si>
  <si>
    <t>Software om klassenmanagement te ondersteunen.</t>
  </si>
  <si>
    <t xml:space="preserve">Intelligente tutoring. </t>
  </si>
  <si>
    <t>Software die directe en aangepaste instructie en feedback geeft, bedoeld om menselijke begeleiding te simuleren.</t>
  </si>
  <si>
    <t xml:space="preserve">Elektronische leeromgeving (ELO). </t>
  </si>
  <si>
    <t xml:space="preserve">Software voor de administratie, documentatie, volgen, rapporteren en geven van onderwijs. </t>
  </si>
  <si>
    <t xml:space="preserve">Publiceren, informeren en verspreiden. </t>
  </si>
  <si>
    <t xml:space="preserve">Het online toegankelijk maken van kennis en materialen. </t>
  </si>
  <si>
    <t xml:space="preserve">Communicatie. </t>
  </si>
  <si>
    <t xml:space="preserve">Het uitwisselen van informatie tussen mensen en systemen. </t>
  </si>
  <si>
    <t xml:space="preserve">Samenwerken. </t>
  </si>
  <si>
    <t xml:space="preserve">Het samenwerken aan projecten of taken. </t>
  </si>
  <si>
    <t xml:space="preserve">Informatie- en bronbeheer. </t>
  </si>
  <si>
    <t xml:space="preserve">Het organiseren en beheren van informatiebronnen, zoals een database. </t>
  </si>
  <si>
    <t xml:space="preserve">Microsoft Office. </t>
  </si>
  <si>
    <t>Eén of meerdere applicaties van Microsoft Office.</t>
  </si>
  <si>
    <t xml:space="preserve">Adobe. </t>
  </si>
  <si>
    <t>Eén of meerdere applicaties van Adobe.</t>
  </si>
  <si>
    <t>Google.</t>
  </si>
  <si>
    <t>Eén of meerdere applicaties van Google.</t>
  </si>
  <si>
    <t xml:space="preserve">Website(s). </t>
  </si>
  <si>
    <t>Een specifieke website.</t>
  </si>
  <si>
    <t xml:space="preserve">Vragenlijst. </t>
  </si>
  <si>
    <t>Een digitale poll of vragenlijst.</t>
  </si>
  <si>
    <t>Quizziz.</t>
  </si>
  <si>
    <t>Video of foto.</t>
  </si>
  <si>
    <t>Video of fotomateriaal.</t>
  </si>
  <si>
    <t>Einde van de iXscan! 
Ga naar het tabblad 'Uitslag' om jouw resulaten in te zien!</t>
  </si>
  <si>
    <t>Uitslag van jouw iXscan:</t>
  </si>
  <si>
    <r>
      <t xml:space="preserve">Kopieer de onderstaande gele tekst en plak waar jij de tekst nodig hebt. 
Gebruik </t>
    </r>
    <r>
      <rPr>
        <b/>
        <sz val="11"/>
        <color theme="0"/>
        <rFont val="Calibri"/>
        <family val="2"/>
        <scheme val="minor"/>
      </rPr>
      <t>Rechtermuisknop</t>
    </r>
    <r>
      <rPr>
        <sz val="11"/>
        <color theme="0"/>
        <rFont val="Calibri"/>
        <family val="2"/>
        <scheme val="minor"/>
      </rPr>
      <t xml:space="preserve"> + </t>
    </r>
    <r>
      <rPr>
        <b/>
        <sz val="11"/>
        <color theme="0"/>
        <rFont val="Calibri"/>
        <family val="2"/>
        <scheme val="minor"/>
      </rPr>
      <t xml:space="preserve">T </t>
    </r>
    <r>
      <rPr>
        <sz val="11"/>
        <color theme="0"/>
        <rFont val="Calibri"/>
        <family val="2"/>
        <scheme val="minor"/>
      </rPr>
      <t xml:space="preserve">om te plakken zonder opmaak. </t>
    </r>
  </si>
  <si>
    <t xml:space="preserve">Rationale: </t>
  </si>
  <si>
    <t>Groff, J. (2017). Personalized Learning: The State of the Field &amp; Future Directions - 2017. https://docs.edtechhub.org/lib/DXH58PJM</t>
  </si>
  <si>
    <t>Hernandez-de-Menendez, M., Escobar Díaz, C., &amp; Morales-Menendez, R. (2020). Technologies for the future of learning: State of the art. International Journal on Interactive Design and Manufacturing (IJIDeM), 14(2), 683-695. https://doi.org/10.1007/s12008-019-00640-0</t>
  </si>
  <si>
    <t>Jan van den Akker. (2004). Curriculum Perspectives: An Introduction. OpenAIRE. http://stcproxy.han.nl/han/hanquest/search.ebscohost.com/login.aspx?direct=true&amp;db=edsair&amp;AN=edsair.doi...........8c43227735d9f547461681c56db59ee0&amp;lang=nl&amp;site=eds-live&amp;scope=site</t>
  </si>
  <si>
    <t>McAndrew, P. (2002). Handbook on Information Technologies for Education and Training: Edited by H.H. Adelsberger, B. Collis, and J.M. Pawloski. Springer-Verlag, 2002, 715pp. Computers &amp;amp; Education. https://www.academia.edu/3057189/Handbook_on_Information_Technologies_for_Education_and_Training_Edited_by_H_H_Adelsberger_B_Collis_and_J_M_Pawloski_Springer_Verlag_2002_715pp</t>
  </si>
  <si>
    <r>
      <t xml:space="preserve">Mohamad Nor, A., Che Ku Mohd, C. K. N., Shahbodin, F., Md Saad, M. S., Mohamad, S. N. M., &amp; Sa’aya, Z. (2020). Educational Technologies In A Personalised Learning Environment (PLE): An Overview. </t>
    </r>
    <r>
      <rPr>
        <i/>
        <sz val="11"/>
        <color theme="1"/>
        <rFont val="Calibri"/>
        <family val="2"/>
        <scheme val="minor"/>
      </rPr>
      <t>World Transactions on Engineering and Technology Education</t>
    </r>
    <r>
      <rPr>
        <sz val="11"/>
        <color theme="1"/>
        <rFont val="Calibri"/>
        <family val="2"/>
        <scheme val="minor"/>
      </rPr>
      <t xml:space="preserve">, </t>
    </r>
    <r>
      <rPr>
        <i/>
        <sz val="11"/>
        <color theme="1"/>
        <rFont val="Calibri"/>
        <family val="2"/>
        <scheme val="minor"/>
      </rPr>
      <t>18</t>
    </r>
    <r>
      <rPr>
        <sz val="11"/>
        <color theme="1"/>
        <rFont val="Calibri"/>
        <family val="2"/>
        <scheme val="minor"/>
      </rPr>
      <t>(4), 485-490.</t>
    </r>
  </si>
  <si>
    <t>PricewaterhouseCoopers. (z.d.). The new Essential Eight technologies. PwC. Geraadpleegd 12 februari 2024, van https://www.pwc.com/us/en/tech-effect/emerging-tech/essential-eight-technologies.html</t>
  </si>
  <si>
    <t>Smits, P. J. (2013). Rationales for Modern ICT Implementation into Schools A case of tablet PCs [Bachelor’s Thesis]. https://essay.utwente.nl/64324/1/Smits%20P.%20-%20S0163910%20-%20bachelorscriptie.pdf</t>
  </si>
  <si>
    <t>Taherdoost, H. (2023). An Overview of Trends in Information Systems: Emerging Technologies that Transform the Information Technology Industry. Cloud Computing and Data Science, 1-16. https://doi.org/10.37256/ccds.4120231653</t>
  </si>
  <si>
    <t>Torres-Madroñero, E. M., Torres-Madroñero, M. C., &amp; Botero, L. D. R. (2020). Challenges and possibilities of ICT-mediated assessment in virtual teaching and learning processes. In Future Internet (Vol. 12, Nummer 12, pp. 1-20). MDPI AG. https://doi.org/10.3390/fi12120232</t>
  </si>
  <si>
    <t>Van Loon, A.-M., Van der Neut, I., De Ries, K., &amp; Kral, M. (2016). Dimensies van gepersonaliseerd leren. De eerste bouwsteen voor het organiseren van gepersonaliseerd leren. Nijmegen: iXperium/CoE.</t>
  </si>
  <si>
    <t>Differentiëren</t>
  </si>
  <si>
    <t>Van Loon, A.-M., Van der Neut, I., Kral, M., &amp; De Ries, K. (2018). Het organiseren van gepersonaliseerd leren. Praktijkscenario’s op weg naar gepersonaliseerd leren. Nijmegen: iXperium/CoE.</t>
  </si>
  <si>
    <t>Zimmerman, B. J. (2002). Becoming a Self-Regulated Learner: An Overview. Theory Into Practice, 41(2), 64–70. https://doi.org/10.1207/s15430421tip4102_2</t>
  </si>
  <si>
    <t>Interactie student, docent, en ict</t>
  </si>
  <si>
    <t>Karakterisering ict inzet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</si>
</sst>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b/>
      <sz val="24"/>
      <color rgb="FF662A88"/>
      <name val="Calibri"/>
      <family val="2"/>
      <scheme val="minor"/>
    </font>
    <font>
      <sz val="11"/>
      <color rgb="FF662A88"/>
      <name val="Calibri"/>
      <family val="2"/>
      <scheme val="minor"/>
    </font>
    <font>
      <b/>
      <sz val="11"/>
      <color theme="0" tint="-4.9989318521683403E-2"/>
      <name val="Calibri"/>
      <family val="2"/>
      <scheme val="minor"/>
    </font>
    <font>
      <sz val="11"/>
      <color theme="0" tint="-4.9989318521683403E-2"/>
      <name val="Calibri"/>
      <family val="2"/>
      <scheme val="minor"/>
    </font>
    <font>
      <u/>
      <sz val="11"/>
      <color theme="10"/>
      <name val="Calibri"/>
      <family val="2"/>
      <scheme val="minor"/>
    </font>
    <font>
      <b/>
      <sz val="16"/>
      <color rgb="FF7030A0"/>
      <name val="Calibri"/>
      <family val="2"/>
      <scheme val="minor"/>
    </font>
    <font>
      <b/>
      <sz val="24"/>
      <color theme="0"/>
      <name val="Calibri"/>
      <family val="2"/>
      <scheme val="minor"/>
    </font>
    <font>
      <sz val="12"/>
      <color theme="1"/>
      <name val="Calibri"/>
      <family val="2"/>
      <scheme val="minor"/>
    </font>
    <font>
      <i/>
      <sz val="11"/>
      <color theme="1"/>
      <name val="Calibri"/>
      <family val="2"/>
      <scheme val="minor"/>
    </font>
    <font>
      <sz val="12"/>
      <color rgb="FF212529"/>
      <name val="Montserrat"/>
      <charset val="1"/>
    </font>
    <font>
      <sz val="11"/>
      <color theme="1"/>
      <name val="微软雅黑"/>
      <charset val="1"/>
    </font>
    <font>
      <b/>
      <sz val="10"/>
      <color theme="1"/>
      <name val="Calibri"/>
      <family val="2"/>
      <scheme val="minor"/>
    </font>
    <font>
      <sz val="10"/>
      <color theme="1"/>
      <name val="Calibri"/>
      <family val="2"/>
      <scheme val="minor"/>
    </font>
    <font>
      <b/>
      <sz val="11"/>
      <color theme="0"/>
      <name val="Calibri"/>
      <family val="2"/>
      <scheme val="minor"/>
    </font>
    <font>
      <sz val="11"/>
      <color theme="0"/>
      <name val="Calibri"/>
      <family val="2"/>
      <scheme val="minor"/>
    </font>
  </fonts>
  <fills count="7">
    <fill>
      <patternFill patternType="none"/>
    </fill>
    <fill>
      <patternFill patternType="gray125"/>
    </fill>
    <fill>
      <patternFill patternType="solid">
        <fgColor rgb="FFF6F01D"/>
        <bgColor indexed="64"/>
      </patternFill>
    </fill>
    <fill>
      <patternFill patternType="solid">
        <fgColor rgb="FF43BFFD"/>
        <bgColor indexed="64"/>
      </patternFill>
    </fill>
    <fill>
      <patternFill patternType="solid">
        <fgColor theme="0"/>
        <bgColor indexed="64"/>
      </patternFill>
    </fill>
    <fill>
      <patternFill patternType="solid">
        <fgColor rgb="FF662A88"/>
        <bgColor indexed="64"/>
      </patternFill>
    </fill>
    <fill>
      <patternFill patternType="solid">
        <fgColor theme="0" tint="-4.9989318521683403E-2"/>
        <bgColor indexed="64"/>
      </patternFill>
    </fill>
  </fills>
  <borders count="6">
    <border>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7">
    <xf numFmtId="0" fontId="0" fillId="0" borderId="0" xfId="0"/>
    <xf numFmtId="0" fontId="1" fillId="0" borderId="0" xfId="0" applyFont="1"/>
    <xf numFmtId="0" fontId="6" fillId="0" borderId="0" xfId="1"/>
    <xf numFmtId="0" fontId="0" fillId="0" borderId="0" xfId="0" applyAlignment="1">
      <alignment horizontal="center" vertical="center"/>
    </xf>
    <xf numFmtId="0" fontId="9"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11" fillId="0" borderId="0" xfId="0" applyFont="1"/>
    <xf numFmtId="0" fontId="12" fillId="0" borderId="0" xfId="0" applyFont="1"/>
    <xf numFmtId="0" fontId="1" fillId="0" borderId="0" xfId="0" applyFont="1" applyAlignment="1">
      <alignment horizontal="center" vertical="top"/>
    </xf>
    <xf numFmtId="0" fontId="0" fillId="0" borderId="0" xfId="0" applyAlignment="1">
      <alignment horizontal="center"/>
    </xf>
    <xf numFmtId="0" fontId="0" fillId="6" borderId="0" xfId="0" applyFill="1"/>
    <xf numFmtId="0" fontId="0" fillId="6" borderId="0" xfId="0" applyFill="1" applyAlignment="1">
      <alignment horizontal="left" vertical="top"/>
    </xf>
    <xf numFmtId="0" fontId="1" fillId="6" borderId="0" xfId="0" applyFont="1" applyFill="1"/>
    <xf numFmtId="0" fontId="0" fillId="6" borderId="0" xfId="0" applyFill="1" applyAlignment="1">
      <alignment vertical="top" wrapText="1"/>
    </xf>
    <xf numFmtId="0" fontId="0" fillId="6" borderId="0" xfId="0" applyFill="1" applyAlignment="1">
      <alignment horizontal="left" vertical="top" wrapText="1"/>
    </xf>
    <xf numFmtId="0" fontId="0" fillId="0" borderId="0" xfId="0" applyAlignment="1">
      <alignment vertical="top" wrapText="1"/>
    </xf>
    <xf numFmtId="0" fontId="0" fillId="0" borderId="0" xfId="0" applyAlignment="1">
      <alignment vertical="top"/>
    </xf>
    <xf numFmtId="0" fontId="1" fillId="6" borderId="0" xfId="0" applyFont="1" applyFill="1" applyAlignment="1">
      <alignment horizontal="center"/>
    </xf>
    <xf numFmtId="0" fontId="1" fillId="0" borderId="0" xfId="0" applyFont="1" applyAlignment="1">
      <alignment vertical="top" wrapText="1"/>
    </xf>
    <xf numFmtId="0" fontId="0" fillId="0" borderId="0" xfId="0" applyAlignment="1">
      <alignment horizontal="right" vertical="top"/>
    </xf>
    <xf numFmtId="0" fontId="0" fillId="0" borderId="5" xfId="0" applyBorder="1" applyAlignment="1">
      <alignment horizontal="left" vertical="top"/>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7"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vertical="top"/>
    </xf>
    <xf numFmtId="0" fontId="4" fillId="5" borderId="0" xfId="0" applyFont="1" applyFill="1" applyAlignment="1">
      <alignment horizontal="left" vertical="center" wrapText="1"/>
    </xf>
    <xf numFmtId="0" fontId="4" fillId="5" borderId="0" xfId="0" applyFont="1" applyFill="1" applyAlignment="1">
      <alignment horizontal="left" vertical="center"/>
    </xf>
    <xf numFmtId="0" fontId="1" fillId="0" borderId="0" xfId="0" applyFont="1" applyAlignment="1">
      <alignment horizontal="left" vertical="top" wrapText="1"/>
    </xf>
    <xf numFmtId="0" fontId="1" fillId="0" borderId="0" xfId="0" applyFont="1" applyAlignment="1">
      <alignment horizontal="center" vertical="top"/>
    </xf>
    <xf numFmtId="0" fontId="0" fillId="0" borderId="0" xfId="0" applyAlignment="1">
      <alignment horizontal="left" vertical="top"/>
    </xf>
    <xf numFmtId="0" fontId="14" fillId="0" borderId="0" xfId="0" applyFont="1" applyAlignment="1">
      <alignment horizontal="left" vertical="top" wrapText="1"/>
    </xf>
    <xf numFmtId="0" fontId="14" fillId="0" borderId="1" xfId="0" applyFont="1" applyBorder="1" applyAlignment="1">
      <alignment horizontal="left" vertical="top" wrapText="1"/>
    </xf>
    <xf numFmtId="0" fontId="13" fillId="0" borderId="0" xfId="0" applyFont="1" applyAlignment="1">
      <alignment horizontal="left" vertical="top" wrapText="1"/>
    </xf>
    <xf numFmtId="0" fontId="7" fillId="2" borderId="0" xfId="0" applyFont="1" applyFill="1" applyAlignment="1">
      <alignment horizontal="center" vertical="center"/>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0" borderId="0" xfId="0" applyAlignment="1">
      <alignment horizontal="center"/>
    </xf>
    <xf numFmtId="0" fontId="0" fillId="0" borderId="0" xfId="0"/>
    <xf numFmtId="0" fontId="8" fillId="5" borderId="0" xfId="0" applyFont="1" applyFill="1" applyAlignment="1">
      <alignment horizontal="center" vertical="center"/>
    </xf>
    <xf numFmtId="0" fontId="0" fillId="2" borderId="0" xfId="0" applyFill="1" applyAlignment="1">
      <alignment horizontal="left" vertical="top" wrapText="1"/>
    </xf>
    <xf numFmtId="0" fontId="16" fillId="5" borderId="0" xfId="0" applyFont="1" applyFill="1" applyAlignment="1">
      <alignment horizontal="center" vertical="center" wrapText="1"/>
    </xf>
    <xf numFmtId="0" fontId="16" fillId="5" borderId="0" xfId="0" applyFont="1" applyFill="1" applyAlignment="1">
      <alignment horizontal="center" vertical="center"/>
    </xf>
    <xf numFmtId="0" fontId="9" fillId="3" borderId="0" xfId="0" applyFont="1" applyFill="1"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cellXfs>
  <cellStyles count="2">
    <cellStyle name="Hyperlink" xfId="1" builtinId="8"/>
    <cellStyle name="Standaard" xfId="0" builtinId="0"/>
  </cellStyles>
  <dxfs count="0"/>
  <tableStyles count="0" defaultTableStyle="TableStyleMedium2" defaultPivotStyle="PivotStyleLight16"/>
  <colors>
    <mruColors>
      <color rgb="FFF6F01D"/>
      <color rgb="FF662A88"/>
      <color rgb="FF43BFFD"/>
      <color rgb="FFB78512"/>
      <color rgb="FF4A4A4A"/>
      <color rgb="FF215C9A"/>
      <color rgb="FFC9CE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1 - Per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[1]BioTiX!#REF!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[1]BioTiX!#REF!</c15:sqref>
                        </c15:formulaRef>
                      </c:ext>
                    </c:extLst>
                    <c:strCache>
                      <c:ptCount val="1"/>
                      <c:pt idx="0">
                        <c:v>#REF!</c:v>
                      </c:pt>
                    </c:strCache>
                  </c:strRef>
                </c15:tx>
              </c15:filteredSeriesTitle>
            </c:ext>
            <c:ext xmlns:c16="http://schemas.microsoft.com/office/drawing/2014/chart" uri="{C3380CC4-5D6E-409C-BE32-E72D297353CC}">
              <c16:uniqueId val="{00000000-EA7B-41EE-BE3C-ED9AA25BF1F7}"/>
            </c:ext>
          </c:extLst>
        </c:ser>
        <c:dLbls>
          <c:showLegendKey val="0"/>
          <c:showVal val="0"/>
          <c:showCatName val="0"/>
          <c:showSerName val="0"/>
          <c:showPercent val="0"/>
          <c:showBubbleSize val="0"/>
        </c:dLbls>
        <c:gapWidth val="219"/>
        <c:overlap val="-27"/>
        <c:axId val="1931829256"/>
        <c:axId val="1931831816"/>
      </c:barChart>
      <c:catAx>
        <c:axId val="1931829256"/>
        <c:scaling>
          <c:orientation val="minMax"/>
        </c:scaling>
        <c:delete val="1"/>
        <c:axPos val="b"/>
        <c:majorTickMark val="none"/>
        <c:minorTickMark val="none"/>
        <c:tickLblPos val="nextTo"/>
        <c:crossAx val="1931831816"/>
        <c:crosses val="autoZero"/>
        <c:auto val="1"/>
        <c:lblAlgn val="ctr"/>
        <c:lblOffset val="100"/>
        <c:noMultiLvlLbl val="0"/>
      </c:catAx>
      <c:valAx>
        <c:axId val="1931831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31829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2 - Groepen studenten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[1]BioTiX!#REF!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[1]BioTiX!#REF!</c15:sqref>
                        </c15:formulaRef>
                      </c:ext>
                    </c:extLst>
                    <c:strCache>
                      <c:ptCount val="1"/>
                      <c:pt idx="0">
                        <c:v>#REF!</c:v>
                      </c:pt>
                    </c:strCache>
                  </c:strRef>
                </c15:tx>
              </c15:filteredSeriesTitle>
            </c:ext>
            <c:ext xmlns:c16="http://schemas.microsoft.com/office/drawing/2014/chart" uri="{C3380CC4-5D6E-409C-BE32-E72D297353CC}">
              <c16:uniqueId val="{00000000-4DF9-4E12-923C-E518328715C8}"/>
            </c:ext>
          </c:extLst>
        </c:ser>
        <c:dLbls>
          <c:showLegendKey val="0"/>
          <c:showVal val="0"/>
          <c:showCatName val="0"/>
          <c:showSerName val="0"/>
          <c:showPercent val="0"/>
          <c:showBubbleSize val="0"/>
        </c:dLbls>
        <c:gapWidth val="219"/>
        <c:overlap val="-27"/>
        <c:axId val="838827016"/>
        <c:axId val="838829064"/>
      </c:barChart>
      <c:catAx>
        <c:axId val="838827016"/>
        <c:scaling>
          <c:orientation val="minMax"/>
        </c:scaling>
        <c:delete val="1"/>
        <c:axPos val="b"/>
        <c:majorTickMark val="none"/>
        <c:minorTickMark val="none"/>
        <c:tickLblPos val="nextTo"/>
        <c:crossAx val="838829064"/>
        <c:crosses val="autoZero"/>
        <c:auto val="1"/>
        <c:lblAlgn val="ctr"/>
        <c:lblOffset val="100"/>
        <c:noMultiLvlLbl val="0"/>
      </c:catAx>
      <c:valAx>
        <c:axId val="8388290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8827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3 - Enkele</a:t>
            </a:r>
            <a:r>
              <a:rPr lang="nl-NL" baseline="0"/>
              <a:t> studenten en de rest</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spPr>
            <a:solidFill>
              <a:schemeClr val="accent1"/>
            </a:solidFill>
            <a:ln>
              <a:noFill/>
            </a:ln>
            <a:effectLst/>
          </c:spPr>
          <c:invertIfNegative val="0"/>
          <c:val>
            <c:numRef>
              <c:f>[1]BioTiX!#REF!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[1]BioTiX!#REF!</c15:sqref>
                        </c15:formulaRef>
                      </c:ext>
                    </c:extLst>
                    <c:strCache>
                      <c:ptCount val="1"/>
                      <c:pt idx="0">
                        <c:v>#REF!</c:v>
                      </c:pt>
                    </c:strCache>
                  </c:strRef>
                </c15:tx>
              </c15:filteredSeriesTitle>
            </c:ext>
            <c:ext xmlns:c16="http://schemas.microsoft.com/office/drawing/2014/chart" uri="{C3380CC4-5D6E-409C-BE32-E72D297353CC}">
              <c16:uniqueId val="{00000000-B30D-40B7-B4FF-2EAD01E91968}"/>
            </c:ext>
          </c:extLst>
        </c:ser>
        <c:dLbls>
          <c:showLegendKey val="0"/>
          <c:showVal val="0"/>
          <c:showCatName val="0"/>
          <c:showSerName val="0"/>
          <c:showPercent val="0"/>
          <c:showBubbleSize val="0"/>
        </c:dLbls>
        <c:gapWidth val="219"/>
        <c:overlap val="-27"/>
        <c:axId val="128799752"/>
        <c:axId val="128802312"/>
      </c:barChart>
      <c:catAx>
        <c:axId val="128799752"/>
        <c:scaling>
          <c:orientation val="minMax"/>
        </c:scaling>
        <c:delete val="1"/>
        <c:axPos val="b"/>
        <c:majorTickMark val="none"/>
        <c:minorTickMark val="none"/>
        <c:tickLblPos val="nextTo"/>
        <c:crossAx val="128802312"/>
        <c:crosses val="autoZero"/>
        <c:auto val="1"/>
        <c:lblAlgn val="ctr"/>
        <c:lblOffset val="100"/>
        <c:noMultiLvlLbl val="0"/>
      </c:catAx>
      <c:valAx>
        <c:axId val="1288023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8799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4 - Enkele</a:t>
            </a:r>
            <a:r>
              <a:rPr lang="nl-NL" baseline="0"/>
              <a:t> studenten en meerdere groepen</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spPr>
            <a:solidFill>
              <a:schemeClr val="accent1"/>
            </a:solidFill>
            <a:ln>
              <a:noFill/>
            </a:ln>
            <a:effectLst/>
          </c:spPr>
          <c:invertIfNegative val="0"/>
          <c:val>
            <c:numRef>
              <c:f>[1]BioTiX!#REF!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[1]BioTiX!#REF!</c15:sqref>
                        </c15:formulaRef>
                      </c:ext>
                    </c:extLst>
                    <c:strCache>
                      <c:ptCount val="1"/>
                      <c:pt idx="0">
                        <c:v>#REF!</c:v>
                      </c:pt>
                    </c:strCache>
                  </c:strRef>
                </c15:tx>
              </c15:filteredSeriesTitle>
            </c:ext>
            <c:ext xmlns:c16="http://schemas.microsoft.com/office/drawing/2014/chart" uri="{C3380CC4-5D6E-409C-BE32-E72D297353CC}">
              <c16:uniqueId val="{00000000-8716-439A-BD59-69D697617A94}"/>
            </c:ext>
          </c:extLst>
        </c:ser>
        <c:dLbls>
          <c:showLegendKey val="0"/>
          <c:showVal val="0"/>
          <c:showCatName val="0"/>
          <c:showSerName val="0"/>
          <c:showPercent val="0"/>
          <c:showBubbleSize val="0"/>
        </c:dLbls>
        <c:gapWidth val="219"/>
        <c:overlap val="-27"/>
        <c:axId val="2039508488"/>
        <c:axId val="2039510024"/>
      </c:barChart>
      <c:catAx>
        <c:axId val="2039508488"/>
        <c:scaling>
          <c:orientation val="minMax"/>
        </c:scaling>
        <c:delete val="1"/>
        <c:axPos val="b"/>
        <c:majorTickMark val="none"/>
        <c:minorTickMark val="none"/>
        <c:tickLblPos val="nextTo"/>
        <c:crossAx val="2039510024"/>
        <c:crosses val="autoZero"/>
        <c:auto val="1"/>
        <c:lblAlgn val="ctr"/>
        <c:lblOffset val="100"/>
        <c:noMultiLvlLbl val="0"/>
      </c:catAx>
      <c:valAx>
        <c:axId val="203951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08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L$8" lockText="1" noThreeD="1"/>
</file>

<file path=xl/ctrlProps/ctrlProp10.xml><?xml version="1.0" encoding="utf-8"?>
<formControlPr xmlns="http://schemas.microsoft.com/office/spreadsheetml/2009/9/main" objectType="CheckBox" fmlaLink="$L$82"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fmlaLink="$N$43"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fmlaLink="$N$44"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fmlaLink="$N$45"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fmlaLink="$N$46" lockText="1" noThreeD="1"/>
</file>

<file path=xl/ctrlProps/ctrlProp11.xml><?xml version="1.0" encoding="utf-8"?>
<formControlPr xmlns="http://schemas.microsoft.com/office/spreadsheetml/2009/9/main" objectType="CheckBox" checked="Checked" fmlaLink="$L$36" lockText="1" noThreeD="1"/>
</file>

<file path=xl/ctrlProps/ctrlProp110.xml><?xml version="1.0" encoding="utf-8"?>
<formControlPr xmlns="http://schemas.microsoft.com/office/spreadsheetml/2009/9/main" objectType="CheckBox" fmlaLink="$L$97" lockText="1" noThreeD="1"/>
</file>

<file path=xl/ctrlProps/ctrlProp111.xml><?xml version="1.0" encoding="utf-8"?>
<formControlPr xmlns="http://schemas.microsoft.com/office/spreadsheetml/2009/9/main" objectType="CheckBox" fmlaLink="$L$103" lockText="1" noThreeD="1"/>
</file>

<file path=xl/ctrlProps/ctrlProp112.xml><?xml version="1.0" encoding="utf-8"?>
<formControlPr xmlns="http://schemas.microsoft.com/office/spreadsheetml/2009/9/main" objectType="CheckBox" fmlaLink="$L$104" lockText="1" noThreeD="1"/>
</file>

<file path=xl/ctrlProps/ctrlProp113.xml><?xml version="1.0" encoding="utf-8"?>
<formControlPr xmlns="http://schemas.microsoft.com/office/spreadsheetml/2009/9/main" objectType="CheckBox" fmlaLink="$L$116" lockText="1" noThreeD="1"/>
</file>

<file path=xl/ctrlProps/ctrlProp114.xml><?xml version="1.0" encoding="utf-8"?>
<formControlPr xmlns="http://schemas.microsoft.com/office/spreadsheetml/2009/9/main" objectType="CheckBox" checked="Checked" fmlaLink="$L$119" lockText="1" noThreeD="1"/>
</file>

<file path=xl/ctrlProps/ctrlProp115.xml><?xml version="1.0" encoding="utf-8"?>
<formControlPr xmlns="http://schemas.microsoft.com/office/spreadsheetml/2009/9/main" objectType="CheckBox" fmlaLink="$L$120" lockText="1" noThreeD="1"/>
</file>

<file path=xl/ctrlProps/ctrlProp116.xml><?xml version="1.0" encoding="utf-8"?>
<formControlPr xmlns="http://schemas.microsoft.com/office/spreadsheetml/2009/9/main" objectType="CheckBox" checked="Checked" fmlaLink="$L$69" lockText="1" noThreeD="1"/>
</file>

<file path=xl/ctrlProps/ctrlProp117.xml><?xml version="1.0" encoding="utf-8"?>
<formControlPr xmlns="http://schemas.microsoft.com/office/spreadsheetml/2009/9/main" objectType="CheckBox" fmlaLink="$L$71" lockText="1" noThreeD="1"/>
</file>

<file path=xl/ctrlProps/ctrlProp118.xml><?xml version="1.0" encoding="utf-8"?>
<formControlPr xmlns="http://schemas.microsoft.com/office/spreadsheetml/2009/9/main" objectType="CheckBox" checked="Checked" fmlaLink="$L$72" lockText="1" noThreeD="1"/>
</file>

<file path=xl/ctrlProps/ctrlProp119.xml><?xml version="1.0" encoding="utf-8"?>
<formControlPr xmlns="http://schemas.microsoft.com/office/spreadsheetml/2009/9/main" objectType="CheckBox" checked="Checked" fmlaLink="$L$73" lockText="1" noThreeD="1"/>
</file>

<file path=xl/ctrlProps/ctrlProp12.xml><?xml version="1.0" encoding="utf-8"?>
<formControlPr xmlns="http://schemas.microsoft.com/office/spreadsheetml/2009/9/main" objectType="CheckBox" checked="Checked" fmlaLink="$L$38" lockText="1" noThreeD="1"/>
</file>

<file path=xl/ctrlProps/ctrlProp120.xml><?xml version="1.0" encoding="utf-8"?>
<formControlPr xmlns="http://schemas.microsoft.com/office/spreadsheetml/2009/9/main" objectType="CheckBox" fmlaLink="$L$74" lockText="1" noThreeD="1"/>
</file>

<file path=xl/ctrlProps/ctrlProp13.xml><?xml version="1.0" encoding="utf-8"?>
<formControlPr xmlns="http://schemas.microsoft.com/office/spreadsheetml/2009/9/main" objectType="CheckBox" fmlaLink="$L$39" lockText="1" noThreeD="1"/>
</file>

<file path=xl/ctrlProps/ctrlProp14.xml><?xml version="1.0" encoding="utf-8"?>
<formControlPr xmlns="http://schemas.microsoft.com/office/spreadsheetml/2009/9/main" objectType="CheckBox" checked="Checked" fmlaLink="$L$40" lockText="1" noThreeD="1"/>
</file>

<file path=xl/ctrlProps/ctrlProp15.xml><?xml version="1.0" encoding="utf-8"?>
<formControlPr xmlns="http://schemas.microsoft.com/office/spreadsheetml/2009/9/main" objectType="CheckBox" fmlaLink="$L$43" lockText="1" noThreeD="1"/>
</file>

<file path=xl/ctrlProps/ctrlProp16.xml><?xml version="1.0" encoding="utf-8"?>
<formControlPr xmlns="http://schemas.microsoft.com/office/spreadsheetml/2009/9/main" objectType="CheckBox" fmlaLink="$L$45" lockText="1" noThreeD="1"/>
</file>

<file path=xl/ctrlProps/ctrlProp17.xml><?xml version="1.0" encoding="utf-8"?>
<formControlPr xmlns="http://schemas.microsoft.com/office/spreadsheetml/2009/9/main" objectType="CheckBox" fmlaLink="$L$46" lockText="1" noThreeD="1"/>
</file>

<file path=xl/ctrlProps/ctrlProp18.xml><?xml version="1.0" encoding="utf-8"?>
<formControlPr xmlns="http://schemas.microsoft.com/office/spreadsheetml/2009/9/main" objectType="CheckBox" fmlaLink="$L$47" lockText="1" noThreeD="1"/>
</file>

<file path=xl/ctrlProps/ctrlProp19.xml><?xml version="1.0" encoding="utf-8"?>
<formControlPr xmlns="http://schemas.microsoft.com/office/spreadsheetml/2009/9/main" objectType="CheckBox" checked="Checked" fmlaLink="$L$18" lockText="1" noThreeD="1"/>
</file>

<file path=xl/ctrlProps/ctrlProp2.xml><?xml version="1.0" encoding="utf-8"?>
<formControlPr xmlns="http://schemas.microsoft.com/office/spreadsheetml/2009/9/main" objectType="CheckBox" fmlaLink="$L$9" lockText="1" noThreeD="1"/>
</file>

<file path=xl/ctrlProps/ctrlProp20.xml><?xml version="1.0" encoding="utf-8"?>
<formControlPr xmlns="http://schemas.microsoft.com/office/spreadsheetml/2009/9/main" objectType="CheckBox" checked="Checked" fmlaLink="$L$19" lockText="1" noThreeD="1"/>
</file>

<file path=xl/ctrlProps/ctrlProp21.xml><?xml version="1.0" encoding="utf-8"?>
<formControlPr xmlns="http://schemas.microsoft.com/office/spreadsheetml/2009/9/main" objectType="CheckBox" fmlaLink="$L$20" lockText="1" noThreeD="1"/>
</file>

<file path=xl/ctrlProps/ctrlProp22.xml><?xml version="1.0" encoding="utf-8"?>
<formControlPr xmlns="http://schemas.microsoft.com/office/spreadsheetml/2009/9/main" objectType="CheckBox" fmlaLink="$L$21" lockText="1" noThreeD="1"/>
</file>

<file path=xl/ctrlProps/ctrlProp23.xml><?xml version="1.0" encoding="utf-8"?>
<formControlPr xmlns="http://schemas.microsoft.com/office/spreadsheetml/2009/9/main" objectType="CheckBox" fmlaLink="$M$61" lockText="1" noThreeD="1"/>
</file>

<file path=xl/ctrlProps/ctrlProp24.xml><?xml version="1.0" encoding="utf-8"?>
<formControlPr xmlns="http://schemas.microsoft.com/office/spreadsheetml/2009/9/main" objectType="CheckBox" checked="Checked" fmlaLink="$M$62" lockText="1" noThreeD="1"/>
</file>

<file path=xl/ctrlProps/ctrlProp25.xml><?xml version="1.0" encoding="utf-8"?>
<formControlPr xmlns="http://schemas.microsoft.com/office/spreadsheetml/2009/9/main" objectType="CheckBox" fmlaLink="$M$63" lockText="1" noThreeD="1"/>
</file>

<file path=xl/ctrlProps/ctrlProp26.xml><?xml version="1.0" encoding="utf-8"?>
<formControlPr xmlns="http://schemas.microsoft.com/office/spreadsheetml/2009/9/main" objectType="CheckBox" fmlaLink="$M$64" lockText="1" noThreeD="1"/>
</file>

<file path=xl/ctrlProps/ctrlProp27.xml><?xml version="1.0" encoding="utf-8"?>
<formControlPr xmlns="http://schemas.microsoft.com/office/spreadsheetml/2009/9/main" objectType="CheckBox" fmlaLink="$M$65" lockText="1" noThreeD="1"/>
</file>

<file path=xl/ctrlProps/ctrlProp28.xml><?xml version="1.0" encoding="utf-8"?>
<formControlPr xmlns="http://schemas.microsoft.com/office/spreadsheetml/2009/9/main" objectType="CheckBox" fmlaLink="$M$66" lockText="1" noThreeD="1"/>
</file>

<file path=xl/ctrlProps/ctrlProp29.xml><?xml version="1.0" encoding="utf-8"?>
<formControlPr xmlns="http://schemas.microsoft.com/office/spreadsheetml/2009/9/main" objectType="CheckBox" fmlaLink="$N$61" lockText="1" noThreeD="1"/>
</file>

<file path=xl/ctrlProps/ctrlProp3.xml><?xml version="1.0" encoding="utf-8"?>
<formControlPr xmlns="http://schemas.microsoft.com/office/spreadsheetml/2009/9/main" objectType="CheckBox" checked="Checked" fmlaLink="$L$10" lockText="1" noThreeD="1"/>
</file>

<file path=xl/ctrlProps/ctrlProp30.xml><?xml version="1.0" encoding="utf-8"?>
<formControlPr xmlns="http://schemas.microsoft.com/office/spreadsheetml/2009/9/main" objectType="CheckBox" fmlaLink="$N$62" lockText="1" noThreeD="1"/>
</file>

<file path=xl/ctrlProps/ctrlProp31.xml><?xml version="1.0" encoding="utf-8"?>
<formControlPr xmlns="http://schemas.microsoft.com/office/spreadsheetml/2009/9/main" objectType="CheckBox" checked="Checked" fmlaLink="$N$63" lockText="1" noThreeD="1"/>
</file>

<file path=xl/ctrlProps/ctrlProp32.xml><?xml version="1.0" encoding="utf-8"?>
<formControlPr xmlns="http://schemas.microsoft.com/office/spreadsheetml/2009/9/main" objectType="CheckBox" checked="Checked" fmlaLink="$N$64" lockText="1" noThreeD="1"/>
</file>

<file path=xl/ctrlProps/ctrlProp33.xml><?xml version="1.0" encoding="utf-8"?>
<formControlPr xmlns="http://schemas.microsoft.com/office/spreadsheetml/2009/9/main" objectType="CheckBox" checked="Checked" fmlaLink="$N$65" lockText="1" noThreeD="1"/>
</file>

<file path=xl/ctrlProps/ctrlProp34.xml><?xml version="1.0" encoding="utf-8"?>
<formControlPr xmlns="http://schemas.microsoft.com/office/spreadsheetml/2009/9/main" objectType="CheckBox" checked="Checked" fmlaLink="$N$66" lockText="1" noThreeD="1"/>
</file>

<file path=xl/ctrlProps/ctrlProp35.xml><?xml version="1.0" encoding="utf-8"?>
<formControlPr xmlns="http://schemas.microsoft.com/office/spreadsheetml/2009/9/main" objectType="CheckBox" fmlaLink="$L$51" lockText="1" noThreeD="1"/>
</file>

<file path=xl/ctrlProps/ctrlProp36.xml><?xml version="1.0" encoding="utf-8"?>
<formControlPr xmlns="http://schemas.microsoft.com/office/spreadsheetml/2009/9/main" objectType="CheckBox" fmlaLink="$L$52" lockText="1" noThreeD="1"/>
</file>

<file path=xl/ctrlProps/ctrlProp37.xml><?xml version="1.0" encoding="utf-8"?>
<formControlPr xmlns="http://schemas.microsoft.com/office/spreadsheetml/2009/9/main" objectType="CheckBox" fmlaLink="$L$53" lockText="1" noThreeD="1"/>
</file>

<file path=xl/ctrlProps/ctrlProp38.xml><?xml version="1.0" encoding="utf-8"?>
<formControlPr xmlns="http://schemas.microsoft.com/office/spreadsheetml/2009/9/main" objectType="CheckBox" checked="Checked" fmlaLink="$L$54" lockText="1" noThreeD="1"/>
</file>

<file path=xl/ctrlProps/ctrlProp39.xml><?xml version="1.0" encoding="utf-8"?>
<formControlPr xmlns="http://schemas.microsoft.com/office/spreadsheetml/2009/9/main" objectType="CheckBox" fmlaLink="$L$55" lockText="1" noThreeD="1"/>
</file>

<file path=xl/ctrlProps/ctrlProp4.xml><?xml version="1.0" encoding="utf-8"?>
<formControlPr xmlns="http://schemas.microsoft.com/office/spreadsheetml/2009/9/main" objectType="CheckBox" checked="Checked" fmlaLink="$L$11" lockText="1" noThreeD="1"/>
</file>

<file path=xl/ctrlProps/ctrlProp40.xml><?xml version="1.0" encoding="utf-8"?>
<formControlPr xmlns="http://schemas.microsoft.com/office/spreadsheetml/2009/9/main" objectType="CheckBox" fmlaLink="$L$56" lockText="1" noThreeD="1"/>
</file>

<file path=xl/ctrlProps/ctrlProp41.xml><?xml version="1.0" encoding="utf-8"?>
<formControlPr xmlns="http://schemas.microsoft.com/office/spreadsheetml/2009/9/main" objectType="CheckBox" fmlaLink="$L$87" lockText="1" noThreeD="1"/>
</file>

<file path=xl/ctrlProps/ctrlProp42.xml><?xml version="1.0" encoding="utf-8"?>
<formControlPr xmlns="http://schemas.microsoft.com/office/spreadsheetml/2009/9/main" objectType="CheckBox" checked="Checked" fmlaLink="$L$88" lockText="1" noThreeD="1"/>
</file>

<file path=xl/ctrlProps/ctrlProp43.xml><?xml version="1.0" encoding="utf-8"?>
<formControlPr xmlns="http://schemas.microsoft.com/office/spreadsheetml/2009/9/main" objectType="CheckBox" fmlaLink="$L$89" lockText="1" noThreeD="1"/>
</file>

<file path=xl/ctrlProps/ctrlProp44.xml><?xml version="1.0" encoding="utf-8"?>
<formControlPr xmlns="http://schemas.microsoft.com/office/spreadsheetml/2009/9/main" objectType="CheckBox" checked="Checked" fmlaLink="$L$90" lockText="1" noThreeD="1"/>
</file>

<file path=xl/ctrlProps/ctrlProp45.xml><?xml version="1.0" encoding="utf-8"?>
<formControlPr xmlns="http://schemas.microsoft.com/office/spreadsheetml/2009/9/main" objectType="CheckBox" fmlaLink="$L$91" lockText="1" noThreeD="1"/>
</file>

<file path=xl/ctrlProps/ctrlProp46.xml><?xml version="1.0" encoding="utf-8"?>
<formControlPr xmlns="http://schemas.microsoft.com/office/spreadsheetml/2009/9/main" objectType="CheckBox" checked="Checked" fmlaLink="$L$92" lockText="1" noThreeD="1"/>
</file>

<file path=xl/ctrlProps/ctrlProp47.xml><?xml version="1.0" encoding="utf-8"?>
<formControlPr xmlns="http://schemas.microsoft.com/office/spreadsheetml/2009/9/main" objectType="CheckBox" fmlaLink="$L$93" lockText="1" noThreeD="1"/>
</file>

<file path=xl/ctrlProps/ctrlProp48.xml><?xml version="1.0" encoding="utf-8"?>
<formControlPr xmlns="http://schemas.microsoft.com/office/spreadsheetml/2009/9/main" objectType="CheckBox" fmlaLink="$L$94" lockText="1" noThreeD="1"/>
</file>

<file path=xl/ctrlProps/ctrlProp49.xml><?xml version="1.0" encoding="utf-8"?>
<formControlPr xmlns="http://schemas.microsoft.com/office/spreadsheetml/2009/9/main" objectType="CheckBox" fmlaLink="$L$95" lockText="1" noThreeD="1"/>
</file>

<file path=xl/ctrlProps/ctrlProp5.xml><?xml version="1.0" encoding="utf-8"?>
<formControlPr xmlns="http://schemas.microsoft.com/office/spreadsheetml/2009/9/main" objectType="CheckBox" fmlaLink="$L$12" lockText="1" noThreeD="1"/>
</file>

<file path=xl/ctrlProps/ctrlProp50.xml><?xml version="1.0" encoding="utf-8"?>
<formControlPr xmlns="http://schemas.microsoft.com/office/spreadsheetml/2009/9/main" objectType="CheckBox" fmlaLink="$L$96" lockText="1" noThreeD="1"/>
</file>

<file path=xl/ctrlProps/ctrlProp51.xml><?xml version="1.0" encoding="utf-8"?>
<formControlPr xmlns="http://schemas.microsoft.com/office/spreadsheetml/2009/9/main" objectType="CheckBox" fmlaLink="$L$101" lockText="1" noThreeD="1"/>
</file>

<file path=xl/ctrlProps/ctrlProp52.xml><?xml version="1.0" encoding="utf-8"?>
<formControlPr xmlns="http://schemas.microsoft.com/office/spreadsheetml/2009/9/main" objectType="CheckBox" fmlaLink="$L$102" lockText="1" noThreeD="1"/>
</file>

<file path=xl/ctrlProps/ctrlProp53.xml><?xml version="1.0" encoding="utf-8"?>
<formControlPr xmlns="http://schemas.microsoft.com/office/spreadsheetml/2009/9/main" objectType="CheckBox" fmlaLink="$L$105" lockText="1" noThreeD="1"/>
</file>

<file path=xl/ctrlProps/ctrlProp54.xml><?xml version="1.0" encoding="utf-8"?>
<formControlPr xmlns="http://schemas.microsoft.com/office/spreadsheetml/2009/9/main" objectType="CheckBox" fmlaLink="$L$106" lockText="1" noThreeD="1"/>
</file>

<file path=xl/ctrlProps/ctrlProp55.xml><?xml version="1.0" encoding="utf-8"?>
<formControlPr xmlns="http://schemas.microsoft.com/office/spreadsheetml/2009/9/main" objectType="CheckBox" fmlaLink="$L$107" lockText="1" noThreeD="1"/>
</file>

<file path=xl/ctrlProps/ctrlProp56.xml><?xml version="1.0" encoding="utf-8"?>
<formControlPr xmlns="http://schemas.microsoft.com/office/spreadsheetml/2009/9/main" objectType="CheckBox" fmlaLink="$L$109" lockText="1" noThreeD="1"/>
</file>

<file path=xl/ctrlProps/ctrlProp57.xml><?xml version="1.0" encoding="utf-8"?>
<formControlPr xmlns="http://schemas.microsoft.com/office/spreadsheetml/2009/9/main" objectType="CheckBox" fmlaLink="$L$110" lockText="1" noThreeD="1"/>
</file>

<file path=xl/ctrlProps/ctrlProp58.xml><?xml version="1.0" encoding="utf-8"?>
<formControlPr xmlns="http://schemas.microsoft.com/office/spreadsheetml/2009/9/main" objectType="CheckBox" checked="Checked" fmlaLink="$L$111" lockText="1" noThreeD="1"/>
</file>

<file path=xl/ctrlProps/ctrlProp59.xml><?xml version="1.0" encoding="utf-8"?>
<formControlPr xmlns="http://schemas.microsoft.com/office/spreadsheetml/2009/9/main" objectType="CheckBox" checked="Checked" fmlaLink="$L$112" lockText="1" noThreeD="1"/>
</file>

<file path=xl/ctrlProps/ctrlProp6.xml><?xml version="1.0" encoding="utf-8"?>
<formControlPr xmlns="http://schemas.microsoft.com/office/spreadsheetml/2009/9/main" objectType="CheckBox" fmlaLink="$L$13" lockText="1" noThreeD="1"/>
</file>

<file path=xl/ctrlProps/ctrlProp60.xml><?xml version="1.0" encoding="utf-8"?>
<formControlPr xmlns="http://schemas.microsoft.com/office/spreadsheetml/2009/9/main" objectType="CheckBox" fmlaLink="$L$121" lockText="1" noThreeD="1"/>
</file>

<file path=xl/ctrlProps/ctrlProp61.xml><?xml version="1.0" encoding="utf-8"?>
<formControlPr xmlns="http://schemas.microsoft.com/office/spreadsheetml/2009/9/main" objectType="CheckBox" fmlaLink="$L$79" lockText="1" noThreeD="1"/>
</file>

<file path=xl/ctrlProps/ctrlProp62.xml><?xml version="1.0" encoding="utf-8"?>
<formControlPr xmlns="http://schemas.microsoft.com/office/spreadsheetml/2009/9/main" objectType="CheckBox" fmlaLink="$L$25" lockText="1" noThreeD="1"/>
</file>

<file path=xl/ctrlProps/ctrlProp63.xml><?xml version="1.0" encoding="utf-8"?>
<formControlPr xmlns="http://schemas.microsoft.com/office/spreadsheetml/2009/9/main" objectType="CheckBox" checked="Checked" fmlaLink="$L$26" lockText="1" noThreeD="1"/>
</file>

<file path=xl/ctrlProps/ctrlProp64.xml><?xml version="1.0" encoding="utf-8"?>
<formControlPr xmlns="http://schemas.microsoft.com/office/spreadsheetml/2009/9/main" objectType="CheckBox" fmlaLink="$L$27" lockText="1" noThreeD="1"/>
</file>

<file path=xl/ctrlProps/ctrlProp65.xml><?xml version="1.0" encoding="utf-8"?>
<formControlPr xmlns="http://schemas.microsoft.com/office/spreadsheetml/2009/9/main" objectType="CheckBox" checked="Checked" fmlaLink="$L$28" lockText="1" noThreeD="1"/>
</file>

<file path=xl/ctrlProps/ctrlProp66.xml><?xml version="1.0" encoding="utf-8"?>
<formControlPr xmlns="http://schemas.microsoft.com/office/spreadsheetml/2009/9/main" objectType="CheckBox" fmlaLink="$L$29" lockText="1" noThreeD="1"/>
</file>

<file path=xl/ctrlProps/ctrlProp67.xml><?xml version="1.0" encoding="utf-8"?>
<formControlPr xmlns="http://schemas.microsoft.com/office/spreadsheetml/2009/9/main" objectType="CheckBox" checked="Checked" fmlaLink="$L$30" lockText="1" noThreeD="1"/>
</file>

<file path=xl/ctrlProps/ctrlProp68.xml><?xml version="1.0" encoding="utf-8"?>
<formControlPr xmlns="http://schemas.microsoft.com/office/spreadsheetml/2009/9/main" objectType="CheckBox" fmlaLink="$L$31" lockText="1" noThreeD="1"/>
</file>

<file path=xl/ctrlProps/ctrlProp69.xml><?xml version="1.0" encoding="utf-8"?>
<formControlPr xmlns="http://schemas.microsoft.com/office/spreadsheetml/2009/9/main" objectType="CheckBox" fmlaLink="$L$32" lockText="1" noThreeD="1"/>
</file>

<file path=xl/ctrlProps/ctrlProp7.xml><?xml version="1.0" encoding="utf-8"?>
<formControlPr xmlns="http://schemas.microsoft.com/office/spreadsheetml/2009/9/main" objectType="CheckBox" checked="Checked" fmlaLink="$L$77" lockText="1" noThreeD="1"/>
</file>

<file path=xl/ctrlProps/ctrlProp70.xml><?xml version="1.0" encoding="utf-8"?>
<formControlPr xmlns="http://schemas.microsoft.com/office/spreadsheetml/2009/9/main" objectType="CheckBox" fmlaLink="$L$33" lockText="1" noThreeD="1"/>
</file>

<file path=xl/ctrlProps/ctrlProp71.xml><?xml version="1.0" encoding="utf-8"?>
<formControlPr xmlns="http://schemas.microsoft.com/office/spreadsheetml/2009/9/main" objectType="CheckBox" checked="Checked" fmlaLink="$L$14" lockText="1" noThreeD="1"/>
</file>

<file path=xl/ctrlProps/ctrlProp72.xml><?xml version="1.0" encoding="utf-8"?>
<formControlPr xmlns="http://schemas.microsoft.com/office/spreadsheetml/2009/9/main" objectType="CheckBox" fmlaLink="$L$114" lockText="1" noThreeD="1"/>
</file>

<file path=xl/ctrlProps/ctrlProp73.xml><?xml version="1.0" encoding="utf-8"?>
<formControlPr xmlns="http://schemas.microsoft.com/office/spreadsheetml/2009/9/main" objectType="CheckBox" fmlaLink="$L$115" lockText="1" noThreeD="1"/>
</file>

<file path=xl/ctrlProps/ctrlProp74.xml><?xml version="1.0" encoding="utf-8"?>
<formControlPr xmlns="http://schemas.microsoft.com/office/spreadsheetml/2009/9/main" objectType="CheckBox" fmlaLink="$L$117" lockText="1" noThreeD="1"/>
</file>

<file path=xl/ctrlProps/ctrlProp75.xml><?xml version="1.0" encoding="utf-8"?>
<formControlPr xmlns="http://schemas.microsoft.com/office/spreadsheetml/2009/9/main" objectType="CheckBox" fmlaLink="$L$118" lockText="1" noThreeD="1"/>
</file>

<file path=xl/ctrlProps/ctrlProp76.xml><?xml version="1.0" encoding="utf-8"?>
<formControlPr xmlns="http://schemas.microsoft.com/office/spreadsheetml/2009/9/main" objectType="CheckBox" checked="Checked" fmlaLink="$L$61" lockText="1" noThreeD="1"/>
</file>

<file path=xl/ctrlProps/ctrlProp77.xml><?xml version="1.0" encoding="utf-8"?>
<formControlPr xmlns="http://schemas.microsoft.com/office/spreadsheetml/2009/9/main" objectType="CheckBox" fmlaLink="$L$62" lockText="1" noThreeD="1"/>
</file>

<file path=xl/ctrlProps/ctrlProp78.xml><?xml version="1.0" encoding="utf-8"?>
<formControlPr xmlns="http://schemas.microsoft.com/office/spreadsheetml/2009/9/main" objectType="CheckBox" fmlaLink="$L$63" lockText="1" noThreeD="1"/>
</file>

<file path=xl/ctrlProps/ctrlProp79.xml><?xml version="1.0" encoding="utf-8"?>
<formControlPr xmlns="http://schemas.microsoft.com/office/spreadsheetml/2009/9/main" objectType="CheckBox" fmlaLink="$L$64" lockText="1" noThreeD="1"/>
</file>

<file path=xl/ctrlProps/ctrlProp8.xml><?xml version="1.0" encoding="utf-8"?>
<formControlPr xmlns="http://schemas.microsoft.com/office/spreadsheetml/2009/9/main" objectType="CheckBox" checked="Checked" fmlaLink="$L$80" lockText="1" noThreeD="1"/>
</file>

<file path=xl/ctrlProps/ctrlProp80.xml><?xml version="1.0" encoding="utf-8"?>
<formControlPr xmlns="http://schemas.microsoft.com/office/spreadsheetml/2009/9/main" objectType="CheckBox" fmlaLink="$L$65" lockText="1" noThreeD="1"/>
</file>

<file path=xl/ctrlProps/ctrlProp81.xml><?xml version="1.0" encoding="utf-8"?>
<formControlPr xmlns="http://schemas.microsoft.com/office/spreadsheetml/2009/9/main" objectType="CheckBox" fmlaLink="$L$66" lockText="1" noThreeD="1"/>
</file>

<file path=xl/ctrlProps/ctrlProp82.xml><?xml version="1.0" encoding="utf-8"?>
<formControlPr xmlns="http://schemas.microsoft.com/office/spreadsheetml/2009/9/main" objectType="CheckBox" fmlaLink="$L$41" lockText="1" noThreeD="1"/>
</file>

<file path=xl/ctrlProps/ctrlProp83.xml><?xml version="1.0" encoding="utf-8"?>
<formControlPr xmlns="http://schemas.microsoft.com/office/spreadsheetml/2009/9/main" objectType="CheckBox" fmlaLink="$L$42" lockText="1" noThreeD="1"/>
</file>

<file path=xl/ctrlProps/ctrlProp84.xml><?xml version="1.0" encoding="utf-8"?>
<formControlPr xmlns="http://schemas.microsoft.com/office/spreadsheetml/2009/9/main" objectType="CheckBox" fmlaLink="$L$44" lockText="1" noThreeD="1"/>
</file>

<file path=xl/ctrlProps/ctrlProp85.xml><?xml version="1.0" encoding="utf-8"?>
<formControlPr xmlns="http://schemas.microsoft.com/office/spreadsheetml/2009/9/main" objectType="CheckBox" checked="Checked" fmlaLink="$N$38"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fmlaLink="$L$81"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fmlaLink="$N$39" lockText="1" noThreeD="1"/>
</file>

<file path=xl/ctrlProps/ctrlProp95.xml><?xml version="1.0" encoding="utf-8"?>
<formControlPr xmlns="http://schemas.microsoft.com/office/spreadsheetml/2009/9/main" objectType="CheckBox" checked="Checked" fmlaLink="$N$40" lockText="1" noThreeD="1"/>
</file>

<file path=xl/ctrlProps/ctrlProp96.xml><?xml version="1.0" encoding="utf-8"?>
<formControlPr xmlns="http://schemas.microsoft.com/office/spreadsheetml/2009/9/main" objectType="CheckBox" fmlaLink="$N$41" lockText="1" noThreeD="1"/>
</file>

<file path=xl/ctrlProps/ctrlProp97.xml><?xml version="1.0" encoding="utf-8"?>
<formControlPr xmlns="http://schemas.microsoft.com/office/spreadsheetml/2009/9/main" objectType="CheckBox" fmlaLink="$N$42"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7</xdr:row>
          <xdr:rowOff>0</xdr:rowOff>
        </xdr:from>
        <xdr:to>
          <xdr:col>1</xdr:col>
          <xdr:colOff>371475</xdr:colOff>
          <xdr:row>7</xdr:row>
          <xdr:rowOff>219075</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8</xdr:row>
          <xdr:rowOff>0</xdr:rowOff>
        </xdr:from>
        <xdr:to>
          <xdr:col>1</xdr:col>
          <xdr:colOff>371475</xdr:colOff>
          <xdr:row>8</xdr:row>
          <xdr:rowOff>219075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9</xdr:row>
          <xdr:rowOff>0</xdr:rowOff>
        </xdr:from>
        <xdr:to>
          <xdr:col>1</xdr:col>
          <xdr:colOff>371475</xdr:colOff>
          <xdr:row>9</xdr:row>
          <xdr:rowOff>219075</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10</xdr:row>
          <xdr:rowOff>0</xdr:rowOff>
        </xdr:from>
        <xdr:to>
          <xdr:col>1</xdr:col>
          <xdr:colOff>371475</xdr:colOff>
          <xdr:row>10</xdr:row>
          <xdr:rowOff>219075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0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11</xdr:row>
          <xdr:rowOff>0</xdr:rowOff>
        </xdr:from>
        <xdr:to>
          <xdr:col>1</xdr:col>
          <xdr:colOff>371475</xdr:colOff>
          <xdr:row>11</xdr:row>
          <xdr:rowOff>219075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12</xdr:row>
          <xdr:rowOff>0</xdr:rowOff>
        </xdr:from>
        <xdr:to>
          <xdr:col>1</xdr:col>
          <xdr:colOff>371475</xdr:colOff>
          <xdr:row>12</xdr:row>
          <xdr:rowOff>219075</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000-00000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7</xdr:col>
      <xdr:colOff>479551</xdr:colOff>
      <xdr:row>0</xdr:row>
      <xdr:rowOff>107672</xdr:rowOff>
    </xdr:from>
    <xdr:to>
      <xdr:col>17</xdr:col>
      <xdr:colOff>438032</xdr:colOff>
      <xdr:row>2</xdr:row>
      <xdr:rowOff>453525</xdr:rowOff>
    </xdr:to>
    <xdr:grpSp>
      <xdr:nvGrpSpPr>
        <xdr:cNvPr id="7" name="Groep 6">
          <a:extLst>
            <a:ext uri="{FF2B5EF4-FFF2-40B4-BE49-F238E27FC236}">
              <a16:creationId xmlns:a16="http://schemas.microsoft.com/office/drawing/2014/main" id="{00000000-0008-0000-0000-000007000000}"/>
            </a:ext>
          </a:extLst>
        </xdr:cNvPr>
        <xdr:cNvGrpSpPr/>
      </xdr:nvGrpSpPr>
      <xdr:grpSpPr>
        <a:xfrm>
          <a:off x="7575676" y="107672"/>
          <a:ext cx="2520706" cy="1869853"/>
          <a:chOff x="8509859" y="107672"/>
          <a:chExt cx="2515577" cy="1869853"/>
        </a:xfrm>
      </xdr:grpSpPr>
      <xdr:pic>
        <xdr:nvPicPr>
          <xdr:cNvPr id="3" name="Afbeelding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28796" y="107672"/>
            <a:ext cx="1596640" cy="1609778"/>
          </a:xfrm>
          <a:prstGeom prst="rect">
            <a:avLst/>
          </a:prstGeom>
        </xdr:spPr>
      </xdr:pic>
      <xdr:pic>
        <xdr:nvPicPr>
          <xdr:cNvPr id="4" name="Afbeelding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20940381">
            <a:off x="8765997" y="790991"/>
            <a:ext cx="1172852" cy="1186534"/>
          </a:xfrm>
          <a:prstGeom prst="rect">
            <a:avLst/>
          </a:prstGeom>
        </xdr:spPr>
      </xdr:pic>
      <xdr:pic>
        <xdr:nvPicPr>
          <xdr:cNvPr id="5" name="Afbeelding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40039">
            <a:off x="8509859" y="458664"/>
            <a:ext cx="771438" cy="782315"/>
          </a:xfrm>
          <a:prstGeom prst="rect">
            <a:avLst/>
          </a:prstGeom>
        </xdr:spPr>
      </xdr:pic>
    </xdr:grpSp>
    <xdr:clientData/>
  </xdr:twoCellAnchor>
  <mc:AlternateContent xmlns:mc="http://schemas.openxmlformats.org/markup-compatibility/2006">
    <mc:Choice xmlns:a14="http://schemas.microsoft.com/office/drawing/2010/main" Requires="a14">
      <xdr:twoCellAnchor editAs="oneCell">
        <xdr:from>
          <xdr:col>1</xdr:col>
          <xdr:colOff>123825</xdr:colOff>
          <xdr:row>75</xdr:row>
          <xdr:rowOff>238125</xdr:rowOff>
        </xdr:from>
        <xdr:to>
          <xdr:col>1</xdr:col>
          <xdr:colOff>619125</xdr:colOff>
          <xdr:row>76</xdr:row>
          <xdr:rowOff>238125</xdr:rowOff>
        </xdr:to>
        <xdr:sp macro="" textlink="">
          <xdr:nvSpPr>
            <xdr:cNvPr id="12306" name="Check Box 18" hidden="1">
              <a:extLst>
                <a:ext uri="{63B3BB69-23CF-44E3-9099-C40C66FF867C}">
                  <a14:compatExt spid="_x0000_s12306"/>
                </a:ext>
                <a:ext uri="{FF2B5EF4-FFF2-40B4-BE49-F238E27FC236}">
                  <a16:creationId xmlns:a16="http://schemas.microsoft.com/office/drawing/2014/main" id="{00000000-0008-0000-0000-00001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78</xdr:row>
          <xdr:rowOff>381000</xdr:rowOff>
        </xdr:from>
        <xdr:to>
          <xdr:col>1</xdr:col>
          <xdr:colOff>514350</xdr:colOff>
          <xdr:row>79</xdr:row>
          <xdr:rowOff>180975</xdr:rowOff>
        </xdr:to>
        <xdr:sp macro="" textlink="">
          <xdr:nvSpPr>
            <xdr:cNvPr id="12308" name="Check Box 20" hidden="1">
              <a:extLst>
                <a:ext uri="{63B3BB69-23CF-44E3-9099-C40C66FF867C}">
                  <a14:compatExt spid="_x0000_s12308"/>
                </a:ext>
                <a:ext uri="{FF2B5EF4-FFF2-40B4-BE49-F238E27FC236}">
                  <a16:creationId xmlns:a16="http://schemas.microsoft.com/office/drawing/2014/main" id="{00000000-0008-0000-0000-00001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79</xdr:row>
          <xdr:rowOff>409575</xdr:rowOff>
        </xdr:from>
        <xdr:to>
          <xdr:col>1</xdr:col>
          <xdr:colOff>514350</xdr:colOff>
          <xdr:row>80</xdr:row>
          <xdr:rowOff>209550</xdr:rowOff>
        </xdr:to>
        <xdr:sp macro="" textlink="">
          <xdr:nvSpPr>
            <xdr:cNvPr id="12312" name="Check Box 24" hidden="1">
              <a:extLst>
                <a:ext uri="{63B3BB69-23CF-44E3-9099-C40C66FF867C}">
                  <a14:compatExt spid="_x0000_s12312"/>
                </a:ext>
                <a:ext uri="{FF2B5EF4-FFF2-40B4-BE49-F238E27FC236}">
                  <a16:creationId xmlns:a16="http://schemas.microsoft.com/office/drawing/2014/main" id="{00000000-0008-0000-0000-00001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80</xdr:row>
          <xdr:rowOff>381000</xdr:rowOff>
        </xdr:from>
        <xdr:to>
          <xdr:col>1</xdr:col>
          <xdr:colOff>514350</xdr:colOff>
          <xdr:row>81</xdr:row>
          <xdr:rowOff>180975</xdr:rowOff>
        </xdr:to>
        <xdr:sp macro="" textlink="">
          <xdr:nvSpPr>
            <xdr:cNvPr id="12313" name="Check Box 25" hidden="1">
              <a:extLst>
                <a:ext uri="{63B3BB69-23CF-44E3-9099-C40C66FF867C}">
                  <a14:compatExt spid="_x0000_s12313"/>
                </a:ext>
                <a:ext uri="{FF2B5EF4-FFF2-40B4-BE49-F238E27FC236}">
                  <a16:creationId xmlns:a16="http://schemas.microsoft.com/office/drawing/2014/main" id="{00000000-0008-0000-0000-00001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35</xdr:row>
          <xdr:rowOff>0</xdr:rowOff>
        </xdr:from>
        <xdr:to>
          <xdr:col>1</xdr:col>
          <xdr:colOff>495300</xdr:colOff>
          <xdr:row>35</xdr:row>
          <xdr:rowOff>247650</xdr:rowOff>
        </xdr:to>
        <xdr:sp macro="" textlink="">
          <xdr:nvSpPr>
            <xdr:cNvPr id="12314" name="Check Box 26" hidden="1">
              <a:extLst>
                <a:ext uri="{63B3BB69-23CF-44E3-9099-C40C66FF867C}">
                  <a14:compatExt spid="_x0000_s12314"/>
                </a:ext>
                <a:ext uri="{FF2B5EF4-FFF2-40B4-BE49-F238E27FC236}">
                  <a16:creationId xmlns:a16="http://schemas.microsoft.com/office/drawing/2014/main" id="{00000000-0008-0000-0000-00001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36</xdr:row>
          <xdr:rowOff>390525</xdr:rowOff>
        </xdr:from>
        <xdr:to>
          <xdr:col>1</xdr:col>
          <xdr:colOff>495300</xdr:colOff>
          <xdr:row>37</xdr:row>
          <xdr:rowOff>200025</xdr:rowOff>
        </xdr:to>
        <xdr:sp macro="" textlink="">
          <xdr:nvSpPr>
            <xdr:cNvPr id="12315" name="Check Box 27" hidden="1">
              <a:extLst>
                <a:ext uri="{63B3BB69-23CF-44E3-9099-C40C66FF867C}">
                  <a14:compatExt spid="_x0000_s12315"/>
                </a:ext>
                <a:ext uri="{FF2B5EF4-FFF2-40B4-BE49-F238E27FC236}">
                  <a16:creationId xmlns:a16="http://schemas.microsoft.com/office/drawing/2014/main" id="{00000000-0008-0000-0000-00001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37</xdr:row>
          <xdr:rowOff>390525</xdr:rowOff>
        </xdr:from>
        <xdr:to>
          <xdr:col>1</xdr:col>
          <xdr:colOff>495300</xdr:colOff>
          <xdr:row>38</xdr:row>
          <xdr:rowOff>200025</xdr:rowOff>
        </xdr:to>
        <xdr:sp macro="" textlink="">
          <xdr:nvSpPr>
            <xdr:cNvPr id="12316" name="Check Box 28" hidden="1">
              <a:extLst>
                <a:ext uri="{63B3BB69-23CF-44E3-9099-C40C66FF867C}">
                  <a14:compatExt spid="_x0000_s12316"/>
                </a:ext>
                <a:ext uri="{FF2B5EF4-FFF2-40B4-BE49-F238E27FC236}">
                  <a16:creationId xmlns:a16="http://schemas.microsoft.com/office/drawing/2014/main" id="{00000000-0008-0000-0000-00001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38</xdr:row>
          <xdr:rowOff>390525</xdr:rowOff>
        </xdr:from>
        <xdr:to>
          <xdr:col>1</xdr:col>
          <xdr:colOff>495300</xdr:colOff>
          <xdr:row>39</xdr:row>
          <xdr:rowOff>200025</xdr:rowOff>
        </xdr:to>
        <xdr:sp macro="" textlink="">
          <xdr:nvSpPr>
            <xdr:cNvPr id="12317" name="Check Box 29" hidden="1">
              <a:extLst>
                <a:ext uri="{63B3BB69-23CF-44E3-9099-C40C66FF867C}">
                  <a14:compatExt spid="_x0000_s12317"/>
                </a:ext>
                <a:ext uri="{FF2B5EF4-FFF2-40B4-BE49-F238E27FC236}">
                  <a16:creationId xmlns:a16="http://schemas.microsoft.com/office/drawing/2014/main" id="{00000000-0008-0000-0000-00001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41</xdr:row>
          <xdr:rowOff>419100</xdr:rowOff>
        </xdr:from>
        <xdr:to>
          <xdr:col>1</xdr:col>
          <xdr:colOff>495300</xdr:colOff>
          <xdr:row>42</xdr:row>
          <xdr:rowOff>228600</xdr:rowOff>
        </xdr:to>
        <xdr:sp macro="" textlink="">
          <xdr:nvSpPr>
            <xdr:cNvPr id="12318" name="Check Box 30" hidden="1">
              <a:extLst>
                <a:ext uri="{63B3BB69-23CF-44E3-9099-C40C66FF867C}">
                  <a14:compatExt spid="_x0000_s12318"/>
                </a:ext>
                <a:ext uri="{FF2B5EF4-FFF2-40B4-BE49-F238E27FC236}">
                  <a16:creationId xmlns:a16="http://schemas.microsoft.com/office/drawing/2014/main" id="{00000000-0008-0000-0000-00001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44</xdr:row>
          <xdr:rowOff>9525</xdr:rowOff>
        </xdr:from>
        <xdr:to>
          <xdr:col>1</xdr:col>
          <xdr:colOff>495300</xdr:colOff>
          <xdr:row>44</xdr:row>
          <xdr:rowOff>257175</xdr:rowOff>
        </xdr:to>
        <xdr:sp macro="" textlink="">
          <xdr:nvSpPr>
            <xdr:cNvPr id="12319" name="Check Box 31" hidden="1">
              <a:extLst>
                <a:ext uri="{63B3BB69-23CF-44E3-9099-C40C66FF867C}">
                  <a14:compatExt spid="_x0000_s12319"/>
                </a:ext>
                <a:ext uri="{FF2B5EF4-FFF2-40B4-BE49-F238E27FC236}">
                  <a16:creationId xmlns:a16="http://schemas.microsoft.com/office/drawing/2014/main" id="{00000000-0008-0000-0000-00001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44</xdr:row>
          <xdr:rowOff>400050</xdr:rowOff>
        </xdr:from>
        <xdr:to>
          <xdr:col>1</xdr:col>
          <xdr:colOff>495300</xdr:colOff>
          <xdr:row>45</xdr:row>
          <xdr:rowOff>209550</xdr:rowOff>
        </xdr:to>
        <xdr:sp macro="" textlink="">
          <xdr:nvSpPr>
            <xdr:cNvPr id="12320" name="Check Box 32" hidden="1">
              <a:extLst>
                <a:ext uri="{63B3BB69-23CF-44E3-9099-C40C66FF867C}">
                  <a14:compatExt spid="_x0000_s12320"/>
                </a:ext>
                <a:ext uri="{FF2B5EF4-FFF2-40B4-BE49-F238E27FC236}">
                  <a16:creationId xmlns:a16="http://schemas.microsoft.com/office/drawing/2014/main" id="{00000000-0008-0000-0000-00002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45</xdr:row>
          <xdr:rowOff>400050</xdr:rowOff>
        </xdr:from>
        <xdr:to>
          <xdr:col>1</xdr:col>
          <xdr:colOff>495300</xdr:colOff>
          <xdr:row>46</xdr:row>
          <xdr:rowOff>209550</xdr:rowOff>
        </xdr:to>
        <xdr:sp macro="" textlink="">
          <xdr:nvSpPr>
            <xdr:cNvPr id="12321" name="Check Box 33" hidden="1">
              <a:extLst>
                <a:ext uri="{63B3BB69-23CF-44E3-9099-C40C66FF867C}">
                  <a14:compatExt spid="_x0000_s12321"/>
                </a:ext>
                <a:ext uri="{FF2B5EF4-FFF2-40B4-BE49-F238E27FC236}">
                  <a16:creationId xmlns:a16="http://schemas.microsoft.com/office/drawing/2014/main" id="{00000000-0008-0000-0000-00002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16</xdr:row>
          <xdr:rowOff>428625</xdr:rowOff>
        </xdr:from>
        <xdr:to>
          <xdr:col>1</xdr:col>
          <xdr:colOff>476250</xdr:colOff>
          <xdr:row>17</xdr:row>
          <xdr:rowOff>238125</xdr:rowOff>
        </xdr:to>
        <xdr:sp macro="" textlink="">
          <xdr:nvSpPr>
            <xdr:cNvPr id="12323" name="Check Box 35" hidden="1">
              <a:extLst>
                <a:ext uri="{63B3BB69-23CF-44E3-9099-C40C66FF867C}">
                  <a14:compatExt spid="_x0000_s12323"/>
                </a:ext>
                <a:ext uri="{FF2B5EF4-FFF2-40B4-BE49-F238E27FC236}">
                  <a16:creationId xmlns:a16="http://schemas.microsoft.com/office/drawing/2014/main" id="{00000000-0008-0000-0000-00002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17</xdr:row>
          <xdr:rowOff>428625</xdr:rowOff>
        </xdr:from>
        <xdr:to>
          <xdr:col>1</xdr:col>
          <xdr:colOff>476250</xdr:colOff>
          <xdr:row>18</xdr:row>
          <xdr:rowOff>238125</xdr:rowOff>
        </xdr:to>
        <xdr:sp macro="" textlink="">
          <xdr:nvSpPr>
            <xdr:cNvPr id="12324" name="Check Box 36" hidden="1">
              <a:extLst>
                <a:ext uri="{63B3BB69-23CF-44E3-9099-C40C66FF867C}">
                  <a14:compatExt spid="_x0000_s12324"/>
                </a:ext>
                <a:ext uri="{FF2B5EF4-FFF2-40B4-BE49-F238E27FC236}">
                  <a16:creationId xmlns:a16="http://schemas.microsoft.com/office/drawing/2014/main" id="{00000000-0008-0000-0000-00002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18</xdr:row>
          <xdr:rowOff>428625</xdr:rowOff>
        </xdr:from>
        <xdr:to>
          <xdr:col>1</xdr:col>
          <xdr:colOff>476250</xdr:colOff>
          <xdr:row>19</xdr:row>
          <xdr:rowOff>238125</xdr:rowOff>
        </xdr:to>
        <xdr:sp macro="" textlink="">
          <xdr:nvSpPr>
            <xdr:cNvPr id="12325" name="Check Box 37" hidden="1">
              <a:extLst>
                <a:ext uri="{63B3BB69-23CF-44E3-9099-C40C66FF867C}">
                  <a14:compatExt spid="_x0000_s12325"/>
                </a:ext>
                <a:ext uri="{FF2B5EF4-FFF2-40B4-BE49-F238E27FC236}">
                  <a16:creationId xmlns:a16="http://schemas.microsoft.com/office/drawing/2014/main" id="{00000000-0008-0000-0000-00002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19</xdr:row>
          <xdr:rowOff>428625</xdr:rowOff>
        </xdr:from>
        <xdr:to>
          <xdr:col>1</xdr:col>
          <xdr:colOff>476250</xdr:colOff>
          <xdr:row>20</xdr:row>
          <xdr:rowOff>238125</xdr:rowOff>
        </xdr:to>
        <xdr:sp macro="" textlink="">
          <xdr:nvSpPr>
            <xdr:cNvPr id="12326" name="Check Box 38" hidden="1">
              <a:extLst>
                <a:ext uri="{63B3BB69-23CF-44E3-9099-C40C66FF867C}">
                  <a14:compatExt spid="_x0000_s12326"/>
                </a:ext>
                <a:ext uri="{FF2B5EF4-FFF2-40B4-BE49-F238E27FC236}">
                  <a16:creationId xmlns:a16="http://schemas.microsoft.com/office/drawing/2014/main" id="{00000000-0008-0000-0000-00002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790575</xdr:colOff>
          <xdr:row>59</xdr:row>
          <xdr:rowOff>180975</xdr:rowOff>
        </xdr:from>
        <xdr:to>
          <xdr:col>4</xdr:col>
          <xdr:colOff>1181100</xdr:colOff>
          <xdr:row>61</xdr:row>
          <xdr:rowOff>19050</xdr:rowOff>
        </xdr:to>
        <xdr:sp macro="" textlink="">
          <xdr:nvSpPr>
            <xdr:cNvPr id="12327" name="Check Box 39" hidden="1">
              <a:extLst>
                <a:ext uri="{63B3BB69-23CF-44E3-9099-C40C66FF867C}">
                  <a14:compatExt spid="_x0000_s12327"/>
                </a:ext>
                <a:ext uri="{FF2B5EF4-FFF2-40B4-BE49-F238E27FC236}">
                  <a16:creationId xmlns:a16="http://schemas.microsoft.com/office/drawing/2014/main" id="{00000000-0008-0000-0000-00002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790575</xdr:colOff>
          <xdr:row>60</xdr:row>
          <xdr:rowOff>180975</xdr:rowOff>
        </xdr:from>
        <xdr:to>
          <xdr:col>4</xdr:col>
          <xdr:colOff>1181100</xdr:colOff>
          <xdr:row>62</xdr:row>
          <xdr:rowOff>19050</xdr:rowOff>
        </xdr:to>
        <xdr:sp macro="" textlink="">
          <xdr:nvSpPr>
            <xdr:cNvPr id="12328" name="Check Box 40" hidden="1">
              <a:extLst>
                <a:ext uri="{63B3BB69-23CF-44E3-9099-C40C66FF867C}">
                  <a14:compatExt spid="_x0000_s12328"/>
                </a:ext>
                <a:ext uri="{FF2B5EF4-FFF2-40B4-BE49-F238E27FC236}">
                  <a16:creationId xmlns:a16="http://schemas.microsoft.com/office/drawing/2014/main" id="{00000000-0008-0000-0000-00002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790575</xdr:colOff>
          <xdr:row>61</xdr:row>
          <xdr:rowOff>180975</xdr:rowOff>
        </xdr:from>
        <xdr:to>
          <xdr:col>4</xdr:col>
          <xdr:colOff>1181100</xdr:colOff>
          <xdr:row>63</xdr:row>
          <xdr:rowOff>19050</xdr:rowOff>
        </xdr:to>
        <xdr:sp macro="" textlink="">
          <xdr:nvSpPr>
            <xdr:cNvPr id="12329" name="Check Box 41" hidden="1">
              <a:extLst>
                <a:ext uri="{63B3BB69-23CF-44E3-9099-C40C66FF867C}">
                  <a14:compatExt spid="_x0000_s12329"/>
                </a:ext>
                <a:ext uri="{FF2B5EF4-FFF2-40B4-BE49-F238E27FC236}">
                  <a16:creationId xmlns:a16="http://schemas.microsoft.com/office/drawing/2014/main" id="{00000000-0008-0000-0000-00002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790575</xdr:colOff>
          <xdr:row>62</xdr:row>
          <xdr:rowOff>180975</xdr:rowOff>
        </xdr:from>
        <xdr:to>
          <xdr:col>4</xdr:col>
          <xdr:colOff>1181100</xdr:colOff>
          <xdr:row>64</xdr:row>
          <xdr:rowOff>19050</xdr:rowOff>
        </xdr:to>
        <xdr:sp macro="" textlink="">
          <xdr:nvSpPr>
            <xdr:cNvPr id="12330" name="Check Box 42" hidden="1">
              <a:extLst>
                <a:ext uri="{63B3BB69-23CF-44E3-9099-C40C66FF867C}">
                  <a14:compatExt spid="_x0000_s12330"/>
                </a:ext>
                <a:ext uri="{FF2B5EF4-FFF2-40B4-BE49-F238E27FC236}">
                  <a16:creationId xmlns:a16="http://schemas.microsoft.com/office/drawing/2014/main" id="{00000000-0008-0000-0000-00002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790575</xdr:colOff>
          <xdr:row>63</xdr:row>
          <xdr:rowOff>180975</xdr:rowOff>
        </xdr:from>
        <xdr:to>
          <xdr:col>4</xdr:col>
          <xdr:colOff>1181100</xdr:colOff>
          <xdr:row>65</xdr:row>
          <xdr:rowOff>19050</xdr:rowOff>
        </xdr:to>
        <xdr:sp macro="" textlink="">
          <xdr:nvSpPr>
            <xdr:cNvPr id="12331" name="Check Box 43" hidden="1">
              <a:extLst>
                <a:ext uri="{63B3BB69-23CF-44E3-9099-C40C66FF867C}">
                  <a14:compatExt spid="_x0000_s12331"/>
                </a:ext>
                <a:ext uri="{FF2B5EF4-FFF2-40B4-BE49-F238E27FC236}">
                  <a16:creationId xmlns:a16="http://schemas.microsoft.com/office/drawing/2014/main" id="{00000000-0008-0000-0000-00002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790575</xdr:colOff>
          <xdr:row>64</xdr:row>
          <xdr:rowOff>180975</xdr:rowOff>
        </xdr:from>
        <xdr:to>
          <xdr:col>4</xdr:col>
          <xdr:colOff>1181100</xdr:colOff>
          <xdr:row>66</xdr:row>
          <xdr:rowOff>19050</xdr:rowOff>
        </xdr:to>
        <xdr:sp macro="" textlink="">
          <xdr:nvSpPr>
            <xdr:cNvPr id="12332" name="Check Box 44" hidden="1">
              <a:extLst>
                <a:ext uri="{63B3BB69-23CF-44E3-9099-C40C66FF867C}">
                  <a14:compatExt spid="_x0000_s12332"/>
                </a:ext>
                <a:ext uri="{FF2B5EF4-FFF2-40B4-BE49-F238E27FC236}">
                  <a16:creationId xmlns:a16="http://schemas.microsoft.com/office/drawing/2014/main" id="{00000000-0008-0000-0000-00002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495300</xdr:colOff>
          <xdr:row>59</xdr:row>
          <xdr:rowOff>180975</xdr:rowOff>
        </xdr:from>
        <xdr:to>
          <xdr:col>7</xdr:col>
          <xdr:colOff>276225</xdr:colOff>
          <xdr:row>61</xdr:row>
          <xdr:rowOff>19050</xdr:rowOff>
        </xdr:to>
        <xdr:sp macro="" textlink="">
          <xdr:nvSpPr>
            <xdr:cNvPr id="12333" name="Check Box 45" hidden="1">
              <a:extLst>
                <a:ext uri="{63B3BB69-23CF-44E3-9099-C40C66FF867C}">
                  <a14:compatExt spid="_x0000_s12333"/>
                </a:ext>
                <a:ext uri="{FF2B5EF4-FFF2-40B4-BE49-F238E27FC236}">
                  <a16:creationId xmlns:a16="http://schemas.microsoft.com/office/drawing/2014/main" id="{00000000-0008-0000-0000-00002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495300</xdr:colOff>
          <xdr:row>60</xdr:row>
          <xdr:rowOff>180975</xdr:rowOff>
        </xdr:from>
        <xdr:to>
          <xdr:col>7</xdr:col>
          <xdr:colOff>276225</xdr:colOff>
          <xdr:row>62</xdr:row>
          <xdr:rowOff>19050</xdr:rowOff>
        </xdr:to>
        <xdr:sp macro="" textlink="">
          <xdr:nvSpPr>
            <xdr:cNvPr id="12334" name="Check Box 46" hidden="1">
              <a:extLst>
                <a:ext uri="{63B3BB69-23CF-44E3-9099-C40C66FF867C}">
                  <a14:compatExt spid="_x0000_s12334"/>
                </a:ext>
                <a:ext uri="{FF2B5EF4-FFF2-40B4-BE49-F238E27FC236}">
                  <a16:creationId xmlns:a16="http://schemas.microsoft.com/office/drawing/2014/main" id="{00000000-0008-0000-0000-00002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495300</xdr:colOff>
          <xdr:row>61</xdr:row>
          <xdr:rowOff>180975</xdr:rowOff>
        </xdr:from>
        <xdr:to>
          <xdr:col>7</xdr:col>
          <xdr:colOff>276225</xdr:colOff>
          <xdr:row>63</xdr:row>
          <xdr:rowOff>19050</xdr:rowOff>
        </xdr:to>
        <xdr:sp macro="" textlink="">
          <xdr:nvSpPr>
            <xdr:cNvPr id="12335" name="Check Box 47" hidden="1">
              <a:extLst>
                <a:ext uri="{63B3BB69-23CF-44E3-9099-C40C66FF867C}">
                  <a14:compatExt spid="_x0000_s12335"/>
                </a:ext>
                <a:ext uri="{FF2B5EF4-FFF2-40B4-BE49-F238E27FC236}">
                  <a16:creationId xmlns:a16="http://schemas.microsoft.com/office/drawing/2014/main" id="{00000000-0008-0000-0000-00002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495300</xdr:colOff>
          <xdr:row>62</xdr:row>
          <xdr:rowOff>180975</xdr:rowOff>
        </xdr:from>
        <xdr:to>
          <xdr:col>7</xdr:col>
          <xdr:colOff>276225</xdr:colOff>
          <xdr:row>64</xdr:row>
          <xdr:rowOff>19050</xdr:rowOff>
        </xdr:to>
        <xdr:sp macro="" textlink="">
          <xdr:nvSpPr>
            <xdr:cNvPr id="12336" name="Check Box 48" hidden="1">
              <a:extLst>
                <a:ext uri="{63B3BB69-23CF-44E3-9099-C40C66FF867C}">
                  <a14:compatExt spid="_x0000_s12336"/>
                </a:ext>
                <a:ext uri="{FF2B5EF4-FFF2-40B4-BE49-F238E27FC236}">
                  <a16:creationId xmlns:a16="http://schemas.microsoft.com/office/drawing/2014/main" id="{00000000-0008-0000-0000-00003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495300</xdr:colOff>
          <xdr:row>63</xdr:row>
          <xdr:rowOff>180975</xdr:rowOff>
        </xdr:from>
        <xdr:to>
          <xdr:col>7</xdr:col>
          <xdr:colOff>276225</xdr:colOff>
          <xdr:row>65</xdr:row>
          <xdr:rowOff>19050</xdr:rowOff>
        </xdr:to>
        <xdr:sp macro="" textlink="">
          <xdr:nvSpPr>
            <xdr:cNvPr id="12337" name="Check Box 49" hidden="1">
              <a:extLst>
                <a:ext uri="{63B3BB69-23CF-44E3-9099-C40C66FF867C}">
                  <a14:compatExt spid="_x0000_s12337"/>
                </a:ext>
                <a:ext uri="{FF2B5EF4-FFF2-40B4-BE49-F238E27FC236}">
                  <a16:creationId xmlns:a16="http://schemas.microsoft.com/office/drawing/2014/main" id="{00000000-0008-0000-0000-00003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495300</xdr:colOff>
          <xdr:row>64</xdr:row>
          <xdr:rowOff>180975</xdr:rowOff>
        </xdr:from>
        <xdr:to>
          <xdr:col>7</xdr:col>
          <xdr:colOff>276225</xdr:colOff>
          <xdr:row>66</xdr:row>
          <xdr:rowOff>19050</xdr:rowOff>
        </xdr:to>
        <xdr:sp macro="" textlink="">
          <xdr:nvSpPr>
            <xdr:cNvPr id="12338" name="Check Box 50" hidden="1">
              <a:extLst>
                <a:ext uri="{63B3BB69-23CF-44E3-9099-C40C66FF867C}">
                  <a14:compatExt spid="_x0000_s12338"/>
                </a:ext>
                <a:ext uri="{FF2B5EF4-FFF2-40B4-BE49-F238E27FC236}">
                  <a16:creationId xmlns:a16="http://schemas.microsoft.com/office/drawing/2014/main" id="{00000000-0008-0000-0000-00003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50</xdr:row>
          <xdr:rowOff>0</xdr:rowOff>
        </xdr:from>
        <xdr:to>
          <xdr:col>1</xdr:col>
          <xdr:colOff>600075</xdr:colOff>
          <xdr:row>50</xdr:row>
          <xdr:rowOff>228600</xdr:rowOff>
        </xdr:to>
        <xdr:sp macro="" textlink="">
          <xdr:nvSpPr>
            <xdr:cNvPr id="12339" name="Check Box 51" hidden="1">
              <a:extLst>
                <a:ext uri="{63B3BB69-23CF-44E3-9099-C40C66FF867C}">
                  <a14:compatExt spid="_x0000_s12339"/>
                </a:ext>
                <a:ext uri="{FF2B5EF4-FFF2-40B4-BE49-F238E27FC236}">
                  <a16:creationId xmlns:a16="http://schemas.microsoft.com/office/drawing/2014/main" id="{00000000-0008-0000-0000-00003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51</xdr:row>
          <xdr:rowOff>0</xdr:rowOff>
        </xdr:from>
        <xdr:to>
          <xdr:col>1</xdr:col>
          <xdr:colOff>600075</xdr:colOff>
          <xdr:row>51</xdr:row>
          <xdr:rowOff>228600</xdr:rowOff>
        </xdr:to>
        <xdr:sp macro="" textlink="">
          <xdr:nvSpPr>
            <xdr:cNvPr id="12340" name="Check Box 52" hidden="1">
              <a:extLst>
                <a:ext uri="{63B3BB69-23CF-44E3-9099-C40C66FF867C}">
                  <a14:compatExt spid="_x0000_s12340"/>
                </a:ext>
                <a:ext uri="{FF2B5EF4-FFF2-40B4-BE49-F238E27FC236}">
                  <a16:creationId xmlns:a16="http://schemas.microsoft.com/office/drawing/2014/main" id="{00000000-0008-0000-0000-00003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52</xdr:row>
          <xdr:rowOff>0</xdr:rowOff>
        </xdr:from>
        <xdr:to>
          <xdr:col>1</xdr:col>
          <xdr:colOff>600075</xdr:colOff>
          <xdr:row>52</xdr:row>
          <xdr:rowOff>228600</xdr:rowOff>
        </xdr:to>
        <xdr:sp macro="" textlink="">
          <xdr:nvSpPr>
            <xdr:cNvPr id="12341" name="Check Box 53" hidden="1">
              <a:extLst>
                <a:ext uri="{63B3BB69-23CF-44E3-9099-C40C66FF867C}">
                  <a14:compatExt spid="_x0000_s12341"/>
                </a:ext>
                <a:ext uri="{FF2B5EF4-FFF2-40B4-BE49-F238E27FC236}">
                  <a16:creationId xmlns:a16="http://schemas.microsoft.com/office/drawing/2014/main" id="{00000000-0008-0000-0000-00003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53</xdr:row>
          <xdr:rowOff>0</xdr:rowOff>
        </xdr:from>
        <xdr:to>
          <xdr:col>1</xdr:col>
          <xdr:colOff>600075</xdr:colOff>
          <xdr:row>53</xdr:row>
          <xdr:rowOff>228600</xdr:rowOff>
        </xdr:to>
        <xdr:sp macro="" textlink="">
          <xdr:nvSpPr>
            <xdr:cNvPr id="12342" name="Check Box 54" hidden="1">
              <a:extLst>
                <a:ext uri="{63B3BB69-23CF-44E3-9099-C40C66FF867C}">
                  <a14:compatExt spid="_x0000_s12342"/>
                </a:ext>
                <a:ext uri="{FF2B5EF4-FFF2-40B4-BE49-F238E27FC236}">
                  <a16:creationId xmlns:a16="http://schemas.microsoft.com/office/drawing/2014/main" id="{00000000-0008-0000-0000-00003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54</xdr:row>
          <xdr:rowOff>0</xdr:rowOff>
        </xdr:from>
        <xdr:to>
          <xdr:col>1</xdr:col>
          <xdr:colOff>600075</xdr:colOff>
          <xdr:row>54</xdr:row>
          <xdr:rowOff>228600</xdr:rowOff>
        </xdr:to>
        <xdr:sp macro="" textlink="">
          <xdr:nvSpPr>
            <xdr:cNvPr id="12343" name="Check Box 55" hidden="1">
              <a:extLst>
                <a:ext uri="{63B3BB69-23CF-44E3-9099-C40C66FF867C}">
                  <a14:compatExt spid="_x0000_s12343"/>
                </a:ext>
                <a:ext uri="{FF2B5EF4-FFF2-40B4-BE49-F238E27FC236}">
                  <a16:creationId xmlns:a16="http://schemas.microsoft.com/office/drawing/2014/main" id="{00000000-0008-0000-0000-00003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55</xdr:row>
          <xdr:rowOff>0</xdr:rowOff>
        </xdr:from>
        <xdr:to>
          <xdr:col>1</xdr:col>
          <xdr:colOff>600075</xdr:colOff>
          <xdr:row>55</xdr:row>
          <xdr:rowOff>228600</xdr:rowOff>
        </xdr:to>
        <xdr:sp macro="" textlink="">
          <xdr:nvSpPr>
            <xdr:cNvPr id="12344" name="Check Box 56" hidden="1">
              <a:extLst>
                <a:ext uri="{63B3BB69-23CF-44E3-9099-C40C66FF867C}">
                  <a14:compatExt spid="_x0000_s12344"/>
                </a:ext>
                <a:ext uri="{FF2B5EF4-FFF2-40B4-BE49-F238E27FC236}">
                  <a16:creationId xmlns:a16="http://schemas.microsoft.com/office/drawing/2014/main" id="{00000000-0008-0000-0000-00003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86</xdr:row>
          <xdr:rowOff>0</xdr:rowOff>
        </xdr:from>
        <xdr:to>
          <xdr:col>1</xdr:col>
          <xdr:colOff>581025</xdr:colOff>
          <xdr:row>86</xdr:row>
          <xdr:rowOff>276225</xdr:rowOff>
        </xdr:to>
        <xdr:sp macro="" textlink="">
          <xdr:nvSpPr>
            <xdr:cNvPr id="12349" name="Check Box 61" hidden="1">
              <a:extLst>
                <a:ext uri="{63B3BB69-23CF-44E3-9099-C40C66FF867C}">
                  <a14:compatExt spid="_x0000_s12349"/>
                </a:ext>
                <a:ext uri="{FF2B5EF4-FFF2-40B4-BE49-F238E27FC236}">
                  <a16:creationId xmlns:a16="http://schemas.microsoft.com/office/drawing/2014/main" id="{00000000-0008-0000-0000-00003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87</xdr:row>
          <xdr:rowOff>0</xdr:rowOff>
        </xdr:from>
        <xdr:to>
          <xdr:col>1</xdr:col>
          <xdr:colOff>581025</xdr:colOff>
          <xdr:row>87</xdr:row>
          <xdr:rowOff>276225</xdr:rowOff>
        </xdr:to>
        <xdr:sp macro="" textlink="">
          <xdr:nvSpPr>
            <xdr:cNvPr id="12350" name="Check Box 62" hidden="1">
              <a:extLst>
                <a:ext uri="{63B3BB69-23CF-44E3-9099-C40C66FF867C}">
                  <a14:compatExt spid="_x0000_s12350"/>
                </a:ext>
                <a:ext uri="{FF2B5EF4-FFF2-40B4-BE49-F238E27FC236}">
                  <a16:creationId xmlns:a16="http://schemas.microsoft.com/office/drawing/2014/main" id="{00000000-0008-0000-0000-00003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88</xdr:row>
          <xdr:rowOff>0</xdr:rowOff>
        </xdr:from>
        <xdr:to>
          <xdr:col>1</xdr:col>
          <xdr:colOff>581025</xdr:colOff>
          <xdr:row>88</xdr:row>
          <xdr:rowOff>276225</xdr:rowOff>
        </xdr:to>
        <xdr:sp macro="" textlink="">
          <xdr:nvSpPr>
            <xdr:cNvPr id="12351" name="Check Box 63" hidden="1">
              <a:extLst>
                <a:ext uri="{63B3BB69-23CF-44E3-9099-C40C66FF867C}">
                  <a14:compatExt spid="_x0000_s12351"/>
                </a:ext>
                <a:ext uri="{FF2B5EF4-FFF2-40B4-BE49-F238E27FC236}">
                  <a16:creationId xmlns:a16="http://schemas.microsoft.com/office/drawing/2014/main" id="{00000000-0008-0000-0000-00003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89</xdr:row>
          <xdr:rowOff>0</xdr:rowOff>
        </xdr:from>
        <xdr:to>
          <xdr:col>1</xdr:col>
          <xdr:colOff>581025</xdr:colOff>
          <xdr:row>89</xdr:row>
          <xdr:rowOff>276225</xdr:rowOff>
        </xdr:to>
        <xdr:sp macro="" textlink="">
          <xdr:nvSpPr>
            <xdr:cNvPr id="12352" name="Check Box 64" hidden="1">
              <a:extLst>
                <a:ext uri="{63B3BB69-23CF-44E3-9099-C40C66FF867C}">
                  <a14:compatExt spid="_x0000_s12352"/>
                </a:ext>
                <a:ext uri="{FF2B5EF4-FFF2-40B4-BE49-F238E27FC236}">
                  <a16:creationId xmlns:a16="http://schemas.microsoft.com/office/drawing/2014/main" id="{00000000-0008-0000-0000-00004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90</xdr:row>
          <xdr:rowOff>0</xdr:rowOff>
        </xdr:from>
        <xdr:to>
          <xdr:col>1</xdr:col>
          <xdr:colOff>581025</xdr:colOff>
          <xdr:row>90</xdr:row>
          <xdr:rowOff>276225</xdr:rowOff>
        </xdr:to>
        <xdr:sp macro="" textlink="">
          <xdr:nvSpPr>
            <xdr:cNvPr id="12353" name="Check Box 65" hidden="1">
              <a:extLst>
                <a:ext uri="{63B3BB69-23CF-44E3-9099-C40C66FF867C}">
                  <a14:compatExt spid="_x0000_s12353"/>
                </a:ext>
                <a:ext uri="{FF2B5EF4-FFF2-40B4-BE49-F238E27FC236}">
                  <a16:creationId xmlns:a16="http://schemas.microsoft.com/office/drawing/2014/main" id="{00000000-0008-0000-0000-00004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91</xdr:row>
          <xdr:rowOff>0</xdr:rowOff>
        </xdr:from>
        <xdr:to>
          <xdr:col>1</xdr:col>
          <xdr:colOff>581025</xdr:colOff>
          <xdr:row>91</xdr:row>
          <xdr:rowOff>276225</xdr:rowOff>
        </xdr:to>
        <xdr:sp macro="" textlink="">
          <xdr:nvSpPr>
            <xdr:cNvPr id="12354" name="Check Box 66" hidden="1">
              <a:extLst>
                <a:ext uri="{63B3BB69-23CF-44E3-9099-C40C66FF867C}">
                  <a14:compatExt spid="_x0000_s12354"/>
                </a:ext>
                <a:ext uri="{FF2B5EF4-FFF2-40B4-BE49-F238E27FC236}">
                  <a16:creationId xmlns:a16="http://schemas.microsoft.com/office/drawing/2014/main" id="{00000000-0008-0000-0000-00004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92</xdr:row>
          <xdr:rowOff>0</xdr:rowOff>
        </xdr:from>
        <xdr:to>
          <xdr:col>1</xdr:col>
          <xdr:colOff>581025</xdr:colOff>
          <xdr:row>92</xdr:row>
          <xdr:rowOff>276225</xdr:rowOff>
        </xdr:to>
        <xdr:sp macro="" textlink="">
          <xdr:nvSpPr>
            <xdr:cNvPr id="12355" name="Check Box 67" hidden="1">
              <a:extLst>
                <a:ext uri="{63B3BB69-23CF-44E3-9099-C40C66FF867C}">
                  <a14:compatExt spid="_x0000_s12355"/>
                </a:ext>
                <a:ext uri="{FF2B5EF4-FFF2-40B4-BE49-F238E27FC236}">
                  <a16:creationId xmlns:a16="http://schemas.microsoft.com/office/drawing/2014/main" id="{00000000-0008-0000-0000-00004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93</xdr:row>
          <xdr:rowOff>0</xdr:rowOff>
        </xdr:from>
        <xdr:to>
          <xdr:col>1</xdr:col>
          <xdr:colOff>581025</xdr:colOff>
          <xdr:row>93</xdr:row>
          <xdr:rowOff>276225</xdr:rowOff>
        </xdr:to>
        <xdr:sp macro="" textlink="">
          <xdr:nvSpPr>
            <xdr:cNvPr id="12356" name="Check Box 68" hidden="1">
              <a:extLst>
                <a:ext uri="{63B3BB69-23CF-44E3-9099-C40C66FF867C}">
                  <a14:compatExt spid="_x0000_s12356"/>
                </a:ext>
                <a:ext uri="{FF2B5EF4-FFF2-40B4-BE49-F238E27FC236}">
                  <a16:creationId xmlns:a16="http://schemas.microsoft.com/office/drawing/2014/main" id="{00000000-0008-0000-0000-00004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94</xdr:row>
          <xdr:rowOff>0</xdr:rowOff>
        </xdr:from>
        <xdr:to>
          <xdr:col>1</xdr:col>
          <xdr:colOff>581025</xdr:colOff>
          <xdr:row>94</xdr:row>
          <xdr:rowOff>276225</xdr:rowOff>
        </xdr:to>
        <xdr:sp macro="" textlink="">
          <xdr:nvSpPr>
            <xdr:cNvPr id="12357" name="Check Box 69" hidden="1">
              <a:extLst>
                <a:ext uri="{63B3BB69-23CF-44E3-9099-C40C66FF867C}">
                  <a14:compatExt spid="_x0000_s12357"/>
                </a:ext>
                <a:ext uri="{FF2B5EF4-FFF2-40B4-BE49-F238E27FC236}">
                  <a16:creationId xmlns:a16="http://schemas.microsoft.com/office/drawing/2014/main" id="{00000000-0008-0000-0000-00004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95</xdr:row>
          <xdr:rowOff>0</xdr:rowOff>
        </xdr:from>
        <xdr:to>
          <xdr:col>1</xdr:col>
          <xdr:colOff>581025</xdr:colOff>
          <xdr:row>95</xdr:row>
          <xdr:rowOff>276225</xdr:rowOff>
        </xdr:to>
        <xdr:sp macro="" textlink="">
          <xdr:nvSpPr>
            <xdr:cNvPr id="12358" name="Check Box 70" hidden="1">
              <a:extLst>
                <a:ext uri="{63B3BB69-23CF-44E3-9099-C40C66FF867C}">
                  <a14:compatExt spid="_x0000_s12358"/>
                </a:ext>
                <a:ext uri="{FF2B5EF4-FFF2-40B4-BE49-F238E27FC236}">
                  <a16:creationId xmlns:a16="http://schemas.microsoft.com/office/drawing/2014/main" id="{00000000-0008-0000-0000-00004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100</xdr:row>
          <xdr:rowOff>0</xdr:rowOff>
        </xdr:from>
        <xdr:to>
          <xdr:col>1</xdr:col>
          <xdr:colOff>581025</xdr:colOff>
          <xdr:row>100</xdr:row>
          <xdr:rowOff>276225</xdr:rowOff>
        </xdr:to>
        <xdr:sp macro="" textlink="">
          <xdr:nvSpPr>
            <xdr:cNvPr id="12359" name="Check Box 71" hidden="1">
              <a:extLst>
                <a:ext uri="{63B3BB69-23CF-44E3-9099-C40C66FF867C}">
                  <a14:compatExt spid="_x0000_s12359"/>
                </a:ext>
                <a:ext uri="{FF2B5EF4-FFF2-40B4-BE49-F238E27FC236}">
                  <a16:creationId xmlns:a16="http://schemas.microsoft.com/office/drawing/2014/main" id="{00000000-0008-0000-0000-00004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101</xdr:row>
          <xdr:rowOff>0</xdr:rowOff>
        </xdr:from>
        <xdr:to>
          <xdr:col>1</xdr:col>
          <xdr:colOff>581025</xdr:colOff>
          <xdr:row>101</xdr:row>
          <xdr:rowOff>276225</xdr:rowOff>
        </xdr:to>
        <xdr:sp macro="" textlink="">
          <xdr:nvSpPr>
            <xdr:cNvPr id="12360" name="Check Box 72" hidden="1">
              <a:extLst>
                <a:ext uri="{63B3BB69-23CF-44E3-9099-C40C66FF867C}">
                  <a14:compatExt spid="_x0000_s12360"/>
                </a:ext>
                <a:ext uri="{FF2B5EF4-FFF2-40B4-BE49-F238E27FC236}">
                  <a16:creationId xmlns:a16="http://schemas.microsoft.com/office/drawing/2014/main" id="{00000000-0008-0000-0000-00004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104</xdr:row>
          <xdr:rowOff>0</xdr:rowOff>
        </xdr:from>
        <xdr:to>
          <xdr:col>1</xdr:col>
          <xdr:colOff>581025</xdr:colOff>
          <xdr:row>104</xdr:row>
          <xdr:rowOff>276225</xdr:rowOff>
        </xdr:to>
        <xdr:sp macro="" textlink="">
          <xdr:nvSpPr>
            <xdr:cNvPr id="12361" name="Check Box 73" hidden="1">
              <a:extLst>
                <a:ext uri="{63B3BB69-23CF-44E3-9099-C40C66FF867C}">
                  <a14:compatExt spid="_x0000_s12361"/>
                </a:ext>
                <a:ext uri="{FF2B5EF4-FFF2-40B4-BE49-F238E27FC236}">
                  <a16:creationId xmlns:a16="http://schemas.microsoft.com/office/drawing/2014/main" id="{00000000-0008-0000-0000-00004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105</xdr:row>
          <xdr:rowOff>0</xdr:rowOff>
        </xdr:from>
        <xdr:to>
          <xdr:col>1</xdr:col>
          <xdr:colOff>581025</xdr:colOff>
          <xdr:row>105</xdr:row>
          <xdr:rowOff>276225</xdr:rowOff>
        </xdr:to>
        <xdr:sp macro="" textlink="">
          <xdr:nvSpPr>
            <xdr:cNvPr id="12362" name="Check Box 74" hidden="1">
              <a:extLst>
                <a:ext uri="{63B3BB69-23CF-44E3-9099-C40C66FF867C}">
                  <a14:compatExt spid="_x0000_s12362"/>
                </a:ext>
                <a:ext uri="{FF2B5EF4-FFF2-40B4-BE49-F238E27FC236}">
                  <a16:creationId xmlns:a16="http://schemas.microsoft.com/office/drawing/2014/main" id="{00000000-0008-0000-0000-00004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106</xdr:row>
          <xdr:rowOff>0</xdr:rowOff>
        </xdr:from>
        <xdr:to>
          <xdr:col>1</xdr:col>
          <xdr:colOff>581025</xdr:colOff>
          <xdr:row>106</xdr:row>
          <xdr:rowOff>276225</xdr:rowOff>
        </xdr:to>
        <xdr:sp macro="" textlink="">
          <xdr:nvSpPr>
            <xdr:cNvPr id="12363" name="Check Box 75" hidden="1">
              <a:extLst>
                <a:ext uri="{63B3BB69-23CF-44E3-9099-C40C66FF867C}">
                  <a14:compatExt spid="_x0000_s12363"/>
                </a:ext>
                <a:ext uri="{FF2B5EF4-FFF2-40B4-BE49-F238E27FC236}">
                  <a16:creationId xmlns:a16="http://schemas.microsoft.com/office/drawing/2014/main" id="{00000000-0008-0000-0000-00004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108</xdr:row>
          <xdr:rowOff>0</xdr:rowOff>
        </xdr:from>
        <xdr:to>
          <xdr:col>1</xdr:col>
          <xdr:colOff>581025</xdr:colOff>
          <xdr:row>108</xdr:row>
          <xdr:rowOff>276225</xdr:rowOff>
        </xdr:to>
        <xdr:sp macro="" textlink="">
          <xdr:nvSpPr>
            <xdr:cNvPr id="12364" name="Check Box 76" hidden="1">
              <a:extLst>
                <a:ext uri="{63B3BB69-23CF-44E3-9099-C40C66FF867C}">
                  <a14:compatExt spid="_x0000_s12364"/>
                </a:ext>
                <a:ext uri="{FF2B5EF4-FFF2-40B4-BE49-F238E27FC236}">
                  <a16:creationId xmlns:a16="http://schemas.microsoft.com/office/drawing/2014/main" id="{00000000-0008-0000-0000-00004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109</xdr:row>
          <xdr:rowOff>0</xdr:rowOff>
        </xdr:from>
        <xdr:to>
          <xdr:col>1</xdr:col>
          <xdr:colOff>581025</xdr:colOff>
          <xdr:row>109</xdr:row>
          <xdr:rowOff>276225</xdr:rowOff>
        </xdr:to>
        <xdr:sp macro="" textlink="">
          <xdr:nvSpPr>
            <xdr:cNvPr id="12365" name="Check Box 77" hidden="1">
              <a:extLst>
                <a:ext uri="{63B3BB69-23CF-44E3-9099-C40C66FF867C}">
                  <a14:compatExt spid="_x0000_s12365"/>
                </a:ext>
                <a:ext uri="{FF2B5EF4-FFF2-40B4-BE49-F238E27FC236}">
                  <a16:creationId xmlns:a16="http://schemas.microsoft.com/office/drawing/2014/main" id="{00000000-0008-0000-0000-00004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110</xdr:row>
          <xdr:rowOff>0</xdr:rowOff>
        </xdr:from>
        <xdr:to>
          <xdr:col>1</xdr:col>
          <xdr:colOff>581025</xdr:colOff>
          <xdr:row>110</xdr:row>
          <xdr:rowOff>276225</xdr:rowOff>
        </xdr:to>
        <xdr:sp macro="" textlink="">
          <xdr:nvSpPr>
            <xdr:cNvPr id="12366" name="Check Box 78" hidden="1">
              <a:extLst>
                <a:ext uri="{63B3BB69-23CF-44E3-9099-C40C66FF867C}">
                  <a14:compatExt spid="_x0000_s12366"/>
                </a:ext>
                <a:ext uri="{FF2B5EF4-FFF2-40B4-BE49-F238E27FC236}">
                  <a16:creationId xmlns:a16="http://schemas.microsoft.com/office/drawing/2014/main" id="{00000000-0008-0000-0000-00004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111</xdr:row>
          <xdr:rowOff>0</xdr:rowOff>
        </xdr:from>
        <xdr:to>
          <xdr:col>1</xdr:col>
          <xdr:colOff>581025</xdr:colOff>
          <xdr:row>111</xdr:row>
          <xdr:rowOff>276225</xdr:rowOff>
        </xdr:to>
        <xdr:sp macro="" textlink="">
          <xdr:nvSpPr>
            <xdr:cNvPr id="12367" name="Check Box 79" hidden="1">
              <a:extLst>
                <a:ext uri="{63B3BB69-23CF-44E3-9099-C40C66FF867C}">
                  <a14:compatExt spid="_x0000_s12367"/>
                </a:ext>
                <a:ext uri="{FF2B5EF4-FFF2-40B4-BE49-F238E27FC236}">
                  <a16:creationId xmlns:a16="http://schemas.microsoft.com/office/drawing/2014/main" id="{00000000-0008-0000-0000-00004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120</xdr:row>
          <xdr:rowOff>0</xdr:rowOff>
        </xdr:from>
        <xdr:to>
          <xdr:col>1</xdr:col>
          <xdr:colOff>581025</xdr:colOff>
          <xdr:row>120</xdr:row>
          <xdr:rowOff>276225</xdr:rowOff>
        </xdr:to>
        <xdr:sp macro="" textlink="">
          <xdr:nvSpPr>
            <xdr:cNvPr id="12368" name="Check Box 80" hidden="1">
              <a:extLst>
                <a:ext uri="{63B3BB69-23CF-44E3-9099-C40C66FF867C}">
                  <a14:compatExt spid="_x0000_s12368"/>
                </a:ext>
                <a:ext uri="{FF2B5EF4-FFF2-40B4-BE49-F238E27FC236}">
                  <a16:creationId xmlns:a16="http://schemas.microsoft.com/office/drawing/2014/main" id="{00000000-0008-0000-0000-00005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17</xdr:col>
      <xdr:colOff>171450</xdr:colOff>
      <xdr:row>49</xdr:row>
      <xdr:rowOff>238125</xdr:rowOff>
    </xdr:from>
    <xdr:to>
      <xdr:col>24</xdr:col>
      <xdr:colOff>476251</xdr:colOff>
      <xdr:row>55</xdr:row>
      <xdr:rowOff>180975</xdr:rowOff>
    </xdr:to>
    <xdr:pic>
      <xdr:nvPicPr>
        <xdr:cNvPr id="2" name="Afbeelding 1">
          <a:extLst>
            <a:ext uri="{FF2B5EF4-FFF2-40B4-BE49-F238E27FC236}">
              <a16:creationId xmlns:a16="http://schemas.microsoft.com/office/drawing/2014/main" id="{00000000-0008-0000-0000-000002000000}"/>
            </a:ext>
            <a:ext uri="{147F2762-F138-4A5C-976F-8EAC2B608ADB}">
              <a16:predDERef xmlns:a16="http://schemas.microsoft.com/office/drawing/2014/main" pred="{00000000-0008-0000-0000-000007000000}"/>
            </a:ext>
          </a:extLst>
        </xdr:cNvPr>
        <xdr:cNvPicPr>
          <a:picLocks noChangeAspect="1"/>
        </xdr:cNvPicPr>
      </xdr:nvPicPr>
      <xdr:blipFill>
        <a:blip xmlns:r="http://schemas.openxmlformats.org/officeDocument/2006/relationships" r:embed="rId3"/>
        <a:stretch>
          <a:fillRect/>
        </a:stretch>
      </xdr:blipFill>
      <xdr:spPr>
        <a:xfrm>
          <a:off x="10134600" y="20802600"/>
          <a:ext cx="4572000" cy="2571750"/>
        </a:xfrm>
        <a:prstGeom prst="rect">
          <a:avLst/>
        </a:prstGeom>
      </xdr:spPr>
    </xdr:pic>
    <xdr:clientData/>
  </xdr:twoCellAnchor>
  <xdr:twoCellAnchor editAs="oneCell">
    <xdr:from>
      <xdr:col>17</xdr:col>
      <xdr:colOff>190500</xdr:colOff>
      <xdr:row>16</xdr:row>
      <xdr:rowOff>19050</xdr:rowOff>
    </xdr:from>
    <xdr:to>
      <xdr:col>22</xdr:col>
      <xdr:colOff>257176</xdr:colOff>
      <xdr:row>21</xdr:row>
      <xdr:rowOff>211154</xdr:rowOff>
    </xdr:to>
    <xdr:pic>
      <xdr:nvPicPr>
        <xdr:cNvPr id="6" name="Afbeelding 5" descr="Afbeelding met tekst, schermopname, Lettertype&#10;&#10;Automatisch gegenereerde beschrijvi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0153650" y="7934325"/>
          <a:ext cx="3114675" cy="238285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123825</xdr:colOff>
          <xdr:row>77</xdr:row>
          <xdr:rowOff>419100</xdr:rowOff>
        </xdr:from>
        <xdr:to>
          <xdr:col>1</xdr:col>
          <xdr:colOff>514350</xdr:colOff>
          <xdr:row>78</xdr:row>
          <xdr:rowOff>219075</xdr:rowOff>
        </xdr:to>
        <xdr:sp macro="" textlink="">
          <xdr:nvSpPr>
            <xdr:cNvPr id="12369" name="Check Box 81" hidden="1">
              <a:extLst>
                <a:ext uri="{63B3BB69-23CF-44E3-9099-C40C66FF867C}">
                  <a14:compatExt spid="_x0000_s12369"/>
                </a:ext>
                <a:ext uri="{FF2B5EF4-FFF2-40B4-BE49-F238E27FC236}">
                  <a16:creationId xmlns:a16="http://schemas.microsoft.com/office/drawing/2014/main" id="{00000000-0008-0000-0000-00005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23</xdr:row>
          <xdr:rowOff>428625</xdr:rowOff>
        </xdr:from>
        <xdr:to>
          <xdr:col>1</xdr:col>
          <xdr:colOff>628650</xdr:colOff>
          <xdr:row>24</xdr:row>
          <xdr:rowOff>209550</xdr:rowOff>
        </xdr:to>
        <xdr:sp macro="" textlink="">
          <xdr:nvSpPr>
            <xdr:cNvPr id="12370" name="Check Box 82" hidden="1">
              <a:extLst>
                <a:ext uri="{63B3BB69-23CF-44E3-9099-C40C66FF867C}">
                  <a14:compatExt spid="_x0000_s12370"/>
                </a:ext>
                <a:ext uri="{FF2B5EF4-FFF2-40B4-BE49-F238E27FC236}">
                  <a16:creationId xmlns:a16="http://schemas.microsoft.com/office/drawing/2014/main" id="{00000000-0008-0000-0000-00005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24</xdr:row>
          <xdr:rowOff>428625</xdr:rowOff>
        </xdr:from>
        <xdr:to>
          <xdr:col>1</xdr:col>
          <xdr:colOff>628650</xdr:colOff>
          <xdr:row>25</xdr:row>
          <xdr:rowOff>209550</xdr:rowOff>
        </xdr:to>
        <xdr:sp macro="" textlink="">
          <xdr:nvSpPr>
            <xdr:cNvPr id="12372" name="Check Box 84" hidden="1">
              <a:extLst>
                <a:ext uri="{63B3BB69-23CF-44E3-9099-C40C66FF867C}">
                  <a14:compatExt spid="_x0000_s12372"/>
                </a:ext>
                <a:ext uri="{FF2B5EF4-FFF2-40B4-BE49-F238E27FC236}">
                  <a16:creationId xmlns:a16="http://schemas.microsoft.com/office/drawing/2014/main" id="{00000000-0008-0000-0000-00005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25</xdr:row>
          <xdr:rowOff>428625</xdr:rowOff>
        </xdr:from>
        <xdr:to>
          <xdr:col>1</xdr:col>
          <xdr:colOff>628650</xdr:colOff>
          <xdr:row>26</xdr:row>
          <xdr:rowOff>209550</xdr:rowOff>
        </xdr:to>
        <xdr:sp macro="" textlink="">
          <xdr:nvSpPr>
            <xdr:cNvPr id="12373" name="Check Box 85" hidden="1">
              <a:extLst>
                <a:ext uri="{63B3BB69-23CF-44E3-9099-C40C66FF867C}">
                  <a14:compatExt spid="_x0000_s12373"/>
                </a:ext>
                <a:ext uri="{FF2B5EF4-FFF2-40B4-BE49-F238E27FC236}">
                  <a16:creationId xmlns:a16="http://schemas.microsoft.com/office/drawing/2014/main" id="{00000000-0008-0000-0000-00005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26</xdr:row>
          <xdr:rowOff>428625</xdr:rowOff>
        </xdr:from>
        <xdr:to>
          <xdr:col>1</xdr:col>
          <xdr:colOff>628650</xdr:colOff>
          <xdr:row>27</xdr:row>
          <xdr:rowOff>209550</xdr:rowOff>
        </xdr:to>
        <xdr:sp macro="" textlink="">
          <xdr:nvSpPr>
            <xdr:cNvPr id="12374" name="Check Box 86" hidden="1">
              <a:extLst>
                <a:ext uri="{63B3BB69-23CF-44E3-9099-C40C66FF867C}">
                  <a14:compatExt spid="_x0000_s12374"/>
                </a:ext>
                <a:ext uri="{FF2B5EF4-FFF2-40B4-BE49-F238E27FC236}">
                  <a16:creationId xmlns:a16="http://schemas.microsoft.com/office/drawing/2014/main" id="{00000000-0008-0000-0000-00005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27</xdr:row>
          <xdr:rowOff>428625</xdr:rowOff>
        </xdr:from>
        <xdr:to>
          <xdr:col>1</xdr:col>
          <xdr:colOff>628650</xdr:colOff>
          <xdr:row>28</xdr:row>
          <xdr:rowOff>209550</xdr:rowOff>
        </xdr:to>
        <xdr:sp macro="" textlink="">
          <xdr:nvSpPr>
            <xdr:cNvPr id="12375" name="Check Box 87" hidden="1">
              <a:extLst>
                <a:ext uri="{63B3BB69-23CF-44E3-9099-C40C66FF867C}">
                  <a14:compatExt spid="_x0000_s12375"/>
                </a:ext>
                <a:ext uri="{FF2B5EF4-FFF2-40B4-BE49-F238E27FC236}">
                  <a16:creationId xmlns:a16="http://schemas.microsoft.com/office/drawing/2014/main" id="{00000000-0008-0000-0000-00005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28</xdr:row>
          <xdr:rowOff>428625</xdr:rowOff>
        </xdr:from>
        <xdr:to>
          <xdr:col>1</xdr:col>
          <xdr:colOff>628650</xdr:colOff>
          <xdr:row>29</xdr:row>
          <xdr:rowOff>209550</xdr:rowOff>
        </xdr:to>
        <xdr:sp macro="" textlink="">
          <xdr:nvSpPr>
            <xdr:cNvPr id="12376" name="Check Box 88" hidden="1">
              <a:extLst>
                <a:ext uri="{63B3BB69-23CF-44E3-9099-C40C66FF867C}">
                  <a14:compatExt spid="_x0000_s12376"/>
                </a:ext>
                <a:ext uri="{FF2B5EF4-FFF2-40B4-BE49-F238E27FC236}">
                  <a16:creationId xmlns:a16="http://schemas.microsoft.com/office/drawing/2014/main" id="{00000000-0008-0000-0000-00005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29</xdr:row>
          <xdr:rowOff>428625</xdr:rowOff>
        </xdr:from>
        <xdr:to>
          <xdr:col>1</xdr:col>
          <xdr:colOff>628650</xdr:colOff>
          <xdr:row>30</xdr:row>
          <xdr:rowOff>209550</xdr:rowOff>
        </xdr:to>
        <xdr:sp macro="" textlink="">
          <xdr:nvSpPr>
            <xdr:cNvPr id="12377" name="Check Box 89" hidden="1">
              <a:extLst>
                <a:ext uri="{63B3BB69-23CF-44E3-9099-C40C66FF867C}">
                  <a14:compatExt spid="_x0000_s12377"/>
                </a:ext>
                <a:ext uri="{FF2B5EF4-FFF2-40B4-BE49-F238E27FC236}">
                  <a16:creationId xmlns:a16="http://schemas.microsoft.com/office/drawing/2014/main" id="{00000000-0008-0000-0000-00005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30</xdr:row>
          <xdr:rowOff>428625</xdr:rowOff>
        </xdr:from>
        <xdr:to>
          <xdr:col>1</xdr:col>
          <xdr:colOff>628650</xdr:colOff>
          <xdr:row>31</xdr:row>
          <xdr:rowOff>209550</xdr:rowOff>
        </xdr:to>
        <xdr:sp macro="" textlink="">
          <xdr:nvSpPr>
            <xdr:cNvPr id="12378" name="Check Box 90" hidden="1">
              <a:extLst>
                <a:ext uri="{63B3BB69-23CF-44E3-9099-C40C66FF867C}">
                  <a14:compatExt spid="_x0000_s12378"/>
                </a:ext>
                <a:ext uri="{FF2B5EF4-FFF2-40B4-BE49-F238E27FC236}">
                  <a16:creationId xmlns:a16="http://schemas.microsoft.com/office/drawing/2014/main" id="{00000000-0008-0000-0000-00005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31</xdr:row>
          <xdr:rowOff>428625</xdr:rowOff>
        </xdr:from>
        <xdr:to>
          <xdr:col>1</xdr:col>
          <xdr:colOff>628650</xdr:colOff>
          <xdr:row>32</xdr:row>
          <xdr:rowOff>209550</xdr:rowOff>
        </xdr:to>
        <xdr:sp macro="" textlink="">
          <xdr:nvSpPr>
            <xdr:cNvPr id="12379" name="Check Box 91" hidden="1">
              <a:extLst>
                <a:ext uri="{63B3BB69-23CF-44E3-9099-C40C66FF867C}">
                  <a14:compatExt spid="_x0000_s12379"/>
                </a:ext>
                <a:ext uri="{FF2B5EF4-FFF2-40B4-BE49-F238E27FC236}">
                  <a16:creationId xmlns:a16="http://schemas.microsoft.com/office/drawing/2014/main" id="{00000000-0008-0000-0000-00005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13</xdr:row>
          <xdr:rowOff>0</xdr:rowOff>
        </xdr:from>
        <xdr:to>
          <xdr:col>1</xdr:col>
          <xdr:colOff>371475</xdr:colOff>
          <xdr:row>13</xdr:row>
          <xdr:rowOff>219075</xdr:rowOff>
        </xdr:to>
        <xdr:sp macro="" textlink="">
          <xdr:nvSpPr>
            <xdr:cNvPr id="12380" name="Check Box 92" hidden="1">
              <a:extLst>
                <a:ext uri="{63B3BB69-23CF-44E3-9099-C40C66FF867C}">
                  <a14:compatExt spid="_x0000_s12380"/>
                </a:ext>
                <a:ext uri="{FF2B5EF4-FFF2-40B4-BE49-F238E27FC236}">
                  <a16:creationId xmlns:a16="http://schemas.microsoft.com/office/drawing/2014/main" id="{00000000-0008-0000-0000-00005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113</xdr:row>
          <xdr:rowOff>0</xdr:rowOff>
        </xdr:from>
        <xdr:to>
          <xdr:col>1</xdr:col>
          <xdr:colOff>581025</xdr:colOff>
          <xdr:row>113</xdr:row>
          <xdr:rowOff>276225</xdr:rowOff>
        </xdr:to>
        <xdr:sp macro="" textlink="">
          <xdr:nvSpPr>
            <xdr:cNvPr id="12384" name="Check Box 96" hidden="1">
              <a:extLst>
                <a:ext uri="{63B3BB69-23CF-44E3-9099-C40C66FF867C}">
                  <a14:compatExt spid="_x0000_s12384"/>
                </a:ext>
                <a:ext uri="{FF2B5EF4-FFF2-40B4-BE49-F238E27FC236}">
                  <a16:creationId xmlns:a16="http://schemas.microsoft.com/office/drawing/2014/main" id="{00000000-0008-0000-0000-00006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114</xdr:row>
          <xdr:rowOff>0</xdr:rowOff>
        </xdr:from>
        <xdr:to>
          <xdr:col>1</xdr:col>
          <xdr:colOff>581025</xdr:colOff>
          <xdr:row>114</xdr:row>
          <xdr:rowOff>276225</xdr:rowOff>
        </xdr:to>
        <xdr:sp macro="" textlink="">
          <xdr:nvSpPr>
            <xdr:cNvPr id="12385" name="Check Box 97" hidden="1">
              <a:extLst>
                <a:ext uri="{63B3BB69-23CF-44E3-9099-C40C66FF867C}">
                  <a14:compatExt spid="_x0000_s12385"/>
                </a:ext>
                <a:ext uri="{FF2B5EF4-FFF2-40B4-BE49-F238E27FC236}">
                  <a16:creationId xmlns:a16="http://schemas.microsoft.com/office/drawing/2014/main" id="{00000000-0008-0000-0000-00006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116</xdr:row>
          <xdr:rowOff>0</xdr:rowOff>
        </xdr:from>
        <xdr:to>
          <xdr:col>1</xdr:col>
          <xdr:colOff>581025</xdr:colOff>
          <xdr:row>116</xdr:row>
          <xdr:rowOff>276225</xdr:rowOff>
        </xdr:to>
        <xdr:sp macro="" textlink="">
          <xdr:nvSpPr>
            <xdr:cNvPr id="12386" name="Check Box 98" hidden="1">
              <a:extLst>
                <a:ext uri="{63B3BB69-23CF-44E3-9099-C40C66FF867C}">
                  <a14:compatExt spid="_x0000_s12386"/>
                </a:ext>
                <a:ext uri="{FF2B5EF4-FFF2-40B4-BE49-F238E27FC236}">
                  <a16:creationId xmlns:a16="http://schemas.microsoft.com/office/drawing/2014/main" id="{00000000-0008-0000-0000-00006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117</xdr:row>
          <xdr:rowOff>0</xdr:rowOff>
        </xdr:from>
        <xdr:to>
          <xdr:col>1</xdr:col>
          <xdr:colOff>581025</xdr:colOff>
          <xdr:row>117</xdr:row>
          <xdr:rowOff>276225</xdr:rowOff>
        </xdr:to>
        <xdr:sp macro="" textlink="">
          <xdr:nvSpPr>
            <xdr:cNvPr id="12387" name="Check Box 99" hidden="1">
              <a:extLst>
                <a:ext uri="{63B3BB69-23CF-44E3-9099-C40C66FF867C}">
                  <a14:compatExt spid="_x0000_s12387"/>
                </a:ext>
                <a:ext uri="{FF2B5EF4-FFF2-40B4-BE49-F238E27FC236}">
                  <a16:creationId xmlns:a16="http://schemas.microsoft.com/office/drawing/2014/main" id="{00000000-0008-0000-0000-00006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59</xdr:row>
          <xdr:rowOff>180975</xdr:rowOff>
        </xdr:from>
        <xdr:to>
          <xdr:col>3</xdr:col>
          <xdr:colOff>695325</xdr:colOff>
          <xdr:row>61</xdr:row>
          <xdr:rowOff>19050</xdr:rowOff>
        </xdr:to>
        <xdr:sp macro="" textlink="">
          <xdr:nvSpPr>
            <xdr:cNvPr id="12389" name="Check Box 101" hidden="1">
              <a:extLst>
                <a:ext uri="{63B3BB69-23CF-44E3-9099-C40C66FF867C}">
                  <a14:compatExt spid="_x0000_s12389"/>
                </a:ext>
                <a:ext uri="{FF2B5EF4-FFF2-40B4-BE49-F238E27FC236}">
                  <a16:creationId xmlns:a16="http://schemas.microsoft.com/office/drawing/2014/main" id="{00000000-0008-0000-0000-00006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60</xdr:row>
          <xdr:rowOff>171450</xdr:rowOff>
        </xdr:from>
        <xdr:to>
          <xdr:col>3</xdr:col>
          <xdr:colOff>695325</xdr:colOff>
          <xdr:row>62</xdr:row>
          <xdr:rowOff>9525</xdr:rowOff>
        </xdr:to>
        <xdr:sp macro="" textlink="">
          <xdr:nvSpPr>
            <xdr:cNvPr id="12390" name="Check Box 102" hidden="1">
              <a:extLst>
                <a:ext uri="{63B3BB69-23CF-44E3-9099-C40C66FF867C}">
                  <a14:compatExt spid="_x0000_s12390"/>
                </a:ext>
                <a:ext uri="{FF2B5EF4-FFF2-40B4-BE49-F238E27FC236}">
                  <a16:creationId xmlns:a16="http://schemas.microsoft.com/office/drawing/2014/main" id="{00000000-0008-0000-0000-00006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61</xdr:row>
          <xdr:rowOff>161925</xdr:rowOff>
        </xdr:from>
        <xdr:to>
          <xdr:col>3</xdr:col>
          <xdr:colOff>695325</xdr:colOff>
          <xdr:row>63</xdr:row>
          <xdr:rowOff>0</xdr:rowOff>
        </xdr:to>
        <xdr:sp macro="" textlink="">
          <xdr:nvSpPr>
            <xdr:cNvPr id="12391" name="Check Box 103" hidden="1">
              <a:extLst>
                <a:ext uri="{63B3BB69-23CF-44E3-9099-C40C66FF867C}">
                  <a14:compatExt spid="_x0000_s12391"/>
                </a:ext>
                <a:ext uri="{FF2B5EF4-FFF2-40B4-BE49-F238E27FC236}">
                  <a16:creationId xmlns:a16="http://schemas.microsoft.com/office/drawing/2014/main" id="{00000000-0008-0000-0000-00006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62</xdr:row>
          <xdr:rowOff>161925</xdr:rowOff>
        </xdr:from>
        <xdr:to>
          <xdr:col>3</xdr:col>
          <xdr:colOff>695325</xdr:colOff>
          <xdr:row>64</xdr:row>
          <xdr:rowOff>0</xdr:rowOff>
        </xdr:to>
        <xdr:sp macro="" textlink="">
          <xdr:nvSpPr>
            <xdr:cNvPr id="12392" name="Check Box 104" hidden="1">
              <a:extLst>
                <a:ext uri="{63B3BB69-23CF-44E3-9099-C40C66FF867C}">
                  <a14:compatExt spid="_x0000_s12392"/>
                </a:ext>
                <a:ext uri="{FF2B5EF4-FFF2-40B4-BE49-F238E27FC236}">
                  <a16:creationId xmlns:a16="http://schemas.microsoft.com/office/drawing/2014/main" id="{00000000-0008-0000-0000-00006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63</xdr:row>
          <xdr:rowOff>171450</xdr:rowOff>
        </xdr:from>
        <xdr:to>
          <xdr:col>3</xdr:col>
          <xdr:colOff>695325</xdr:colOff>
          <xdr:row>65</xdr:row>
          <xdr:rowOff>9525</xdr:rowOff>
        </xdr:to>
        <xdr:sp macro="" textlink="">
          <xdr:nvSpPr>
            <xdr:cNvPr id="12393" name="Check Box 105" hidden="1">
              <a:extLst>
                <a:ext uri="{63B3BB69-23CF-44E3-9099-C40C66FF867C}">
                  <a14:compatExt spid="_x0000_s12393"/>
                </a:ext>
                <a:ext uri="{FF2B5EF4-FFF2-40B4-BE49-F238E27FC236}">
                  <a16:creationId xmlns:a16="http://schemas.microsoft.com/office/drawing/2014/main" id="{00000000-0008-0000-0000-00006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64</xdr:row>
          <xdr:rowOff>180975</xdr:rowOff>
        </xdr:from>
        <xdr:to>
          <xdr:col>3</xdr:col>
          <xdr:colOff>695325</xdr:colOff>
          <xdr:row>66</xdr:row>
          <xdr:rowOff>19050</xdr:rowOff>
        </xdr:to>
        <xdr:sp macro="" textlink="">
          <xdr:nvSpPr>
            <xdr:cNvPr id="12394" name="Check Box 106" hidden="1">
              <a:extLst>
                <a:ext uri="{63B3BB69-23CF-44E3-9099-C40C66FF867C}">
                  <a14:compatExt spid="_x0000_s12394"/>
                </a:ext>
                <a:ext uri="{FF2B5EF4-FFF2-40B4-BE49-F238E27FC236}">
                  <a16:creationId xmlns:a16="http://schemas.microsoft.com/office/drawing/2014/main" id="{00000000-0008-0000-0000-00006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39</xdr:row>
          <xdr:rowOff>428625</xdr:rowOff>
        </xdr:from>
        <xdr:to>
          <xdr:col>1</xdr:col>
          <xdr:colOff>495300</xdr:colOff>
          <xdr:row>40</xdr:row>
          <xdr:rowOff>209550</xdr:rowOff>
        </xdr:to>
        <xdr:sp macro="" textlink="">
          <xdr:nvSpPr>
            <xdr:cNvPr id="12395" name="Check Box 107" hidden="1">
              <a:extLst>
                <a:ext uri="{63B3BB69-23CF-44E3-9099-C40C66FF867C}">
                  <a14:compatExt spid="_x0000_s12395"/>
                </a:ext>
                <a:ext uri="{FF2B5EF4-FFF2-40B4-BE49-F238E27FC236}">
                  <a16:creationId xmlns:a16="http://schemas.microsoft.com/office/drawing/2014/main" id="{00000000-0008-0000-0000-00006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41</xdr:row>
          <xdr:rowOff>0</xdr:rowOff>
        </xdr:from>
        <xdr:to>
          <xdr:col>1</xdr:col>
          <xdr:colOff>495300</xdr:colOff>
          <xdr:row>41</xdr:row>
          <xdr:rowOff>219075</xdr:rowOff>
        </xdr:to>
        <xdr:sp macro="" textlink="">
          <xdr:nvSpPr>
            <xdr:cNvPr id="12396" name="Check Box 108" hidden="1">
              <a:extLst>
                <a:ext uri="{63B3BB69-23CF-44E3-9099-C40C66FF867C}">
                  <a14:compatExt spid="_x0000_s12396"/>
                </a:ext>
                <a:ext uri="{FF2B5EF4-FFF2-40B4-BE49-F238E27FC236}">
                  <a16:creationId xmlns:a16="http://schemas.microsoft.com/office/drawing/2014/main" id="{00000000-0008-0000-0000-00006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43</xdr:row>
          <xdr:rowOff>47625</xdr:rowOff>
        </xdr:from>
        <xdr:to>
          <xdr:col>1</xdr:col>
          <xdr:colOff>495300</xdr:colOff>
          <xdr:row>43</xdr:row>
          <xdr:rowOff>266700</xdr:rowOff>
        </xdr:to>
        <xdr:sp macro="" textlink="">
          <xdr:nvSpPr>
            <xdr:cNvPr id="12397" name="Check Box 109" hidden="1">
              <a:extLst>
                <a:ext uri="{63B3BB69-23CF-44E3-9099-C40C66FF867C}">
                  <a14:compatExt spid="_x0000_s12397"/>
                </a:ext>
                <a:ext uri="{FF2B5EF4-FFF2-40B4-BE49-F238E27FC236}">
                  <a16:creationId xmlns:a16="http://schemas.microsoft.com/office/drawing/2014/main" id="{00000000-0008-0000-0000-00006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37</xdr:row>
          <xdr:rowOff>57150</xdr:rowOff>
        </xdr:from>
        <xdr:to>
          <xdr:col>4</xdr:col>
          <xdr:colOff>447675</xdr:colOff>
          <xdr:row>37</xdr:row>
          <xdr:rowOff>276225</xdr:rowOff>
        </xdr:to>
        <xdr:sp macro="" textlink="">
          <xdr:nvSpPr>
            <xdr:cNvPr id="12398" name="Check Box 110" hidden="1">
              <a:extLst>
                <a:ext uri="{63B3BB69-23CF-44E3-9099-C40C66FF867C}">
                  <a14:compatExt spid="_x0000_s12398"/>
                </a:ext>
                <a:ext uri="{FF2B5EF4-FFF2-40B4-BE49-F238E27FC236}">
                  <a16:creationId xmlns:a16="http://schemas.microsoft.com/office/drawing/2014/main" id="{00000000-0008-0000-0000-00006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38</xdr:row>
          <xdr:rowOff>57150</xdr:rowOff>
        </xdr:from>
        <xdr:to>
          <xdr:col>4</xdr:col>
          <xdr:colOff>447675</xdr:colOff>
          <xdr:row>38</xdr:row>
          <xdr:rowOff>276225</xdr:rowOff>
        </xdr:to>
        <xdr:sp macro="" textlink="">
          <xdr:nvSpPr>
            <xdr:cNvPr id="12399" name="Check Box 111" hidden="1">
              <a:extLst>
                <a:ext uri="{63B3BB69-23CF-44E3-9099-C40C66FF867C}">
                  <a14:compatExt spid="_x0000_s12399"/>
                </a:ext>
                <a:ext uri="{FF2B5EF4-FFF2-40B4-BE49-F238E27FC236}">
                  <a16:creationId xmlns:a16="http://schemas.microsoft.com/office/drawing/2014/main" id="{00000000-0008-0000-0000-00006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39</xdr:row>
          <xdr:rowOff>57150</xdr:rowOff>
        </xdr:from>
        <xdr:to>
          <xdr:col>4</xdr:col>
          <xdr:colOff>447675</xdr:colOff>
          <xdr:row>39</xdr:row>
          <xdr:rowOff>276225</xdr:rowOff>
        </xdr:to>
        <xdr:sp macro="" textlink="">
          <xdr:nvSpPr>
            <xdr:cNvPr id="12400" name="Check Box 112" hidden="1">
              <a:extLst>
                <a:ext uri="{63B3BB69-23CF-44E3-9099-C40C66FF867C}">
                  <a14:compatExt spid="_x0000_s12400"/>
                </a:ext>
                <a:ext uri="{FF2B5EF4-FFF2-40B4-BE49-F238E27FC236}">
                  <a16:creationId xmlns:a16="http://schemas.microsoft.com/office/drawing/2014/main" id="{00000000-0008-0000-0000-00007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40</xdr:row>
          <xdr:rowOff>57150</xdr:rowOff>
        </xdr:from>
        <xdr:to>
          <xdr:col>4</xdr:col>
          <xdr:colOff>447675</xdr:colOff>
          <xdr:row>40</xdr:row>
          <xdr:rowOff>276225</xdr:rowOff>
        </xdr:to>
        <xdr:sp macro="" textlink="">
          <xdr:nvSpPr>
            <xdr:cNvPr id="12401" name="Check Box 113" hidden="1">
              <a:extLst>
                <a:ext uri="{63B3BB69-23CF-44E3-9099-C40C66FF867C}">
                  <a14:compatExt spid="_x0000_s12401"/>
                </a:ext>
                <a:ext uri="{FF2B5EF4-FFF2-40B4-BE49-F238E27FC236}">
                  <a16:creationId xmlns:a16="http://schemas.microsoft.com/office/drawing/2014/main" id="{00000000-0008-0000-0000-00007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41</xdr:row>
          <xdr:rowOff>57150</xdr:rowOff>
        </xdr:from>
        <xdr:to>
          <xdr:col>4</xdr:col>
          <xdr:colOff>447675</xdr:colOff>
          <xdr:row>41</xdr:row>
          <xdr:rowOff>276225</xdr:rowOff>
        </xdr:to>
        <xdr:sp macro="" textlink="">
          <xdr:nvSpPr>
            <xdr:cNvPr id="12402" name="Check Box 114" hidden="1">
              <a:extLst>
                <a:ext uri="{63B3BB69-23CF-44E3-9099-C40C66FF867C}">
                  <a14:compatExt spid="_x0000_s12402"/>
                </a:ext>
                <a:ext uri="{FF2B5EF4-FFF2-40B4-BE49-F238E27FC236}">
                  <a16:creationId xmlns:a16="http://schemas.microsoft.com/office/drawing/2014/main" id="{00000000-0008-0000-0000-00007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42</xdr:row>
          <xdr:rowOff>57150</xdr:rowOff>
        </xdr:from>
        <xdr:to>
          <xdr:col>4</xdr:col>
          <xdr:colOff>447675</xdr:colOff>
          <xdr:row>42</xdr:row>
          <xdr:rowOff>276225</xdr:rowOff>
        </xdr:to>
        <xdr:sp macro="" textlink="">
          <xdr:nvSpPr>
            <xdr:cNvPr id="12403" name="Check Box 115" hidden="1">
              <a:extLst>
                <a:ext uri="{63B3BB69-23CF-44E3-9099-C40C66FF867C}">
                  <a14:compatExt spid="_x0000_s12403"/>
                </a:ext>
                <a:ext uri="{FF2B5EF4-FFF2-40B4-BE49-F238E27FC236}">
                  <a16:creationId xmlns:a16="http://schemas.microsoft.com/office/drawing/2014/main" id="{00000000-0008-0000-0000-00007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43</xdr:row>
          <xdr:rowOff>57150</xdr:rowOff>
        </xdr:from>
        <xdr:to>
          <xdr:col>4</xdr:col>
          <xdr:colOff>447675</xdr:colOff>
          <xdr:row>43</xdr:row>
          <xdr:rowOff>276225</xdr:rowOff>
        </xdr:to>
        <xdr:sp macro="" textlink="">
          <xdr:nvSpPr>
            <xdr:cNvPr id="12404" name="Check Box 116" hidden="1">
              <a:extLst>
                <a:ext uri="{63B3BB69-23CF-44E3-9099-C40C66FF867C}">
                  <a14:compatExt spid="_x0000_s12404"/>
                </a:ext>
                <a:ext uri="{FF2B5EF4-FFF2-40B4-BE49-F238E27FC236}">
                  <a16:creationId xmlns:a16="http://schemas.microsoft.com/office/drawing/2014/main" id="{00000000-0008-0000-0000-00007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44</xdr:row>
          <xdr:rowOff>57150</xdr:rowOff>
        </xdr:from>
        <xdr:to>
          <xdr:col>4</xdr:col>
          <xdr:colOff>447675</xdr:colOff>
          <xdr:row>44</xdr:row>
          <xdr:rowOff>276225</xdr:rowOff>
        </xdr:to>
        <xdr:sp macro="" textlink="">
          <xdr:nvSpPr>
            <xdr:cNvPr id="12405" name="Check Box 117" hidden="1">
              <a:extLst>
                <a:ext uri="{63B3BB69-23CF-44E3-9099-C40C66FF867C}">
                  <a14:compatExt spid="_x0000_s12405"/>
                </a:ext>
                <a:ext uri="{FF2B5EF4-FFF2-40B4-BE49-F238E27FC236}">
                  <a16:creationId xmlns:a16="http://schemas.microsoft.com/office/drawing/2014/main" id="{00000000-0008-0000-0000-00007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45</xdr:row>
          <xdr:rowOff>57150</xdr:rowOff>
        </xdr:from>
        <xdr:to>
          <xdr:col>4</xdr:col>
          <xdr:colOff>447675</xdr:colOff>
          <xdr:row>45</xdr:row>
          <xdr:rowOff>276225</xdr:rowOff>
        </xdr:to>
        <xdr:sp macro="" textlink="">
          <xdr:nvSpPr>
            <xdr:cNvPr id="12406" name="Check Box 118" hidden="1">
              <a:extLst>
                <a:ext uri="{63B3BB69-23CF-44E3-9099-C40C66FF867C}">
                  <a14:compatExt spid="_x0000_s12406"/>
                </a:ext>
                <a:ext uri="{FF2B5EF4-FFF2-40B4-BE49-F238E27FC236}">
                  <a16:creationId xmlns:a16="http://schemas.microsoft.com/office/drawing/2014/main" id="{00000000-0008-0000-0000-00007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38</xdr:row>
          <xdr:rowOff>57150</xdr:rowOff>
        </xdr:from>
        <xdr:to>
          <xdr:col>4</xdr:col>
          <xdr:colOff>447675</xdr:colOff>
          <xdr:row>38</xdr:row>
          <xdr:rowOff>276225</xdr:rowOff>
        </xdr:to>
        <xdr:sp macro="" textlink="">
          <xdr:nvSpPr>
            <xdr:cNvPr id="12407" name="Check Box 119" hidden="1">
              <a:extLst>
                <a:ext uri="{63B3BB69-23CF-44E3-9099-C40C66FF867C}">
                  <a14:compatExt spid="_x0000_s12407"/>
                </a:ext>
                <a:ext uri="{FF2B5EF4-FFF2-40B4-BE49-F238E27FC236}">
                  <a16:creationId xmlns:a16="http://schemas.microsoft.com/office/drawing/2014/main" id="{00000000-0008-0000-0000-00007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39</xdr:row>
          <xdr:rowOff>57150</xdr:rowOff>
        </xdr:from>
        <xdr:to>
          <xdr:col>4</xdr:col>
          <xdr:colOff>447675</xdr:colOff>
          <xdr:row>39</xdr:row>
          <xdr:rowOff>276225</xdr:rowOff>
        </xdr:to>
        <xdr:sp macro="" textlink="">
          <xdr:nvSpPr>
            <xdr:cNvPr id="12408" name="Check Box 120" hidden="1">
              <a:extLst>
                <a:ext uri="{63B3BB69-23CF-44E3-9099-C40C66FF867C}">
                  <a14:compatExt spid="_x0000_s12408"/>
                </a:ext>
                <a:ext uri="{FF2B5EF4-FFF2-40B4-BE49-F238E27FC236}">
                  <a16:creationId xmlns:a16="http://schemas.microsoft.com/office/drawing/2014/main" id="{00000000-0008-0000-0000-00007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40</xdr:row>
          <xdr:rowOff>57150</xdr:rowOff>
        </xdr:from>
        <xdr:to>
          <xdr:col>4</xdr:col>
          <xdr:colOff>447675</xdr:colOff>
          <xdr:row>40</xdr:row>
          <xdr:rowOff>276225</xdr:rowOff>
        </xdr:to>
        <xdr:sp macro="" textlink="">
          <xdr:nvSpPr>
            <xdr:cNvPr id="12409" name="Check Box 121" hidden="1">
              <a:extLst>
                <a:ext uri="{63B3BB69-23CF-44E3-9099-C40C66FF867C}">
                  <a14:compatExt spid="_x0000_s12409"/>
                </a:ext>
                <a:ext uri="{FF2B5EF4-FFF2-40B4-BE49-F238E27FC236}">
                  <a16:creationId xmlns:a16="http://schemas.microsoft.com/office/drawing/2014/main" id="{00000000-0008-0000-0000-00007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41</xdr:row>
          <xdr:rowOff>57150</xdr:rowOff>
        </xdr:from>
        <xdr:to>
          <xdr:col>4</xdr:col>
          <xdr:colOff>447675</xdr:colOff>
          <xdr:row>41</xdr:row>
          <xdr:rowOff>276225</xdr:rowOff>
        </xdr:to>
        <xdr:sp macro="" textlink="">
          <xdr:nvSpPr>
            <xdr:cNvPr id="12410" name="Check Box 122" hidden="1">
              <a:extLst>
                <a:ext uri="{63B3BB69-23CF-44E3-9099-C40C66FF867C}">
                  <a14:compatExt spid="_x0000_s12410"/>
                </a:ext>
                <a:ext uri="{FF2B5EF4-FFF2-40B4-BE49-F238E27FC236}">
                  <a16:creationId xmlns:a16="http://schemas.microsoft.com/office/drawing/2014/main" id="{00000000-0008-0000-0000-00007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42</xdr:row>
          <xdr:rowOff>57150</xdr:rowOff>
        </xdr:from>
        <xdr:to>
          <xdr:col>4</xdr:col>
          <xdr:colOff>447675</xdr:colOff>
          <xdr:row>42</xdr:row>
          <xdr:rowOff>276225</xdr:rowOff>
        </xdr:to>
        <xdr:sp macro="" textlink="">
          <xdr:nvSpPr>
            <xdr:cNvPr id="12411" name="Check Box 123" hidden="1">
              <a:extLst>
                <a:ext uri="{63B3BB69-23CF-44E3-9099-C40C66FF867C}">
                  <a14:compatExt spid="_x0000_s12411"/>
                </a:ext>
                <a:ext uri="{FF2B5EF4-FFF2-40B4-BE49-F238E27FC236}">
                  <a16:creationId xmlns:a16="http://schemas.microsoft.com/office/drawing/2014/main" id="{00000000-0008-0000-0000-00007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43</xdr:row>
          <xdr:rowOff>57150</xdr:rowOff>
        </xdr:from>
        <xdr:to>
          <xdr:col>4</xdr:col>
          <xdr:colOff>447675</xdr:colOff>
          <xdr:row>43</xdr:row>
          <xdr:rowOff>276225</xdr:rowOff>
        </xdr:to>
        <xdr:sp macro="" textlink="">
          <xdr:nvSpPr>
            <xdr:cNvPr id="12412" name="Check Box 124" hidden="1">
              <a:extLst>
                <a:ext uri="{63B3BB69-23CF-44E3-9099-C40C66FF867C}">
                  <a14:compatExt spid="_x0000_s12412"/>
                </a:ext>
                <a:ext uri="{FF2B5EF4-FFF2-40B4-BE49-F238E27FC236}">
                  <a16:creationId xmlns:a16="http://schemas.microsoft.com/office/drawing/2014/main" id="{00000000-0008-0000-0000-00007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44</xdr:row>
          <xdr:rowOff>57150</xdr:rowOff>
        </xdr:from>
        <xdr:to>
          <xdr:col>4</xdr:col>
          <xdr:colOff>447675</xdr:colOff>
          <xdr:row>44</xdr:row>
          <xdr:rowOff>276225</xdr:rowOff>
        </xdr:to>
        <xdr:sp macro="" textlink="">
          <xdr:nvSpPr>
            <xdr:cNvPr id="12413" name="Check Box 125" hidden="1">
              <a:extLst>
                <a:ext uri="{63B3BB69-23CF-44E3-9099-C40C66FF867C}">
                  <a14:compatExt spid="_x0000_s12413"/>
                </a:ext>
                <a:ext uri="{FF2B5EF4-FFF2-40B4-BE49-F238E27FC236}">
                  <a16:creationId xmlns:a16="http://schemas.microsoft.com/office/drawing/2014/main" id="{00000000-0008-0000-0000-00007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45</xdr:row>
          <xdr:rowOff>57150</xdr:rowOff>
        </xdr:from>
        <xdr:to>
          <xdr:col>4</xdr:col>
          <xdr:colOff>447675</xdr:colOff>
          <xdr:row>45</xdr:row>
          <xdr:rowOff>276225</xdr:rowOff>
        </xdr:to>
        <xdr:sp macro="" textlink="">
          <xdr:nvSpPr>
            <xdr:cNvPr id="12414" name="Check Box 126" hidden="1">
              <a:extLst>
                <a:ext uri="{63B3BB69-23CF-44E3-9099-C40C66FF867C}">
                  <a14:compatExt spid="_x0000_s12414"/>
                </a:ext>
                <a:ext uri="{FF2B5EF4-FFF2-40B4-BE49-F238E27FC236}">
                  <a16:creationId xmlns:a16="http://schemas.microsoft.com/office/drawing/2014/main" id="{00000000-0008-0000-0000-00007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42</xdr:row>
          <xdr:rowOff>57150</xdr:rowOff>
        </xdr:from>
        <xdr:to>
          <xdr:col>4</xdr:col>
          <xdr:colOff>447675</xdr:colOff>
          <xdr:row>42</xdr:row>
          <xdr:rowOff>276225</xdr:rowOff>
        </xdr:to>
        <xdr:sp macro="" textlink="">
          <xdr:nvSpPr>
            <xdr:cNvPr id="12415" name="Check Box 127" hidden="1">
              <a:extLst>
                <a:ext uri="{63B3BB69-23CF-44E3-9099-C40C66FF867C}">
                  <a14:compatExt spid="_x0000_s12415"/>
                </a:ext>
                <a:ext uri="{FF2B5EF4-FFF2-40B4-BE49-F238E27FC236}">
                  <a16:creationId xmlns:a16="http://schemas.microsoft.com/office/drawing/2014/main" id="{00000000-0008-0000-0000-00007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42</xdr:row>
          <xdr:rowOff>57150</xdr:rowOff>
        </xdr:from>
        <xdr:to>
          <xdr:col>4</xdr:col>
          <xdr:colOff>447675</xdr:colOff>
          <xdr:row>42</xdr:row>
          <xdr:rowOff>276225</xdr:rowOff>
        </xdr:to>
        <xdr:sp macro="" textlink="">
          <xdr:nvSpPr>
            <xdr:cNvPr id="12416" name="Check Box 128" hidden="1">
              <a:extLst>
                <a:ext uri="{63B3BB69-23CF-44E3-9099-C40C66FF867C}">
                  <a14:compatExt spid="_x0000_s12416"/>
                </a:ext>
                <a:ext uri="{FF2B5EF4-FFF2-40B4-BE49-F238E27FC236}">
                  <a16:creationId xmlns:a16="http://schemas.microsoft.com/office/drawing/2014/main" id="{00000000-0008-0000-0000-00008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43</xdr:row>
          <xdr:rowOff>57150</xdr:rowOff>
        </xdr:from>
        <xdr:to>
          <xdr:col>4</xdr:col>
          <xdr:colOff>447675</xdr:colOff>
          <xdr:row>43</xdr:row>
          <xdr:rowOff>276225</xdr:rowOff>
        </xdr:to>
        <xdr:sp macro="" textlink="">
          <xdr:nvSpPr>
            <xdr:cNvPr id="12417" name="Check Box 129" hidden="1">
              <a:extLst>
                <a:ext uri="{63B3BB69-23CF-44E3-9099-C40C66FF867C}">
                  <a14:compatExt spid="_x0000_s12417"/>
                </a:ext>
                <a:ext uri="{FF2B5EF4-FFF2-40B4-BE49-F238E27FC236}">
                  <a16:creationId xmlns:a16="http://schemas.microsoft.com/office/drawing/2014/main" id="{00000000-0008-0000-0000-00008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43</xdr:row>
          <xdr:rowOff>57150</xdr:rowOff>
        </xdr:from>
        <xdr:to>
          <xdr:col>4</xdr:col>
          <xdr:colOff>447675</xdr:colOff>
          <xdr:row>43</xdr:row>
          <xdr:rowOff>276225</xdr:rowOff>
        </xdr:to>
        <xdr:sp macro="" textlink="">
          <xdr:nvSpPr>
            <xdr:cNvPr id="12418" name="Check Box 130" hidden="1">
              <a:extLst>
                <a:ext uri="{63B3BB69-23CF-44E3-9099-C40C66FF867C}">
                  <a14:compatExt spid="_x0000_s12418"/>
                </a:ext>
                <a:ext uri="{FF2B5EF4-FFF2-40B4-BE49-F238E27FC236}">
                  <a16:creationId xmlns:a16="http://schemas.microsoft.com/office/drawing/2014/main" id="{00000000-0008-0000-0000-00008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44</xdr:row>
          <xdr:rowOff>57150</xdr:rowOff>
        </xdr:from>
        <xdr:to>
          <xdr:col>4</xdr:col>
          <xdr:colOff>447675</xdr:colOff>
          <xdr:row>44</xdr:row>
          <xdr:rowOff>276225</xdr:rowOff>
        </xdr:to>
        <xdr:sp macro="" textlink="">
          <xdr:nvSpPr>
            <xdr:cNvPr id="12419" name="Check Box 131" hidden="1">
              <a:extLst>
                <a:ext uri="{63B3BB69-23CF-44E3-9099-C40C66FF867C}">
                  <a14:compatExt spid="_x0000_s12419"/>
                </a:ext>
                <a:ext uri="{FF2B5EF4-FFF2-40B4-BE49-F238E27FC236}">
                  <a16:creationId xmlns:a16="http://schemas.microsoft.com/office/drawing/2014/main" id="{00000000-0008-0000-0000-00008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44</xdr:row>
          <xdr:rowOff>57150</xdr:rowOff>
        </xdr:from>
        <xdr:to>
          <xdr:col>4</xdr:col>
          <xdr:colOff>447675</xdr:colOff>
          <xdr:row>44</xdr:row>
          <xdr:rowOff>276225</xdr:rowOff>
        </xdr:to>
        <xdr:sp macro="" textlink="">
          <xdr:nvSpPr>
            <xdr:cNvPr id="12420" name="Check Box 132" hidden="1">
              <a:extLst>
                <a:ext uri="{63B3BB69-23CF-44E3-9099-C40C66FF867C}">
                  <a14:compatExt spid="_x0000_s12420"/>
                </a:ext>
                <a:ext uri="{FF2B5EF4-FFF2-40B4-BE49-F238E27FC236}">
                  <a16:creationId xmlns:a16="http://schemas.microsoft.com/office/drawing/2014/main" id="{00000000-0008-0000-0000-00008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45</xdr:row>
          <xdr:rowOff>57150</xdr:rowOff>
        </xdr:from>
        <xdr:to>
          <xdr:col>4</xdr:col>
          <xdr:colOff>447675</xdr:colOff>
          <xdr:row>45</xdr:row>
          <xdr:rowOff>276225</xdr:rowOff>
        </xdr:to>
        <xdr:sp macro="" textlink="">
          <xdr:nvSpPr>
            <xdr:cNvPr id="12421" name="Check Box 133" hidden="1">
              <a:extLst>
                <a:ext uri="{63B3BB69-23CF-44E3-9099-C40C66FF867C}">
                  <a14:compatExt spid="_x0000_s12421"/>
                </a:ext>
                <a:ext uri="{FF2B5EF4-FFF2-40B4-BE49-F238E27FC236}">
                  <a16:creationId xmlns:a16="http://schemas.microsoft.com/office/drawing/2014/main" id="{00000000-0008-0000-0000-00008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45</xdr:row>
          <xdr:rowOff>57150</xdr:rowOff>
        </xdr:from>
        <xdr:to>
          <xdr:col>4</xdr:col>
          <xdr:colOff>447675</xdr:colOff>
          <xdr:row>45</xdr:row>
          <xdr:rowOff>276225</xdr:rowOff>
        </xdr:to>
        <xdr:sp macro="" textlink="">
          <xdr:nvSpPr>
            <xdr:cNvPr id="12422" name="Check Box 134" hidden="1">
              <a:extLst>
                <a:ext uri="{63B3BB69-23CF-44E3-9099-C40C66FF867C}">
                  <a14:compatExt spid="_x0000_s12422"/>
                </a:ext>
                <a:ext uri="{FF2B5EF4-FFF2-40B4-BE49-F238E27FC236}">
                  <a16:creationId xmlns:a16="http://schemas.microsoft.com/office/drawing/2014/main" id="{00000000-0008-0000-0000-00008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18</xdr:col>
      <xdr:colOff>9525</xdr:colOff>
      <xdr:row>36</xdr:row>
      <xdr:rowOff>133350</xdr:rowOff>
    </xdr:from>
    <xdr:to>
      <xdr:col>23</xdr:col>
      <xdr:colOff>201525</xdr:colOff>
      <xdr:row>40</xdr:row>
      <xdr:rowOff>180750</xdr:rowOff>
    </xdr:to>
    <xdr:graphicFrame macro="">
      <xdr:nvGraphicFramePr>
        <xdr:cNvPr id="8" name="Grafiek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0</xdr:colOff>
      <xdr:row>36</xdr:row>
      <xdr:rowOff>142875</xdr:rowOff>
    </xdr:from>
    <xdr:to>
      <xdr:col>29</xdr:col>
      <xdr:colOff>192000</xdr:colOff>
      <xdr:row>40</xdr:row>
      <xdr:rowOff>190275</xdr:rowOff>
    </xdr:to>
    <xdr:graphicFrame macro="">
      <xdr:nvGraphicFramePr>
        <xdr:cNvPr id="9" name="Grafiek 8">
          <a:extLst>
            <a:ext uri="{FF2B5EF4-FFF2-40B4-BE49-F238E27FC236}">
              <a16:creationId xmlns:a16="http://schemas.microsoft.com/office/drawing/2014/main" id="{00000000-0008-0000-0000-000009000000}"/>
            </a:ext>
            <a:ext uri="{147F2762-F138-4A5C-976F-8EAC2B608ADB}">
              <a16:predDERef xmlns:a16="http://schemas.microsoft.com/office/drawing/2014/main" pred="{935FA0F7-C1FC-0D49-4CFC-74DD88210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9525</xdr:colOff>
      <xdr:row>41</xdr:row>
      <xdr:rowOff>0</xdr:rowOff>
    </xdr:from>
    <xdr:to>
      <xdr:col>23</xdr:col>
      <xdr:colOff>201525</xdr:colOff>
      <xdr:row>45</xdr:row>
      <xdr:rowOff>47400</xdr:rowOff>
    </xdr:to>
    <xdr:graphicFrame macro="">
      <xdr:nvGraphicFramePr>
        <xdr:cNvPr id="10" name="Grafiek 9">
          <a:extLst>
            <a:ext uri="{FF2B5EF4-FFF2-40B4-BE49-F238E27FC236}">
              <a16:creationId xmlns:a16="http://schemas.microsoft.com/office/drawing/2014/main" id="{00000000-0008-0000-0000-00000A000000}"/>
            </a:ext>
            <a:ext uri="{147F2762-F138-4A5C-976F-8EAC2B608ADB}">
              <a16:predDERef xmlns:a16="http://schemas.microsoft.com/office/drawing/2014/main" pred="{7151802D-5369-C9AE-8DF9-D49413AE3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600075</xdr:colOff>
      <xdr:row>41</xdr:row>
      <xdr:rowOff>0</xdr:rowOff>
    </xdr:from>
    <xdr:to>
      <xdr:col>29</xdr:col>
      <xdr:colOff>182475</xdr:colOff>
      <xdr:row>45</xdr:row>
      <xdr:rowOff>47400</xdr:rowOff>
    </xdr:to>
    <xdr:graphicFrame macro="">
      <xdr:nvGraphicFramePr>
        <xdr:cNvPr id="11" name="Grafiek 10">
          <a:extLst>
            <a:ext uri="{FF2B5EF4-FFF2-40B4-BE49-F238E27FC236}">
              <a16:creationId xmlns:a16="http://schemas.microsoft.com/office/drawing/2014/main" id="{00000000-0008-0000-0000-00000B000000}"/>
            </a:ext>
            <a:ext uri="{147F2762-F138-4A5C-976F-8EAC2B608ADB}">
              <a16:predDERef xmlns:a16="http://schemas.microsoft.com/office/drawing/2014/main" pred="{FA210AEE-D92A-1048-2B23-BD85D8FF7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161925</xdr:colOff>
          <xdr:row>96</xdr:row>
          <xdr:rowOff>0</xdr:rowOff>
        </xdr:from>
        <xdr:to>
          <xdr:col>1</xdr:col>
          <xdr:colOff>581025</xdr:colOff>
          <xdr:row>96</xdr:row>
          <xdr:rowOff>276225</xdr:rowOff>
        </xdr:to>
        <xdr:sp macro="" textlink="">
          <xdr:nvSpPr>
            <xdr:cNvPr id="12423" name="Check Box 135" hidden="1">
              <a:extLst>
                <a:ext uri="{63B3BB69-23CF-44E3-9099-C40C66FF867C}">
                  <a14:compatExt spid="_x0000_s12423"/>
                </a:ext>
                <a:ext uri="{FF2B5EF4-FFF2-40B4-BE49-F238E27FC236}">
                  <a16:creationId xmlns:a16="http://schemas.microsoft.com/office/drawing/2014/main" id="{00000000-0008-0000-0000-00008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102</xdr:row>
          <xdr:rowOff>0</xdr:rowOff>
        </xdr:from>
        <xdr:to>
          <xdr:col>1</xdr:col>
          <xdr:colOff>581025</xdr:colOff>
          <xdr:row>102</xdr:row>
          <xdr:rowOff>276225</xdr:rowOff>
        </xdr:to>
        <xdr:sp macro="" textlink="">
          <xdr:nvSpPr>
            <xdr:cNvPr id="12424" name="Check Box 136" hidden="1">
              <a:extLst>
                <a:ext uri="{63B3BB69-23CF-44E3-9099-C40C66FF867C}">
                  <a14:compatExt spid="_x0000_s12424"/>
                </a:ext>
                <a:ext uri="{FF2B5EF4-FFF2-40B4-BE49-F238E27FC236}">
                  <a16:creationId xmlns:a16="http://schemas.microsoft.com/office/drawing/2014/main" id="{00000000-0008-0000-0000-00008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103</xdr:row>
          <xdr:rowOff>0</xdr:rowOff>
        </xdr:from>
        <xdr:to>
          <xdr:col>1</xdr:col>
          <xdr:colOff>581025</xdr:colOff>
          <xdr:row>103</xdr:row>
          <xdr:rowOff>276225</xdr:rowOff>
        </xdr:to>
        <xdr:sp macro="" textlink="">
          <xdr:nvSpPr>
            <xdr:cNvPr id="12425" name="Check Box 137" hidden="1">
              <a:extLst>
                <a:ext uri="{63B3BB69-23CF-44E3-9099-C40C66FF867C}">
                  <a14:compatExt spid="_x0000_s12425"/>
                </a:ext>
                <a:ext uri="{FF2B5EF4-FFF2-40B4-BE49-F238E27FC236}">
                  <a16:creationId xmlns:a16="http://schemas.microsoft.com/office/drawing/2014/main" id="{00000000-0008-0000-0000-00008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115</xdr:row>
          <xdr:rowOff>0</xdr:rowOff>
        </xdr:from>
        <xdr:to>
          <xdr:col>1</xdr:col>
          <xdr:colOff>581025</xdr:colOff>
          <xdr:row>115</xdr:row>
          <xdr:rowOff>276225</xdr:rowOff>
        </xdr:to>
        <xdr:sp macro="" textlink="">
          <xdr:nvSpPr>
            <xdr:cNvPr id="12426" name="Check Box 138" hidden="1">
              <a:extLst>
                <a:ext uri="{63B3BB69-23CF-44E3-9099-C40C66FF867C}">
                  <a14:compatExt spid="_x0000_s12426"/>
                </a:ext>
                <a:ext uri="{FF2B5EF4-FFF2-40B4-BE49-F238E27FC236}">
                  <a16:creationId xmlns:a16="http://schemas.microsoft.com/office/drawing/2014/main" id="{00000000-0008-0000-0000-00008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118</xdr:row>
          <xdr:rowOff>0</xdr:rowOff>
        </xdr:from>
        <xdr:to>
          <xdr:col>1</xdr:col>
          <xdr:colOff>581025</xdr:colOff>
          <xdr:row>118</xdr:row>
          <xdr:rowOff>276225</xdr:rowOff>
        </xdr:to>
        <xdr:sp macro="" textlink="">
          <xdr:nvSpPr>
            <xdr:cNvPr id="12427" name="Check Box 139" hidden="1">
              <a:extLst>
                <a:ext uri="{63B3BB69-23CF-44E3-9099-C40C66FF867C}">
                  <a14:compatExt spid="_x0000_s12427"/>
                </a:ext>
                <a:ext uri="{FF2B5EF4-FFF2-40B4-BE49-F238E27FC236}">
                  <a16:creationId xmlns:a16="http://schemas.microsoft.com/office/drawing/2014/main" id="{00000000-0008-0000-0000-00008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119</xdr:row>
          <xdr:rowOff>0</xdr:rowOff>
        </xdr:from>
        <xdr:to>
          <xdr:col>1</xdr:col>
          <xdr:colOff>581025</xdr:colOff>
          <xdr:row>119</xdr:row>
          <xdr:rowOff>276225</xdr:rowOff>
        </xdr:to>
        <xdr:sp macro="" textlink="">
          <xdr:nvSpPr>
            <xdr:cNvPr id="12428" name="Check Box 140" hidden="1">
              <a:extLst>
                <a:ext uri="{63B3BB69-23CF-44E3-9099-C40C66FF867C}">
                  <a14:compatExt spid="_x0000_s12428"/>
                </a:ext>
                <a:ext uri="{FF2B5EF4-FFF2-40B4-BE49-F238E27FC236}">
                  <a16:creationId xmlns:a16="http://schemas.microsoft.com/office/drawing/2014/main" id="{00000000-0008-0000-0000-00008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68</xdr:row>
          <xdr:rowOff>0</xdr:rowOff>
        </xdr:from>
        <xdr:to>
          <xdr:col>1</xdr:col>
          <xdr:colOff>419100</xdr:colOff>
          <xdr:row>68</xdr:row>
          <xdr:rowOff>219075</xdr:rowOff>
        </xdr:to>
        <xdr:sp macro="" textlink="">
          <xdr:nvSpPr>
            <xdr:cNvPr id="12430" name="Check Box 142" hidden="1">
              <a:extLst>
                <a:ext uri="{63B3BB69-23CF-44E3-9099-C40C66FF867C}">
                  <a14:compatExt spid="_x0000_s12430"/>
                </a:ext>
                <a:ext uri="{FF2B5EF4-FFF2-40B4-BE49-F238E27FC236}">
                  <a16:creationId xmlns:a16="http://schemas.microsoft.com/office/drawing/2014/main" id="{00000000-0008-0000-0000-00008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70</xdr:row>
          <xdr:rowOff>0</xdr:rowOff>
        </xdr:from>
        <xdr:to>
          <xdr:col>1</xdr:col>
          <xdr:colOff>419100</xdr:colOff>
          <xdr:row>70</xdr:row>
          <xdr:rowOff>219075</xdr:rowOff>
        </xdr:to>
        <xdr:sp macro="" textlink="">
          <xdr:nvSpPr>
            <xdr:cNvPr id="12431" name="Check Box 143" hidden="1">
              <a:extLst>
                <a:ext uri="{63B3BB69-23CF-44E3-9099-C40C66FF867C}">
                  <a14:compatExt spid="_x0000_s12431"/>
                </a:ext>
                <a:ext uri="{FF2B5EF4-FFF2-40B4-BE49-F238E27FC236}">
                  <a16:creationId xmlns:a16="http://schemas.microsoft.com/office/drawing/2014/main" id="{00000000-0008-0000-0000-00008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71</xdr:row>
          <xdr:rowOff>0</xdr:rowOff>
        </xdr:from>
        <xdr:to>
          <xdr:col>1</xdr:col>
          <xdr:colOff>419100</xdr:colOff>
          <xdr:row>71</xdr:row>
          <xdr:rowOff>219075</xdr:rowOff>
        </xdr:to>
        <xdr:sp macro="" textlink="">
          <xdr:nvSpPr>
            <xdr:cNvPr id="12432" name="Check Box 144" hidden="1">
              <a:extLst>
                <a:ext uri="{63B3BB69-23CF-44E3-9099-C40C66FF867C}">
                  <a14:compatExt spid="_x0000_s12432"/>
                </a:ext>
                <a:ext uri="{FF2B5EF4-FFF2-40B4-BE49-F238E27FC236}">
                  <a16:creationId xmlns:a16="http://schemas.microsoft.com/office/drawing/2014/main" id="{00000000-0008-0000-0000-00009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72</xdr:row>
          <xdr:rowOff>0</xdr:rowOff>
        </xdr:from>
        <xdr:to>
          <xdr:col>1</xdr:col>
          <xdr:colOff>419100</xdr:colOff>
          <xdr:row>72</xdr:row>
          <xdr:rowOff>219075</xdr:rowOff>
        </xdr:to>
        <xdr:sp macro="" textlink="">
          <xdr:nvSpPr>
            <xdr:cNvPr id="12433" name="Check Box 145" hidden="1">
              <a:extLst>
                <a:ext uri="{63B3BB69-23CF-44E3-9099-C40C66FF867C}">
                  <a14:compatExt spid="_x0000_s12433"/>
                </a:ext>
                <a:ext uri="{FF2B5EF4-FFF2-40B4-BE49-F238E27FC236}">
                  <a16:creationId xmlns:a16="http://schemas.microsoft.com/office/drawing/2014/main" id="{00000000-0008-0000-0000-00009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73</xdr:row>
          <xdr:rowOff>0</xdr:rowOff>
        </xdr:from>
        <xdr:to>
          <xdr:col>1</xdr:col>
          <xdr:colOff>419100</xdr:colOff>
          <xdr:row>73</xdr:row>
          <xdr:rowOff>219075</xdr:rowOff>
        </xdr:to>
        <xdr:sp macro="" textlink="">
          <xdr:nvSpPr>
            <xdr:cNvPr id="12434" name="Check Box 146" hidden="1">
              <a:extLst>
                <a:ext uri="{63B3BB69-23CF-44E3-9099-C40C66FF867C}">
                  <a14:compatExt spid="_x0000_s12434"/>
                </a:ext>
                <a:ext uri="{FF2B5EF4-FFF2-40B4-BE49-F238E27FC236}">
                  <a16:creationId xmlns:a16="http://schemas.microsoft.com/office/drawing/2014/main" id="{00000000-0008-0000-0000-00009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3390/fi12120232" TargetMode="External"/><Relationship Id="rId3" Type="http://schemas.openxmlformats.org/officeDocument/2006/relationships/hyperlink" Target="http://stcproxy.han.nl/han/hanquest/search.ebscohost.com/login.aspx?direct=true&amp;db=edsair&amp;AN=edsair.doi...........8c43227735d9f547461681c56db59ee0&amp;lang=nl&amp;site=eds-live&amp;scope=site" TargetMode="External"/><Relationship Id="rId7" Type="http://schemas.openxmlformats.org/officeDocument/2006/relationships/hyperlink" Target="https://doi.org/10.37256/ccds.4120231653" TargetMode="External"/><Relationship Id="rId2" Type="http://schemas.openxmlformats.org/officeDocument/2006/relationships/hyperlink" Target="https://doi.org/10.1007/s12008-019-00640-0" TargetMode="External"/><Relationship Id="rId1" Type="http://schemas.openxmlformats.org/officeDocument/2006/relationships/hyperlink" Target="https://docs.edtechhub.org/lib/DXH58PJM" TargetMode="External"/><Relationship Id="rId6" Type="http://schemas.openxmlformats.org/officeDocument/2006/relationships/hyperlink" Target="https://essay.utwente.nl/64324/1/Smits%20P.%20-%20S0163910%20-%20bachelorscriptie.pdf" TargetMode="External"/><Relationship Id="rId5" Type="http://schemas.openxmlformats.org/officeDocument/2006/relationships/hyperlink" Target="https://www.pwc.com/us/en/tech-effect/emerging-tech/essential-eight-technologies.html" TargetMode="External"/><Relationship Id="rId4" Type="http://schemas.openxmlformats.org/officeDocument/2006/relationships/hyperlink" Target="https://www.academia.edu/3057189/Handbook_on_Information_Technologies_for_Education_and_Training_Edited_by_H_H_Adelsberger_B_Collis_and_J_M_Pawloski_Springer_Verlag_2002_715pp" TargetMode="External"/><Relationship Id="rId9" Type="http://schemas.openxmlformats.org/officeDocument/2006/relationships/hyperlink" Target="https://doi.org/10.1207/s15430421tip4102_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7799A-5F5E-407A-8CCD-1F44F9A1FE1C}">
  <sheetPr codeName="Blad1">
    <tabColor rgb="FF43BFFD"/>
    <pageSetUpPr autoPageBreaks="0"/>
  </sheetPr>
  <dimension ref="B1:R124"/>
  <sheetViews>
    <sheetView showGridLines="0" topLeftCell="A109" zoomScaleNormal="100" workbookViewId="0">
      <selection activeCell="B99" sqref="B99:K99"/>
    </sheetView>
  </sheetViews>
  <sheetFormatPr defaultRowHeight="15"/>
  <cols>
    <col min="1" max="1" width="19.28515625" customWidth="1"/>
    <col min="2" max="2" width="11.42578125" customWidth="1"/>
    <col min="3" max="3" width="24.5703125" customWidth="1"/>
    <col min="4" max="4" width="14.28515625" customWidth="1"/>
    <col min="5" max="5" width="18.5703125" customWidth="1"/>
    <col min="11" max="11" width="11" customWidth="1"/>
    <col min="12" max="12" width="10.140625" style="13" hidden="1" customWidth="1"/>
    <col min="13" max="13" width="10.5703125" style="13" hidden="1" customWidth="1"/>
    <col min="14" max="14" width="14" style="13" hidden="1" customWidth="1"/>
    <col min="15" max="17" width="25.28515625" style="13" hidden="1" customWidth="1"/>
  </cols>
  <sheetData>
    <row r="1" spans="2:17" ht="52.5" customHeight="1"/>
    <row r="2" spans="2:17" ht="67.5" customHeight="1">
      <c r="B2" s="31" t="s">
        <v>0</v>
      </c>
      <c r="C2" s="31"/>
      <c r="D2" s="31"/>
      <c r="E2" s="31"/>
      <c r="F2" s="31"/>
      <c r="G2" s="31"/>
      <c r="H2" s="31"/>
      <c r="I2" s="31"/>
      <c r="J2" s="31"/>
      <c r="K2" s="31"/>
    </row>
    <row r="3" spans="2:17" ht="43.5" customHeight="1">
      <c r="B3" s="32" t="s">
        <v>1</v>
      </c>
      <c r="C3" s="32"/>
      <c r="D3" s="32"/>
      <c r="E3" s="32"/>
      <c r="F3" s="32"/>
      <c r="G3" s="32"/>
      <c r="H3" s="32"/>
      <c r="I3" s="32"/>
      <c r="J3" s="32"/>
      <c r="K3" s="32"/>
    </row>
    <row r="4" spans="2:17" ht="72.75" customHeight="1">
      <c r="B4" s="33" t="s">
        <v>2</v>
      </c>
      <c r="C4" s="34"/>
      <c r="D4" s="34"/>
      <c r="E4" s="34"/>
      <c r="F4" s="34"/>
      <c r="G4" s="34"/>
      <c r="H4" s="34"/>
      <c r="I4" s="34"/>
      <c r="J4" s="34"/>
      <c r="K4" s="34"/>
    </row>
    <row r="5" spans="2:17" ht="35.1" customHeight="1">
      <c r="B5" s="1" t="s">
        <v>3</v>
      </c>
    </row>
    <row r="6" spans="2:17" ht="21">
      <c r="B6" s="30" t="s">
        <v>4</v>
      </c>
      <c r="C6" s="30"/>
      <c r="D6" s="30"/>
      <c r="E6" s="30"/>
      <c r="F6" s="30"/>
      <c r="G6" s="30"/>
      <c r="H6" s="30"/>
      <c r="I6" s="30"/>
      <c r="J6" s="30"/>
      <c r="K6" s="30"/>
      <c r="L6" s="13">
        <f>COUNTIF(L8:L13,"WAAR")</f>
        <v>2</v>
      </c>
      <c r="M6" s="13" t="str">
        <f>IF(L6=0,"Er is geen rationale beschreven.","Er is gebruikgemaakt van de volgende reden(en) om ict in te zetten: ")</f>
        <v xml:space="preserve">Er is gebruikgemaakt van de volgende reden(en) om ict in te zetten: </v>
      </c>
    </row>
    <row r="7" spans="2:17" s="6" customFormat="1" ht="35.1" customHeight="1">
      <c r="B7" s="35" t="s">
        <v>5</v>
      </c>
      <c r="C7" s="35"/>
      <c r="D7" s="35"/>
      <c r="E7" s="35"/>
      <c r="F7" s="35"/>
      <c r="G7" s="35"/>
      <c r="H7" s="35"/>
      <c r="I7" s="35"/>
      <c r="J7" s="35"/>
      <c r="K7" s="5"/>
      <c r="L7" s="14"/>
      <c r="M7" s="14"/>
      <c r="N7" s="14"/>
      <c r="O7" s="14"/>
      <c r="P7" s="14"/>
      <c r="Q7" s="14"/>
    </row>
    <row r="8" spans="2:17" s="6" customFormat="1" ht="35.1" customHeight="1">
      <c r="C8" s="29" t="s">
        <v>6</v>
      </c>
      <c r="D8" s="29"/>
      <c r="E8" s="29"/>
      <c r="F8" s="29"/>
      <c r="G8" s="29"/>
      <c r="H8" s="29"/>
      <c r="I8" s="29"/>
      <c r="J8" s="29"/>
      <c r="K8" s="29"/>
      <c r="L8" s="14" t="b">
        <v>0</v>
      </c>
      <c r="M8" s="14" t="str">
        <f>IF(L8=TRUE,C8,"")</f>
        <v/>
      </c>
      <c r="N8" s="14"/>
      <c r="O8" s="14"/>
      <c r="P8" s="14"/>
      <c r="Q8" s="14"/>
    </row>
    <row r="9" spans="2:17" s="6" customFormat="1" ht="35.1" customHeight="1">
      <c r="C9" s="29" t="s">
        <v>7</v>
      </c>
      <c r="D9" s="29"/>
      <c r="E9" s="29"/>
      <c r="F9" s="29"/>
      <c r="G9" s="29"/>
      <c r="H9" s="29"/>
      <c r="I9" s="29"/>
      <c r="J9" s="29"/>
      <c r="K9" s="29"/>
      <c r="L9" s="14" t="b">
        <v>0</v>
      </c>
      <c r="M9" s="14" t="str">
        <f>IF(L9=TRUE,C9,"")</f>
        <v/>
      </c>
      <c r="N9" s="14"/>
      <c r="O9" s="14"/>
      <c r="P9" s="14"/>
      <c r="Q9" s="14"/>
    </row>
    <row r="10" spans="2:17" s="6" customFormat="1" ht="35.1" customHeight="1">
      <c r="C10" s="29" t="s">
        <v>8</v>
      </c>
      <c r="D10" s="29"/>
      <c r="E10" s="29"/>
      <c r="F10" s="29"/>
      <c r="G10" s="29"/>
      <c r="H10" s="29"/>
      <c r="I10" s="29"/>
      <c r="J10" s="29"/>
      <c r="K10" s="29"/>
      <c r="L10" s="14" t="b">
        <v>1</v>
      </c>
      <c r="M10" s="14" t="str">
        <f>IF(L10=TRUE,C10,"")</f>
        <v xml:space="preserve">Versterken van de motivatie van de studenten. </v>
      </c>
      <c r="N10" s="14"/>
      <c r="O10" s="14"/>
      <c r="P10" s="14"/>
      <c r="Q10" s="14"/>
    </row>
    <row r="11" spans="2:17" s="6" customFormat="1" ht="35.1" customHeight="1">
      <c r="C11" s="29" t="s">
        <v>9</v>
      </c>
      <c r="D11" s="29"/>
      <c r="E11" s="29"/>
      <c r="F11" s="29"/>
      <c r="G11" s="29"/>
      <c r="H11" s="29"/>
      <c r="I11" s="29"/>
      <c r="J11" s="29"/>
      <c r="K11" s="29"/>
      <c r="L11" s="14" t="b">
        <v>1</v>
      </c>
      <c r="M11" s="14" t="str">
        <f t="shared" ref="M11:M13" si="0">IF(L11=TRUE,C11,"")</f>
        <v xml:space="preserve">Versterken van onderwijsinnovatie, het zorgen van beweging in vernieuwing de onderwijsorganisatie met technologie als katalysator. </v>
      </c>
      <c r="N11" s="14"/>
      <c r="O11" s="14"/>
      <c r="P11" s="14"/>
      <c r="Q11" s="14"/>
    </row>
    <row r="12" spans="2:17" s="6" customFormat="1" ht="35.1" customHeight="1">
      <c r="C12" s="29" t="s">
        <v>10</v>
      </c>
      <c r="D12" s="29"/>
      <c r="E12" s="29"/>
      <c r="F12" s="29"/>
      <c r="G12" s="29"/>
      <c r="H12" s="29"/>
      <c r="I12" s="29"/>
      <c r="J12" s="29"/>
      <c r="K12" s="29"/>
      <c r="L12" s="14" t="b">
        <v>0</v>
      </c>
      <c r="M12" s="14" t="str">
        <f t="shared" si="0"/>
        <v/>
      </c>
      <c r="N12" s="14"/>
      <c r="O12" s="14"/>
      <c r="P12" s="14"/>
      <c r="Q12" s="14"/>
    </row>
    <row r="13" spans="2:17" s="6" customFormat="1" ht="35.1" customHeight="1" thickBot="1">
      <c r="C13" s="29" t="s">
        <v>11</v>
      </c>
      <c r="D13" s="29"/>
      <c r="E13" s="29"/>
      <c r="F13" s="29"/>
      <c r="G13" s="29"/>
      <c r="H13" s="29"/>
      <c r="I13" s="29"/>
      <c r="J13" s="29"/>
      <c r="K13" s="29"/>
      <c r="L13" s="14" t="b">
        <v>0</v>
      </c>
      <c r="M13" s="14" t="str">
        <f t="shared" si="0"/>
        <v/>
      </c>
      <c r="N13" s="14"/>
      <c r="O13" s="14"/>
      <c r="P13" s="14"/>
      <c r="Q13" s="14"/>
    </row>
    <row r="14" spans="2:17" s="6" customFormat="1" ht="35.1" customHeight="1" thickBot="1">
      <c r="C14" s="5" t="s">
        <v>12</v>
      </c>
      <c r="D14" s="5"/>
      <c r="E14" s="26"/>
      <c r="F14" s="27"/>
      <c r="G14" s="27"/>
      <c r="H14" s="27"/>
      <c r="I14" s="27"/>
      <c r="J14" s="28"/>
      <c r="K14" s="5"/>
      <c r="L14" s="14" t="b">
        <v>1</v>
      </c>
      <c r="M14" s="14">
        <f>IF(L14=TRUE,E14,"")</f>
        <v>0</v>
      </c>
      <c r="N14" s="14"/>
      <c r="O14" s="14"/>
      <c r="P14" s="14"/>
      <c r="Q14" s="14"/>
    </row>
    <row r="15" spans="2:17" s="6" customFormat="1" ht="35.1" customHeight="1">
      <c r="C15" s="5"/>
      <c r="D15" s="5"/>
      <c r="E15" s="5"/>
      <c r="F15" s="5"/>
      <c r="G15" s="5"/>
      <c r="H15" s="5"/>
      <c r="I15" s="5"/>
      <c r="J15" s="5"/>
      <c r="K15" s="5"/>
      <c r="L15" s="14"/>
      <c r="M15" s="14"/>
      <c r="N15" s="14"/>
      <c r="O15" s="14"/>
      <c r="P15" s="14"/>
      <c r="Q15" s="14"/>
    </row>
    <row r="16" spans="2:17" ht="21">
      <c r="B16" s="30" t="s">
        <v>13</v>
      </c>
      <c r="C16" s="30"/>
      <c r="D16" s="30"/>
      <c r="E16" s="30"/>
      <c r="F16" s="30"/>
      <c r="G16" s="30"/>
      <c r="H16" s="30"/>
      <c r="I16" s="30"/>
      <c r="J16" s="30"/>
      <c r="K16" s="30"/>
    </row>
    <row r="17" spans="2:17" s="6" customFormat="1" ht="35.1" customHeight="1">
      <c r="B17" s="35" t="s">
        <v>14</v>
      </c>
      <c r="C17" s="35"/>
      <c r="D17" s="35"/>
      <c r="E17" s="35"/>
      <c r="F17" s="35"/>
      <c r="G17" s="35"/>
      <c r="H17" s="35"/>
      <c r="I17" s="35"/>
      <c r="J17" s="35"/>
      <c r="K17" s="35"/>
      <c r="L17" s="14"/>
      <c r="M17" s="14"/>
      <c r="N17" s="14"/>
      <c r="O17" s="14"/>
      <c r="P17" s="14"/>
      <c r="Q17" s="14"/>
    </row>
    <row r="18" spans="2:17" s="6" customFormat="1" ht="35.1" customHeight="1">
      <c r="C18" s="29" t="s">
        <v>15</v>
      </c>
      <c r="D18" s="29"/>
      <c r="E18" s="29"/>
      <c r="F18" s="29"/>
      <c r="G18" s="29"/>
      <c r="H18" s="29"/>
      <c r="I18" s="29"/>
      <c r="J18" s="29"/>
      <c r="K18" s="29"/>
      <c r="L18" s="14" t="b">
        <v>1</v>
      </c>
      <c r="M18" s="14" t="str">
        <f>IF(L18=TRUE,"Substitutie: ict is gebruikt als een directe vervanging van een niet-digitale tool. ","")</f>
        <v xml:space="preserve">Substitutie: ict is gebruikt als een directe vervanging van een niet-digitale tool. </v>
      </c>
      <c r="N18" s="14"/>
      <c r="O18" s="14"/>
      <c r="P18" s="14"/>
      <c r="Q18" s="14"/>
    </row>
    <row r="19" spans="2:17" s="6" customFormat="1" ht="35.1" customHeight="1">
      <c r="C19" s="29" t="s">
        <v>16</v>
      </c>
      <c r="D19" s="29"/>
      <c r="E19" s="29"/>
      <c r="F19" s="29"/>
      <c r="G19" s="29"/>
      <c r="H19" s="29"/>
      <c r="I19" s="29"/>
      <c r="J19" s="29"/>
      <c r="K19" s="29"/>
      <c r="L19" s="14" t="b">
        <v>1</v>
      </c>
      <c r="M19" s="14" t="str">
        <f>IF(L19=TRUE,"Uitbreiding: ict is gebruikt ter verbetering van bestaande methoden, maar er is geen fundamentele verandering. ","")</f>
        <v xml:space="preserve">Uitbreiding: ict is gebruikt ter verbetering van bestaande methoden, maar er is geen fundamentele verandering. </v>
      </c>
      <c r="N19" s="14"/>
      <c r="O19" s="14"/>
      <c r="P19" s="14"/>
      <c r="Q19" s="14"/>
    </row>
    <row r="20" spans="2:17" s="6" customFormat="1" ht="35.1" customHeight="1">
      <c r="C20" s="29" t="s">
        <v>17</v>
      </c>
      <c r="D20" s="29"/>
      <c r="E20" s="29"/>
      <c r="F20" s="29"/>
      <c r="G20" s="29"/>
      <c r="H20" s="29"/>
      <c r="I20" s="29"/>
      <c r="J20" s="29"/>
      <c r="K20" s="29"/>
      <c r="L20" s="14" t="b">
        <v>0</v>
      </c>
      <c r="M20" s="14" t="str">
        <f>IF(L20=TRUE,"Aanpassing: ict heeft geleid tot aanzienlijke heroverweging van onderwijstaken. ","")</f>
        <v/>
      </c>
      <c r="N20" s="14"/>
      <c r="O20" s="14"/>
      <c r="P20" s="14"/>
      <c r="Q20" s="14"/>
    </row>
    <row r="21" spans="2:17" s="6" customFormat="1" ht="35.1" customHeight="1">
      <c r="C21" s="29" t="s">
        <v>18</v>
      </c>
      <c r="D21" s="29"/>
      <c r="E21" s="29"/>
      <c r="F21" s="29"/>
      <c r="G21" s="29"/>
      <c r="H21" s="29"/>
      <c r="I21" s="29"/>
      <c r="J21" s="29"/>
      <c r="K21" s="29"/>
      <c r="L21" s="14" t="b">
        <v>0</v>
      </c>
      <c r="M21" s="14" t="str">
        <f>IF(L21=TRUE,"Herdefiniëring: ict heeft dit onderwijs fundamenteel veranderd. ","")</f>
        <v/>
      </c>
      <c r="N21" s="14"/>
      <c r="O21" s="14"/>
      <c r="P21" s="14"/>
      <c r="Q21" s="14"/>
    </row>
    <row r="22" spans="2:17" s="6" customFormat="1" ht="35.1" customHeight="1">
      <c r="C22" s="5"/>
      <c r="D22" s="5"/>
      <c r="E22" s="5"/>
      <c r="F22" s="5"/>
      <c r="G22" s="5"/>
      <c r="H22" s="5"/>
      <c r="I22" s="5"/>
      <c r="J22" s="5"/>
      <c r="K22" s="5"/>
      <c r="L22" s="14"/>
      <c r="M22" s="14"/>
      <c r="N22" s="14"/>
      <c r="O22" s="14"/>
      <c r="P22" s="14"/>
      <c r="Q22" s="14"/>
    </row>
    <row r="23" spans="2:17" s="6" customFormat="1" ht="22.5" customHeight="1">
      <c r="B23" s="41" t="s">
        <v>19</v>
      </c>
      <c r="C23" s="41"/>
      <c r="D23" s="41"/>
      <c r="E23" s="41"/>
      <c r="F23" s="41"/>
      <c r="G23" s="41"/>
      <c r="H23" s="41"/>
      <c r="I23" s="41"/>
      <c r="J23" s="41"/>
      <c r="K23" s="41"/>
      <c r="L23" s="14"/>
      <c r="M23" s="14"/>
      <c r="N23" s="14"/>
      <c r="O23" s="14"/>
      <c r="P23" s="14"/>
      <c r="Q23" s="14"/>
    </row>
    <row r="24" spans="2:17" s="6" customFormat="1" ht="35.1" customHeight="1">
      <c r="B24" s="7" t="s">
        <v>20</v>
      </c>
      <c r="C24" s="5"/>
      <c r="D24" s="5"/>
      <c r="E24" s="5"/>
      <c r="F24" s="5"/>
      <c r="G24" s="5"/>
      <c r="H24" s="5"/>
      <c r="I24" s="5"/>
      <c r="J24" s="5"/>
      <c r="K24" s="5"/>
      <c r="L24" s="14"/>
      <c r="M24" s="14"/>
      <c r="N24" s="14"/>
      <c r="O24" s="14"/>
      <c r="P24" s="14"/>
      <c r="Q24" s="14"/>
    </row>
    <row r="25" spans="2:17" s="6" customFormat="1" ht="35.1" customHeight="1">
      <c r="C25" s="5" t="s">
        <v>21</v>
      </c>
      <c r="D25" s="5"/>
      <c r="E25" s="5"/>
      <c r="F25" s="5"/>
      <c r="G25" s="5"/>
      <c r="H25" s="5"/>
      <c r="I25" s="5"/>
      <c r="J25" s="5"/>
      <c r="K25" s="5"/>
      <c r="L25" s="14" t="b">
        <v>0</v>
      </c>
      <c r="M25" s="14" t="str">
        <f t="shared" ref="M25:M32" si="1">IF(L25=TRUE,C25,"")</f>
        <v/>
      </c>
      <c r="N25" s="14"/>
      <c r="O25" s="14"/>
      <c r="P25" s="14"/>
      <c r="Q25" s="14"/>
    </row>
    <row r="26" spans="2:17" s="6" customFormat="1" ht="35.1" customHeight="1">
      <c r="C26" s="5" t="s">
        <v>22</v>
      </c>
      <c r="D26" s="5"/>
      <c r="E26" s="5"/>
      <c r="F26" s="5"/>
      <c r="G26" s="5"/>
      <c r="H26" s="5"/>
      <c r="I26" s="5"/>
      <c r="J26" s="5"/>
      <c r="K26" s="5"/>
      <c r="L26" s="14" t="b">
        <v>1</v>
      </c>
      <c r="M26" s="14" t="str">
        <f t="shared" si="1"/>
        <v xml:space="preserve">Gamification. </v>
      </c>
      <c r="N26" s="14"/>
      <c r="O26" s="14"/>
      <c r="P26" s="14"/>
      <c r="Q26" s="14"/>
    </row>
    <row r="27" spans="2:17" s="6" customFormat="1" ht="35.1" customHeight="1">
      <c r="C27" s="5" t="s">
        <v>23</v>
      </c>
      <c r="D27" s="5"/>
      <c r="E27" s="5"/>
      <c r="F27" s="5"/>
      <c r="G27" s="5"/>
      <c r="H27" s="5"/>
      <c r="I27" s="5"/>
      <c r="J27" s="5"/>
      <c r="K27" s="5"/>
      <c r="L27" s="14" t="b">
        <v>0</v>
      </c>
      <c r="M27" s="14" t="str">
        <f t="shared" si="1"/>
        <v/>
      </c>
      <c r="N27" s="14"/>
      <c r="O27" s="14"/>
      <c r="P27" s="14"/>
      <c r="Q27" s="14"/>
    </row>
    <row r="28" spans="2:17" s="6" customFormat="1" ht="35.1" customHeight="1">
      <c r="C28" s="5" t="s">
        <v>24</v>
      </c>
      <c r="D28" s="5"/>
      <c r="E28" s="5"/>
      <c r="F28" s="5"/>
      <c r="G28" s="5"/>
      <c r="H28" s="5"/>
      <c r="I28" s="5"/>
      <c r="J28" s="5"/>
      <c r="K28" s="5"/>
      <c r="L28" s="14" t="b">
        <v>1</v>
      </c>
      <c r="M28" s="14" t="str">
        <f t="shared" si="1"/>
        <v xml:space="preserve">Ervaringsgericht leren. </v>
      </c>
      <c r="N28" s="14"/>
      <c r="O28" s="14"/>
      <c r="P28" s="14"/>
      <c r="Q28" s="14"/>
    </row>
    <row r="29" spans="2:17" s="6" customFormat="1" ht="35.1" customHeight="1">
      <c r="C29" s="5" t="s">
        <v>25</v>
      </c>
      <c r="D29" s="5"/>
      <c r="E29" s="5"/>
      <c r="F29" s="5"/>
      <c r="G29" s="5"/>
      <c r="H29" s="5"/>
      <c r="I29" s="5"/>
      <c r="J29" s="5"/>
      <c r="K29" s="5"/>
      <c r="L29" s="14" t="b">
        <v>0</v>
      </c>
      <c r="M29" s="14" t="str">
        <f t="shared" si="1"/>
        <v/>
      </c>
      <c r="N29" s="14"/>
      <c r="O29" s="14"/>
      <c r="P29" s="14"/>
      <c r="Q29" s="14"/>
    </row>
    <row r="30" spans="2:17" s="6" customFormat="1" ht="35.1" customHeight="1">
      <c r="C30" s="5" t="s">
        <v>26</v>
      </c>
      <c r="D30" s="5"/>
      <c r="E30" s="5"/>
      <c r="F30" s="5"/>
      <c r="G30" s="5"/>
      <c r="H30" s="5"/>
      <c r="I30" s="5"/>
      <c r="J30" s="5"/>
      <c r="K30" s="5"/>
      <c r="L30" s="14" t="b">
        <v>1</v>
      </c>
      <c r="M30" s="14" t="str">
        <f t="shared" si="1"/>
        <v xml:space="preserve">Probleemgestuurd leren. </v>
      </c>
      <c r="N30" s="14"/>
      <c r="O30" s="14"/>
      <c r="P30" s="14"/>
      <c r="Q30" s="14"/>
    </row>
    <row r="31" spans="2:17" s="6" customFormat="1" ht="35.1" customHeight="1">
      <c r="C31" s="5" t="s">
        <v>27</v>
      </c>
      <c r="D31" s="5"/>
      <c r="E31" s="5"/>
      <c r="F31" s="5"/>
      <c r="G31" s="5"/>
      <c r="H31" s="5"/>
      <c r="I31" s="5"/>
      <c r="J31" s="5"/>
      <c r="K31" s="5"/>
      <c r="L31" s="14" t="b">
        <v>0</v>
      </c>
      <c r="M31" s="14" t="str">
        <f t="shared" si="1"/>
        <v/>
      </c>
      <c r="N31" s="14"/>
      <c r="O31" s="14"/>
      <c r="P31" s="14"/>
      <c r="Q31" s="14"/>
    </row>
    <row r="32" spans="2:17" s="6" customFormat="1" ht="35.1" customHeight="1" thickBot="1">
      <c r="C32" s="5" t="s">
        <v>28</v>
      </c>
      <c r="D32" s="5"/>
      <c r="E32" s="5"/>
      <c r="F32" s="5"/>
      <c r="G32" s="5"/>
      <c r="H32" s="5"/>
      <c r="I32" s="5"/>
      <c r="J32" s="5"/>
      <c r="K32" s="5"/>
      <c r="L32" s="14" t="b">
        <v>0</v>
      </c>
      <c r="M32" s="14" t="str">
        <f t="shared" si="1"/>
        <v/>
      </c>
      <c r="N32" s="14"/>
      <c r="O32" s="14"/>
      <c r="P32" s="14"/>
      <c r="Q32" s="14"/>
    </row>
    <row r="33" spans="2:18" s="6" customFormat="1" ht="35.1" customHeight="1" thickBot="1">
      <c r="C33" s="5" t="s">
        <v>29</v>
      </c>
      <c r="D33" s="5"/>
      <c r="E33" s="42"/>
      <c r="F33" s="43"/>
      <c r="G33" s="43"/>
      <c r="H33" s="43"/>
      <c r="I33" s="43"/>
      <c r="J33" s="44"/>
      <c r="K33" s="5"/>
      <c r="L33" s="14" t="b">
        <v>0</v>
      </c>
      <c r="M33" s="14" t="str">
        <f>IF(L33=TRUE,E33,"")</f>
        <v/>
      </c>
      <c r="N33" s="14"/>
      <c r="O33" s="14"/>
      <c r="P33" s="14"/>
      <c r="Q33" s="14"/>
    </row>
    <row r="34" spans="2:18" s="6" customFormat="1" ht="35.1" customHeight="1">
      <c r="C34" s="5"/>
      <c r="D34" s="5"/>
      <c r="E34" s="5"/>
      <c r="F34" s="5"/>
      <c r="G34" s="5"/>
      <c r="H34" s="5"/>
      <c r="I34" s="5"/>
      <c r="J34" s="5"/>
      <c r="K34" s="5"/>
      <c r="L34" s="14"/>
      <c r="M34" s="14"/>
      <c r="N34" s="14"/>
      <c r="O34" s="14"/>
      <c r="P34" s="14"/>
      <c r="Q34" s="14"/>
    </row>
    <row r="35" spans="2:18" ht="21">
      <c r="B35" s="30" t="s">
        <v>30</v>
      </c>
      <c r="C35" s="30"/>
      <c r="D35" s="30"/>
      <c r="E35" s="30"/>
      <c r="F35" s="30"/>
      <c r="G35" s="30"/>
      <c r="H35" s="30"/>
      <c r="I35" s="30"/>
      <c r="J35" s="30"/>
      <c r="K35" s="30"/>
      <c r="R35" s="6"/>
    </row>
    <row r="36" spans="2:18" s="6" customFormat="1" ht="35.1" customHeight="1">
      <c r="C36" s="6" t="s">
        <v>31</v>
      </c>
      <c r="L36" s="14" t="b">
        <v>1</v>
      </c>
      <c r="M36" s="14" t="str">
        <f>IF(L36=TRUE,"Ict wordt als volgt ingezet om te differentiëren: ","Ict is niet ingezet om te differentiëren.")</f>
        <v xml:space="preserve">Ict wordt als volgt ingezet om te differentiëren: </v>
      </c>
      <c r="N36" s="14"/>
      <c r="O36" s="14"/>
      <c r="P36" s="14"/>
      <c r="Q36" s="14"/>
    </row>
    <row r="37" spans="2:18" s="6" customFormat="1" ht="35.1" customHeight="1" thickBot="1">
      <c r="C37" s="35" t="str">
        <f>IF(L36=FALSE,"Zo niet, ga door naar het volgende thema.","Hoe wordt ict ingezet om te differentiëren?")</f>
        <v>Hoe wordt ict ingezet om te differentiëren?</v>
      </c>
      <c r="D37" s="35"/>
      <c r="E37" s="40" t="s">
        <v>32</v>
      </c>
      <c r="F37" s="40"/>
      <c r="G37" s="21"/>
      <c r="L37" s="14"/>
      <c r="M37" s="14"/>
      <c r="N37" s="14"/>
      <c r="O37" s="14"/>
      <c r="P37" s="14"/>
      <c r="Q37" s="14"/>
    </row>
    <row r="38" spans="2:18" s="6" customFormat="1" ht="35.1" customHeight="1" thickBot="1">
      <c r="C38" s="29" t="str">
        <f>IF(L36=TRUE,"Door vast te stellen waar studenten moeite mee hebben ","")</f>
        <v xml:space="preserve">Door vast te stellen waar studenten moeite mee hebben </v>
      </c>
      <c r="D38" s="29"/>
      <c r="E38" s="22" t="s">
        <v>33</v>
      </c>
      <c r="F38" s="38" t="str">
        <f>IF(N38=TRUE,"Op welk niveau wordt er gedifferentieerd? 
Typ 1 - 4 op basis van de plaatjes rechts:","")</f>
        <v>Op welk niveau wordt er gedifferentieerd? 
Typ 1 - 4 op basis van de plaatjes rechts:</v>
      </c>
      <c r="G38" s="38"/>
      <c r="H38" s="38"/>
      <c r="I38" s="39"/>
      <c r="J38" s="23">
        <v>2</v>
      </c>
      <c r="L38" s="14" t="b">
        <v>1</v>
      </c>
      <c r="M38" s="14" t="str">
        <f>IF(AND(L38=TRUE,L36=TRUE),C38,"")</f>
        <v xml:space="preserve">Door vast te stellen waar studenten moeite mee hebben </v>
      </c>
      <c r="N38" s="14" t="b">
        <v>1</v>
      </c>
      <c r="O38" s="14" t="str">
        <f t="shared" ref="O38:O46" si="2">IF(AND(L38=TRUE,N38=FALSE),"(gelijk voor alle studenten). ",P38)</f>
        <v xml:space="preserve">(differentiatie in groepen). </v>
      </c>
      <c r="P38" s="14" t="str">
        <f>IF(J38=1,"(differentiatie per student). ",IF(J38=2,"(differentiatie in groepen). ",IF(J38=3,"(differentiatie voor individuele studenten en een restgroep). ",IF(J38=4,"(differentiatie voor studenten en groepen). ",""))))</f>
        <v xml:space="preserve">(differentiatie in groepen). </v>
      </c>
      <c r="Q38" s="14"/>
    </row>
    <row r="39" spans="2:18" s="6" customFormat="1" ht="35.1" customHeight="1" thickBot="1">
      <c r="C39" s="29" t="str">
        <f>IF(L36=TRUE,"Door de beginsituatie van studenten vast te stellen ","")</f>
        <v xml:space="preserve">Door de beginsituatie van studenten vast te stellen </v>
      </c>
      <c r="D39" s="29"/>
      <c r="E39" s="22" t="s">
        <v>33</v>
      </c>
      <c r="F39" s="38" t="str">
        <f t="shared" ref="F39:F46" si="3">IF(N39=TRUE,"Op welk niveau wordt er gedifferentieerd? 
Typ 1 - 4 op basis van de plaatjes rechts:","")</f>
        <v/>
      </c>
      <c r="G39" s="38"/>
      <c r="H39" s="38"/>
      <c r="I39" s="39"/>
      <c r="J39" s="23"/>
      <c r="L39" s="14" t="b">
        <v>0</v>
      </c>
      <c r="M39" s="14" t="str">
        <f>IF(AND(L39=TRUE,L36=TRUE),C39,"")</f>
        <v/>
      </c>
      <c r="N39" s="14" t="b">
        <v>0</v>
      </c>
      <c r="O39" s="14" t="str">
        <f t="shared" si="2"/>
        <v/>
      </c>
      <c r="P39" s="14" t="str">
        <f t="shared" ref="P39:P46" si="4">IF(J39=1,"(differentiatie per student). ",IF(J39=2,"(differentiatie in groepen). ",IF(J39=3,"(differentiatie voor individuele studenten en een restgroep). ",IF(J39=4,"(differentiatie voor studenten en groepen). ",""))))</f>
        <v/>
      </c>
      <c r="Q39" s="14"/>
    </row>
    <row r="40" spans="2:18" s="6" customFormat="1" ht="35.1" customHeight="1" thickBot="1">
      <c r="C40" s="6" t="str">
        <f>IF(L36=TRUE,"Door te differentiëren in lesstof ","")</f>
        <v xml:space="preserve">Door te differentiëren in lesstof </v>
      </c>
      <c r="E40" s="22" t="s">
        <v>33</v>
      </c>
      <c r="F40" s="38" t="str">
        <f t="shared" si="3"/>
        <v>Op welk niveau wordt er gedifferentieerd? 
Typ 1 - 4 op basis van de plaatjes rechts:</v>
      </c>
      <c r="G40" s="38"/>
      <c r="H40" s="38"/>
      <c r="I40" s="39"/>
      <c r="J40" s="23">
        <v>2</v>
      </c>
      <c r="L40" s="14" t="b">
        <v>1</v>
      </c>
      <c r="M40" s="14" t="str">
        <f>IF(AND(L40=TRUE,L36=TRUE),C40,"")</f>
        <v xml:space="preserve">Door te differentiëren in lesstof </v>
      </c>
      <c r="N40" s="14" t="b">
        <v>1</v>
      </c>
      <c r="O40" s="14" t="str">
        <f t="shared" si="2"/>
        <v xml:space="preserve">(differentiatie in groepen). </v>
      </c>
      <c r="P40" s="14" t="str">
        <f t="shared" si="4"/>
        <v xml:space="preserve">(differentiatie in groepen). </v>
      </c>
      <c r="Q40" s="14"/>
    </row>
    <row r="41" spans="2:18" s="6" customFormat="1" ht="35.1" customHeight="1" thickBot="1">
      <c r="C41" s="6" t="str">
        <f>IF(L36=TRUE,"Door te differentiëren in de instructie ","")</f>
        <v xml:space="preserve">Door te differentiëren in de instructie </v>
      </c>
      <c r="E41" s="22" t="s">
        <v>33</v>
      </c>
      <c r="F41" s="38" t="str">
        <f t="shared" si="3"/>
        <v/>
      </c>
      <c r="G41" s="38"/>
      <c r="H41" s="38"/>
      <c r="I41" s="39"/>
      <c r="J41" s="23"/>
      <c r="L41" s="14" t="b">
        <v>0</v>
      </c>
      <c r="M41" s="14" t="str">
        <f>IF(AND(L41=TRUE,L36=TRUE),C41,"")</f>
        <v/>
      </c>
      <c r="N41" s="14" t="b">
        <v>0</v>
      </c>
      <c r="O41" s="14" t="str">
        <f t="shared" si="2"/>
        <v/>
      </c>
      <c r="P41" s="14" t="str">
        <f t="shared" si="4"/>
        <v/>
      </c>
      <c r="Q41" s="14"/>
    </row>
    <row r="42" spans="2:18" s="6" customFormat="1" ht="35.1" customHeight="1" thickBot="1">
      <c r="C42" s="29" t="str">
        <f>IF(L36=TRUE,"Door te differentiëren in de wijze waarop de studenten de leerstof verwerken ","")</f>
        <v xml:space="preserve">Door te differentiëren in de wijze waarop de studenten de leerstof verwerken </v>
      </c>
      <c r="D42" s="29"/>
      <c r="E42" s="22" t="s">
        <v>33</v>
      </c>
      <c r="F42" s="38" t="str">
        <f t="shared" si="3"/>
        <v/>
      </c>
      <c r="G42" s="38"/>
      <c r="H42" s="38"/>
      <c r="I42" s="39"/>
      <c r="J42" s="23"/>
      <c r="L42" s="14" t="b">
        <v>0</v>
      </c>
      <c r="M42" s="14" t="str">
        <f>IF(AND(L42=TRUE,L36=TRUE),C42,"")</f>
        <v/>
      </c>
      <c r="N42" s="14" t="b">
        <v>0</v>
      </c>
      <c r="O42" s="14" t="str">
        <f t="shared" si="2"/>
        <v/>
      </c>
      <c r="P42" s="14" t="str">
        <f t="shared" si="4"/>
        <v/>
      </c>
      <c r="Q42" s="14"/>
    </row>
    <row r="43" spans="2:18" s="6" customFormat="1" ht="35.1" customHeight="1" thickBot="1">
      <c r="C43" s="6" t="str">
        <f>IF(L36=TRUE,"Door te differentiëren in toetsing ","")</f>
        <v xml:space="preserve">Door te differentiëren in toetsing </v>
      </c>
      <c r="E43" s="22" t="s">
        <v>33</v>
      </c>
      <c r="F43" s="38" t="str">
        <f t="shared" si="3"/>
        <v/>
      </c>
      <c r="G43" s="38"/>
      <c r="H43" s="38"/>
      <c r="I43" s="39"/>
      <c r="J43" s="23"/>
      <c r="L43" s="14" t="b">
        <v>0</v>
      </c>
      <c r="M43" s="14" t="str">
        <f>IF(AND(L43=TRUE,L36=TRUE),C43,"")</f>
        <v/>
      </c>
      <c r="N43" s="14" t="b">
        <v>0</v>
      </c>
      <c r="O43" s="14" t="str">
        <f t="shared" si="2"/>
        <v/>
      </c>
      <c r="P43" s="14" t="str">
        <f t="shared" si="4"/>
        <v/>
      </c>
      <c r="Q43" s="14"/>
    </row>
    <row r="44" spans="2:18" s="6" customFormat="1" ht="35.1" customHeight="1" thickBot="1">
      <c r="C44" s="29" t="str">
        <f>IF(L36=TRUE,"Door te differentiëren in leerdoelen voor de studenten ","")</f>
        <v xml:space="preserve">Door te differentiëren in leerdoelen voor de studenten </v>
      </c>
      <c r="D44" s="29"/>
      <c r="E44" s="22" t="s">
        <v>33</v>
      </c>
      <c r="F44" s="38" t="str">
        <f t="shared" si="3"/>
        <v/>
      </c>
      <c r="G44" s="38"/>
      <c r="H44" s="38"/>
      <c r="I44" s="39"/>
      <c r="J44" s="23"/>
      <c r="L44" s="14" t="b">
        <v>0</v>
      </c>
      <c r="M44" s="14" t="str">
        <f>IF(AND(L44=TRUE,L36=TRUE),C44,"")</f>
        <v/>
      </c>
      <c r="N44" s="14" t="b">
        <v>0</v>
      </c>
      <c r="O44" s="14" t="str">
        <f t="shared" si="2"/>
        <v/>
      </c>
      <c r="P44" s="14" t="str">
        <f t="shared" si="4"/>
        <v/>
      </c>
      <c r="Q44" s="14"/>
    </row>
    <row r="45" spans="2:18" s="6" customFormat="1" ht="35.1" customHeight="1" thickBot="1">
      <c r="C45" s="29" t="str">
        <f>IF(L36=TRUE,"Door te evalueren of het leerdoel bereikt is","")</f>
        <v>Door te evalueren of het leerdoel bereikt is</v>
      </c>
      <c r="D45" s="29"/>
      <c r="E45" s="22" t="s">
        <v>33</v>
      </c>
      <c r="F45" s="38" t="str">
        <f t="shared" si="3"/>
        <v/>
      </c>
      <c r="G45" s="38"/>
      <c r="H45" s="38"/>
      <c r="I45" s="39"/>
      <c r="J45" s="23"/>
      <c r="L45" s="14" t="b">
        <v>0</v>
      </c>
      <c r="M45" s="14" t="str">
        <f>IF(AND(L45=TRUE,L36=TRUE),C45,"")</f>
        <v/>
      </c>
      <c r="N45" s="14" t="b">
        <v>0</v>
      </c>
      <c r="O45" s="14" t="str">
        <f t="shared" si="2"/>
        <v/>
      </c>
      <c r="P45" s="14" t="str">
        <f t="shared" si="4"/>
        <v/>
      </c>
      <c r="Q45" s="14"/>
    </row>
    <row r="46" spans="2:18" s="6" customFormat="1" ht="35.1" customHeight="1" thickBot="1">
      <c r="C46" s="29" t="str">
        <f>IF(L36=TRUE,"Door gerichte hulp te bieden bij een probleem van de student ","")</f>
        <v xml:space="preserve">Door gerichte hulp te bieden bij een probleem van de student </v>
      </c>
      <c r="D46" s="29"/>
      <c r="E46" s="22" t="s">
        <v>33</v>
      </c>
      <c r="F46" s="38" t="str">
        <f t="shared" si="3"/>
        <v/>
      </c>
      <c r="G46" s="38"/>
      <c r="H46" s="38"/>
      <c r="I46" s="39"/>
      <c r="J46" s="23"/>
      <c r="L46" s="14" t="b">
        <v>0</v>
      </c>
      <c r="M46" s="14" t="str">
        <f>IF(AND(L46=TRUE,L36=TRUE),C46,"")</f>
        <v/>
      </c>
      <c r="N46" s="14" t="b">
        <v>0</v>
      </c>
      <c r="O46" s="14" t="str">
        <f t="shared" si="2"/>
        <v/>
      </c>
      <c r="P46" s="14" t="str">
        <f t="shared" si="4"/>
        <v/>
      </c>
      <c r="Q46" s="14"/>
    </row>
    <row r="47" spans="2:18" s="6" customFormat="1" ht="35.1" customHeight="1" thickBot="1">
      <c r="C47" s="6" t="s">
        <v>34</v>
      </c>
      <c r="E47" s="45"/>
      <c r="F47" s="46"/>
      <c r="G47" s="46"/>
      <c r="H47" s="46"/>
      <c r="I47" s="46"/>
      <c r="J47" s="47"/>
      <c r="L47" s="14" t="b">
        <v>0</v>
      </c>
      <c r="M47" s="14" t="str">
        <f>IF(AND(L47=TRUE,L36=TRUE),E47,"")</f>
        <v/>
      </c>
      <c r="N47" s="14"/>
      <c r="O47" s="14"/>
      <c r="P47" s="14"/>
      <c r="Q47" s="14"/>
    </row>
    <row r="48" spans="2:18" s="6" customFormat="1" ht="35.1" customHeight="1">
      <c r="L48" s="14"/>
      <c r="M48" s="14"/>
      <c r="N48" s="14"/>
      <c r="O48" s="14"/>
      <c r="P48" s="14"/>
      <c r="Q48" s="14"/>
    </row>
    <row r="49" spans="2:17" ht="21">
      <c r="B49" s="30" t="s">
        <v>35</v>
      </c>
      <c r="C49" s="30"/>
      <c r="D49" s="30"/>
      <c r="E49" s="30"/>
      <c r="F49" s="30"/>
      <c r="G49" s="30"/>
      <c r="H49" s="30"/>
      <c r="I49" s="30"/>
      <c r="J49" s="30"/>
      <c r="K49" s="30"/>
    </row>
    <row r="50" spans="2:17" s="6" customFormat="1" ht="35.1" customHeight="1">
      <c r="B50" s="7" t="s">
        <v>36</v>
      </c>
      <c r="L50" s="14"/>
      <c r="M50" s="14"/>
      <c r="N50" s="14"/>
      <c r="O50" s="14"/>
      <c r="P50" s="14"/>
      <c r="Q50" s="14"/>
    </row>
    <row r="51" spans="2:17" s="6" customFormat="1" ht="35.1" customHeight="1">
      <c r="C51" s="37" t="s">
        <v>37</v>
      </c>
      <c r="D51" s="37"/>
      <c r="E51" s="37"/>
      <c r="F51" s="37"/>
      <c r="G51" s="37"/>
      <c r="H51" s="37"/>
      <c r="I51" s="37"/>
      <c r="J51" s="37"/>
      <c r="K51" s="37"/>
      <c r="L51" s="14" t="b">
        <v>0</v>
      </c>
      <c r="M51" s="14" t="str">
        <f t="shared" ref="M51:M56" si="5">IF(L51=TRUE,C51,"")</f>
        <v/>
      </c>
      <c r="N51" s="14"/>
      <c r="O51" s="14"/>
      <c r="P51" s="14"/>
      <c r="Q51" s="14"/>
    </row>
    <row r="52" spans="2:17" s="6" customFormat="1" ht="35.1" customHeight="1">
      <c r="C52" s="37" t="s">
        <v>38</v>
      </c>
      <c r="D52" s="37"/>
      <c r="E52" s="37"/>
      <c r="F52" s="37"/>
      <c r="G52" s="37"/>
      <c r="H52" s="37"/>
      <c r="I52" s="37"/>
      <c r="J52" s="37"/>
      <c r="K52" s="37"/>
      <c r="L52" s="14" t="b">
        <v>0</v>
      </c>
      <c r="M52" s="14" t="str">
        <f t="shared" si="5"/>
        <v/>
      </c>
      <c r="N52" s="14"/>
      <c r="O52" s="14"/>
      <c r="P52" s="14"/>
      <c r="Q52" s="14"/>
    </row>
    <row r="53" spans="2:17" s="6" customFormat="1" ht="35.1" customHeight="1">
      <c r="C53" s="37" t="s">
        <v>39</v>
      </c>
      <c r="D53" s="37"/>
      <c r="E53" s="37"/>
      <c r="F53" s="37"/>
      <c r="G53" s="37"/>
      <c r="H53" s="37"/>
      <c r="I53" s="37"/>
      <c r="J53" s="37"/>
      <c r="K53" s="37"/>
      <c r="L53" s="14" t="b">
        <v>0</v>
      </c>
      <c r="M53" s="14" t="str">
        <f t="shared" si="5"/>
        <v/>
      </c>
      <c r="N53" s="14"/>
      <c r="O53" s="14"/>
      <c r="P53" s="14"/>
      <c r="Q53" s="14"/>
    </row>
    <row r="54" spans="2:17" s="6" customFormat="1" ht="35.1" customHeight="1">
      <c r="C54" s="37" t="s">
        <v>40</v>
      </c>
      <c r="D54" s="37"/>
      <c r="E54" s="37"/>
      <c r="F54" s="37"/>
      <c r="G54" s="37"/>
      <c r="H54" s="37"/>
      <c r="I54" s="37"/>
      <c r="J54" s="37"/>
      <c r="K54" s="37"/>
      <c r="L54" s="14" t="b">
        <v>1</v>
      </c>
      <c r="M54" s="14" t="str">
        <f t="shared" si="5"/>
        <v xml:space="preserve">D. De interacties lopen vooral van de docent naar de student (bijv. het delen van content). </v>
      </c>
      <c r="N54" s="14"/>
      <c r="O54" s="14"/>
      <c r="P54" s="14"/>
      <c r="Q54" s="14"/>
    </row>
    <row r="55" spans="2:17" s="6" customFormat="1" ht="35.1" customHeight="1">
      <c r="C55" s="37" t="s">
        <v>41</v>
      </c>
      <c r="D55" s="37"/>
      <c r="E55" s="37"/>
      <c r="F55" s="37"/>
      <c r="G55" s="37"/>
      <c r="H55" s="37"/>
      <c r="I55" s="37"/>
      <c r="J55" s="37"/>
      <c r="K55" s="37"/>
      <c r="L55" s="14" t="b">
        <v>0</v>
      </c>
      <c r="M55" s="14" t="str">
        <f t="shared" si="5"/>
        <v/>
      </c>
      <c r="N55" s="14"/>
      <c r="O55" s="14"/>
      <c r="P55" s="14"/>
      <c r="Q55" s="14"/>
    </row>
    <row r="56" spans="2:17" s="6" customFormat="1" ht="35.1" customHeight="1">
      <c r="C56" s="37" t="s">
        <v>42</v>
      </c>
      <c r="D56" s="37"/>
      <c r="E56" s="37"/>
      <c r="F56" s="37"/>
      <c r="G56" s="37"/>
      <c r="H56" s="37"/>
      <c r="I56" s="37"/>
      <c r="J56" s="37"/>
      <c r="K56" s="37"/>
      <c r="L56" s="14" t="b">
        <v>0</v>
      </c>
      <c r="M56" s="14" t="str">
        <f t="shared" si="5"/>
        <v/>
      </c>
      <c r="N56" s="14"/>
      <c r="O56" s="14"/>
      <c r="P56" s="14"/>
      <c r="Q56" s="14"/>
    </row>
    <row r="57" spans="2:17" s="6" customFormat="1" ht="35.1" customHeight="1">
      <c r="C57" s="36" t="str">
        <f>IF(L57&gt;1,"Kies er aub één.","")</f>
        <v/>
      </c>
      <c r="D57" s="36"/>
      <c r="E57" s="36"/>
      <c r="F57" s="36"/>
      <c r="G57" s="36"/>
      <c r="H57" s="36"/>
      <c r="I57" s="36"/>
      <c r="J57" s="36"/>
      <c r="K57" s="36"/>
      <c r="L57" s="14">
        <f>COUNTIF(L51:L56,TRUE)</f>
        <v>1</v>
      </c>
      <c r="M57" s="14"/>
      <c r="N57" s="14"/>
      <c r="O57" s="14"/>
      <c r="P57" s="14"/>
      <c r="Q57" s="14"/>
    </row>
    <row r="58" spans="2:17" ht="21">
      <c r="B58" s="30" t="s">
        <v>43</v>
      </c>
      <c r="C58" s="30"/>
      <c r="D58" s="30"/>
      <c r="E58" s="30"/>
      <c r="F58" s="30"/>
      <c r="G58" s="30"/>
      <c r="H58" s="30"/>
      <c r="I58" s="30"/>
      <c r="J58" s="30"/>
      <c r="K58" s="30"/>
    </row>
    <row r="59" spans="2:17">
      <c r="B59" s="37" t="s">
        <v>44</v>
      </c>
      <c r="C59" s="37"/>
      <c r="D59" s="37"/>
      <c r="E59" s="37"/>
      <c r="F59" s="37"/>
      <c r="G59" s="37"/>
      <c r="H59" s="37"/>
      <c r="I59" s="37"/>
      <c r="J59" s="37"/>
      <c r="K59" s="37"/>
    </row>
    <row r="60" spans="2:17">
      <c r="B60" s="6"/>
      <c r="C60" s="6"/>
      <c r="D60" s="11" t="s">
        <v>45</v>
      </c>
      <c r="E60" s="36" t="s">
        <v>46</v>
      </c>
      <c r="F60" s="36"/>
      <c r="G60" s="36" t="s">
        <v>47</v>
      </c>
      <c r="H60" s="36"/>
      <c r="I60" s="6"/>
      <c r="J60" s="6"/>
      <c r="K60" s="6"/>
      <c r="L60" s="20" t="s">
        <v>45</v>
      </c>
      <c r="M60" s="20" t="s">
        <v>48</v>
      </c>
      <c r="N60" s="20" t="s">
        <v>47</v>
      </c>
      <c r="O60" s="15" t="s">
        <v>46</v>
      </c>
      <c r="P60" s="15" t="s">
        <v>47</v>
      </c>
      <c r="Q60" s="15" t="s">
        <v>45</v>
      </c>
    </row>
    <row r="61" spans="2:17">
      <c r="B61" s="19" t="s">
        <v>49</v>
      </c>
      <c r="C61" s="19"/>
      <c r="D61" s="19"/>
      <c r="E61" s="49"/>
      <c r="F61" s="49"/>
      <c r="G61" s="48"/>
      <c r="H61" s="48"/>
      <c r="I61" s="6" t="str">
        <f t="shared" ref="I61:I66" si="6">IF(COUNTIF(L61:N61,TRUE)&gt;1,"Kies er aub één","")</f>
        <v/>
      </c>
      <c r="L61" s="13" t="b">
        <v>1</v>
      </c>
      <c r="M61" s="13" t="b">
        <v>0</v>
      </c>
      <c r="N61" s="13" t="b">
        <v>0</v>
      </c>
      <c r="O61" s="13" t="str">
        <f>IF(M61=TRUE,"WAT er geleerd wordt. ","")</f>
        <v/>
      </c>
      <c r="P61" s="13" t="str">
        <f>IF(N61=TRUE,"WAT er geleerd wordt. ","")</f>
        <v/>
      </c>
      <c r="Q61" s="13" t="str">
        <f>IF(L61=TRUE,"WAT er geleerd wordt. ","")</f>
        <v xml:space="preserve">WAT er geleerd wordt. </v>
      </c>
    </row>
    <row r="62" spans="2:17">
      <c r="B62" s="19" t="s">
        <v>50</v>
      </c>
      <c r="C62" s="19"/>
      <c r="D62" s="19"/>
      <c r="E62" s="49"/>
      <c r="F62" s="49"/>
      <c r="G62" s="48"/>
      <c r="H62" s="48"/>
      <c r="I62" s="6" t="str">
        <f t="shared" si="6"/>
        <v/>
      </c>
      <c r="L62" s="13" t="b">
        <v>0</v>
      </c>
      <c r="M62" s="13" t="b">
        <v>1</v>
      </c>
      <c r="N62" s="13" t="b">
        <v>0</v>
      </c>
      <c r="O62" s="13" t="str">
        <f>IF(M62=TRUE,"WANNEER er geleerd wordt. ","")</f>
        <v xml:space="preserve">WANNEER er geleerd wordt. </v>
      </c>
      <c r="P62" s="13" t="str">
        <f>IF(N62=TRUE,"WANNEER er geleerd wordt. ","")</f>
        <v/>
      </c>
      <c r="Q62" s="13" t="str">
        <f>IF(L62=TRUE,"WANNEER er geleerd wordt. ","")</f>
        <v/>
      </c>
    </row>
    <row r="63" spans="2:17">
      <c r="B63" s="19" t="s">
        <v>51</v>
      </c>
      <c r="C63" s="19"/>
      <c r="D63" s="19"/>
      <c r="E63" s="49"/>
      <c r="F63" s="49"/>
      <c r="G63" s="48"/>
      <c r="H63" s="48"/>
      <c r="I63" s="6" t="str">
        <f t="shared" si="6"/>
        <v/>
      </c>
      <c r="L63" s="13" t="b">
        <v>0</v>
      </c>
      <c r="M63" s="13" t="b">
        <v>0</v>
      </c>
      <c r="N63" s="13" t="b">
        <v>1</v>
      </c>
      <c r="O63" s="13" t="str">
        <f>IF(M63=TRUE,"WAAR er geleerd wordt. ","")</f>
        <v/>
      </c>
      <c r="P63" s="13" t="str">
        <f>IF(N63=TRUE,"WAAR er geleerd wordt. ","")</f>
        <v xml:space="preserve">WAAR er geleerd wordt. </v>
      </c>
      <c r="Q63" s="13" t="str">
        <f>IF(L63=TRUE,"WAAR er geleerd wordt. ","")</f>
        <v/>
      </c>
    </row>
    <row r="64" spans="2:17">
      <c r="B64" s="19" t="s">
        <v>52</v>
      </c>
      <c r="C64" s="19"/>
      <c r="D64" s="19"/>
      <c r="E64" s="49"/>
      <c r="F64" s="49"/>
      <c r="G64" s="48"/>
      <c r="H64" s="48"/>
      <c r="I64" s="6" t="str">
        <f t="shared" si="6"/>
        <v/>
      </c>
      <c r="L64" s="13" t="b">
        <v>0</v>
      </c>
      <c r="M64" s="13" t="b">
        <v>0</v>
      </c>
      <c r="N64" s="13" t="b">
        <v>1</v>
      </c>
      <c r="O64" s="13" t="str">
        <f>IF(M64=TRUE,"HOE er geleerd wordt. ","")</f>
        <v/>
      </c>
      <c r="P64" s="13" t="str">
        <f>IF(N64=TRUE,"HOE er geleerd wordt. ","")</f>
        <v xml:space="preserve">HOE er geleerd wordt. </v>
      </c>
      <c r="Q64" s="13" t="str">
        <f>IF(L64=TRUE,"HOE er geleerd wordt. ","")</f>
        <v/>
      </c>
    </row>
    <row r="65" spans="2:17">
      <c r="B65" s="19" t="s">
        <v>53</v>
      </c>
      <c r="C65" s="19"/>
      <c r="D65" s="19"/>
      <c r="E65" s="49"/>
      <c r="F65" s="49"/>
      <c r="G65" s="48"/>
      <c r="H65" s="48"/>
      <c r="I65" s="6" t="str">
        <f t="shared" si="6"/>
        <v/>
      </c>
      <c r="L65" s="13" t="b">
        <v>0</v>
      </c>
      <c r="M65" s="13" t="b">
        <v>0</v>
      </c>
      <c r="N65" s="13" t="b">
        <v>1</v>
      </c>
      <c r="O65" s="13" t="str">
        <f>IF(M65=TRUE,"MET WIE er geleerd wordt. ","")</f>
        <v/>
      </c>
      <c r="P65" s="13" t="str">
        <f>IF(N65=TRUE,"MET WIE er geleerd wordt. ","")</f>
        <v xml:space="preserve">MET WIE er geleerd wordt. </v>
      </c>
      <c r="Q65" s="13" t="str">
        <f>IF(L65=TRUE,"MET WIE er geleerd wordt. ","")</f>
        <v/>
      </c>
    </row>
    <row r="66" spans="2:17">
      <c r="B66" s="37" t="s">
        <v>54</v>
      </c>
      <c r="C66" s="37"/>
      <c r="D66" s="19"/>
      <c r="E66" s="49"/>
      <c r="F66" s="49"/>
      <c r="G66" s="48"/>
      <c r="H66" s="48"/>
      <c r="I66" s="6" t="str">
        <f t="shared" si="6"/>
        <v/>
      </c>
      <c r="L66" s="13" t="b">
        <v>0</v>
      </c>
      <c r="M66" s="13" t="b">
        <v>0</v>
      </c>
      <c r="N66" s="13" t="b">
        <v>1</v>
      </c>
      <c r="O66" s="13" t="str">
        <f>IF(M66=TRUE,"In WELK TEMPO er geleerd wordt. ","")</f>
        <v/>
      </c>
      <c r="P66" s="13" t="str">
        <f>IF(N66=TRUE,"In WELK TEMPO er geleerd wordt. ","")</f>
        <v xml:space="preserve">In WELK TEMPO er geleerd wordt. </v>
      </c>
      <c r="Q66" s="13" t="str">
        <f>IF(L66=TRUE,"In WELK TEMPO er geleerd wordt. ","")</f>
        <v/>
      </c>
    </row>
    <row r="67" spans="2:17">
      <c r="B67" s="6"/>
      <c r="C67" s="6"/>
      <c r="D67" s="6"/>
      <c r="G67" s="12"/>
      <c r="H67" s="12"/>
      <c r="I67" s="6"/>
    </row>
    <row r="68" spans="2:17" ht="21">
      <c r="B68" s="30" t="s">
        <v>55</v>
      </c>
      <c r="C68" s="30"/>
      <c r="D68" s="30"/>
      <c r="E68" s="30"/>
      <c r="F68" s="30"/>
      <c r="G68" s="30"/>
      <c r="H68" s="30"/>
      <c r="I68" s="30"/>
      <c r="J68" s="30"/>
      <c r="K68" s="30"/>
    </row>
    <row r="69" spans="2:17" ht="35.1" customHeight="1">
      <c r="B69" s="6"/>
      <c r="C69" s="6" t="s">
        <v>56</v>
      </c>
      <c r="D69" s="6"/>
      <c r="G69" s="12"/>
      <c r="H69" s="12"/>
      <c r="I69" s="6"/>
      <c r="L69" s="13" t="b">
        <v>1</v>
      </c>
      <c r="M69" s="13" t="str">
        <f>IF(L69=TRUE,"Ict is ingezet in de volgende fase(s) van zelfregulerende vaardigheden: ","Ict is niet ingezet ter bevordering van zelfregulerende vaardigheden van studenten.")</f>
        <v xml:space="preserve">Ict is ingezet in de volgende fase(s) van zelfregulerende vaardigheden: </v>
      </c>
    </row>
    <row r="70" spans="2:17" ht="35.1" customHeight="1">
      <c r="B70" s="6"/>
      <c r="C70" s="7" t="str">
        <f>IF(L69=FALSE,"Zo niet, ga door naar het volgende thema.","In welke fase wordt ict ingezet voor zelfregulerende vaardigheden?")</f>
        <v>In welke fase wordt ict ingezet voor zelfregulerende vaardigheden?</v>
      </c>
      <c r="D70" s="6"/>
      <c r="G70" s="12"/>
      <c r="H70" s="12"/>
      <c r="I70" s="6"/>
    </row>
    <row r="71" spans="2:17" ht="35.1" customHeight="1">
      <c r="B71" s="6"/>
      <c r="C71" s="6" t="str">
        <f>IF(L69=TRUE,"Voorbereidingsfase: doelen stellen, plannen, jezelf motiveren voor de taak. ","")</f>
        <v xml:space="preserve">Voorbereidingsfase: doelen stellen, plannen, jezelf motiveren voor de taak. </v>
      </c>
      <c r="D71" s="6"/>
      <c r="G71" s="12"/>
      <c r="H71" s="12"/>
      <c r="I71" s="6"/>
      <c r="L71" s="13" t="b">
        <v>0</v>
      </c>
      <c r="M71" s="13" t="str">
        <f>IF(AND(L71=TRUE,L69=TRUE),"In de voorbereidingsfase (doelen stellen, plannen, jezelf motiveren voor de taak). ","")</f>
        <v/>
      </c>
    </row>
    <row r="72" spans="2:17" ht="35.1" customHeight="1">
      <c r="B72" s="6"/>
      <c r="C72" s="6" t="str">
        <f>IF(L69=TRUE,"Uitvoeringsfase: concentreren op de taak, toepassen van leerstrategieën, eigen voortgang monitoren. ","")</f>
        <v xml:space="preserve">Uitvoeringsfase: concentreren op de taak, toepassen van leerstrategieën, eigen voortgang monitoren. </v>
      </c>
      <c r="D72" s="6"/>
      <c r="G72" s="12"/>
      <c r="H72" s="12"/>
      <c r="I72" s="6"/>
      <c r="L72" s="13" t="b">
        <v>1</v>
      </c>
      <c r="M72" s="13" t="str">
        <f>IF(AND(L72=TRUE,L69=TRUE),"In de uitvoeringsfase (concentreren op de taak, toepassen van leerstrategieën, eigen voortgang monitoren). ","")</f>
        <v xml:space="preserve">In de uitvoeringsfase (concentreren op de taak, toepassen van leerstrategieën, eigen voortgang monitoren). </v>
      </c>
    </row>
    <row r="73" spans="2:17" ht="35.1" customHeight="1" thickBot="1">
      <c r="B73" s="6"/>
      <c r="C73" s="6" t="str">
        <f>IF(L69=TRUE,"Reflectiefase: zelfbeoordeling en bepalen van vervolgstappen, op basis van de resultaten.","")</f>
        <v>Reflectiefase: zelfbeoordeling en bepalen van vervolgstappen, op basis van de resultaten.</v>
      </c>
      <c r="D73" s="6"/>
      <c r="G73" s="12"/>
      <c r="H73" s="12"/>
      <c r="I73" s="6"/>
      <c r="L73" s="13" t="b">
        <v>1</v>
      </c>
      <c r="M73" s="13" t="str">
        <f>IF(AND(L73=TRUE,L69=TRUE),"In de reflectiefase (zelfbeoordeling en bepalen van vervolgstappen, op basis van de resultaten). ","")</f>
        <v xml:space="preserve">In de reflectiefase (zelfbeoordeling en bepalen van vervolgstappen, op basis van de resultaten). </v>
      </c>
    </row>
    <row r="74" spans="2:17" ht="35.1" customHeight="1" thickBot="1">
      <c r="B74" s="6"/>
      <c r="C74" s="6" t="s">
        <v>29</v>
      </c>
      <c r="D74" s="6"/>
      <c r="E74" s="45"/>
      <c r="F74" s="46"/>
      <c r="G74" s="46"/>
      <c r="H74" s="46"/>
      <c r="I74" s="46"/>
      <c r="J74" s="47"/>
      <c r="L74" s="13" t="b">
        <v>0</v>
      </c>
      <c r="M74" s="13" t="str">
        <f>IF(AND(L74=TRUE,L69=TRUE),E74,"")</f>
        <v/>
      </c>
    </row>
    <row r="75" spans="2:17" ht="35.1" customHeight="1">
      <c r="B75" s="6"/>
      <c r="C75" s="6"/>
      <c r="D75" s="6"/>
      <c r="G75" s="12"/>
      <c r="H75" s="12"/>
      <c r="I75" s="6"/>
    </row>
    <row r="76" spans="2:17" ht="21">
      <c r="B76" s="30" t="s">
        <v>57</v>
      </c>
      <c r="C76" s="30"/>
      <c r="D76" s="30"/>
      <c r="E76" s="30"/>
      <c r="F76" s="30"/>
      <c r="G76" s="30"/>
      <c r="H76" s="30"/>
      <c r="I76" s="30"/>
      <c r="J76" s="30"/>
      <c r="K76" s="30"/>
    </row>
    <row r="77" spans="2:17" s="6" customFormat="1" ht="35.1" customHeight="1">
      <c r="C77" s="6" t="s">
        <v>58</v>
      </c>
      <c r="L77" s="14" t="b">
        <v>1</v>
      </c>
      <c r="M77" s="14" t="str">
        <f>IF(L77=TRUE,"","Ict is niet ingezet voor assessment.")</f>
        <v/>
      </c>
      <c r="N77" s="14"/>
      <c r="O77" s="14"/>
      <c r="P77" s="14"/>
      <c r="Q77" s="14"/>
    </row>
    <row r="78" spans="2:17" s="6" customFormat="1" ht="35.1" customHeight="1">
      <c r="C78" s="7" t="str">
        <f>IF(L77=FALSE,"Zo niet, ga door naar het volgende thema.","Hoe wordt ict ingezet voor assessment?")</f>
        <v>Hoe wordt ict ingezet voor assessment?</v>
      </c>
      <c r="L78" s="14"/>
      <c r="M78" s="14"/>
      <c r="N78" s="14"/>
      <c r="O78" s="14"/>
      <c r="P78" s="14"/>
      <c r="Q78" s="14"/>
    </row>
    <row r="79" spans="2:17" s="6" customFormat="1" ht="35.1" customHeight="1">
      <c r="C79" s="6" t="str">
        <f>IF(L77=TRUE,"Studenten beoordelen hun eigen leren (bijv. voor monitoren, evalueren, opstellen van leerplannen). ","")</f>
        <v xml:space="preserve">Studenten beoordelen hun eigen leren (bijv. voor monitoren, evalueren, opstellen van leerplannen). </v>
      </c>
      <c r="L79" s="14" t="b">
        <v>0</v>
      </c>
      <c r="M79" s="14" t="str">
        <f>IF(AND(L79=TRUE,L77=TRUE),"Studenten beoordelen hun eigen leren.","")</f>
        <v/>
      </c>
      <c r="N79" s="14"/>
      <c r="O79" s="14"/>
      <c r="P79" s="14"/>
      <c r="Q79" s="14"/>
    </row>
    <row r="80" spans="2:17" s="6" customFormat="1" ht="35.1" customHeight="1">
      <c r="C80" s="6" t="str">
        <f>IF(L77=TRUE,"Studenten beoordelen elkaar. ","")</f>
        <v xml:space="preserve">Studenten beoordelen elkaar. </v>
      </c>
      <c r="L80" s="14" t="b">
        <v>1</v>
      </c>
      <c r="M80" s="14" t="str">
        <f>IF(AND(L80=TRUE,L77=TRUE),C80,"")</f>
        <v xml:space="preserve">Studenten beoordelen elkaar. </v>
      </c>
      <c r="N80" s="14"/>
      <c r="O80" s="14"/>
      <c r="P80" s="14"/>
      <c r="Q80" s="14"/>
    </row>
    <row r="81" spans="2:17" s="6" customFormat="1" ht="35.1" customHeight="1" thickBot="1">
      <c r="C81" s="6" t="str">
        <f>IF(L77=TRUE,"De ict-tool beoordeelt automatisch (bijv. cijfers berekenen, feedback geven). ","")</f>
        <v xml:space="preserve">De ict-tool beoordeelt automatisch (bijv. cijfers berekenen, feedback geven). </v>
      </c>
      <c r="L81" s="14" t="b">
        <v>1</v>
      </c>
      <c r="M81" s="14" t="str">
        <f>IF(AND(L81=TRUE,L77=TRUE),"De ict-tool beoordeelt automatisch.","")</f>
        <v>De ict-tool beoordeelt automatisch.</v>
      </c>
      <c r="N81" s="14"/>
      <c r="O81" s="14"/>
      <c r="P81" s="14"/>
      <c r="Q81" s="14"/>
    </row>
    <row r="82" spans="2:17" s="6" customFormat="1" ht="35.1" customHeight="1" thickBot="1">
      <c r="C82" s="6" t="s">
        <v>34</v>
      </c>
      <c r="E82" s="45"/>
      <c r="F82" s="46"/>
      <c r="G82" s="46"/>
      <c r="H82" s="46"/>
      <c r="I82" s="46"/>
      <c r="J82" s="47"/>
      <c r="L82" s="14" t="b">
        <v>0</v>
      </c>
      <c r="M82" s="14" t="str">
        <f>IF(AND(L82=TRUE,L77=TRUE),E82,"")</f>
        <v/>
      </c>
      <c r="N82" s="14"/>
      <c r="O82" s="14"/>
      <c r="P82" s="14"/>
      <c r="Q82" s="14"/>
    </row>
    <row r="83" spans="2:17" s="6" customFormat="1" ht="34.5" customHeight="1">
      <c r="L83" s="14"/>
      <c r="M83" s="14"/>
      <c r="N83" s="14"/>
      <c r="O83" s="14"/>
      <c r="P83" s="14"/>
      <c r="Q83" s="14"/>
    </row>
    <row r="84" spans="2:17" ht="21">
      <c r="B84" s="30" t="s">
        <v>59</v>
      </c>
      <c r="C84" s="30"/>
      <c r="D84" s="30"/>
      <c r="E84" s="30"/>
      <c r="F84" s="30"/>
      <c r="G84" s="30"/>
      <c r="H84" s="30"/>
      <c r="I84" s="30"/>
      <c r="J84" s="30"/>
      <c r="K84" s="30"/>
    </row>
    <row r="85" spans="2:17" ht="35.1" customHeight="1">
      <c r="B85" s="35" t="s">
        <v>60</v>
      </c>
      <c r="C85" s="35"/>
      <c r="D85" s="35"/>
      <c r="E85" s="35"/>
      <c r="F85" s="35"/>
      <c r="G85" s="35"/>
      <c r="H85" s="35"/>
      <c r="I85" s="35"/>
      <c r="J85" s="35"/>
      <c r="K85" s="35"/>
    </row>
    <row r="86" spans="2:17" ht="15" customHeight="1">
      <c r="B86" s="8"/>
      <c r="C86" s="8" t="s">
        <v>61</v>
      </c>
      <c r="D86" s="8" t="s">
        <v>62</v>
      </c>
      <c r="E86" s="8"/>
      <c r="F86" s="8"/>
      <c r="G86" s="8"/>
      <c r="H86" s="8"/>
      <c r="I86" s="8"/>
      <c r="J86" s="8"/>
      <c r="K86" s="8"/>
    </row>
    <row r="87" spans="2:17" s="5" customFormat="1" ht="50.1" customHeight="1">
      <c r="C87" s="5" t="s">
        <v>63</v>
      </c>
      <c r="D87" s="29" t="s">
        <v>64</v>
      </c>
      <c r="E87" s="29"/>
      <c r="F87" s="29"/>
      <c r="G87" s="29"/>
      <c r="H87" s="29"/>
      <c r="I87" s="29"/>
      <c r="J87" s="29"/>
      <c r="K87" s="29"/>
      <c r="L87" s="16" t="b">
        <v>0</v>
      </c>
      <c r="M87" s="14" t="str">
        <f t="shared" ref="M87:M120" si="7">IF(L87=TRUE,C87,"")</f>
        <v/>
      </c>
      <c r="N87" s="17"/>
      <c r="O87" s="17"/>
      <c r="P87" s="17"/>
      <c r="Q87" s="17"/>
    </row>
    <row r="88" spans="2:17" s="5" customFormat="1" ht="65.099999999999994" customHeight="1">
      <c r="C88" s="5" t="s">
        <v>65</v>
      </c>
      <c r="D88" s="29" t="s">
        <v>66</v>
      </c>
      <c r="E88" s="29"/>
      <c r="F88" s="29"/>
      <c r="G88" s="29"/>
      <c r="H88" s="29"/>
      <c r="I88" s="29"/>
      <c r="J88" s="29"/>
      <c r="K88" s="29"/>
      <c r="L88" s="16" t="b">
        <v>1</v>
      </c>
      <c r="M88" s="14" t="str">
        <f t="shared" si="7"/>
        <v xml:space="preserve">XR: Virtual en/of augmented reality. </v>
      </c>
      <c r="N88" s="17"/>
      <c r="O88" s="17"/>
      <c r="P88" s="17"/>
      <c r="Q88" s="17"/>
    </row>
    <row r="89" spans="2:17" s="5" customFormat="1" ht="35.1" customHeight="1">
      <c r="C89" s="5" t="s">
        <v>67</v>
      </c>
      <c r="D89" s="29" t="s">
        <v>68</v>
      </c>
      <c r="E89" s="29"/>
      <c r="F89" s="29"/>
      <c r="G89" s="29"/>
      <c r="H89" s="29"/>
      <c r="I89" s="29"/>
      <c r="J89" s="29"/>
      <c r="K89" s="29"/>
      <c r="L89" s="16" t="b">
        <v>0</v>
      </c>
      <c r="M89" s="14" t="str">
        <f t="shared" si="7"/>
        <v/>
      </c>
      <c r="N89" s="17"/>
      <c r="O89" s="17"/>
      <c r="P89" s="17"/>
      <c r="Q89" s="17"/>
    </row>
    <row r="90" spans="2:17" s="5" customFormat="1" ht="35.1" customHeight="1">
      <c r="C90" s="5" t="s">
        <v>69</v>
      </c>
      <c r="D90" s="29" t="s">
        <v>70</v>
      </c>
      <c r="E90" s="29"/>
      <c r="F90" s="29"/>
      <c r="G90" s="29"/>
      <c r="H90" s="29"/>
      <c r="I90" s="29"/>
      <c r="J90" s="29"/>
      <c r="K90" s="29"/>
      <c r="L90" s="17" t="b">
        <v>1</v>
      </c>
      <c r="M90" s="14" t="str">
        <f t="shared" si="7"/>
        <v xml:space="preserve">3D printen. </v>
      </c>
      <c r="N90" s="17"/>
      <c r="O90" s="17"/>
      <c r="P90" s="17"/>
      <c r="Q90" s="17"/>
    </row>
    <row r="91" spans="2:17" s="5" customFormat="1" ht="35.1" customHeight="1">
      <c r="C91" s="5" t="s">
        <v>71</v>
      </c>
      <c r="D91" s="29" t="s">
        <v>72</v>
      </c>
      <c r="E91" s="29"/>
      <c r="F91" s="29"/>
      <c r="G91" s="29"/>
      <c r="H91" s="29"/>
      <c r="I91" s="29"/>
      <c r="J91" s="29"/>
      <c r="K91" s="29"/>
      <c r="L91" s="17" t="b">
        <v>0</v>
      </c>
      <c r="M91" s="14" t="str">
        <f t="shared" si="7"/>
        <v/>
      </c>
      <c r="N91" s="17"/>
      <c r="O91" s="17"/>
      <c r="P91" s="17"/>
      <c r="Q91" s="17"/>
    </row>
    <row r="92" spans="2:17" s="5" customFormat="1" ht="35.1" customHeight="1">
      <c r="C92" s="5" t="s">
        <v>73</v>
      </c>
      <c r="D92" s="29" t="s">
        <v>74</v>
      </c>
      <c r="E92" s="29"/>
      <c r="F92" s="29"/>
      <c r="G92" s="29"/>
      <c r="H92" s="29"/>
      <c r="I92" s="29"/>
      <c r="J92" s="29"/>
      <c r="K92" s="29"/>
      <c r="L92" s="17" t="b">
        <v>1</v>
      </c>
      <c r="M92" s="14" t="str">
        <f t="shared" si="7"/>
        <v xml:space="preserve">Drones. </v>
      </c>
      <c r="N92" s="17"/>
      <c r="O92" s="17"/>
      <c r="P92" s="17"/>
      <c r="Q92" s="17"/>
    </row>
    <row r="93" spans="2:17" s="5" customFormat="1" ht="35.1" customHeight="1">
      <c r="C93" s="5" t="s">
        <v>75</v>
      </c>
      <c r="D93" s="29" t="s">
        <v>76</v>
      </c>
      <c r="E93" s="29"/>
      <c r="F93" s="29"/>
      <c r="G93" s="29"/>
      <c r="H93" s="29"/>
      <c r="I93" s="29"/>
      <c r="J93" s="29"/>
      <c r="K93" s="29"/>
      <c r="L93" s="17" t="b">
        <v>0</v>
      </c>
      <c r="M93" s="14" t="str">
        <f t="shared" si="7"/>
        <v/>
      </c>
      <c r="N93" s="17"/>
      <c r="O93" s="17"/>
      <c r="P93" s="17"/>
      <c r="Q93" s="17"/>
    </row>
    <row r="94" spans="2:17" s="5" customFormat="1" ht="35.1" customHeight="1">
      <c r="C94" s="5" t="s">
        <v>77</v>
      </c>
      <c r="D94" s="29" t="s">
        <v>78</v>
      </c>
      <c r="E94" s="29"/>
      <c r="F94" s="29"/>
      <c r="G94" s="29"/>
      <c r="H94" s="29"/>
      <c r="I94" s="29"/>
      <c r="J94" s="29"/>
      <c r="K94" s="29"/>
      <c r="L94" s="17" t="b">
        <v>0</v>
      </c>
      <c r="M94" s="14" t="str">
        <f t="shared" si="7"/>
        <v/>
      </c>
      <c r="N94" s="17"/>
      <c r="O94" s="17"/>
      <c r="P94" s="17"/>
      <c r="Q94" s="17"/>
    </row>
    <row r="95" spans="2:17" s="5" customFormat="1" ht="35.1" customHeight="1">
      <c r="C95" s="5" t="s">
        <v>79</v>
      </c>
      <c r="D95" s="29" t="s">
        <v>80</v>
      </c>
      <c r="E95" s="29"/>
      <c r="F95" s="29"/>
      <c r="G95" s="29"/>
      <c r="H95" s="29"/>
      <c r="I95" s="29"/>
      <c r="J95" s="29"/>
      <c r="K95" s="29"/>
      <c r="L95" s="17" t="b">
        <v>0</v>
      </c>
      <c r="M95" s="14" t="str">
        <f t="shared" si="7"/>
        <v/>
      </c>
      <c r="N95" s="17"/>
      <c r="O95" s="17"/>
      <c r="P95" s="17"/>
      <c r="Q95" s="17"/>
    </row>
    <row r="96" spans="2:17" s="5" customFormat="1" ht="35.1" customHeight="1">
      <c r="C96" s="5" t="s">
        <v>81</v>
      </c>
      <c r="D96" s="29" t="s">
        <v>82</v>
      </c>
      <c r="E96" s="29"/>
      <c r="F96" s="29"/>
      <c r="G96" s="29"/>
      <c r="H96" s="29"/>
      <c r="I96" s="29"/>
      <c r="J96" s="29"/>
      <c r="K96" s="29"/>
      <c r="L96" s="17" t="b">
        <v>0</v>
      </c>
      <c r="M96" s="14" t="str">
        <f t="shared" si="7"/>
        <v/>
      </c>
      <c r="N96" s="17"/>
      <c r="O96" s="17"/>
      <c r="P96" s="17"/>
      <c r="Q96" s="17"/>
    </row>
    <row r="97" spans="2:17" s="5" customFormat="1" ht="35.1" customHeight="1">
      <c r="C97" s="5" t="s">
        <v>83</v>
      </c>
      <c r="D97" s="29" t="s">
        <v>84</v>
      </c>
      <c r="E97" s="29"/>
      <c r="F97" s="29"/>
      <c r="G97" s="29"/>
      <c r="H97" s="29"/>
      <c r="I97" s="29"/>
      <c r="J97" s="29"/>
      <c r="K97" s="29"/>
      <c r="L97" s="17" t="b">
        <v>0</v>
      </c>
      <c r="M97" s="14" t="str">
        <f t="shared" si="7"/>
        <v/>
      </c>
      <c r="N97" s="17"/>
      <c r="O97" s="17"/>
      <c r="P97" s="17"/>
      <c r="Q97" s="17"/>
    </row>
    <row r="98" spans="2:17" s="5" customFormat="1" ht="35.1" customHeight="1">
      <c r="L98" s="17"/>
      <c r="M98" s="14"/>
      <c r="N98" s="17"/>
      <c r="O98" s="17"/>
      <c r="P98" s="17"/>
      <c r="Q98" s="17"/>
    </row>
    <row r="99" spans="2:17" s="5" customFormat="1" ht="20.25" customHeight="1">
      <c r="B99" s="30" t="s">
        <v>85</v>
      </c>
      <c r="C99" s="30"/>
      <c r="D99" s="30"/>
      <c r="E99" s="30"/>
      <c r="F99" s="30"/>
      <c r="G99" s="30"/>
      <c r="H99" s="30"/>
      <c r="I99" s="30"/>
      <c r="J99" s="30"/>
      <c r="K99" s="30"/>
      <c r="L99" s="17"/>
      <c r="M99" s="14"/>
      <c r="N99" s="17"/>
      <c r="O99" s="17"/>
      <c r="P99" s="17"/>
      <c r="Q99" s="17"/>
    </row>
    <row r="100" spans="2:17" s="5" customFormat="1" ht="35.1" customHeight="1">
      <c r="B100" s="35" t="s">
        <v>86</v>
      </c>
      <c r="C100" s="35"/>
      <c r="D100" s="35"/>
      <c r="E100" s="35"/>
      <c r="F100" s="35"/>
      <c r="G100" s="35"/>
      <c r="H100" s="35"/>
      <c r="I100" s="35"/>
      <c r="J100" s="35"/>
      <c r="K100" s="35"/>
      <c r="L100" s="17"/>
      <c r="M100" s="14"/>
      <c r="N100" s="17"/>
      <c r="O100" s="17"/>
      <c r="P100" s="17"/>
      <c r="Q100" s="17"/>
    </row>
    <row r="101" spans="2:17" s="5" customFormat="1" ht="35.1" customHeight="1">
      <c r="C101" s="5" t="s">
        <v>87</v>
      </c>
      <c r="D101" s="29" t="s">
        <v>88</v>
      </c>
      <c r="E101" s="29"/>
      <c r="F101" s="29"/>
      <c r="G101" s="29"/>
      <c r="H101" s="29"/>
      <c r="I101" s="29"/>
      <c r="J101" s="29"/>
      <c r="K101" s="29"/>
      <c r="L101" s="17" t="b">
        <v>0</v>
      </c>
      <c r="M101" s="14" t="str">
        <f t="shared" si="7"/>
        <v/>
      </c>
      <c r="N101" s="17"/>
      <c r="O101" s="17"/>
      <c r="P101" s="17"/>
      <c r="Q101" s="17"/>
    </row>
    <row r="102" spans="2:17" s="5" customFormat="1" ht="35.1" customHeight="1">
      <c r="C102" s="5" t="s">
        <v>89</v>
      </c>
      <c r="D102" s="29" t="s">
        <v>90</v>
      </c>
      <c r="E102" s="29"/>
      <c r="F102" s="29"/>
      <c r="G102" s="29"/>
      <c r="H102" s="29"/>
      <c r="I102" s="29"/>
      <c r="J102" s="29"/>
      <c r="K102" s="29"/>
      <c r="L102" s="17" t="b">
        <v>0</v>
      </c>
      <c r="M102" s="14" t="str">
        <f t="shared" si="7"/>
        <v/>
      </c>
      <c r="N102" s="17"/>
      <c r="O102" s="17"/>
      <c r="P102" s="17"/>
      <c r="Q102" s="17"/>
    </row>
    <row r="103" spans="2:17" s="5" customFormat="1" ht="35.1" customHeight="1">
      <c r="C103" s="5" t="s">
        <v>91</v>
      </c>
      <c r="D103" s="6" t="s">
        <v>91</v>
      </c>
      <c r="L103" s="17"/>
      <c r="M103" s="14" t="str">
        <f t="shared" si="7"/>
        <v/>
      </c>
      <c r="N103" s="17"/>
      <c r="O103" s="17"/>
      <c r="P103" s="17"/>
      <c r="Q103" s="17"/>
    </row>
    <row r="104" spans="2:17" s="5" customFormat="1" ht="52.5" customHeight="1">
      <c r="C104" s="5" t="s">
        <v>92</v>
      </c>
      <c r="D104" s="6" t="s">
        <v>92</v>
      </c>
      <c r="L104" s="17" t="b">
        <v>0</v>
      </c>
      <c r="M104" s="14" t="str">
        <f t="shared" si="7"/>
        <v/>
      </c>
      <c r="N104" s="17"/>
      <c r="O104" s="17"/>
      <c r="P104" s="17"/>
      <c r="Q104" s="17"/>
    </row>
    <row r="105" spans="2:17" s="5" customFormat="1" ht="35.1" customHeight="1">
      <c r="C105" s="5" t="s">
        <v>93</v>
      </c>
      <c r="D105" s="29" t="s">
        <v>94</v>
      </c>
      <c r="E105" s="29"/>
      <c r="F105" s="29"/>
      <c r="G105" s="29"/>
      <c r="H105" s="29"/>
      <c r="I105" s="29"/>
      <c r="J105" s="29"/>
      <c r="K105" s="29"/>
      <c r="L105" s="17" t="b">
        <v>0</v>
      </c>
      <c r="M105" s="14" t="str">
        <f t="shared" si="7"/>
        <v/>
      </c>
      <c r="N105" s="17"/>
      <c r="O105" s="17"/>
      <c r="P105" s="17"/>
      <c r="Q105" s="17"/>
    </row>
    <row r="106" spans="2:17" s="5" customFormat="1" ht="35.1" customHeight="1">
      <c r="C106" s="5" t="s">
        <v>95</v>
      </c>
      <c r="D106" s="29" t="s">
        <v>96</v>
      </c>
      <c r="E106" s="29"/>
      <c r="F106" s="29"/>
      <c r="G106" s="29"/>
      <c r="H106" s="29"/>
      <c r="I106" s="29"/>
      <c r="J106" s="29"/>
      <c r="K106" s="29"/>
      <c r="L106" s="17" t="b">
        <v>0</v>
      </c>
      <c r="M106" s="14" t="str">
        <f t="shared" si="7"/>
        <v/>
      </c>
      <c r="N106" s="17"/>
      <c r="O106" s="17"/>
      <c r="P106" s="17"/>
      <c r="Q106" s="17"/>
    </row>
    <row r="107" spans="2:17" s="5" customFormat="1" ht="35.1" customHeight="1">
      <c r="C107" s="5" t="s">
        <v>97</v>
      </c>
      <c r="D107" s="29" t="s">
        <v>98</v>
      </c>
      <c r="E107" s="29"/>
      <c r="F107" s="29"/>
      <c r="G107" s="29"/>
      <c r="H107" s="29"/>
      <c r="I107" s="29"/>
      <c r="J107" s="29"/>
      <c r="K107" s="29"/>
      <c r="L107" s="17" t="b">
        <v>0</v>
      </c>
      <c r="M107" s="14" t="str">
        <f t="shared" si="7"/>
        <v/>
      </c>
      <c r="N107" s="17"/>
      <c r="O107" s="17"/>
      <c r="P107" s="17"/>
      <c r="Q107" s="17"/>
    </row>
    <row r="108" spans="2:17" s="5" customFormat="1" ht="35.1" customHeight="1">
      <c r="L108" s="17"/>
      <c r="M108" s="14"/>
      <c r="N108" s="17"/>
      <c r="O108" s="17"/>
      <c r="P108" s="17"/>
      <c r="Q108" s="17"/>
    </row>
    <row r="109" spans="2:17" s="5" customFormat="1" ht="35.1" customHeight="1">
      <c r="C109" s="5" t="s">
        <v>99</v>
      </c>
      <c r="D109" s="29" t="s">
        <v>100</v>
      </c>
      <c r="E109" s="29"/>
      <c r="F109" s="29"/>
      <c r="G109" s="29"/>
      <c r="H109" s="29"/>
      <c r="I109" s="29"/>
      <c r="J109" s="29"/>
      <c r="K109" s="29"/>
      <c r="L109" s="17" t="b">
        <v>0</v>
      </c>
      <c r="M109" s="14" t="str">
        <f t="shared" si="7"/>
        <v/>
      </c>
      <c r="N109" s="17"/>
      <c r="O109" s="17"/>
      <c r="P109" s="17"/>
      <c r="Q109" s="17"/>
    </row>
    <row r="110" spans="2:17" s="5" customFormat="1" ht="35.1" customHeight="1">
      <c r="C110" s="5" t="s">
        <v>101</v>
      </c>
      <c r="D110" s="29" t="s">
        <v>102</v>
      </c>
      <c r="E110" s="29"/>
      <c r="F110" s="29"/>
      <c r="G110" s="29"/>
      <c r="H110" s="29"/>
      <c r="I110" s="29"/>
      <c r="J110" s="29"/>
      <c r="K110" s="29"/>
      <c r="L110" s="17" t="b">
        <v>0</v>
      </c>
      <c r="M110" s="14" t="str">
        <f t="shared" si="7"/>
        <v/>
      </c>
      <c r="N110" s="17"/>
      <c r="O110" s="17"/>
      <c r="P110" s="17"/>
      <c r="Q110" s="17"/>
    </row>
    <row r="111" spans="2:17" s="5" customFormat="1" ht="35.1" customHeight="1">
      <c r="C111" s="5" t="s">
        <v>103</v>
      </c>
      <c r="D111" s="29" t="s">
        <v>104</v>
      </c>
      <c r="E111" s="29"/>
      <c r="F111" s="29"/>
      <c r="G111" s="29"/>
      <c r="H111" s="29"/>
      <c r="I111" s="29"/>
      <c r="J111" s="29"/>
      <c r="K111" s="29"/>
      <c r="L111" s="17" t="b">
        <v>1</v>
      </c>
      <c r="M111" s="14" t="str">
        <f t="shared" si="7"/>
        <v xml:space="preserve">Samenwerken. </v>
      </c>
      <c r="N111" s="17"/>
      <c r="O111" s="17"/>
      <c r="P111" s="17"/>
      <c r="Q111" s="17"/>
    </row>
    <row r="112" spans="2:17" s="5" customFormat="1" ht="35.1" customHeight="1">
      <c r="C112" s="5" t="s">
        <v>105</v>
      </c>
      <c r="D112" s="29" t="s">
        <v>106</v>
      </c>
      <c r="E112" s="29"/>
      <c r="F112" s="29"/>
      <c r="G112" s="29"/>
      <c r="H112" s="29"/>
      <c r="I112" s="29"/>
      <c r="J112" s="29"/>
      <c r="K112" s="29"/>
      <c r="L112" s="17" t="b">
        <v>1</v>
      </c>
      <c r="M112" s="14" t="str">
        <f t="shared" si="7"/>
        <v xml:space="preserve">Informatie- en bronbeheer. </v>
      </c>
      <c r="N112" s="17"/>
      <c r="O112" s="17"/>
      <c r="P112" s="17"/>
      <c r="Q112" s="17"/>
    </row>
    <row r="113" spans="2:17" s="5" customFormat="1" ht="35.1" customHeight="1">
      <c r="L113" s="17"/>
      <c r="M113" s="14"/>
      <c r="N113" s="17"/>
      <c r="O113" s="17"/>
      <c r="P113" s="17"/>
      <c r="Q113" s="17"/>
    </row>
    <row r="114" spans="2:17" s="5" customFormat="1" ht="35.1" customHeight="1">
      <c r="C114" s="5" t="s">
        <v>107</v>
      </c>
      <c r="D114" s="29" t="s">
        <v>108</v>
      </c>
      <c r="E114" s="29"/>
      <c r="F114" s="29"/>
      <c r="G114" s="29"/>
      <c r="H114" s="29"/>
      <c r="I114" s="29"/>
      <c r="J114" s="29"/>
      <c r="K114" s="29"/>
      <c r="L114" s="17" t="b">
        <v>0</v>
      </c>
      <c r="M114" s="14" t="str">
        <f t="shared" si="7"/>
        <v/>
      </c>
      <c r="N114" s="17"/>
      <c r="O114" s="17"/>
      <c r="P114" s="17"/>
      <c r="Q114" s="17"/>
    </row>
    <row r="115" spans="2:17" s="5" customFormat="1" ht="35.1" customHeight="1">
      <c r="C115" s="5" t="s">
        <v>109</v>
      </c>
      <c r="D115" s="29" t="s">
        <v>110</v>
      </c>
      <c r="E115" s="29"/>
      <c r="F115" s="29"/>
      <c r="G115" s="29"/>
      <c r="H115" s="29"/>
      <c r="I115" s="29"/>
      <c r="J115" s="29"/>
      <c r="K115" s="29"/>
      <c r="L115" s="17" t="b">
        <v>0</v>
      </c>
      <c r="M115" s="14" t="str">
        <f t="shared" si="7"/>
        <v/>
      </c>
      <c r="N115" s="17"/>
      <c r="O115" s="17"/>
      <c r="P115" s="17"/>
      <c r="Q115" s="17"/>
    </row>
    <row r="116" spans="2:17" s="5" customFormat="1" ht="35.1" customHeight="1">
      <c r="C116" s="5" t="s">
        <v>111</v>
      </c>
      <c r="D116" s="29" t="s">
        <v>112</v>
      </c>
      <c r="E116" s="29"/>
      <c r="F116" s="29"/>
      <c r="G116" s="29"/>
      <c r="H116" s="29"/>
      <c r="I116" s="29"/>
      <c r="J116" s="29"/>
      <c r="K116" s="29"/>
      <c r="L116" s="17" t="b">
        <v>0</v>
      </c>
      <c r="M116" s="14" t="str">
        <f t="shared" si="7"/>
        <v/>
      </c>
      <c r="N116" s="17"/>
      <c r="O116" s="17"/>
      <c r="P116" s="17"/>
      <c r="Q116" s="17"/>
    </row>
    <row r="117" spans="2:17" s="5" customFormat="1" ht="35.1" customHeight="1">
      <c r="C117" s="5" t="s">
        <v>113</v>
      </c>
      <c r="D117" s="29" t="s">
        <v>114</v>
      </c>
      <c r="E117" s="29"/>
      <c r="F117" s="29"/>
      <c r="G117" s="29"/>
      <c r="H117" s="29"/>
      <c r="I117" s="29"/>
      <c r="J117" s="29"/>
      <c r="K117" s="29"/>
      <c r="L117" s="17" t="b">
        <v>0</v>
      </c>
      <c r="M117" s="14" t="str">
        <f t="shared" si="7"/>
        <v/>
      </c>
      <c r="N117" s="17"/>
      <c r="O117" s="17"/>
      <c r="P117" s="17"/>
      <c r="Q117" s="17"/>
    </row>
    <row r="118" spans="2:17" s="5" customFormat="1" ht="35.1" customHeight="1">
      <c r="C118" s="5" t="s">
        <v>115</v>
      </c>
      <c r="D118" s="29" t="s">
        <v>116</v>
      </c>
      <c r="E118" s="29"/>
      <c r="F118" s="29"/>
      <c r="G118" s="29"/>
      <c r="H118" s="29"/>
      <c r="I118" s="29"/>
      <c r="J118" s="29"/>
      <c r="K118" s="29"/>
      <c r="L118" s="17" t="b">
        <v>0</v>
      </c>
      <c r="M118" s="14" t="str">
        <f t="shared" si="7"/>
        <v/>
      </c>
      <c r="N118" s="17"/>
      <c r="O118" s="17"/>
      <c r="P118" s="17"/>
      <c r="Q118" s="17"/>
    </row>
    <row r="119" spans="2:17" s="5" customFormat="1" ht="35.1" customHeight="1">
      <c r="C119" s="5" t="s">
        <v>117</v>
      </c>
      <c r="D119" s="5" t="s">
        <v>117</v>
      </c>
      <c r="L119" s="17" t="b">
        <v>1</v>
      </c>
      <c r="M119" s="14" t="str">
        <f t="shared" si="7"/>
        <v>Quizziz.</v>
      </c>
      <c r="N119" s="17"/>
      <c r="O119" s="17"/>
      <c r="P119" s="17"/>
      <c r="Q119" s="17"/>
    </row>
    <row r="120" spans="2:17" s="5" customFormat="1" ht="35.1" customHeight="1" thickBot="1">
      <c r="C120" s="5" t="s">
        <v>118</v>
      </c>
      <c r="D120" s="29" t="s">
        <v>119</v>
      </c>
      <c r="E120" s="29"/>
      <c r="F120" s="29"/>
      <c r="G120" s="29"/>
      <c r="H120" s="29"/>
      <c r="I120" s="29"/>
      <c r="J120" s="29"/>
      <c r="K120" s="29"/>
      <c r="L120" s="17" t="b">
        <v>0</v>
      </c>
      <c r="M120" s="14" t="str">
        <f t="shared" si="7"/>
        <v/>
      </c>
      <c r="N120" s="17"/>
      <c r="O120" s="17"/>
      <c r="P120" s="17"/>
      <c r="Q120" s="17"/>
    </row>
    <row r="121" spans="2:17" s="5" customFormat="1" ht="35.1" customHeight="1" thickBot="1">
      <c r="C121" s="5" t="s">
        <v>29</v>
      </c>
      <c r="D121" s="26"/>
      <c r="E121" s="27"/>
      <c r="F121" s="27"/>
      <c r="G121" s="27"/>
      <c r="H121" s="27"/>
      <c r="I121" s="27"/>
      <c r="J121" s="28"/>
      <c r="K121" s="18"/>
      <c r="L121" s="17" t="b">
        <v>0</v>
      </c>
      <c r="M121" s="14" t="str">
        <f>IF(L121=TRUE,D121,"")</f>
        <v/>
      </c>
      <c r="N121" s="17"/>
      <c r="O121" s="17"/>
      <c r="P121" s="17"/>
      <c r="Q121" s="17"/>
    </row>
    <row r="124" spans="2:17" ht="69.95" customHeight="1">
      <c r="B124" s="24" t="s">
        <v>120</v>
      </c>
      <c r="C124" s="25"/>
      <c r="D124" s="25"/>
      <c r="E124" s="25"/>
      <c r="F124" s="25"/>
      <c r="G124" s="25"/>
      <c r="H124" s="25"/>
      <c r="I124" s="25"/>
      <c r="J124" s="25"/>
      <c r="K124" s="25"/>
    </row>
  </sheetData>
  <mergeCells count="100">
    <mergeCell ref="B85:K85"/>
    <mergeCell ref="D112:K112"/>
    <mergeCell ref="D96:K96"/>
    <mergeCell ref="D101:K101"/>
    <mergeCell ref="D102:K102"/>
    <mergeCell ref="D105:K105"/>
    <mergeCell ref="D106:K106"/>
    <mergeCell ref="B99:K99"/>
    <mergeCell ref="B100:K100"/>
    <mergeCell ref="D97:K97"/>
    <mergeCell ref="B17:K17"/>
    <mergeCell ref="D107:K107"/>
    <mergeCell ref="D109:K109"/>
    <mergeCell ref="D110:K110"/>
    <mergeCell ref="D111:K111"/>
    <mergeCell ref="D91:K91"/>
    <mergeCell ref="D92:K92"/>
    <mergeCell ref="D93:K93"/>
    <mergeCell ref="D94:K94"/>
    <mergeCell ref="D95:K95"/>
    <mergeCell ref="D87:K87"/>
    <mergeCell ref="D88:K88"/>
    <mergeCell ref="D89:K89"/>
    <mergeCell ref="D90:K90"/>
    <mergeCell ref="B66:C66"/>
    <mergeCell ref="B84:K84"/>
    <mergeCell ref="C56:K56"/>
    <mergeCell ref="C51:K51"/>
    <mergeCell ref="C52:K52"/>
    <mergeCell ref="C53:K53"/>
    <mergeCell ref="C54:K54"/>
    <mergeCell ref="C55:K55"/>
    <mergeCell ref="G66:H66"/>
    <mergeCell ref="B76:K76"/>
    <mergeCell ref="E82:J82"/>
    <mergeCell ref="E65:F65"/>
    <mergeCell ref="E66:F66"/>
    <mergeCell ref="B68:K68"/>
    <mergeCell ref="E74:J74"/>
    <mergeCell ref="E63:F63"/>
    <mergeCell ref="E64:F64"/>
    <mergeCell ref="G63:H63"/>
    <mergeCell ref="G64:H64"/>
    <mergeCell ref="G65:H65"/>
    <mergeCell ref="G62:H62"/>
    <mergeCell ref="E60:F60"/>
    <mergeCell ref="E61:F61"/>
    <mergeCell ref="E62:F62"/>
    <mergeCell ref="G60:H60"/>
    <mergeCell ref="G61:H61"/>
    <mergeCell ref="B23:K23"/>
    <mergeCell ref="E33:J33"/>
    <mergeCell ref="E47:J47"/>
    <mergeCell ref="B35:K35"/>
    <mergeCell ref="C37:D37"/>
    <mergeCell ref="F38:I38"/>
    <mergeCell ref="F39:I39"/>
    <mergeCell ref="F40:I40"/>
    <mergeCell ref="F41:I41"/>
    <mergeCell ref="F42:I42"/>
    <mergeCell ref="B49:K49"/>
    <mergeCell ref="C57:K57"/>
    <mergeCell ref="C21:K21"/>
    <mergeCell ref="B58:K58"/>
    <mergeCell ref="B59:K59"/>
    <mergeCell ref="F43:I43"/>
    <mergeCell ref="F44:I44"/>
    <mergeCell ref="F45:I45"/>
    <mergeCell ref="C46:D46"/>
    <mergeCell ref="E37:F37"/>
    <mergeCell ref="F46:I46"/>
    <mergeCell ref="C38:D38"/>
    <mergeCell ref="C39:D39"/>
    <mergeCell ref="C42:D42"/>
    <mergeCell ref="C44:D44"/>
    <mergeCell ref="C45:D45"/>
    <mergeCell ref="B16:K16"/>
    <mergeCell ref="C18:K18"/>
    <mergeCell ref="C19:K19"/>
    <mergeCell ref="C20:K20"/>
    <mergeCell ref="B2:K2"/>
    <mergeCell ref="B3:K3"/>
    <mergeCell ref="B4:K4"/>
    <mergeCell ref="B6:K6"/>
    <mergeCell ref="C8:K8"/>
    <mergeCell ref="C9:K9"/>
    <mergeCell ref="C10:K10"/>
    <mergeCell ref="C11:K11"/>
    <mergeCell ref="C12:K12"/>
    <mergeCell ref="C13:K13"/>
    <mergeCell ref="B7:J7"/>
    <mergeCell ref="E14:J14"/>
    <mergeCell ref="B124:K124"/>
    <mergeCell ref="D121:J121"/>
    <mergeCell ref="D114:K114"/>
    <mergeCell ref="D115:K115"/>
    <mergeCell ref="D117:K117"/>
    <mergeCell ref="D118:K118"/>
    <mergeCell ref="D116:K116"/>
    <mergeCell ref="D120:K120"/>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1</xdr:col>
                    <xdr:colOff>114300</xdr:colOff>
                    <xdr:row>7</xdr:row>
                    <xdr:rowOff>0</xdr:rowOff>
                  </from>
                  <to>
                    <xdr:col>1</xdr:col>
                    <xdr:colOff>371475</xdr:colOff>
                    <xdr:row>7</xdr:row>
                    <xdr:rowOff>219075</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1</xdr:col>
                    <xdr:colOff>114300</xdr:colOff>
                    <xdr:row>8</xdr:row>
                    <xdr:rowOff>0</xdr:rowOff>
                  </from>
                  <to>
                    <xdr:col>1</xdr:col>
                    <xdr:colOff>371475</xdr:colOff>
                    <xdr:row>8</xdr:row>
                    <xdr:rowOff>219075</xdr:rowOff>
                  </to>
                </anchor>
              </controlPr>
            </control>
          </mc:Choice>
        </mc:AlternateContent>
        <mc:AlternateContent xmlns:mc="http://schemas.openxmlformats.org/markup-compatibility/2006">
          <mc:Choice Requires="x14">
            <control shapeId="12291" r:id="rId6" name="Check Box 3">
              <controlPr defaultSize="0" autoFill="0" autoLine="0" autoPict="0">
                <anchor moveWithCells="1">
                  <from>
                    <xdr:col>1</xdr:col>
                    <xdr:colOff>114300</xdr:colOff>
                    <xdr:row>9</xdr:row>
                    <xdr:rowOff>0</xdr:rowOff>
                  </from>
                  <to>
                    <xdr:col>1</xdr:col>
                    <xdr:colOff>371475</xdr:colOff>
                    <xdr:row>9</xdr:row>
                    <xdr:rowOff>219075</xdr:rowOff>
                  </to>
                </anchor>
              </controlPr>
            </control>
          </mc:Choice>
        </mc:AlternateContent>
        <mc:AlternateContent xmlns:mc="http://schemas.openxmlformats.org/markup-compatibility/2006">
          <mc:Choice Requires="x14">
            <control shapeId="12292" r:id="rId7" name="Check Box 4">
              <controlPr defaultSize="0" autoFill="0" autoLine="0" autoPict="0">
                <anchor moveWithCells="1">
                  <from>
                    <xdr:col>1</xdr:col>
                    <xdr:colOff>114300</xdr:colOff>
                    <xdr:row>10</xdr:row>
                    <xdr:rowOff>0</xdr:rowOff>
                  </from>
                  <to>
                    <xdr:col>1</xdr:col>
                    <xdr:colOff>371475</xdr:colOff>
                    <xdr:row>10</xdr:row>
                    <xdr:rowOff>219075</xdr:rowOff>
                  </to>
                </anchor>
              </controlPr>
            </control>
          </mc:Choice>
        </mc:AlternateContent>
        <mc:AlternateContent xmlns:mc="http://schemas.openxmlformats.org/markup-compatibility/2006">
          <mc:Choice Requires="x14">
            <control shapeId="12293" r:id="rId8" name="Check Box 5">
              <controlPr defaultSize="0" autoFill="0" autoLine="0" autoPict="0">
                <anchor moveWithCells="1">
                  <from>
                    <xdr:col>1</xdr:col>
                    <xdr:colOff>114300</xdr:colOff>
                    <xdr:row>11</xdr:row>
                    <xdr:rowOff>0</xdr:rowOff>
                  </from>
                  <to>
                    <xdr:col>1</xdr:col>
                    <xdr:colOff>371475</xdr:colOff>
                    <xdr:row>11</xdr:row>
                    <xdr:rowOff>219075</xdr:rowOff>
                  </to>
                </anchor>
              </controlPr>
            </control>
          </mc:Choice>
        </mc:AlternateContent>
        <mc:AlternateContent xmlns:mc="http://schemas.openxmlformats.org/markup-compatibility/2006">
          <mc:Choice Requires="x14">
            <control shapeId="12294" r:id="rId9" name="Check Box 6">
              <controlPr defaultSize="0" autoFill="0" autoLine="0" autoPict="0">
                <anchor moveWithCells="1">
                  <from>
                    <xdr:col>1</xdr:col>
                    <xdr:colOff>114300</xdr:colOff>
                    <xdr:row>12</xdr:row>
                    <xdr:rowOff>0</xdr:rowOff>
                  </from>
                  <to>
                    <xdr:col>1</xdr:col>
                    <xdr:colOff>371475</xdr:colOff>
                    <xdr:row>12</xdr:row>
                    <xdr:rowOff>219075</xdr:rowOff>
                  </to>
                </anchor>
              </controlPr>
            </control>
          </mc:Choice>
        </mc:AlternateContent>
        <mc:AlternateContent xmlns:mc="http://schemas.openxmlformats.org/markup-compatibility/2006">
          <mc:Choice Requires="x14">
            <control shapeId="12306" r:id="rId10" name="Check Box 18">
              <controlPr defaultSize="0" autoFill="0" autoLine="0" autoPict="0">
                <anchor moveWithCells="1">
                  <from>
                    <xdr:col>1</xdr:col>
                    <xdr:colOff>123825</xdr:colOff>
                    <xdr:row>75</xdr:row>
                    <xdr:rowOff>238125</xdr:rowOff>
                  </from>
                  <to>
                    <xdr:col>1</xdr:col>
                    <xdr:colOff>619125</xdr:colOff>
                    <xdr:row>76</xdr:row>
                    <xdr:rowOff>238125</xdr:rowOff>
                  </to>
                </anchor>
              </controlPr>
            </control>
          </mc:Choice>
        </mc:AlternateContent>
        <mc:AlternateContent xmlns:mc="http://schemas.openxmlformats.org/markup-compatibility/2006">
          <mc:Choice Requires="x14">
            <control shapeId="12308" r:id="rId11" name="Check Box 20">
              <controlPr defaultSize="0" autoFill="0" autoLine="0" autoPict="0">
                <anchor moveWithCells="1">
                  <from>
                    <xdr:col>1</xdr:col>
                    <xdr:colOff>123825</xdr:colOff>
                    <xdr:row>78</xdr:row>
                    <xdr:rowOff>381000</xdr:rowOff>
                  </from>
                  <to>
                    <xdr:col>1</xdr:col>
                    <xdr:colOff>514350</xdr:colOff>
                    <xdr:row>79</xdr:row>
                    <xdr:rowOff>180975</xdr:rowOff>
                  </to>
                </anchor>
              </controlPr>
            </control>
          </mc:Choice>
        </mc:AlternateContent>
        <mc:AlternateContent xmlns:mc="http://schemas.openxmlformats.org/markup-compatibility/2006">
          <mc:Choice Requires="x14">
            <control shapeId="12312" r:id="rId12" name="Check Box 24">
              <controlPr defaultSize="0" autoFill="0" autoLine="0" autoPict="0">
                <anchor moveWithCells="1">
                  <from>
                    <xdr:col>1</xdr:col>
                    <xdr:colOff>123825</xdr:colOff>
                    <xdr:row>79</xdr:row>
                    <xdr:rowOff>409575</xdr:rowOff>
                  </from>
                  <to>
                    <xdr:col>1</xdr:col>
                    <xdr:colOff>514350</xdr:colOff>
                    <xdr:row>80</xdr:row>
                    <xdr:rowOff>209550</xdr:rowOff>
                  </to>
                </anchor>
              </controlPr>
            </control>
          </mc:Choice>
        </mc:AlternateContent>
        <mc:AlternateContent xmlns:mc="http://schemas.openxmlformats.org/markup-compatibility/2006">
          <mc:Choice Requires="x14">
            <control shapeId="12313" r:id="rId13" name="Check Box 25">
              <controlPr defaultSize="0" autoFill="0" autoLine="0" autoPict="0">
                <anchor moveWithCells="1">
                  <from>
                    <xdr:col>1</xdr:col>
                    <xdr:colOff>123825</xdr:colOff>
                    <xdr:row>80</xdr:row>
                    <xdr:rowOff>381000</xdr:rowOff>
                  </from>
                  <to>
                    <xdr:col>1</xdr:col>
                    <xdr:colOff>514350</xdr:colOff>
                    <xdr:row>81</xdr:row>
                    <xdr:rowOff>180975</xdr:rowOff>
                  </to>
                </anchor>
              </controlPr>
            </control>
          </mc:Choice>
        </mc:AlternateContent>
        <mc:AlternateContent xmlns:mc="http://schemas.openxmlformats.org/markup-compatibility/2006">
          <mc:Choice Requires="x14">
            <control shapeId="12314" r:id="rId14" name="Check Box 26">
              <controlPr defaultSize="0" autoFill="0" autoLine="0" autoPict="0">
                <anchor moveWithCells="1">
                  <from>
                    <xdr:col>1</xdr:col>
                    <xdr:colOff>133350</xdr:colOff>
                    <xdr:row>35</xdr:row>
                    <xdr:rowOff>0</xdr:rowOff>
                  </from>
                  <to>
                    <xdr:col>1</xdr:col>
                    <xdr:colOff>495300</xdr:colOff>
                    <xdr:row>35</xdr:row>
                    <xdr:rowOff>247650</xdr:rowOff>
                  </to>
                </anchor>
              </controlPr>
            </control>
          </mc:Choice>
        </mc:AlternateContent>
        <mc:AlternateContent xmlns:mc="http://schemas.openxmlformats.org/markup-compatibility/2006">
          <mc:Choice Requires="x14">
            <control shapeId="12315" r:id="rId15" name="Check Box 27">
              <controlPr defaultSize="0" autoFill="0" autoLine="0" autoPict="0">
                <anchor moveWithCells="1">
                  <from>
                    <xdr:col>1</xdr:col>
                    <xdr:colOff>133350</xdr:colOff>
                    <xdr:row>36</xdr:row>
                    <xdr:rowOff>390525</xdr:rowOff>
                  </from>
                  <to>
                    <xdr:col>1</xdr:col>
                    <xdr:colOff>495300</xdr:colOff>
                    <xdr:row>37</xdr:row>
                    <xdr:rowOff>200025</xdr:rowOff>
                  </to>
                </anchor>
              </controlPr>
            </control>
          </mc:Choice>
        </mc:AlternateContent>
        <mc:AlternateContent xmlns:mc="http://schemas.openxmlformats.org/markup-compatibility/2006">
          <mc:Choice Requires="x14">
            <control shapeId="12316" r:id="rId16" name="Check Box 28">
              <controlPr defaultSize="0" autoFill="0" autoLine="0" autoPict="0">
                <anchor moveWithCells="1">
                  <from>
                    <xdr:col>1</xdr:col>
                    <xdr:colOff>133350</xdr:colOff>
                    <xdr:row>37</xdr:row>
                    <xdr:rowOff>390525</xdr:rowOff>
                  </from>
                  <to>
                    <xdr:col>1</xdr:col>
                    <xdr:colOff>495300</xdr:colOff>
                    <xdr:row>38</xdr:row>
                    <xdr:rowOff>200025</xdr:rowOff>
                  </to>
                </anchor>
              </controlPr>
            </control>
          </mc:Choice>
        </mc:AlternateContent>
        <mc:AlternateContent xmlns:mc="http://schemas.openxmlformats.org/markup-compatibility/2006">
          <mc:Choice Requires="x14">
            <control shapeId="12317" r:id="rId17" name="Check Box 29">
              <controlPr defaultSize="0" autoFill="0" autoLine="0" autoPict="0">
                <anchor moveWithCells="1">
                  <from>
                    <xdr:col>1</xdr:col>
                    <xdr:colOff>133350</xdr:colOff>
                    <xdr:row>38</xdr:row>
                    <xdr:rowOff>390525</xdr:rowOff>
                  </from>
                  <to>
                    <xdr:col>1</xdr:col>
                    <xdr:colOff>495300</xdr:colOff>
                    <xdr:row>39</xdr:row>
                    <xdr:rowOff>200025</xdr:rowOff>
                  </to>
                </anchor>
              </controlPr>
            </control>
          </mc:Choice>
        </mc:AlternateContent>
        <mc:AlternateContent xmlns:mc="http://schemas.openxmlformats.org/markup-compatibility/2006">
          <mc:Choice Requires="x14">
            <control shapeId="12318" r:id="rId18" name="Check Box 30">
              <controlPr defaultSize="0" autoFill="0" autoLine="0" autoPict="0">
                <anchor moveWithCells="1">
                  <from>
                    <xdr:col>1</xdr:col>
                    <xdr:colOff>133350</xdr:colOff>
                    <xdr:row>41</xdr:row>
                    <xdr:rowOff>419100</xdr:rowOff>
                  </from>
                  <to>
                    <xdr:col>1</xdr:col>
                    <xdr:colOff>495300</xdr:colOff>
                    <xdr:row>42</xdr:row>
                    <xdr:rowOff>228600</xdr:rowOff>
                  </to>
                </anchor>
              </controlPr>
            </control>
          </mc:Choice>
        </mc:AlternateContent>
        <mc:AlternateContent xmlns:mc="http://schemas.openxmlformats.org/markup-compatibility/2006">
          <mc:Choice Requires="x14">
            <control shapeId="12319" r:id="rId19" name="Check Box 31">
              <controlPr defaultSize="0" autoFill="0" autoLine="0" autoPict="0">
                <anchor moveWithCells="1">
                  <from>
                    <xdr:col>1</xdr:col>
                    <xdr:colOff>133350</xdr:colOff>
                    <xdr:row>44</xdr:row>
                    <xdr:rowOff>9525</xdr:rowOff>
                  </from>
                  <to>
                    <xdr:col>1</xdr:col>
                    <xdr:colOff>495300</xdr:colOff>
                    <xdr:row>44</xdr:row>
                    <xdr:rowOff>257175</xdr:rowOff>
                  </to>
                </anchor>
              </controlPr>
            </control>
          </mc:Choice>
        </mc:AlternateContent>
        <mc:AlternateContent xmlns:mc="http://schemas.openxmlformats.org/markup-compatibility/2006">
          <mc:Choice Requires="x14">
            <control shapeId="12320" r:id="rId20" name="Check Box 32">
              <controlPr defaultSize="0" autoFill="0" autoLine="0" autoPict="0">
                <anchor moveWithCells="1">
                  <from>
                    <xdr:col>1</xdr:col>
                    <xdr:colOff>133350</xdr:colOff>
                    <xdr:row>44</xdr:row>
                    <xdr:rowOff>400050</xdr:rowOff>
                  </from>
                  <to>
                    <xdr:col>1</xdr:col>
                    <xdr:colOff>495300</xdr:colOff>
                    <xdr:row>45</xdr:row>
                    <xdr:rowOff>209550</xdr:rowOff>
                  </to>
                </anchor>
              </controlPr>
            </control>
          </mc:Choice>
        </mc:AlternateContent>
        <mc:AlternateContent xmlns:mc="http://schemas.openxmlformats.org/markup-compatibility/2006">
          <mc:Choice Requires="x14">
            <control shapeId="12321" r:id="rId21" name="Check Box 33">
              <controlPr defaultSize="0" autoFill="0" autoLine="0" autoPict="0">
                <anchor moveWithCells="1">
                  <from>
                    <xdr:col>1</xdr:col>
                    <xdr:colOff>133350</xdr:colOff>
                    <xdr:row>45</xdr:row>
                    <xdr:rowOff>400050</xdr:rowOff>
                  </from>
                  <to>
                    <xdr:col>1</xdr:col>
                    <xdr:colOff>495300</xdr:colOff>
                    <xdr:row>46</xdr:row>
                    <xdr:rowOff>209550</xdr:rowOff>
                  </to>
                </anchor>
              </controlPr>
            </control>
          </mc:Choice>
        </mc:AlternateContent>
        <mc:AlternateContent xmlns:mc="http://schemas.openxmlformats.org/markup-compatibility/2006">
          <mc:Choice Requires="x14">
            <control shapeId="12323" r:id="rId22" name="Check Box 35">
              <controlPr defaultSize="0" autoFill="0" autoLine="0" autoPict="0">
                <anchor moveWithCells="1">
                  <from>
                    <xdr:col>1</xdr:col>
                    <xdr:colOff>142875</xdr:colOff>
                    <xdr:row>16</xdr:row>
                    <xdr:rowOff>428625</xdr:rowOff>
                  </from>
                  <to>
                    <xdr:col>1</xdr:col>
                    <xdr:colOff>476250</xdr:colOff>
                    <xdr:row>17</xdr:row>
                    <xdr:rowOff>238125</xdr:rowOff>
                  </to>
                </anchor>
              </controlPr>
            </control>
          </mc:Choice>
        </mc:AlternateContent>
        <mc:AlternateContent xmlns:mc="http://schemas.openxmlformats.org/markup-compatibility/2006">
          <mc:Choice Requires="x14">
            <control shapeId="12324" r:id="rId23" name="Check Box 36">
              <controlPr defaultSize="0" autoFill="0" autoLine="0" autoPict="0">
                <anchor moveWithCells="1">
                  <from>
                    <xdr:col>1</xdr:col>
                    <xdr:colOff>142875</xdr:colOff>
                    <xdr:row>17</xdr:row>
                    <xdr:rowOff>428625</xdr:rowOff>
                  </from>
                  <to>
                    <xdr:col>1</xdr:col>
                    <xdr:colOff>476250</xdr:colOff>
                    <xdr:row>18</xdr:row>
                    <xdr:rowOff>238125</xdr:rowOff>
                  </to>
                </anchor>
              </controlPr>
            </control>
          </mc:Choice>
        </mc:AlternateContent>
        <mc:AlternateContent xmlns:mc="http://schemas.openxmlformats.org/markup-compatibility/2006">
          <mc:Choice Requires="x14">
            <control shapeId="12325" r:id="rId24" name="Check Box 37">
              <controlPr defaultSize="0" autoFill="0" autoLine="0" autoPict="0">
                <anchor moveWithCells="1">
                  <from>
                    <xdr:col>1</xdr:col>
                    <xdr:colOff>142875</xdr:colOff>
                    <xdr:row>18</xdr:row>
                    <xdr:rowOff>428625</xdr:rowOff>
                  </from>
                  <to>
                    <xdr:col>1</xdr:col>
                    <xdr:colOff>476250</xdr:colOff>
                    <xdr:row>19</xdr:row>
                    <xdr:rowOff>238125</xdr:rowOff>
                  </to>
                </anchor>
              </controlPr>
            </control>
          </mc:Choice>
        </mc:AlternateContent>
        <mc:AlternateContent xmlns:mc="http://schemas.openxmlformats.org/markup-compatibility/2006">
          <mc:Choice Requires="x14">
            <control shapeId="12326" r:id="rId25" name="Check Box 38">
              <controlPr defaultSize="0" autoFill="0" autoLine="0" autoPict="0">
                <anchor moveWithCells="1">
                  <from>
                    <xdr:col>1</xdr:col>
                    <xdr:colOff>142875</xdr:colOff>
                    <xdr:row>19</xdr:row>
                    <xdr:rowOff>428625</xdr:rowOff>
                  </from>
                  <to>
                    <xdr:col>1</xdr:col>
                    <xdr:colOff>476250</xdr:colOff>
                    <xdr:row>20</xdr:row>
                    <xdr:rowOff>238125</xdr:rowOff>
                  </to>
                </anchor>
              </controlPr>
            </control>
          </mc:Choice>
        </mc:AlternateContent>
        <mc:AlternateContent xmlns:mc="http://schemas.openxmlformats.org/markup-compatibility/2006">
          <mc:Choice Requires="x14">
            <control shapeId="12327" r:id="rId26" name="Check Box 39">
              <controlPr defaultSize="0" autoFill="0" autoLine="0" autoPict="0">
                <anchor moveWithCells="1">
                  <from>
                    <xdr:col>4</xdr:col>
                    <xdr:colOff>790575</xdr:colOff>
                    <xdr:row>59</xdr:row>
                    <xdr:rowOff>180975</xdr:rowOff>
                  </from>
                  <to>
                    <xdr:col>4</xdr:col>
                    <xdr:colOff>1181100</xdr:colOff>
                    <xdr:row>61</xdr:row>
                    <xdr:rowOff>19050</xdr:rowOff>
                  </to>
                </anchor>
              </controlPr>
            </control>
          </mc:Choice>
        </mc:AlternateContent>
        <mc:AlternateContent xmlns:mc="http://schemas.openxmlformats.org/markup-compatibility/2006">
          <mc:Choice Requires="x14">
            <control shapeId="12328" r:id="rId27" name="Check Box 40">
              <controlPr defaultSize="0" autoFill="0" autoLine="0" autoPict="0">
                <anchor moveWithCells="1">
                  <from>
                    <xdr:col>4</xdr:col>
                    <xdr:colOff>790575</xdr:colOff>
                    <xdr:row>60</xdr:row>
                    <xdr:rowOff>180975</xdr:rowOff>
                  </from>
                  <to>
                    <xdr:col>4</xdr:col>
                    <xdr:colOff>1181100</xdr:colOff>
                    <xdr:row>62</xdr:row>
                    <xdr:rowOff>19050</xdr:rowOff>
                  </to>
                </anchor>
              </controlPr>
            </control>
          </mc:Choice>
        </mc:AlternateContent>
        <mc:AlternateContent xmlns:mc="http://schemas.openxmlformats.org/markup-compatibility/2006">
          <mc:Choice Requires="x14">
            <control shapeId="12329" r:id="rId28" name="Check Box 41">
              <controlPr defaultSize="0" autoFill="0" autoLine="0" autoPict="0">
                <anchor moveWithCells="1">
                  <from>
                    <xdr:col>4</xdr:col>
                    <xdr:colOff>790575</xdr:colOff>
                    <xdr:row>61</xdr:row>
                    <xdr:rowOff>180975</xdr:rowOff>
                  </from>
                  <to>
                    <xdr:col>4</xdr:col>
                    <xdr:colOff>1181100</xdr:colOff>
                    <xdr:row>63</xdr:row>
                    <xdr:rowOff>19050</xdr:rowOff>
                  </to>
                </anchor>
              </controlPr>
            </control>
          </mc:Choice>
        </mc:AlternateContent>
        <mc:AlternateContent xmlns:mc="http://schemas.openxmlformats.org/markup-compatibility/2006">
          <mc:Choice Requires="x14">
            <control shapeId="12330" r:id="rId29" name="Check Box 42">
              <controlPr defaultSize="0" autoFill="0" autoLine="0" autoPict="0">
                <anchor moveWithCells="1">
                  <from>
                    <xdr:col>4</xdr:col>
                    <xdr:colOff>790575</xdr:colOff>
                    <xdr:row>62</xdr:row>
                    <xdr:rowOff>180975</xdr:rowOff>
                  </from>
                  <to>
                    <xdr:col>4</xdr:col>
                    <xdr:colOff>1181100</xdr:colOff>
                    <xdr:row>64</xdr:row>
                    <xdr:rowOff>19050</xdr:rowOff>
                  </to>
                </anchor>
              </controlPr>
            </control>
          </mc:Choice>
        </mc:AlternateContent>
        <mc:AlternateContent xmlns:mc="http://schemas.openxmlformats.org/markup-compatibility/2006">
          <mc:Choice Requires="x14">
            <control shapeId="12331" r:id="rId30" name="Check Box 43">
              <controlPr defaultSize="0" autoFill="0" autoLine="0" autoPict="0">
                <anchor moveWithCells="1">
                  <from>
                    <xdr:col>4</xdr:col>
                    <xdr:colOff>790575</xdr:colOff>
                    <xdr:row>63</xdr:row>
                    <xdr:rowOff>180975</xdr:rowOff>
                  </from>
                  <to>
                    <xdr:col>4</xdr:col>
                    <xdr:colOff>1181100</xdr:colOff>
                    <xdr:row>65</xdr:row>
                    <xdr:rowOff>19050</xdr:rowOff>
                  </to>
                </anchor>
              </controlPr>
            </control>
          </mc:Choice>
        </mc:AlternateContent>
        <mc:AlternateContent xmlns:mc="http://schemas.openxmlformats.org/markup-compatibility/2006">
          <mc:Choice Requires="x14">
            <control shapeId="12332" r:id="rId31" name="Check Box 44">
              <controlPr defaultSize="0" autoFill="0" autoLine="0" autoPict="0">
                <anchor moveWithCells="1">
                  <from>
                    <xdr:col>4</xdr:col>
                    <xdr:colOff>790575</xdr:colOff>
                    <xdr:row>64</xdr:row>
                    <xdr:rowOff>180975</xdr:rowOff>
                  </from>
                  <to>
                    <xdr:col>4</xdr:col>
                    <xdr:colOff>1181100</xdr:colOff>
                    <xdr:row>66</xdr:row>
                    <xdr:rowOff>19050</xdr:rowOff>
                  </to>
                </anchor>
              </controlPr>
            </control>
          </mc:Choice>
        </mc:AlternateContent>
        <mc:AlternateContent xmlns:mc="http://schemas.openxmlformats.org/markup-compatibility/2006">
          <mc:Choice Requires="x14">
            <control shapeId="12333" r:id="rId32" name="Check Box 45">
              <controlPr defaultSize="0" autoFill="0" autoLine="0" autoPict="0">
                <anchor moveWithCells="1">
                  <from>
                    <xdr:col>6</xdr:col>
                    <xdr:colOff>495300</xdr:colOff>
                    <xdr:row>59</xdr:row>
                    <xdr:rowOff>180975</xdr:rowOff>
                  </from>
                  <to>
                    <xdr:col>7</xdr:col>
                    <xdr:colOff>276225</xdr:colOff>
                    <xdr:row>61</xdr:row>
                    <xdr:rowOff>19050</xdr:rowOff>
                  </to>
                </anchor>
              </controlPr>
            </control>
          </mc:Choice>
        </mc:AlternateContent>
        <mc:AlternateContent xmlns:mc="http://schemas.openxmlformats.org/markup-compatibility/2006">
          <mc:Choice Requires="x14">
            <control shapeId="12334" r:id="rId33" name="Check Box 46">
              <controlPr defaultSize="0" autoFill="0" autoLine="0" autoPict="0">
                <anchor moveWithCells="1">
                  <from>
                    <xdr:col>6</xdr:col>
                    <xdr:colOff>495300</xdr:colOff>
                    <xdr:row>60</xdr:row>
                    <xdr:rowOff>180975</xdr:rowOff>
                  </from>
                  <to>
                    <xdr:col>7</xdr:col>
                    <xdr:colOff>276225</xdr:colOff>
                    <xdr:row>62</xdr:row>
                    <xdr:rowOff>19050</xdr:rowOff>
                  </to>
                </anchor>
              </controlPr>
            </control>
          </mc:Choice>
        </mc:AlternateContent>
        <mc:AlternateContent xmlns:mc="http://schemas.openxmlformats.org/markup-compatibility/2006">
          <mc:Choice Requires="x14">
            <control shapeId="12335" r:id="rId34" name="Check Box 47">
              <controlPr defaultSize="0" autoFill="0" autoLine="0" autoPict="0">
                <anchor moveWithCells="1">
                  <from>
                    <xdr:col>6</xdr:col>
                    <xdr:colOff>495300</xdr:colOff>
                    <xdr:row>61</xdr:row>
                    <xdr:rowOff>180975</xdr:rowOff>
                  </from>
                  <to>
                    <xdr:col>7</xdr:col>
                    <xdr:colOff>276225</xdr:colOff>
                    <xdr:row>63</xdr:row>
                    <xdr:rowOff>19050</xdr:rowOff>
                  </to>
                </anchor>
              </controlPr>
            </control>
          </mc:Choice>
        </mc:AlternateContent>
        <mc:AlternateContent xmlns:mc="http://schemas.openxmlformats.org/markup-compatibility/2006">
          <mc:Choice Requires="x14">
            <control shapeId="12336" r:id="rId35" name="Check Box 48">
              <controlPr defaultSize="0" autoFill="0" autoLine="0" autoPict="0">
                <anchor moveWithCells="1">
                  <from>
                    <xdr:col>6</xdr:col>
                    <xdr:colOff>495300</xdr:colOff>
                    <xdr:row>62</xdr:row>
                    <xdr:rowOff>180975</xdr:rowOff>
                  </from>
                  <to>
                    <xdr:col>7</xdr:col>
                    <xdr:colOff>276225</xdr:colOff>
                    <xdr:row>64</xdr:row>
                    <xdr:rowOff>19050</xdr:rowOff>
                  </to>
                </anchor>
              </controlPr>
            </control>
          </mc:Choice>
        </mc:AlternateContent>
        <mc:AlternateContent xmlns:mc="http://schemas.openxmlformats.org/markup-compatibility/2006">
          <mc:Choice Requires="x14">
            <control shapeId="12337" r:id="rId36" name="Check Box 49">
              <controlPr defaultSize="0" autoFill="0" autoLine="0" autoPict="0">
                <anchor moveWithCells="1">
                  <from>
                    <xdr:col>6</xdr:col>
                    <xdr:colOff>495300</xdr:colOff>
                    <xdr:row>63</xdr:row>
                    <xdr:rowOff>180975</xdr:rowOff>
                  </from>
                  <to>
                    <xdr:col>7</xdr:col>
                    <xdr:colOff>276225</xdr:colOff>
                    <xdr:row>65</xdr:row>
                    <xdr:rowOff>19050</xdr:rowOff>
                  </to>
                </anchor>
              </controlPr>
            </control>
          </mc:Choice>
        </mc:AlternateContent>
        <mc:AlternateContent xmlns:mc="http://schemas.openxmlformats.org/markup-compatibility/2006">
          <mc:Choice Requires="x14">
            <control shapeId="12338" r:id="rId37" name="Check Box 50">
              <controlPr defaultSize="0" autoFill="0" autoLine="0" autoPict="0">
                <anchor moveWithCells="1">
                  <from>
                    <xdr:col>6</xdr:col>
                    <xdr:colOff>495300</xdr:colOff>
                    <xdr:row>64</xdr:row>
                    <xdr:rowOff>180975</xdr:rowOff>
                  </from>
                  <to>
                    <xdr:col>7</xdr:col>
                    <xdr:colOff>276225</xdr:colOff>
                    <xdr:row>66</xdr:row>
                    <xdr:rowOff>19050</xdr:rowOff>
                  </to>
                </anchor>
              </controlPr>
            </control>
          </mc:Choice>
        </mc:AlternateContent>
        <mc:AlternateContent xmlns:mc="http://schemas.openxmlformats.org/markup-compatibility/2006">
          <mc:Choice Requires="x14">
            <control shapeId="12339" r:id="rId38" name="Check Box 51">
              <controlPr defaultSize="0" autoFill="0" autoLine="0" autoPict="0">
                <anchor moveWithCells="1">
                  <from>
                    <xdr:col>1</xdr:col>
                    <xdr:colOff>257175</xdr:colOff>
                    <xdr:row>50</xdr:row>
                    <xdr:rowOff>0</xdr:rowOff>
                  </from>
                  <to>
                    <xdr:col>1</xdr:col>
                    <xdr:colOff>600075</xdr:colOff>
                    <xdr:row>50</xdr:row>
                    <xdr:rowOff>228600</xdr:rowOff>
                  </to>
                </anchor>
              </controlPr>
            </control>
          </mc:Choice>
        </mc:AlternateContent>
        <mc:AlternateContent xmlns:mc="http://schemas.openxmlformats.org/markup-compatibility/2006">
          <mc:Choice Requires="x14">
            <control shapeId="12340" r:id="rId39" name="Check Box 52">
              <controlPr defaultSize="0" autoFill="0" autoLine="0" autoPict="0">
                <anchor moveWithCells="1">
                  <from>
                    <xdr:col>1</xdr:col>
                    <xdr:colOff>257175</xdr:colOff>
                    <xdr:row>51</xdr:row>
                    <xdr:rowOff>0</xdr:rowOff>
                  </from>
                  <to>
                    <xdr:col>1</xdr:col>
                    <xdr:colOff>600075</xdr:colOff>
                    <xdr:row>51</xdr:row>
                    <xdr:rowOff>228600</xdr:rowOff>
                  </to>
                </anchor>
              </controlPr>
            </control>
          </mc:Choice>
        </mc:AlternateContent>
        <mc:AlternateContent xmlns:mc="http://schemas.openxmlformats.org/markup-compatibility/2006">
          <mc:Choice Requires="x14">
            <control shapeId="12341" r:id="rId40" name="Check Box 53">
              <controlPr defaultSize="0" autoFill="0" autoLine="0" autoPict="0">
                <anchor moveWithCells="1">
                  <from>
                    <xdr:col>1</xdr:col>
                    <xdr:colOff>257175</xdr:colOff>
                    <xdr:row>52</xdr:row>
                    <xdr:rowOff>0</xdr:rowOff>
                  </from>
                  <to>
                    <xdr:col>1</xdr:col>
                    <xdr:colOff>600075</xdr:colOff>
                    <xdr:row>52</xdr:row>
                    <xdr:rowOff>228600</xdr:rowOff>
                  </to>
                </anchor>
              </controlPr>
            </control>
          </mc:Choice>
        </mc:AlternateContent>
        <mc:AlternateContent xmlns:mc="http://schemas.openxmlformats.org/markup-compatibility/2006">
          <mc:Choice Requires="x14">
            <control shapeId="12342" r:id="rId41" name="Check Box 54">
              <controlPr defaultSize="0" autoFill="0" autoLine="0" autoPict="0">
                <anchor moveWithCells="1">
                  <from>
                    <xdr:col>1</xdr:col>
                    <xdr:colOff>257175</xdr:colOff>
                    <xdr:row>53</xdr:row>
                    <xdr:rowOff>0</xdr:rowOff>
                  </from>
                  <to>
                    <xdr:col>1</xdr:col>
                    <xdr:colOff>600075</xdr:colOff>
                    <xdr:row>53</xdr:row>
                    <xdr:rowOff>228600</xdr:rowOff>
                  </to>
                </anchor>
              </controlPr>
            </control>
          </mc:Choice>
        </mc:AlternateContent>
        <mc:AlternateContent xmlns:mc="http://schemas.openxmlformats.org/markup-compatibility/2006">
          <mc:Choice Requires="x14">
            <control shapeId="12343" r:id="rId42" name="Check Box 55">
              <controlPr defaultSize="0" autoFill="0" autoLine="0" autoPict="0">
                <anchor moveWithCells="1">
                  <from>
                    <xdr:col>1</xdr:col>
                    <xdr:colOff>257175</xdr:colOff>
                    <xdr:row>54</xdr:row>
                    <xdr:rowOff>0</xdr:rowOff>
                  </from>
                  <to>
                    <xdr:col>1</xdr:col>
                    <xdr:colOff>600075</xdr:colOff>
                    <xdr:row>54</xdr:row>
                    <xdr:rowOff>228600</xdr:rowOff>
                  </to>
                </anchor>
              </controlPr>
            </control>
          </mc:Choice>
        </mc:AlternateContent>
        <mc:AlternateContent xmlns:mc="http://schemas.openxmlformats.org/markup-compatibility/2006">
          <mc:Choice Requires="x14">
            <control shapeId="12344" r:id="rId43" name="Check Box 56">
              <controlPr defaultSize="0" autoFill="0" autoLine="0" autoPict="0">
                <anchor moveWithCells="1">
                  <from>
                    <xdr:col>1</xdr:col>
                    <xdr:colOff>257175</xdr:colOff>
                    <xdr:row>55</xdr:row>
                    <xdr:rowOff>0</xdr:rowOff>
                  </from>
                  <to>
                    <xdr:col>1</xdr:col>
                    <xdr:colOff>600075</xdr:colOff>
                    <xdr:row>55</xdr:row>
                    <xdr:rowOff>228600</xdr:rowOff>
                  </to>
                </anchor>
              </controlPr>
            </control>
          </mc:Choice>
        </mc:AlternateContent>
        <mc:AlternateContent xmlns:mc="http://schemas.openxmlformats.org/markup-compatibility/2006">
          <mc:Choice Requires="x14">
            <control shapeId="12349" r:id="rId44" name="Check Box 61">
              <controlPr defaultSize="0" autoFill="0" autoLine="0" autoPict="0">
                <anchor moveWithCells="1">
                  <from>
                    <xdr:col>1</xdr:col>
                    <xdr:colOff>161925</xdr:colOff>
                    <xdr:row>86</xdr:row>
                    <xdr:rowOff>0</xdr:rowOff>
                  </from>
                  <to>
                    <xdr:col>1</xdr:col>
                    <xdr:colOff>581025</xdr:colOff>
                    <xdr:row>86</xdr:row>
                    <xdr:rowOff>276225</xdr:rowOff>
                  </to>
                </anchor>
              </controlPr>
            </control>
          </mc:Choice>
        </mc:AlternateContent>
        <mc:AlternateContent xmlns:mc="http://schemas.openxmlformats.org/markup-compatibility/2006">
          <mc:Choice Requires="x14">
            <control shapeId="12350" r:id="rId45" name="Check Box 62">
              <controlPr defaultSize="0" autoFill="0" autoLine="0" autoPict="0">
                <anchor moveWithCells="1">
                  <from>
                    <xdr:col>1</xdr:col>
                    <xdr:colOff>161925</xdr:colOff>
                    <xdr:row>87</xdr:row>
                    <xdr:rowOff>0</xdr:rowOff>
                  </from>
                  <to>
                    <xdr:col>1</xdr:col>
                    <xdr:colOff>581025</xdr:colOff>
                    <xdr:row>87</xdr:row>
                    <xdr:rowOff>276225</xdr:rowOff>
                  </to>
                </anchor>
              </controlPr>
            </control>
          </mc:Choice>
        </mc:AlternateContent>
        <mc:AlternateContent xmlns:mc="http://schemas.openxmlformats.org/markup-compatibility/2006">
          <mc:Choice Requires="x14">
            <control shapeId="12351" r:id="rId46" name="Check Box 63">
              <controlPr defaultSize="0" autoFill="0" autoLine="0" autoPict="0">
                <anchor moveWithCells="1">
                  <from>
                    <xdr:col>1</xdr:col>
                    <xdr:colOff>161925</xdr:colOff>
                    <xdr:row>88</xdr:row>
                    <xdr:rowOff>0</xdr:rowOff>
                  </from>
                  <to>
                    <xdr:col>1</xdr:col>
                    <xdr:colOff>581025</xdr:colOff>
                    <xdr:row>88</xdr:row>
                    <xdr:rowOff>276225</xdr:rowOff>
                  </to>
                </anchor>
              </controlPr>
            </control>
          </mc:Choice>
        </mc:AlternateContent>
        <mc:AlternateContent xmlns:mc="http://schemas.openxmlformats.org/markup-compatibility/2006">
          <mc:Choice Requires="x14">
            <control shapeId="12352" r:id="rId47" name="Check Box 64">
              <controlPr defaultSize="0" autoFill="0" autoLine="0" autoPict="0">
                <anchor moveWithCells="1">
                  <from>
                    <xdr:col>1</xdr:col>
                    <xdr:colOff>161925</xdr:colOff>
                    <xdr:row>89</xdr:row>
                    <xdr:rowOff>0</xdr:rowOff>
                  </from>
                  <to>
                    <xdr:col>1</xdr:col>
                    <xdr:colOff>581025</xdr:colOff>
                    <xdr:row>89</xdr:row>
                    <xdr:rowOff>276225</xdr:rowOff>
                  </to>
                </anchor>
              </controlPr>
            </control>
          </mc:Choice>
        </mc:AlternateContent>
        <mc:AlternateContent xmlns:mc="http://schemas.openxmlformats.org/markup-compatibility/2006">
          <mc:Choice Requires="x14">
            <control shapeId="12353" r:id="rId48" name="Check Box 65">
              <controlPr defaultSize="0" autoFill="0" autoLine="0" autoPict="0">
                <anchor moveWithCells="1">
                  <from>
                    <xdr:col>1</xdr:col>
                    <xdr:colOff>161925</xdr:colOff>
                    <xdr:row>90</xdr:row>
                    <xdr:rowOff>0</xdr:rowOff>
                  </from>
                  <to>
                    <xdr:col>1</xdr:col>
                    <xdr:colOff>581025</xdr:colOff>
                    <xdr:row>90</xdr:row>
                    <xdr:rowOff>276225</xdr:rowOff>
                  </to>
                </anchor>
              </controlPr>
            </control>
          </mc:Choice>
        </mc:AlternateContent>
        <mc:AlternateContent xmlns:mc="http://schemas.openxmlformats.org/markup-compatibility/2006">
          <mc:Choice Requires="x14">
            <control shapeId="12354" r:id="rId49" name="Check Box 66">
              <controlPr defaultSize="0" autoFill="0" autoLine="0" autoPict="0">
                <anchor moveWithCells="1">
                  <from>
                    <xdr:col>1</xdr:col>
                    <xdr:colOff>161925</xdr:colOff>
                    <xdr:row>91</xdr:row>
                    <xdr:rowOff>0</xdr:rowOff>
                  </from>
                  <to>
                    <xdr:col>1</xdr:col>
                    <xdr:colOff>581025</xdr:colOff>
                    <xdr:row>91</xdr:row>
                    <xdr:rowOff>276225</xdr:rowOff>
                  </to>
                </anchor>
              </controlPr>
            </control>
          </mc:Choice>
        </mc:AlternateContent>
        <mc:AlternateContent xmlns:mc="http://schemas.openxmlformats.org/markup-compatibility/2006">
          <mc:Choice Requires="x14">
            <control shapeId="12355" r:id="rId50" name="Check Box 67">
              <controlPr defaultSize="0" autoFill="0" autoLine="0" autoPict="0">
                <anchor moveWithCells="1">
                  <from>
                    <xdr:col>1</xdr:col>
                    <xdr:colOff>161925</xdr:colOff>
                    <xdr:row>92</xdr:row>
                    <xdr:rowOff>0</xdr:rowOff>
                  </from>
                  <to>
                    <xdr:col>1</xdr:col>
                    <xdr:colOff>581025</xdr:colOff>
                    <xdr:row>92</xdr:row>
                    <xdr:rowOff>276225</xdr:rowOff>
                  </to>
                </anchor>
              </controlPr>
            </control>
          </mc:Choice>
        </mc:AlternateContent>
        <mc:AlternateContent xmlns:mc="http://schemas.openxmlformats.org/markup-compatibility/2006">
          <mc:Choice Requires="x14">
            <control shapeId="12356" r:id="rId51" name="Check Box 68">
              <controlPr defaultSize="0" autoFill="0" autoLine="0" autoPict="0">
                <anchor moveWithCells="1">
                  <from>
                    <xdr:col>1</xdr:col>
                    <xdr:colOff>161925</xdr:colOff>
                    <xdr:row>93</xdr:row>
                    <xdr:rowOff>0</xdr:rowOff>
                  </from>
                  <to>
                    <xdr:col>1</xdr:col>
                    <xdr:colOff>581025</xdr:colOff>
                    <xdr:row>93</xdr:row>
                    <xdr:rowOff>276225</xdr:rowOff>
                  </to>
                </anchor>
              </controlPr>
            </control>
          </mc:Choice>
        </mc:AlternateContent>
        <mc:AlternateContent xmlns:mc="http://schemas.openxmlformats.org/markup-compatibility/2006">
          <mc:Choice Requires="x14">
            <control shapeId="12357" r:id="rId52" name="Check Box 69">
              <controlPr defaultSize="0" autoFill="0" autoLine="0" autoPict="0">
                <anchor moveWithCells="1">
                  <from>
                    <xdr:col>1</xdr:col>
                    <xdr:colOff>161925</xdr:colOff>
                    <xdr:row>94</xdr:row>
                    <xdr:rowOff>0</xdr:rowOff>
                  </from>
                  <to>
                    <xdr:col>1</xdr:col>
                    <xdr:colOff>581025</xdr:colOff>
                    <xdr:row>94</xdr:row>
                    <xdr:rowOff>276225</xdr:rowOff>
                  </to>
                </anchor>
              </controlPr>
            </control>
          </mc:Choice>
        </mc:AlternateContent>
        <mc:AlternateContent xmlns:mc="http://schemas.openxmlformats.org/markup-compatibility/2006">
          <mc:Choice Requires="x14">
            <control shapeId="12358" r:id="rId53" name="Check Box 70">
              <controlPr defaultSize="0" autoFill="0" autoLine="0" autoPict="0">
                <anchor moveWithCells="1">
                  <from>
                    <xdr:col>1</xdr:col>
                    <xdr:colOff>161925</xdr:colOff>
                    <xdr:row>95</xdr:row>
                    <xdr:rowOff>0</xdr:rowOff>
                  </from>
                  <to>
                    <xdr:col>1</xdr:col>
                    <xdr:colOff>581025</xdr:colOff>
                    <xdr:row>95</xdr:row>
                    <xdr:rowOff>276225</xdr:rowOff>
                  </to>
                </anchor>
              </controlPr>
            </control>
          </mc:Choice>
        </mc:AlternateContent>
        <mc:AlternateContent xmlns:mc="http://schemas.openxmlformats.org/markup-compatibility/2006">
          <mc:Choice Requires="x14">
            <control shapeId="12359" r:id="rId54" name="Check Box 71">
              <controlPr defaultSize="0" autoFill="0" autoLine="0" autoPict="0">
                <anchor moveWithCells="1">
                  <from>
                    <xdr:col>1</xdr:col>
                    <xdr:colOff>161925</xdr:colOff>
                    <xdr:row>100</xdr:row>
                    <xdr:rowOff>0</xdr:rowOff>
                  </from>
                  <to>
                    <xdr:col>1</xdr:col>
                    <xdr:colOff>581025</xdr:colOff>
                    <xdr:row>100</xdr:row>
                    <xdr:rowOff>276225</xdr:rowOff>
                  </to>
                </anchor>
              </controlPr>
            </control>
          </mc:Choice>
        </mc:AlternateContent>
        <mc:AlternateContent xmlns:mc="http://schemas.openxmlformats.org/markup-compatibility/2006">
          <mc:Choice Requires="x14">
            <control shapeId="12360" r:id="rId55" name="Check Box 72">
              <controlPr defaultSize="0" autoFill="0" autoLine="0" autoPict="0">
                <anchor moveWithCells="1">
                  <from>
                    <xdr:col>1</xdr:col>
                    <xdr:colOff>161925</xdr:colOff>
                    <xdr:row>101</xdr:row>
                    <xdr:rowOff>0</xdr:rowOff>
                  </from>
                  <to>
                    <xdr:col>1</xdr:col>
                    <xdr:colOff>581025</xdr:colOff>
                    <xdr:row>101</xdr:row>
                    <xdr:rowOff>276225</xdr:rowOff>
                  </to>
                </anchor>
              </controlPr>
            </control>
          </mc:Choice>
        </mc:AlternateContent>
        <mc:AlternateContent xmlns:mc="http://schemas.openxmlformats.org/markup-compatibility/2006">
          <mc:Choice Requires="x14">
            <control shapeId="12361" r:id="rId56" name="Check Box 73">
              <controlPr defaultSize="0" autoFill="0" autoLine="0" autoPict="0">
                <anchor moveWithCells="1">
                  <from>
                    <xdr:col>1</xdr:col>
                    <xdr:colOff>161925</xdr:colOff>
                    <xdr:row>104</xdr:row>
                    <xdr:rowOff>0</xdr:rowOff>
                  </from>
                  <to>
                    <xdr:col>1</xdr:col>
                    <xdr:colOff>581025</xdr:colOff>
                    <xdr:row>104</xdr:row>
                    <xdr:rowOff>276225</xdr:rowOff>
                  </to>
                </anchor>
              </controlPr>
            </control>
          </mc:Choice>
        </mc:AlternateContent>
        <mc:AlternateContent xmlns:mc="http://schemas.openxmlformats.org/markup-compatibility/2006">
          <mc:Choice Requires="x14">
            <control shapeId="12362" r:id="rId57" name="Check Box 74">
              <controlPr defaultSize="0" autoFill="0" autoLine="0" autoPict="0">
                <anchor moveWithCells="1">
                  <from>
                    <xdr:col>1</xdr:col>
                    <xdr:colOff>161925</xdr:colOff>
                    <xdr:row>105</xdr:row>
                    <xdr:rowOff>0</xdr:rowOff>
                  </from>
                  <to>
                    <xdr:col>1</xdr:col>
                    <xdr:colOff>581025</xdr:colOff>
                    <xdr:row>105</xdr:row>
                    <xdr:rowOff>276225</xdr:rowOff>
                  </to>
                </anchor>
              </controlPr>
            </control>
          </mc:Choice>
        </mc:AlternateContent>
        <mc:AlternateContent xmlns:mc="http://schemas.openxmlformats.org/markup-compatibility/2006">
          <mc:Choice Requires="x14">
            <control shapeId="12363" r:id="rId58" name="Check Box 75">
              <controlPr defaultSize="0" autoFill="0" autoLine="0" autoPict="0">
                <anchor moveWithCells="1">
                  <from>
                    <xdr:col>1</xdr:col>
                    <xdr:colOff>161925</xdr:colOff>
                    <xdr:row>106</xdr:row>
                    <xdr:rowOff>0</xdr:rowOff>
                  </from>
                  <to>
                    <xdr:col>1</xdr:col>
                    <xdr:colOff>581025</xdr:colOff>
                    <xdr:row>106</xdr:row>
                    <xdr:rowOff>276225</xdr:rowOff>
                  </to>
                </anchor>
              </controlPr>
            </control>
          </mc:Choice>
        </mc:AlternateContent>
        <mc:AlternateContent xmlns:mc="http://schemas.openxmlformats.org/markup-compatibility/2006">
          <mc:Choice Requires="x14">
            <control shapeId="12364" r:id="rId59" name="Check Box 76">
              <controlPr defaultSize="0" autoFill="0" autoLine="0" autoPict="0">
                <anchor moveWithCells="1">
                  <from>
                    <xdr:col>1</xdr:col>
                    <xdr:colOff>161925</xdr:colOff>
                    <xdr:row>108</xdr:row>
                    <xdr:rowOff>0</xdr:rowOff>
                  </from>
                  <to>
                    <xdr:col>1</xdr:col>
                    <xdr:colOff>581025</xdr:colOff>
                    <xdr:row>108</xdr:row>
                    <xdr:rowOff>276225</xdr:rowOff>
                  </to>
                </anchor>
              </controlPr>
            </control>
          </mc:Choice>
        </mc:AlternateContent>
        <mc:AlternateContent xmlns:mc="http://schemas.openxmlformats.org/markup-compatibility/2006">
          <mc:Choice Requires="x14">
            <control shapeId="12365" r:id="rId60" name="Check Box 77">
              <controlPr defaultSize="0" autoFill="0" autoLine="0" autoPict="0">
                <anchor moveWithCells="1">
                  <from>
                    <xdr:col>1</xdr:col>
                    <xdr:colOff>161925</xdr:colOff>
                    <xdr:row>109</xdr:row>
                    <xdr:rowOff>0</xdr:rowOff>
                  </from>
                  <to>
                    <xdr:col>1</xdr:col>
                    <xdr:colOff>581025</xdr:colOff>
                    <xdr:row>109</xdr:row>
                    <xdr:rowOff>276225</xdr:rowOff>
                  </to>
                </anchor>
              </controlPr>
            </control>
          </mc:Choice>
        </mc:AlternateContent>
        <mc:AlternateContent xmlns:mc="http://schemas.openxmlformats.org/markup-compatibility/2006">
          <mc:Choice Requires="x14">
            <control shapeId="12366" r:id="rId61" name="Check Box 78">
              <controlPr defaultSize="0" autoFill="0" autoLine="0" autoPict="0">
                <anchor moveWithCells="1">
                  <from>
                    <xdr:col>1</xdr:col>
                    <xdr:colOff>161925</xdr:colOff>
                    <xdr:row>110</xdr:row>
                    <xdr:rowOff>0</xdr:rowOff>
                  </from>
                  <to>
                    <xdr:col>1</xdr:col>
                    <xdr:colOff>581025</xdr:colOff>
                    <xdr:row>110</xdr:row>
                    <xdr:rowOff>276225</xdr:rowOff>
                  </to>
                </anchor>
              </controlPr>
            </control>
          </mc:Choice>
        </mc:AlternateContent>
        <mc:AlternateContent xmlns:mc="http://schemas.openxmlformats.org/markup-compatibility/2006">
          <mc:Choice Requires="x14">
            <control shapeId="12367" r:id="rId62" name="Check Box 79">
              <controlPr defaultSize="0" autoFill="0" autoLine="0" autoPict="0">
                <anchor moveWithCells="1">
                  <from>
                    <xdr:col>1</xdr:col>
                    <xdr:colOff>161925</xdr:colOff>
                    <xdr:row>111</xdr:row>
                    <xdr:rowOff>0</xdr:rowOff>
                  </from>
                  <to>
                    <xdr:col>1</xdr:col>
                    <xdr:colOff>581025</xdr:colOff>
                    <xdr:row>111</xdr:row>
                    <xdr:rowOff>276225</xdr:rowOff>
                  </to>
                </anchor>
              </controlPr>
            </control>
          </mc:Choice>
        </mc:AlternateContent>
        <mc:AlternateContent xmlns:mc="http://schemas.openxmlformats.org/markup-compatibility/2006">
          <mc:Choice Requires="x14">
            <control shapeId="12368" r:id="rId63" name="Check Box 80">
              <controlPr defaultSize="0" autoFill="0" autoLine="0" autoPict="0">
                <anchor moveWithCells="1">
                  <from>
                    <xdr:col>1</xdr:col>
                    <xdr:colOff>161925</xdr:colOff>
                    <xdr:row>120</xdr:row>
                    <xdr:rowOff>0</xdr:rowOff>
                  </from>
                  <to>
                    <xdr:col>1</xdr:col>
                    <xdr:colOff>581025</xdr:colOff>
                    <xdr:row>120</xdr:row>
                    <xdr:rowOff>276225</xdr:rowOff>
                  </to>
                </anchor>
              </controlPr>
            </control>
          </mc:Choice>
        </mc:AlternateContent>
        <mc:AlternateContent xmlns:mc="http://schemas.openxmlformats.org/markup-compatibility/2006">
          <mc:Choice Requires="x14">
            <control shapeId="12369" r:id="rId64" name="Check Box 81">
              <controlPr defaultSize="0" autoFill="0" autoLine="0" autoPict="0">
                <anchor moveWithCells="1">
                  <from>
                    <xdr:col>1</xdr:col>
                    <xdr:colOff>123825</xdr:colOff>
                    <xdr:row>77</xdr:row>
                    <xdr:rowOff>419100</xdr:rowOff>
                  </from>
                  <to>
                    <xdr:col>1</xdr:col>
                    <xdr:colOff>514350</xdr:colOff>
                    <xdr:row>78</xdr:row>
                    <xdr:rowOff>219075</xdr:rowOff>
                  </to>
                </anchor>
              </controlPr>
            </control>
          </mc:Choice>
        </mc:AlternateContent>
        <mc:AlternateContent xmlns:mc="http://schemas.openxmlformats.org/markup-compatibility/2006">
          <mc:Choice Requires="x14">
            <control shapeId="12370" r:id="rId65" name="Check Box 82">
              <controlPr defaultSize="0" autoFill="0" autoLine="0" autoPict="0">
                <anchor moveWithCells="1">
                  <from>
                    <xdr:col>1</xdr:col>
                    <xdr:colOff>276225</xdr:colOff>
                    <xdr:row>23</xdr:row>
                    <xdr:rowOff>428625</xdr:rowOff>
                  </from>
                  <to>
                    <xdr:col>1</xdr:col>
                    <xdr:colOff>628650</xdr:colOff>
                    <xdr:row>24</xdr:row>
                    <xdr:rowOff>209550</xdr:rowOff>
                  </to>
                </anchor>
              </controlPr>
            </control>
          </mc:Choice>
        </mc:AlternateContent>
        <mc:AlternateContent xmlns:mc="http://schemas.openxmlformats.org/markup-compatibility/2006">
          <mc:Choice Requires="x14">
            <control shapeId="12372" r:id="rId66" name="Check Box 84">
              <controlPr defaultSize="0" autoFill="0" autoLine="0" autoPict="0">
                <anchor moveWithCells="1">
                  <from>
                    <xdr:col>1</xdr:col>
                    <xdr:colOff>276225</xdr:colOff>
                    <xdr:row>24</xdr:row>
                    <xdr:rowOff>428625</xdr:rowOff>
                  </from>
                  <to>
                    <xdr:col>1</xdr:col>
                    <xdr:colOff>628650</xdr:colOff>
                    <xdr:row>25</xdr:row>
                    <xdr:rowOff>209550</xdr:rowOff>
                  </to>
                </anchor>
              </controlPr>
            </control>
          </mc:Choice>
        </mc:AlternateContent>
        <mc:AlternateContent xmlns:mc="http://schemas.openxmlformats.org/markup-compatibility/2006">
          <mc:Choice Requires="x14">
            <control shapeId="12373" r:id="rId67" name="Check Box 85">
              <controlPr defaultSize="0" autoFill="0" autoLine="0" autoPict="0">
                <anchor moveWithCells="1">
                  <from>
                    <xdr:col>1</xdr:col>
                    <xdr:colOff>276225</xdr:colOff>
                    <xdr:row>25</xdr:row>
                    <xdr:rowOff>428625</xdr:rowOff>
                  </from>
                  <to>
                    <xdr:col>1</xdr:col>
                    <xdr:colOff>628650</xdr:colOff>
                    <xdr:row>26</xdr:row>
                    <xdr:rowOff>209550</xdr:rowOff>
                  </to>
                </anchor>
              </controlPr>
            </control>
          </mc:Choice>
        </mc:AlternateContent>
        <mc:AlternateContent xmlns:mc="http://schemas.openxmlformats.org/markup-compatibility/2006">
          <mc:Choice Requires="x14">
            <control shapeId="12374" r:id="rId68" name="Check Box 86">
              <controlPr defaultSize="0" autoFill="0" autoLine="0" autoPict="0">
                <anchor moveWithCells="1">
                  <from>
                    <xdr:col>1</xdr:col>
                    <xdr:colOff>276225</xdr:colOff>
                    <xdr:row>26</xdr:row>
                    <xdr:rowOff>428625</xdr:rowOff>
                  </from>
                  <to>
                    <xdr:col>1</xdr:col>
                    <xdr:colOff>628650</xdr:colOff>
                    <xdr:row>27</xdr:row>
                    <xdr:rowOff>209550</xdr:rowOff>
                  </to>
                </anchor>
              </controlPr>
            </control>
          </mc:Choice>
        </mc:AlternateContent>
        <mc:AlternateContent xmlns:mc="http://schemas.openxmlformats.org/markup-compatibility/2006">
          <mc:Choice Requires="x14">
            <control shapeId="12375" r:id="rId69" name="Check Box 87">
              <controlPr defaultSize="0" autoFill="0" autoLine="0" autoPict="0">
                <anchor moveWithCells="1">
                  <from>
                    <xdr:col>1</xdr:col>
                    <xdr:colOff>276225</xdr:colOff>
                    <xdr:row>27</xdr:row>
                    <xdr:rowOff>428625</xdr:rowOff>
                  </from>
                  <to>
                    <xdr:col>1</xdr:col>
                    <xdr:colOff>628650</xdr:colOff>
                    <xdr:row>28</xdr:row>
                    <xdr:rowOff>209550</xdr:rowOff>
                  </to>
                </anchor>
              </controlPr>
            </control>
          </mc:Choice>
        </mc:AlternateContent>
        <mc:AlternateContent xmlns:mc="http://schemas.openxmlformats.org/markup-compatibility/2006">
          <mc:Choice Requires="x14">
            <control shapeId="12376" r:id="rId70" name="Check Box 88">
              <controlPr defaultSize="0" autoFill="0" autoLine="0" autoPict="0">
                <anchor moveWithCells="1">
                  <from>
                    <xdr:col>1</xdr:col>
                    <xdr:colOff>276225</xdr:colOff>
                    <xdr:row>28</xdr:row>
                    <xdr:rowOff>428625</xdr:rowOff>
                  </from>
                  <to>
                    <xdr:col>1</xdr:col>
                    <xdr:colOff>628650</xdr:colOff>
                    <xdr:row>29</xdr:row>
                    <xdr:rowOff>209550</xdr:rowOff>
                  </to>
                </anchor>
              </controlPr>
            </control>
          </mc:Choice>
        </mc:AlternateContent>
        <mc:AlternateContent xmlns:mc="http://schemas.openxmlformats.org/markup-compatibility/2006">
          <mc:Choice Requires="x14">
            <control shapeId="12377" r:id="rId71" name="Check Box 89">
              <controlPr defaultSize="0" autoFill="0" autoLine="0" autoPict="0">
                <anchor moveWithCells="1">
                  <from>
                    <xdr:col>1</xdr:col>
                    <xdr:colOff>276225</xdr:colOff>
                    <xdr:row>29</xdr:row>
                    <xdr:rowOff>428625</xdr:rowOff>
                  </from>
                  <to>
                    <xdr:col>1</xdr:col>
                    <xdr:colOff>628650</xdr:colOff>
                    <xdr:row>30</xdr:row>
                    <xdr:rowOff>209550</xdr:rowOff>
                  </to>
                </anchor>
              </controlPr>
            </control>
          </mc:Choice>
        </mc:AlternateContent>
        <mc:AlternateContent xmlns:mc="http://schemas.openxmlformats.org/markup-compatibility/2006">
          <mc:Choice Requires="x14">
            <control shapeId="12378" r:id="rId72" name="Check Box 90">
              <controlPr defaultSize="0" autoFill="0" autoLine="0" autoPict="0">
                <anchor moveWithCells="1">
                  <from>
                    <xdr:col>1</xdr:col>
                    <xdr:colOff>276225</xdr:colOff>
                    <xdr:row>30</xdr:row>
                    <xdr:rowOff>428625</xdr:rowOff>
                  </from>
                  <to>
                    <xdr:col>1</xdr:col>
                    <xdr:colOff>628650</xdr:colOff>
                    <xdr:row>31</xdr:row>
                    <xdr:rowOff>209550</xdr:rowOff>
                  </to>
                </anchor>
              </controlPr>
            </control>
          </mc:Choice>
        </mc:AlternateContent>
        <mc:AlternateContent xmlns:mc="http://schemas.openxmlformats.org/markup-compatibility/2006">
          <mc:Choice Requires="x14">
            <control shapeId="12379" r:id="rId73" name="Check Box 91">
              <controlPr defaultSize="0" autoFill="0" autoLine="0" autoPict="0">
                <anchor moveWithCells="1">
                  <from>
                    <xdr:col>1</xdr:col>
                    <xdr:colOff>276225</xdr:colOff>
                    <xdr:row>31</xdr:row>
                    <xdr:rowOff>428625</xdr:rowOff>
                  </from>
                  <to>
                    <xdr:col>1</xdr:col>
                    <xdr:colOff>628650</xdr:colOff>
                    <xdr:row>32</xdr:row>
                    <xdr:rowOff>209550</xdr:rowOff>
                  </to>
                </anchor>
              </controlPr>
            </control>
          </mc:Choice>
        </mc:AlternateContent>
        <mc:AlternateContent xmlns:mc="http://schemas.openxmlformats.org/markup-compatibility/2006">
          <mc:Choice Requires="x14">
            <control shapeId="12380" r:id="rId74" name="Check Box 92">
              <controlPr defaultSize="0" autoFill="0" autoLine="0" autoPict="0">
                <anchor moveWithCells="1">
                  <from>
                    <xdr:col>1</xdr:col>
                    <xdr:colOff>114300</xdr:colOff>
                    <xdr:row>13</xdr:row>
                    <xdr:rowOff>0</xdr:rowOff>
                  </from>
                  <to>
                    <xdr:col>1</xdr:col>
                    <xdr:colOff>371475</xdr:colOff>
                    <xdr:row>13</xdr:row>
                    <xdr:rowOff>219075</xdr:rowOff>
                  </to>
                </anchor>
              </controlPr>
            </control>
          </mc:Choice>
        </mc:AlternateContent>
        <mc:AlternateContent xmlns:mc="http://schemas.openxmlformats.org/markup-compatibility/2006">
          <mc:Choice Requires="x14">
            <control shapeId="12384" r:id="rId75" name="Check Box 96">
              <controlPr defaultSize="0" autoFill="0" autoLine="0" autoPict="0">
                <anchor moveWithCells="1">
                  <from>
                    <xdr:col>1</xdr:col>
                    <xdr:colOff>161925</xdr:colOff>
                    <xdr:row>113</xdr:row>
                    <xdr:rowOff>0</xdr:rowOff>
                  </from>
                  <to>
                    <xdr:col>1</xdr:col>
                    <xdr:colOff>581025</xdr:colOff>
                    <xdr:row>113</xdr:row>
                    <xdr:rowOff>276225</xdr:rowOff>
                  </to>
                </anchor>
              </controlPr>
            </control>
          </mc:Choice>
        </mc:AlternateContent>
        <mc:AlternateContent xmlns:mc="http://schemas.openxmlformats.org/markup-compatibility/2006">
          <mc:Choice Requires="x14">
            <control shapeId="12385" r:id="rId76" name="Check Box 97">
              <controlPr defaultSize="0" autoFill="0" autoLine="0" autoPict="0">
                <anchor moveWithCells="1">
                  <from>
                    <xdr:col>1</xdr:col>
                    <xdr:colOff>161925</xdr:colOff>
                    <xdr:row>114</xdr:row>
                    <xdr:rowOff>0</xdr:rowOff>
                  </from>
                  <to>
                    <xdr:col>1</xdr:col>
                    <xdr:colOff>581025</xdr:colOff>
                    <xdr:row>114</xdr:row>
                    <xdr:rowOff>276225</xdr:rowOff>
                  </to>
                </anchor>
              </controlPr>
            </control>
          </mc:Choice>
        </mc:AlternateContent>
        <mc:AlternateContent xmlns:mc="http://schemas.openxmlformats.org/markup-compatibility/2006">
          <mc:Choice Requires="x14">
            <control shapeId="12386" r:id="rId77" name="Check Box 98">
              <controlPr defaultSize="0" autoFill="0" autoLine="0" autoPict="0">
                <anchor moveWithCells="1">
                  <from>
                    <xdr:col>1</xdr:col>
                    <xdr:colOff>161925</xdr:colOff>
                    <xdr:row>116</xdr:row>
                    <xdr:rowOff>0</xdr:rowOff>
                  </from>
                  <to>
                    <xdr:col>1</xdr:col>
                    <xdr:colOff>581025</xdr:colOff>
                    <xdr:row>116</xdr:row>
                    <xdr:rowOff>276225</xdr:rowOff>
                  </to>
                </anchor>
              </controlPr>
            </control>
          </mc:Choice>
        </mc:AlternateContent>
        <mc:AlternateContent xmlns:mc="http://schemas.openxmlformats.org/markup-compatibility/2006">
          <mc:Choice Requires="x14">
            <control shapeId="12387" r:id="rId78" name="Check Box 99">
              <controlPr defaultSize="0" autoFill="0" autoLine="0" autoPict="0">
                <anchor moveWithCells="1">
                  <from>
                    <xdr:col>1</xdr:col>
                    <xdr:colOff>161925</xdr:colOff>
                    <xdr:row>117</xdr:row>
                    <xdr:rowOff>0</xdr:rowOff>
                  </from>
                  <to>
                    <xdr:col>1</xdr:col>
                    <xdr:colOff>581025</xdr:colOff>
                    <xdr:row>117</xdr:row>
                    <xdr:rowOff>276225</xdr:rowOff>
                  </to>
                </anchor>
              </controlPr>
            </control>
          </mc:Choice>
        </mc:AlternateContent>
        <mc:AlternateContent xmlns:mc="http://schemas.openxmlformats.org/markup-compatibility/2006">
          <mc:Choice Requires="x14">
            <control shapeId="12389" r:id="rId79" name="Check Box 101">
              <controlPr defaultSize="0" autoFill="0" autoLine="0" autoPict="0">
                <anchor moveWithCells="1">
                  <from>
                    <xdr:col>3</xdr:col>
                    <xdr:colOff>390525</xdr:colOff>
                    <xdr:row>59</xdr:row>
                    <xdr:rowOff>180975</xdr:rowOff>
                  </from>
                  <to>
                    <xdr:col>3</xdr:col>
                    <xdr:colOff>695325</xdr:colOff>
                    <xdr:row>61</xdr:row>
                    <xdr:rowOff>19050</xdr:rowOff>
                  </to>
                </anchor>
              </controlPr>
            </control>
          </mc:Choice>
        </mc:AlternateContent>
        <mc:AlternateContent xmlns:mc="http://schemas.openxmlformats.org/markup-compatibility/2006">
          <mc:Choice Requires="x14">
            <control shapeId="12390" r:id="rId80" name="Check Box 102">
              <controlPr defaultSize="0" autoFill="0" autoLine="0" autoPict="0">
                <anchor moveWithCells="1">
                  <from>
                    <xdr:col>3</xdr:col>
                    <xdr:colOff>390525</xdr:colOff>
                    <xdr:row>60</xdr:row>
                    <xdr:rowOff>171450</xdr:rowOff>
                  </from>
                  <to>
                    <xdr:col>3</xdr:col>
                    <xdr:colOff>695325</xdr:colOff>
                    <xdr:row>62</xdr:row>
                    <xdr:rowOff>9525</xdr:rowOff>
                  </to>
                </anchor>
              </controlPr>
            </control>
          </mc:Choice>
        </mc:AlternateContent>
        <mc:AlternateContent xmlns:mc="http://schemas.openxmlformats.org/markup-compatibility/2006">
          <mc:Choice Requires="x14">
            <control shapeId="12391" r:id="rId81" name="Check Box 103">
              <controlPr defaultSize="0" autoFill="0" autoLine="0" autoPict="0">
                <anchor moveWithCells="1">
                  <from>
                    <xdr:col>3</xdr:col>
                    <xdr:colOff>390525</xdr:colOff>
                    <xdr:row>61</xdr:row>
                    <xdr:rowOff>161925</xdr:rowOff>
                  </from>
                  <to>
                    <xdr:col>3</xdr:col>
                    <xdr:colOff>695325</xdr:colOff>
                    <xdr:row>63</xdr:row>
                    <xdr:rowOff>0</xdr:rowOff>
                  </to>
                </anchor>
              </controlPr>
            </control>
          </mc:Choice>
        </mc:AlternateContent>
        <mc:AlternateContent xmlns:mc="http://schemas.openxmlformats.org/markup-compatibility/2006">
          <mc:Choice Requires="x14">
            <control shapeId="12392" r:id="rId82" name="Check Box 104">
              <controlPr defaultSize="0" autoFill="0" autoLine="0" autoPict="0">
                <anchor moveWithCells="1">
                  <from>
                    <xdr:col>3</xdr:col>
                    <xdr:colOff>390525</xdr:colOff>
                    <xdr:row>62</xdr:row>
                    <xdr:rowOff>161925</xdr:rowOff>
                  </from>
                  <to>
                    <xdr:col>3</xdr:col>
                    <xdr:colOff>695325</xdr:colOff>
                    <xdr:row>64</xdr:row>
                    <xdr:rowOff>0</xdr:rowOff>
                  </to>
                </anchor>
              </controlPr>
            </control>
          </mc:Choice>
        </mc:AlternateContent>
        <mc:AlternateContent xmlns:mc="http://schemas.openxmlformats.org/markup-compatibility/2006">
          <mc:Choice Requires="x14">
            <control shapeId="12393" r:id="rId83" name="Check Box 105">
              <controlPr defaultSize="0" autoFill="0" autoLine="0" autoPict="0">
                <anchor moveWithCells="1">
                  <from>
                    <xdr:col>3</xdr:col>
                    <xdr:colOff>390525</xdr:colOff>
                    <xdr:row>63</xdr:row>
                    <xdr:rowOff>171450</xdr:rowOff>
                  </from>
                  <to>
                    <xdr:col>3</xdr:col>
                    <xdr:colOff>695325</xdr:colOff>
                    <xdr:row>65</xdr:row>
                    <xdr:rowOff>9525</xdr:rowOff>
                  </to>
                </anchor>
              </controlPr>
            </control>
          </mc:Choice>
        </mc:AlternateContent>
        <mc:AlternateContent xmlns:mc="http://schemas.openxmlformats.org/markup-compatibility/2006">
          <mc:Choice Requires="x14">
            <control shapeId="12394" r:id="rId84" name="Check Box 106">
              <controlPr defaultSize="0" autoFill="0" autoLine="0" autoPict="0">
                <anchor moveWithCells="1">
                  <from>
                    <xdr:col>3</xdr:col>
                    <xdr:colOff>390525</xdr:colOff>
                    <xdr:row>64</xdr:row>
                    <xdr:rowOff>180975</xdr:rowOff>
                  </from>
                  <to>
                    <xdr:col>3</xdr:col>
                    <xdr:colOff>695325</xdr:colOff>
                    <xdr:row>66</xdr:row>
                    <xdr:rowOff>19050</xdr:rowOff>
                  </to>
                </anchor>
              </controlPr>
            </control>
          </mc:Choice>
        </mc:AlternateContent>
        <mc:AlternateContent xmlns:mc="http://schemas.openxmlformats.org/markup-compatibility/2006">
          <mc:Choice Requires="x14">
            <control shapeId="12395" r:id="rId85" name="Check Box 107">
              <controlPr defaultSize="0" autoFill="0" autoLine="0" autoPict="0">
                <anchor moveWithCells="1">
                  <from>
                    <xdr:col>1</xdr:col>
                    <xdr:colOff>142875</xdr:colOff>
                    <xdr:row>39</xdr:row>
                    <xdr:rowOff>428625</xdr:rowOff>
                  </from>
                  <to>
                    <xdr:col>1</xdr:col>
                    <xdr:colOff>495300</xdr:colOff>
                    <xdr:row>40</xdr:row>
                    <xdr:rowOff>209550</xdr:rowOff>
                  </to>
                </anchor>
              </controlPr>
            </control>
          </mc:Choice>
        </mc:AlternateContent>
        <mc:AlternateContent xmlns:mc="http://schemas.openxmlformats.org/markup-compatibility/2006">
          <mc:Choice Requires="x14">
            <control shapeId="12396" r:id="rId86" name="Check Box 108">
              <controlPr defaultSize="0" autoFill="0" autoLine="0" autoPict="0">
                <anchor moveWithCells="1">
                  <from>
                    <xdr:col>1</xdr:col>
                    <xdr:colOff>142875</xdr:colOff>
                    <xdr:row>41</xdr:row>
                    <xdr:rowOff>0</xdr:rowOff>
                  </from>
                  <to>
                    <xdr:col>1</xdr:col>
                    <xdr:colOff>495300</xdr:colOff>
                    <xdr:row>41</xdr:row>
                    <xdr:rowOff>219075</xdr:rowOff>
                  </to>
                </anchor>
              </controlPr>
            </control>
          </mc:Choice>
        </mc:AlternateContent>
        <mc:AlternateContent xmlns:mc="http://schemas.openxmlformats.org/markup-compatibility/2006">
          <mc:Choice Requires="x14">
            <control shapeId="12397" r:id="rId87" name="Check Box 109">
              <controlPr defaultSize="0" autoFill="0" autoLine="0" autoPict="0">
                <anchor moveWithCells="1">
                  <from>
                    <xdr:col>1</xdr:col>
                    <xdr:colOff>142875</xdr:colOff>
                    <xdr:row>43</xdr:row>
                    <xdr:rowOff>47625</xdr:rowOff>
                  </from>
                  <to>
                    <xdr:col>1</xdr:col>
                    <xdr:colOff>495300</xdr:colOff>
                    <xdr:row>43</xdr:row>
                    <xdr:rowOff>266700</xdr:rowOff>
                  </to>
                </anchor>
              </controlPr>
            </control>
          </mc:Choice>
        </mc:AlternateContent>
        <mc:AlternateContent xmlns:mc="http://schemas.openxmlformats.org/markup-compatibility/2006">
          <mc:Choice Requires="x14">
            <control shapeId="12398" r:id="rId88" name="Check Box 110">
              <controlPr defaultSize="0" autoFill="0" autoLine="0" autoPict="0">
                <anchor moveWithCells="1">
                  <from>
                    <xdr:col>4</xdr:col>
                    <xdr:colOff>142875</xdr:colOff>
                    <xdr:row>37</xdr:row>
                    <xdr:rowOff>57150</xdr:rowOff>
                  </from>
                  <to>
                    <xdr:col>4</xdr:col>
                    <xdr:colOff>447675</xdr:colOff>
                    <xdr:row>37</xdr:row>
                    <xdr:rowOff>276225</xdr:rowOff>
                  </to>
                </anchor>
              </controlPr>
            </control>
          </mc:Choice>
        </mc:AlternateContent>
        <mc:AlternateContent xmlns:mc="http://schemas.openxmlformats.org/markup-compatibility/2006">
          <mc:Choice Requires="x14">
            <control shapeId="12399" r:id="rId89" name="Check Box 111">
              <controlPr defaultSize="0" autoFill="0" autoLine="0" autoPict="0">
                <anchor moveWithCells="1">
                  <from>
                    <xdr:col>4</xdr:col>
                    <xdr:colOff>142875</xdr:colOff>
                    <xdr:row>38</xdr:row>
                    <xdr:rowOff>57150</xdr:rowOff>
                  </from>
                  <to>
                    <xdr:col>4</xdr:col>
                    <xdr:colOff>447675</xdr:colOff>
                    <xdr:row>38</xdr:row>
                    <xdr:rowOff>276225</xdr:rowOff>
                  </to>
                </anchor>
              </controlPr>
            </control>
          </mc:Choice>
        </mc:AlternateContent>
        <mc:AlternateContent xmlns:mc="http://schemas.openxmlformats.org/markup-compatibility/2006">
          <mc:Choice Requires="x14">
            <control shapeId="12400" r:id="rId90" name="Check Box 112">
              <controlPr defaultSize="0" autoFill="0" autoLine="0" autoPict="0">
                <anchor moveWithCells="1">
                  <from>
                    <xdr:col>4</xdr:col>
                    <xdr:colOff>142875</xdr:colOff>
                    <xdr:row>39</xdr:row>
                    <xdr:rowOff>57150</xdr:rowOff>
                  </from>
                  <to>
                    <xdr:col>4</xdr:col>
                    <xdr:colOff>447675</xdr:colOff>
                    <xdr:row>39</xdr:row>
                    <xdr:rowOff>276225</xdr:rowOff>
                  </to>
                </anchor>
              </controlPr>
            </control>
          </mc:Choice>
        </mc:AlternateContent>
        <mc:AlternateContent xmlns:mc="http://schemas.openxmlformats.org/markup-compatibility/2006">
          <mc:Choice Requires="x14">
            <control shapeId="12401" r:id="rId91" name="Check Box 113">
              <controlPr defaultSize="0" autoFill="0" autoLine="0" autoPict="0">
                <anchor moveWithCells="1">
                  <from>
                    <xdr:col>4</xdr:col>
                    <xdr:colOff>142875</xdr:colOff>
                    <xdr:row>40</xdr:row>
                    <xdr:rowOff>57150</xdr:rowOff>
                  </from>
                  <to>
                    <xdr:col>4</xdr:col>
                    <xdr:colOff>447675</xdr:colOff>
                    <xdr:row>40</xdr:row>
                    <xdr:rowOff>276225</xdr:rowOff>
                  </to>
                </anchor>
              </controlPr>
            </control>
          </mc:Choice>
        </mc:AlternateContent>
        <mc:AlternateContent xmlns:mc="http://schemas.openxmlformats.org/markup-compatibility/2006">
          <mc:Choice Requires="x14">
            <control shapeId="12402" r:id="rId92" name="Check Box 114">
              <controlPr defaultSize="0" autoFill="0" autoLine="0" autoPict="0">
                <anchor moveWithCells="1">
                  <from>
                    <xdr:col>4</xdr:col>
                    <xdr:colOff>142875</xdr:colOff>
                    <xdr:row>41</xdr:row>
                    <xdr:rowOff>57150</xdr:rowOff>
                  </from>
                  <to>
                    <xdr:col>4</xdr:col>
                    <xdr:colOff>447675</xdr:colOff>
                    <xdr:row>41</xdr:row>
                    <xdr:rowOff>276225</xdr:rowOff>
                  </to>
                </anchor>
              </controlPr>
            </control>
          </mc:Choice>
        </mc:AlternateContent>
        <mc:AlternateContent xmlns:mc="http://schemas.openxmlformats.org/markup-compatibility/2006">
          <mc:Choice Requires="x14">
            <control shapeId="12403" r:id="rId93" name="Check Box 115">
              <controlPr defaultSize="0" autoFill="0" autoLine="0" autoPict="0">
                <anchor moveWithCells="1">
                  <from>
                    <xdr:col>4</xdr:col>
                    <xdr:colOff>142875</xdr:colOff>
                    <xdr:row>42</xdr:row>
                    <xdr:rowOff>57150</xdr:rowOff>
                  </from>
                  <to>
                    <xdr:col>4</xdr:col>
                    <xdr:colOff>447675</xdr:colOff>
                    <xdr:row>42</xdr:row>
                    <xdr:rowOff>276225</xdr:rowOff>
                  </to>
                </anchor>
              </controlPr>
            </control>
          </mc:Choice>
        </mc:AlternateContent>
        <mc:AlternateContent xmlns:mc="http://schemas.openxmlformats.org/markup-compatibility/2006">
          <mc:Choice Requires="x14">
            <control shapeId="12404" r:id="rId94" name="Check Box 116">
              <controlPr defaultSize="0" autoFill="0" autoLine="0" autoPict="0">
                <anchor moveWithCells="1">
                  <from>
                    <xdr:col>4</xdr:col>
                    <xdr:colOff>142875</xdr:colOff>
                    <xdr:row>43</xdr:row>
                    <xdr:rowOff>57150</xdr:rowOff>
                  </from>
                  <to>
                    <xdr:col>4</xdr:col>
                    <xdr:colOff>447675</xdr:colOff>
                    <xdr:row>43</xdr:row>
                    <xdr:rowOff>276225</xdr:rowOff>
                  </to>
                </anchor>
              </controlPr>
            </control>
          </mc:Choice>
        </mc:AlternateContent>
        <mc:AlternateContent xmlns:mc="http://schemas.openxmlformats.org/markup-compatibility/2006">
          <mc:Choice Requires="x14">
            <control shapeId="12405" r:id="rId95" name="Check Box 117">
              <controlPr defaultSize="0" autoFill="0" autoLine="0" autoPict="0">
                <anchor moveWithCells="1">
                  <from>
                    <xdr:col>4</xdr:col>
                    <xdr:colOff>142875</xdr:colOff>
                    <xdr:row>44</xdr:row>
                    <xdr:rowOff>57150</xdr:rowOff>
                  </from>
                  <to>
                    <xdr:col>4</xdr:col>
                    <xdr:colOff>447675</xdr:colOff>
                    <xdr:row>44</xdr:row>
                    <xdr:rowOff>276225</xdr:rowOff>
                  </to>
                </anchor>
              </controlPr>
            </control>
          </mc:Choice>
        </mc:AlternateContent>
        <mc:AlternateContent xmlns:mc="http://schemas.openxmlformats.org/markup-compatibility/2006">
          <mc:Choice Requires="x14">
            <control shapeId="12406" r:id="rId96" name="Check Box 118">
              <controlPr defaultSize="0" autoFill="0" autoLine="0" autoPict="0">
                <anchor moveWithCells="1">
                  <from>
                    <xdr:col>4</xdr:col>
                    <xdr:colOff>142875</xdr:colOff>
                    <xdr:row>45</xdr:row>
                    <xdr:rowOff>57150</xdr:rowOff>
                  </from>
                  <to>
                    <xdr:col>4</xdr:col>
                    <xdr:colOff>447675</xdr:colOff>
                    <xdr:row>45</xdr:row>
                    <xdr:rowOff>276225</xdr:rowOff>
                  </to>
                </anchor>
              </controlPr>
            </control>
          </mc:Choice>
        </mc:AlternateContent>
        <mc:AlternateContent xmlns:mc="http://schemas.openxmlformats.org/markup-compatibility/2006">
          <mc:Choice Requires="x14">
            <control shapeId="12407" r:id="rId97" name="Check Box 119">
              <controlPr defaultSize="0" autoFill="0" autoLine="0" autoPict="0">
                <anchor moveWithCells="1">
                  <from>
                    <xdr:col>4</xdr:col>
                    <xdr:colOff>142875</xdr:colOff>
                    <xdr:row>38</xdr:row>
                    <xdr:rowOff>57150</xdr:rowOff>
                  </from>
                  <to>
                    <xdr:col>4</xdr:col>
                    <xdr:colOff>447675</xdr:colOff>
                    <xdr:row>38</xdr:row>
                    <xdr:rowOff>276225</xdr:rowOff>
                  </to>
                </anchor>
              </controlPr>
            </control>
          </mc:Choice>
        </mc:AlternateContent>
        <mc:AlternateContent xmlns:mc="http://schemas.openxmlformats.org/markup-compatibility/2006">
          <mc:Choice Requires="x14">
            <control shapeId="12408" r:id="rId98" name="Check Box 120">
              <controlPr defaultSize="0" autoFill="0" autoLine="0" autoPict="0">
                <anchor moveWithCells="1">
                  <from>
                    <xdr:col>4</xdr:col>
                    <xdr:colOff>142875</xdr:colOff>
                    <xdr:row>39</xdr:row>
                    <xdr:rowOff>57150</xdr:rowOff>
                  </from>
                  <to>
                    <xdr:col>4</xdr:col>
                    <xdr:colOff>447675</xdr:colOff>
                    <xdr:row>39</xdr:row>
                    <xdr:rowOff>276225</xdr:rowOff>
                  </to>
                </anchor>
              </controlPr>
            </control>
          </mc:Choice>
        </mc:AlternateContent>
        <mc:AlternateContent xmlns:mc="http://schemas.openxmlformats.org/markup-compatibility/2006">
          <mc:Choice Requires="x14">
            <control shapeId="12409" r:id="rId99" name="Check Box 121">
              <controlPr defaultSize="0" autoFill="0" autoLine="0" autoPict="0">
                <anchor moveWithCells="1">
                  <from>
                    <xdr:col>4</xdr:col>
                    <xdr:colOff>142875</xdr:colOff>
                    <xdr:row>40</xdr:row>
                    <xdr:rowOff>57150</xdr:rowOff>
                  </from>
                  <to>
                    <xdr:col>4</xdr:col>
                    <xdr:colOff>447675</xdr:colOff>
                    <xdr:row>40</xdr:row>
                    <xdr:rowOff>276225</xdr:rowOff>
                  </to>
                </anchor>
              </controlPr>
            </control>
          </mc:Choice>
        </mc:AlternateContent>
        <mc:AlternateContent xmlns:mc="http://schemas.openxmlformats.org/markup-compatibility/2006">
          <mc:Choice Requires="x14">
            <control shapeId="12410" r:id="rId100" name="Check Box 122">
              <controlPr defaultSize="0" autoFill="0" autoLine="0" autoPict="0">
                <anchor moveWithCells="1">
                  <from>
                    <xdr:col>4</xdr:col>
                    <xdr:colOff>142875</xdr:colOff>
                    <xdr:row>41</xdr:row>
                    <xdr:rowOff>57150</xdr:rowOff>
                  </from>
                  <to>
                    <xdr:col>4</xdr:col>
                    <xdr:colOff>447675</xdr:colOff>
                    <xdr:row>41</xdr:row>
                    <xdr:rowOff>276225</xdr:rowOff>
                  </to>
                </anchor>
              </controlPr>
            </control>
          </mc:Choice>
        </mc:AlternateContent>
        <mc:AlternateContent xmlns:mc="http://schemas.openxmlformats.org/markup-compatibility/2006">
          <mc:Choice Requires="x14">
            <control shapeId="12411" r:id="rId101" name="Check Box 123">
              <controlPr defaultSize="0" autoFill="0" autoLine="0" autoPict="0">
                <anchor moveWithCells="1">
                  <from>
                    <xdr:col>4</xdr:col>
                    <xdr:colOff>142875</xdr:colOff>
                    <xdr:row>42</xdr:row>
                    <xdr:rowOff>57150</xdr:rowOff>
                  </from>
                  <to>
                    <xdr:col>4</xdr:col>
                    <xdr:colOff>447675</xdr:colOff>
                    <xdr:row>42</xdr:row>
                    <xdr:rowOff>276225</xdr:rowOff>
                  </to>
                </anchor>
              </controlPr>
            </control>
          </mc:Choice>
        </mc:AlternateContent>
        <mc:AlternateContent xmlns:mc="http://schemas.openxmlformats.org/markup-compatibility/2006">
          <mc:Choice Requires="x14">
            <control shapeId="12412" r:id="rId102" name="Check Box 124">
              <controlPr defaultSize="0" autoFill="0" autoLine="0" autoPict="0">
                <anchor moveWithCells="1">
                  <from>
                    <xdr:col>4</xdr:col>
                    <xdr:colOff>142875</xdr:colOff>
                    <xdr:row>43</xdr:row>
                    <xdr:rowOff>57150</xdr:rowOff>
                  </from>
                  <to>
                    <xdr:col>4</xdr:col>
                    <xdr:colOff>447675</xdr:colOff>
                    <xdr:row>43</xdr:row>
                    <xdr:rowOff>276225</xdr:rowOff>
                  </to>
                </anchor>
              </controlPr>
            </control>
          </mc:Choice>
        </mc:AlternateContent>
        <mc:AlternateContent xmlns:mc="http://schemas.openxmlformats.org/markup-compatibility/2006">
          <mc:Choice Requires="x14">
            <control shapeId="12413" r:id="rId103" name="Check Box 125">
              <controlPr defaultSize="0" autoFill="0" autoLine="0" autoPict="0">
                <anchor moveWithCells="1">
                  <from>
                    <xdr:col>4</xdr:col>
                    <xdr:colOff>142875</xdr:colOff>
                    <xdr:row>44</xdr:row>
                    <xdr:rowOff>57150</xdr:rowOff>
                  </from>
                  <to>
                    <xdr:col>4</xdr:col>
                    <xdr:colOff>447675</xdr:colOff>
                    <xdr:row>44</xdr:row>
                    <xdr:rowOff>276225</xdr:rowOff>
                  </to>
                </anchor>
              </controlPr>
            </control>
          </mc:Choice>
        </mc:AlternateContent>
        <mc:AlternateContent xmlns:mc="http://schemas.openxmlformats.org/markup-compatibility/2006">
          <mc:Choice Requires="x14">
            <control shapeId="12414" r:id="rId104" name="Check Box 126">
              <controlPr defaultSize="0" autoFill="0" autoLine="0" autoPict="0">
                <anchor moveWithCells="1">
                  <from>
                    <xdr:col>4</xdr:col>
                    <xdr:colOff>142875</xdr:colOff>
                    <xdr:row>45</xdr:row>
                    <xdr:rowOff>57150</xdr:rowOff>
                  </from>
                  <to>
                    <xdr:col>4</xdr:col>
                    <xdr:colOff>447675</xdr:colOff>
                    <xdr:row>45</xdr:row>
                    <xdr:rowOff>276225</xdr:rowOff>
                  </to>
                </anchor>
              </controlPr>
            </control>
          </mc:Choice>
        </mc:AlternateContent>
        <mc:AlternateContent xmlns:mc="http://schemas.openxmlformats.org/markup-compatibility/2006">
          <mc:Choice Requires="x14">
            <control shapeId="12415" r:id="rId105" name="Check Box 127">
              <controlPr defaultSize="0" autoFill="0" autoLine="0" autoPict="0">
                <anchor moveWithCells="1">
                  <from>
                    <xdr:col>4</xdr:col>
                    <xdr:colOff>142875</xdr:colOff>
                    <xdr:row>42</xdr:row>
                    <xdr:rowOff>57150</xdr:rowOff>
                  </from>
                  <to>
                    <xdr:col>4</xdr:col>
                    <xdr:colOff>447675</xdr:colOff>
                    <xdr:row>42</xdr:row>
                    <xdr:rowOff>276225</xdr:rowOff>
                  </to>
                </anchor>
              </controlPr>
            </control>
          </mc:Choice>
        </mc:AlternateContent>
        <mc:AlternateContent xmlns:mc="http://schemas.openxmlformats.org/markup-compatibility/2006">
          <mc:Choice Requires="x14">
            <control shapeId="12416" r:id="rId106" name="Check Box 128">
              <controlPr defaultSize="0" autoFill="0" autoLine="0" autoPict="0">
                <anchor moveWithCells="1">
                  <from>
                    <xdr:col>4</xdr:col>
                    <xdr:colOff>142875</xdr:colOff>
                    <xdr:row>42</xdr:row>
                    <xdr:rowOff>57150</xdr:rowOff>
                  </from>
                  <to>
                    <xdr:col>4</xdr:col>
                    <xdr:colOff>447675</xdr:colOff>
                    <xdr:row>42</xdr:row>
                    <xdr:rowOff>276225</xdr:rowOff>
                  </to>
                </anchor>
              </controlPr>
            </control>
          </mc:Choice>
        </mc:AlternateContent>
        <mc:AlternateContent xmlns:mc="http://schemas.openxmlformats.org/markup-compatibility/2006">
          <mc:Choice Requires="x14">
            <control shapeId="12417" r:id="rId107" name="Check Box 129">
              <controlPr defaultSize="0" autoFill="0" autoLine="0" autoPict="0">
                <anchor moveWithCells="1">
                  <from>
                    <xdr:col>4</xdr:col>
                    <xdr:colOff>142875</xdr:colOff>
                    <xdr:row>43</xdr:row>
                    <xdr:rowOff>57150</xdr:rowOff>
                  </from>
                  <to>
                    <xdr:col>4</xdr:col>
                    <xdr:colOff>447675</xdr:colOff>
                    <xdr:row>43</xdr:row>
                    <xdr:rowOff>276225</xdr:rowOff>
                  </to>
                </anchor>
              </controlPr>
            </control>
          </mc:Choice>
        </mc:AlternateContent>
        <mc:AlternateContent xmlns:mc="http://schemas.openxmlformats.org/markup-compatibility/2006">
          <mc:Choice Requires="x14">
            <control shapeId="12418" r:id="rId108" name="Check Box 130">
              <controlPr defaultSize="0" autoFill="0" autoLine="0" autoPict="0">
                <anchor moveWithCells="1">
                  <from>
                    <xdr:col>4</xdr:col>
                    <xdr:colOff>142875</xdr:colOff>
                    <xdr:row>43</xdr:row>
                    <xdr:rowOff>57150</xdr:rowOff>
                  </from>
                  <to>
                    <xdr:col>4</xdr:col>
                    <xdr:colOff>447675</xdr:colOff>
                    <xdr:row>43</xdr:row>
                    <xdr:rowOff>276225</xdr:rowOff>
                  </to>
                </anchor>
              </controlPr>
            </control>
          </mc:Choice>
        </mc:AlternateContent>
        <mc:AlternateContent xmlns:mc="http://schemas.openxmlformats.org/markup-compatibility/2006">
          <mc:Choice Requires="x14">
            <control shapeId="12419" r:id="rId109" name="Check Box 131">
              <controlPr defaultSize="0" autoFill="0" autoLine="0" autoPict="0">
                <anchor moveWithCells="1">
                  <from>
                    <xdr:col>4</xdr:col>
                    <xdr:colOff>142875</xdr:colOff>
                    <xdr:row>44</xdr:row>
                    <xdr:rowOff>57150</xdr:rowOff>
                  </from>
                  <to>
                    <xdr:col>4</xdr:col>
                    <xdr:colOff>447675</xdr:colOff>
                    <xdr:row>44</xdr:row>
                    <xdr:rowOff>276225</xdr:rowOff>
                  </to>
                </anchor>
              </controlPr>
            </control>
          </mc:Choice>
        </mc:AlternateContent>
        <mc:AlternateContent xmlns:mc="http://schemas.openxmlformats.org/markup-compatibility/2006">
          <mc:Choice Requires="x14">
            <control shapeId="12420" r:id="rId110" name="Check Box 132">
              <controlPr defaultSize="0" autoFill="0" autoLine="0" autoPict="0">
                <anchor moveWithCells="1">
                  <from>
                    <xdr:col>4</xdr:col>
                    <xdr:colOff>142875</xdr:colOff>
                    <xdr:row>44</xdr:row>
                    <xdr:rowOff>57150</xdr:rowOff>
                  </from>
                  <to>
                    <xdr:col>4</xdr:col>
                    <xdr:colOff>447675</xdr:colOff>
                    <xdr:row>44</xdr:row>
                    <xdr:rowOff>276225</xdr:rowOff>
                  </to>
                </anchor>
              </controlPr>
            </control>
          </mc:Choice>
        </mc:AlternateContent>
        <mc:AlternateContent xmlns:mc="http://schemas.openxmlformats.org/markup-compatibility/2006">
          <mc:Choice Requires="x14">
            <control shapeId="12421" r:id="rId111" name="Check Box 133">
              <controlPr defaultSize="0" autoFill="0" autoLine="0" autoPict="0">
                <anchor moveWithCells="1">
                  <from>
                    <xdr:col>4</xdr:col>
                    <xdr:colOff>142875</xdr:colOff>
                    <xdr:row>45</xdr:row>
                    <xdr:rowOff>57150</xdr:rowOff>
                  </from>
                  <to>
                    <xdr:col>4</xdr:col>
                    <xdr:colOff>447675</xdr:colOff>
                    <xdr:row>45</xdr:row>
                    <xdr:rowOff>276225</xdr:rowOff>
                  </to>
                </anchor>
              </controlPr>
            </control>
          </mc:Choice>
        </mc:AlternateContent>
        <mc:AlternateContent xmlns:mc="http://schemas.openxmlformats.org/markup-compatibility/2006">
          <mc:Choice Requires="x14">
            <control shapeId="12422" r:id="rId112" name="Check Box 134">
              <controlPr defaultSize="0" autoFill="0" autoLine="0" autoPict="0">
                <anchor moveWithCells="1">
                  <from>
                    <xdr:col>4</xdr:col>
                    <xdr:colOff>142875</xdr:colOff>
                    <xdr:row>45</xdr:row>
                    <xdr:rowOff>57150</xdr:rowOff>
                  </from>
                  <to>
                    <xdr:col>4</xdr:col>
                    <xdr:colOff>447675</xdr:colOff>
                    <xdr:row>45</xdr:row>
                    <xdr:rowOff>276225</xdr:rowOff>
                  </to>
                </anchor>
              </controlPr>
            </control>
          </mc:Choice>
        </mc:AlternateContent>
        <mc:AlternateContent xmlns:mc="http://schemas.openxmlformats.org/markup-compatibility/2006">
          <mc:Choice Requires="x14">
            <control shapeId="12423" r:id="rId113" name="Check Box 135">
              <controlPr defaultSize="0" autoFill="0" autoLine="0" autoPict="0">
                <anchor moveWithCells="1">
                  <from>
                    <xdr:col>1</xdr:col>
                    <xdr:colOff>161925</xdr:colOff>
                    <xdr:row>96</xdr:row>
                    <xdr:rowOff>0</xdr:rowOff>
                  </from>
                  <to>
                    <xdr:col>1</xdr:col>
                    <xdr:colOff>581025</xdr:colOff>
                    <xdr:row>96</xdr:row>
                    <xdr:rowOff>276225</xdr:rowOff>
                  </to>
                </anchor>
              </controlPr>
            </control>
          </mc:Choice>
        </mc:AlternateContent>
        <mc:AlternateContent xmlns:mc="http://schemas.openxmlformats.org/markup-compatibility/2006">
          <mc:Choice Requires="x14">
            <control shapeId="12424" r:id="rId114" name="Check Box 136">
              <controlPr defaultSize="0" autoFill="0" autoLine="0" autoPict="0">
                <anchor moveWithCells="1">
                  <from>
                    <xdr:col>1</xdr:col>
                    <xdr:colOff>161925</xdr:colOff>
                    <xdr:row>102</xdr:row>
                    <xdr:rowOff>0</xdr:rowOff>
                  </from>
                  <to>
                    <xdr:col>1</xdr:col>
                    <xdr:colOff>581025</xdr:colOff>
                    <xdr:row>102</xdr:row>
                    <xdr:rowOff>276225</xdr:rowOff>
                  </to>
                </anchor>
              </controlPr>
            </control>
          </mc:Choice>
        </mc:AlternateContent>
        <mc:AlternateContent xmlns:mc="http://schemas.openxmlformats.org/markup-compatibility/2006">
          <mc:Choice Requires="x14">
            <control shapeId="12425" r:id="rId115" name="Check Box 137">
              <controlPr defaultSize="0" autoFill="0" autoLine="0" autoPict="0">
                <anchor moveWithCells="1">
                  <from>
                    <xdr:col>1</xdr:col>
                    <xdr:colOff>161925</xdr:colOff>
                    <xdr:row>103</xdr:row>
                    <xdr:rowOff>0</xdr:rowOff>
                  </from>
                  <to>
                    <xdr:col>1</xdr:col>
                    <xdr:colOff>581025</xdr:colOff>
                    <xdr:row>103</xdr:row>
                    <xdr:rowOff>276225</xdr:rowOff>
                  </to>
                </anchor>
              </controlPr>
            </control>
          </mc:Choice>
        </mc:AlternateContent>
        <mc:AlternateContent xmlns:mc="http://schemas.openxmlformats.org/markup-compatibility/2006">
          <mc:Choice Requires="x14">
            <control shapeId="12426" r:id="rId116" name="Check Box 138">
              <controlPr defaultSize="0" autoFill="0" autoLine="0" autoPict="0">
                <anchor moveWithCells="1">
                  <from>
                    <xdr:col>1</xdr:col>
                    <xdr:colOff>161925</xdr:colOff>
                    <xdr:row>115</xdr:row>
                    <xdr:rowOff>0</xdr:rowOff>
                  </from>
                  <to>
                    <xdr:col>1</xdr:col>
                    <xdr:colOff>581025</xdr:colOff>
                    <xdr:row>115</xdr:row>
                    <xdr:rowOff>276225</xdr:rowOff>
                  </to>
                </anchor>
              </controlPr>
            </control>
          </mc:Choice>
        </mc:AlternateContent>
        <mc:AlternateContent xmlns:mc="http://schemas.openxmlformats.org/markup-compatibility/2006">
          <mc:Choice Requires="x14">
            <control shapeId="12427" r:id="rId117" name="Check Box 139">
              <controlPr defaultSize="0" autoFill="0" autoLine="0" autoPict="0">
                <anchor moveWithCells="1">
                  <from>
                    <xdr:col>1</xdr:col>
                    <xdr:colOff>161925</xdr:colOff>
                    <xdr:row>118</xdr:row>
                    <xdr:rowOff>0</xdr:rowOff>
                  </from>
                  <to>
                    <xdr:col>1</xdr:col>
                    <xdr:colOff>581025</xdr:colOff>
                    <xdr:row>118</xdr:row>
                    <xdr:rowOff>276225</xdr:rowOff>
                  </to>
                </anchor>
              </controlPr>
            </control>
          </mc:Choice>
        </mc:AlternateContent>
        <mc:AlternateContent xmlns:mc="http://schemas.openxmlformats.org/markup-compatibility/2006">
          <mc:Choice Requires="x14">
            <control shapeId="12428" r:id="rId118" name="Check Box 140">
              <controlPr defaultSize="0" autoFill="0" autoLine="0" autoPict="0">
                <anchor moveWithCells="1">
                  <from>
                    <xdr:col>1</xdr:col>
                    <xdr:colOff>161925</xdr:colOff>
                    <xdr:row>119</xdr:row>
                    <xdr:rowOff>0</xdr:rowOff>
                  </from>
                  <to>
                    <xdr:col>1</xdr:col>
                    <xdr:colOff>581025</xdr:colOff>
                    <xdr:row>119</xdr:row>
                    <xdr:rowOff>276225</xdr:rowOff>
                  </to>
                </anchor>
              </controlPr>
            </control>
          </mc:Choice>
        </mc:AlternateContent>
        <mc:AlternateContent xmlns:mc="http://schemas.openxmlformats.org/markup-compatibility/2006">
          <mc:Choice Requires="x14">
            <control shapeId="12430" r:id="rId119" name="Check Box 142">
              <controlPr defaultSize="0" autoFill="0" autoLine="0" autoPict="0">
                <anchor moveWithCells="1">
                  <from>
                    <xdr:col>1</xdr:col>
                    <xdr:colOff>114300</xdr:colOff>
                    <xdr:row>68</xdr:row>
                    <xdr:rowOff>0</xdr:rowOff>
                  </from>
                  <to>
                    <xdr:col>1</xdr:col>
                    <xdr:colOff>419100</xdr:colOff>
                    <xdr:row>68</xdr:row>
                    <xdr:rowOff>219075</xdr:rowOff>
                  </to>
                </anchor>
              </controlPr>
            </control>
          </mc:Choice>
        </mc:AlternateContent>
        <mc:AlternateContent xmlns:mc="http://schemas.openxmlformats.org/markup-compatibility/2006">
          <mc:Choice Requires="x14">
            <control shapeId="12431" r:id="rId120" name="Check Box 143">
              <controlPr defaultSize="0" autoFill="0" autoLine="0" autoPict="0">
                <anchor moveWithCells="1">
                  <from>
                    <xdr:col>1</xdr:col>
                    <xdr:colOff>114300</xdr:colOff>
                    <xdr:row>70</xdr:row>
                    <xdr:rowOff>0</xdr:rowOff>
                  </from>
                  <to>
                    <xdr:col>1</xdr:col>
                    <xdr:colOff>419100</xdr:colOff>
                    <xdr:row>70</xdr:row>
                    <xdr:rowOff>219075</xdr:rowOff>
                  </to>
                </anchor>
              </controlPr>
            </control>
          </mc:Choice>
        </mc:AlternateContent>
        <mc:AlternateContent xmlns:mc="http://schemas.openxmlformats.org/markup-compatibility/2006">
          <mc:Choice Requires="x14">
            <control shapeId="12432" r:id="rId121" name="Check Box 144">
              <controlPr defaultSize="0" autoFill="0" autoLine="0" autoPict="0">
                <anchor moveWithCells="1">
                  <from>
                    <xdr:col>1</xdr:col>
                    <xdr:colOff>114300</xdr:colOff>
                    <xdr:row>71</xdr:row>
                    <xdr:rowOff>0</xdr:rowOff>
                  </from>
                  <to>
                    <xdr:col>1</xdr:col>
                    <xdr:colOff>419100</xdr:colOff>
                    <xdr:row>71</xdr:row>
                    <xdr:rowOff>219075</xdr:rowOff>
                  </to>
                </anchor>
              </controlPr>
            </control>
          </mc:Choice>
        </mc:AlternateContent>
        <mc:AlternateContent xmlns:mc="http://schemas.openxmlformats.org/markup-compatibility/2006">
          <mc:Choice Requires="x14">
            <control shapeId="12433" r:id="rId122" name="Check Box 145">
              <controlPr defaultSize="0" autoFill="0" autoLine="0" autoPict="0">
                <anchor moveWithCells="1">
                  <from>
                    <xdr:col>1</xdr:col>
                    <xdr:colOff>114300</xdr:colOff>
                    <xdr:row>72</xdr:row>
                    <xdr:rowOff>0</xdr:rowOff>
                  </from>
                  <to>
                    <xdr:col>1</xdr:col>
                    <xdr:colOff>419100</xdr:colOff>
                    <xdr:row>72</xdr:row>
                    <xdr:rowOff>219075</xdr:rowOff>
                  </to>
                </anchor>
              </controlPr>
            </control>
          </mc:Choice>
        </mc:AlternateContent>
        <mc:AlternateContent xmlns:mc="http://schemas.openxmlformats.org/markup-compatibility/2006">
          <mc:Choice Requires="x14">
            <control shapeId="12434" r:id="rId123" name="Check Box 146">
              <controlPr defaultSize="0" autoFill="0" autoLine="0" autoPict="0">
                <anchor moveWithCells="1">
                  <from>
                    <xdr:col>1</xdr:col>
                    <xdr:colOff>114300</xdr:colOff>
                    <xdr:row>73</xdr:row>
                    <xdr:rowOff>0</xdr:rowOff>
                  </from>
                  <to>
                    <xdr:col>1</xdr:col>
                    <xdr:colOff>419100</xdr:colOff>
                    <xdr:row>73</xdr:row>
                    <xdr:rowOff>219075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FA9C-11F2-4524-BD1C-6C2CF733361C}">
  <sheetPr codeName="Blad2">
    <tabColor rgb="FF43BFFD"/>
    <pageSetUpPr autoPageBreaks="0"/>
  </sheetPr>
  <dimension ref="B2:J41"/>
  <sheetViews>
    <sheetView showGridLines="0" tabSelected="1" topLeftCell="A2" workbookViewId="0">
      <selection activeCell="B4" sqref="B4:J41"/>
    </sheetView>
  </sheetViews>
  <sheetFormatPr defaultRowHeight="15"/>
  <cols>
    <col min="1" max="1" width="13.28515625" customWidth="1"/>
    <col min="2" max="10" width="20.7109375" customWidth="1"/>
  </cols>
  <sheetData>
    <row r="2" spans="2:10" ht="63" customHeight="1">
      <c r="B2" s="50" t="s">
        <v>121</v>
      </c>
      <c r="C2" s="50"/>
      <c r="D2" s="50"/>
      <c r="E2" s="50"/>
      <c r="F2" s="50"/>
      <c r="G2" s="50"/>
      <c r="H2" s="50"/>
      <c r="I2" s="50"/>
      <c r="J2" s="50"/>
    </row>
    <row r="3" spans="2:10" ht="63" customHeight="1">
      <c r="B3" s="52" t="s">
        <v>122</v>
      </c>
      <c r="C3" s="53"/>
      <c r="D3" s="53"/>
      <c r="E3" s="53"/>
      <c r="F3" s="53"/>
      <c r="G3" s="53"/>
      <c r="H3" s="53"/>
      <c r="I3" s="53"/>
      <c r="J3" s="53"/>
    </row>
    <row r="4" spans="2:10" ht="15" customHeight="1">
      <c r="B4" s="51" t="str">
        <f>_xlfn.CONCAT(b!B3,"
",b!B21,"
",b!B45,"
",b!B13,"
",b!B37,"
",b!B29,"
",b!B79,"
",b!B5,"
",b!B51,"
",b!B65,)</f>
        <v>Rationale
Er is gebruikgemaakt van de volgende reden(en) om ict in te zetten: Versterken van de motivatie van de studenten. Versterken van onderwijsinnovatie, het zorgen van beweging in vernieuwing de onderwijsorganisatie met technologie als katalysator. 0
SAMR
Substitutie: ict is gebruikt als een directe vervanging van een niet-digitale tool. Uitbreiding: ict is gebruikt ter verbetering van bestaande methoden, maar er is geen fundamentele verandering. 
Karakterisering ict-inzet
Gamification. Ervaringsgericht leren. Probleemgestuurd leren. 
Differentiëren
Ict wordt als volgt ingezet om te differentiëren: Door vast te stellen waar studenten moeite mee hebben (differentiatie in groepen). Door te differentiëren in lesstof (differentiatie in groepen). 
Interactie student, docent, en ict
D. De interacties lopen vooral van de docent naar de student (bijv. het delen van content). 
Mate van regie
De regie van de student ligt vooral op: WANNEER er geleerd wordt. 
De regie van de docent ligt vooral op: WAAR er geleerd wordt. HOE er geleerd wordt. MET WIE er geleerd wordt. In WELK TEMPO er geleerd wordt. 
De regie van de ict-tool ligt vooral op: WAT er geleerd wordt. 
Zelfregulerende vaardigheden
Ict is ingezet in de volgende fase(s) van zelfregulerende vaardigheden: In de uitvoeringsfase (concentreren op de taak, toepassen van leerstrategieën, eigen voortgang monitoren). In de reflectiefase (zelfbeoordeling en bepalen van vervolgstappen, op basis van de resultaten). 
Assessment
Studenten beoordelen elkaar. De ict-tool beoordeelt automatisch.
Opkomende technologieën
XR: Virtual en/of augmented reality. 3D printen. Drones. 
Kerneigenschappen ict
Samenwerken. Informatie- en bronbeheer. Quizziz.</v>
      </c>
      <c r="C4" s="51"/>
      <c r="D4" s="51"/>
      <c r="E4" s="51"/>
      <c r="F4" s="51"/>
      <c r="G4" s="51"/>
      <c r="H4" s="51"/>
      <c r="I4" s="51"/>
      <c r="J4" s="51"/>
    </row>
    <row r="5" spans="2:10">
      <c r="B5" s="51"/>
      <c r="C5" s="51"/>
      <c r="D5" s="51"/>
      <c r="E5" s="51"/>
      <c r="F5" s="51"/>
      <c r="G5" s="51"/>
      <c r="H5" s="51"/>
      <c r="I5" s="51"/>
      <c r="J5" s="51"/>
    </row>
    <row r="6" spans="2:10">
      <c r="B6" s="51"/>
      <c r="C6" s="51"/>
      <c r="D6" s="51"/>
      <c r="E6" s="51"/>
      <c r="F6" s="51"/>
      <c r="G6" s="51"/>
      <c r="H6" s="51"/>
      <c r="I6" s="51"/>
      <c r="J6" s="51"/>
    </row>
    <row r="7" spans="2:10">
      <c r="B7" s="51"/>
      <c r="C7" s="51"/>
      <c r="D7" s="51"/>
      <c r="E7" s="51"/>
      <c r="F7" s="51"/>
      <c r="G7" s="51"/>
      <c r="H7" s="51"/>
      <c r="I7" s="51"/>
      <c r="J7" s="51"/>
    </row>
    <row r="8" spans="2:10">
      <c r="B8" s="51"/>
      <c r="C8" s="51"/>
      <c r="D8" s="51"/>
      <c r="E8" s="51"/>
      <c r="F8" s="51"/>
      <c r="G8" s="51"/>
      <c r="H8" s="51"/>
      <c r="I8" s="51"/>
      <c r="J8" s="51"/>
    </row>
    <row r="9" spans="2:10">
      <c r="B9" s="51"/>
      <c r="C9" s="51"/>
      <c r="D9" s="51"/>
      <c r="E9" s="51"/>
      <c r="F9" s="51"/>
      <c r="G9" s="51"/>
      <c r="H9" s="51"/>
      <c r="I9" s="51"/>
      <c r="J9" s="51"/>
    </row>
    <row r="10" spans="2:10">
      <c r="B10" s="51"/>
      <c r="C10" s="51"/>
      <c r="D10" s="51"/>
      <c r="E10" s="51"/>
      <c r="F10" s="51"/>
      <c r="G10" s="51"/>
      <c r="H10" s="51"/>
      <c r="I10" s="51"/>
      <c r="J10" s="51"/>
    </row>
    <row r="11" spans="2:10">
      <c r="B11" s="51"/>
      <c r="C11" s="51"/>
      <c r="D11" s="51"/>
      <c r="E11" s="51"/>
      <c r="F11" s="51"/>
      <c r="G11" s="51"/>
      <c r="H11" s="51"/>
      <c r="I11" s="51"/>
      <c r="J11" s="51"/>
    </row>
    <row r="12" spans="2:10">
      <c r="B12" s="51"/>
      <c r="C12" s="51"/>
      <c r="D12" s="51"/>
      <c r="E12" s="51"/>
      <c r="F12" s="51"/>
      <c r="G12" s="51"/>
      <c r="H12" s="51"/>
      <c r="I12" s="51"/>
      <c r="J12" s="51"/>
    </row>
    <row r="13" spans="2:10">
      <c r="B13" s="51"/>
      <c r="C13" s="51"/>
      <c r="D13" s="51"/>
      <c r="E13" s="51"/>
      <c r="F13" s="51"/>
      <c r="G13" s="51"/>
      <c r="H13" s="51"/>
      <c r="I13" s="51"/>
      <c r="J13" s="51"/>
    </row>
    <row r="14" spans="2:10">
      <c r="B14" s="51"/>
      <c r="C14" s="51"/>
      <c r="D14" s="51"/>
      <c r="E14" s="51"/>
      <c r="F14" s="51"/>
      <c r="G14" s="51"/>
      <c r="H14" s="51"/>
      <c r="I14" s="51"/>
      <c r="J14" s="51"/>
    </row>
    <row r="15" spans="2:10">
      <c r="B15" s="51"/>
      <c r="C15" s="51"/>
      <c r="D15" s="51"/>
      <c r="E15" s="51"/>
      <c r="F15" s="51"/>
      <c r="G15" s="51"/>
      <c r="H15" s="51"/>
      <c r="I15" s="51"/>
      <c r="J15" s="51"/>
    </row>
    <row r="16" spans="2:10">
      <c r="B16" s="51"/>
      <c r="C16" s="51"/>
      <c r="D16" s="51"/>
      <c r="E16" s="51"/>
      <c r="F16" s="51"/>
      <c r="G16" s="51"/>
      <c r="H16" s="51"/>
      <c r="I16" s="51"/>
      <c r="J16" s="51"/>
    </row>
    <row r="17" spans="2:10">
      <c r="B17" s="51"/>
      <c r="C17" s="51"/>
      <c r="D17" s="51"/>
      <c r="E17" s="51"/>
      <c r="F17" s="51"/>
      <c r="G17" s="51"/>
      <c r="H17" s="51"/>
      <c r="I17" s="51"/>
      <c r="J17" s="51"/>
    </row>
    <row r="18" spans="2:10">
      <c r="B18" s="51"/>
      <c r="C18" s="51"/>
      <c r="D18" s="51"/>
      <c r="E18" s="51"/>
      <c r="F18" s="51"/>
      <c r="G18" s="51"/>
      <c r="H18" s="51"/>
      <c r="I18" s="51"/>
      <c r="J18" s="51"/>
    </row>
    <row r="19" spans="2:10">
      <c r="B19" s="51"/>
      <c r="C19" s="51"/>
      <c r="D19" s="51"/>
      <c r="E19" s="51"/>
      <c r="F19" s="51"/>
      <c r="G19" s="51"/>
      <c r="H19" s="51"/>
      <c r="I19" s="51"/>
      <c r="J19" s="51"/>
    </row>
    <row r="20" spans="2:10">
      <c r="B20" s="51"/>
      <c r="C20" s="51"/>
      <c r="D20" s="51"/>
      <c r="E20" s="51"/>
      <c r="F20" s="51"/>
      <c r="G20" s="51"/>
      <c r="H20" s="51"/>
      <c r="I20" s="51"/>
      <c r="J20" s="51"/>
    </row>
    <row r="21" spans="2:10">
      <c r="B21" s="51"/>
      <c r="C21" s="51"/>
      <c r="D21" s="51"/>
      <c r="E21" s="51"/>
      <c r="F21" s="51"/>
      <c r="G21" s="51"/>
      <c r="H21" s="51"/>
      <c r="I21" s="51"/>
      <c r="J21" s="51"/>
    </row>
    <row r="22" spans="2:10">
      <c r="B22" s="51"/>
      <c r="C22" s="51"/>
      <c r="D22" s="51"/>
      <c r="E22" s="51"/>
      <c r="F22" s="51"/>
      <c r="G22" s="51"/>
      <c r="H22" s="51"/>
      <c r="I22" s="51"/>
      <c r="J22" s="51"/>
    </row>
    <row r="23" spans="2:10">
      <c r="B23" s="51"/>
      <c r="C23" s="51"/>
      <c r="D23" s="51"/>
      <c r="E23" s="51"/>
      <c r="F23" s="51"/>
      <c r="G23" s="51"/>
      <c r="H23" s="51"/>
      <c r="I23" s="51"/>
      <c r="J23" s="51"/>
    </row>
    <row r="24" spans="2:10">
      <c r="B24" s="51"/>
      <c r="C24" s="51"/>
      <c r="D24" s="51"/>
      <c r="E24" s="51"/>
      <c r="F24" s="51"/>
      <c r="G24" s="51"/>
      <c r="H24" s="51"/>
      <c r="I24" s="51"/>
      <c r="J24" s="51"/>
    </row>
    <row r="25" spans="2:10">
      <c r="B25" s="51"/>
      <c r="C25" s="51"/>
      <c r="D25" s="51"/>
      <c r="E25" s="51"/>
      <c r="F25" s="51"/>
      <c r="G25" s="51"/>
      <c r="H25" s="51"/>
      <c r="I25" s="51"/>
      <c r="J25" s="51"/>
    </row>
    <row r="26" spans="2:10">
      <c r="B26" s="51"/>
      <c r="C26" s="51"/>
      <c r="D26" s="51"/>
      <c r="E26" s="51"/>
      <c r="F26" s="51"/>
      <c r="G26" s="51"/>
      <c r="H26" s="51"/>
      <c r="I26" s="51"/>
      <c r="J26" s="51"/>
    </row>
    <row r="27" spans="2:10">
      <c r="B27" s="51"/>
      <c r="C27" s="51"/>
      <c r="D27" s="51"/>
      <c r="E27" s="51"/>
      <c r="F27" s="51"/>
      <c r="G27" s="51"/>
      <c r="H27" s="51"/>
      <c r="I27" s="51"/>
      <c r="J27" s="51"/>
    </row>
    <row r="28" spans="2:10">
      <c r="B28" s="51"/>
      <c r="C28" s="51"/>
      <c r="D28" s="51"/>
      <c r="E28" s="51"/>
      <c r="F28" s="51"/>
      <c r="G28" s="51"/>
      <c r="H28" s="51"/>
      <c r="I28" s="51"/>
      <c r="J28" s="51"/>
    </row>
    <row r="29" spans="2:10">
      <c r="B29" s="51"/>
      <c r="C29" s="51"/>
      <c r="D29" s="51"/>
      <c r="E29" s="51"/>
      <c r="F29" s="51"/>
      <c r="G29" s="51"/>
      <c r="H29" s="51"/>
      <c r="I29" s="51"/>
      <c r="J29" s="51"/>
    </row>
    <row r="30" spans="2:10">
      <c r="B30" s="51"/>
      <c r="C30" s="51"/>
      <c r="D30" s="51"/>
      <c r="E30" s="51"/>
      <c r="F30" s="51"/>
      <c r="G30" s="51"/>
      <c r="H30" s="51"/>
      <c r="I30" s="51"/>
      <c r="J30" s="51"/>
    </row>
    <row r="31" spans="2:10">
      <c r="B31" s="51"/>
      <c r="C31" s="51"/>
      <c r="D31" s="51"/>
      <c r="E31" s="51"/>
      <c r="F31" s="51"/>
      <c r="G31" s="51"/>
      <c r="H31" s="51"/>
      <c r="I31" s="51"/>
      <c r="J31" s="51"/>
    </row>
    <row r="32" spans="2:10">
      <c r="B32" s="51"/>
      <c r="C32" s="51"/>
      <c r="D32" s="51"/>
      <c r="E32" s="51"/>
      <c r="F32" s="51"/>
      <c r="G32" s="51"/>
      <c r="H32" s="51"/>
      <c r="I32" s="51"/>
      <c r="J32" s="51"/>
    </row>
    <row r="33" spans="2:10">
      <c r="B33" s="51"/>
      <c r="C33" s="51"/>
      <c r="D33" s="51"/>
      <c r="E33" s="51"/>
      <c r="F33" s="51"/>
      <c r="G33" s="51"/>
      <c r="H33" s="51"/>
      <c r="I33" s="51"/>
      <c r="J33" s="51"/>
    </row>
    <row r="34" spans="2:10">
      <c r="B34" s="51"/>
      <c r="C34" s="51"/>
      <c r="D34" s="51"/>
      <c r="E34" s="51"/>
      <c r="F34" s="51"/>
      <c r="G34" s="51"/>
      <c r="H34" s="51"/>
      <c r="I34" s="51"/>
      <c r="J34" s="51"/>
    </row>
    <row r="35" spans="2:10">
      <c r="B35" s="51"/>
      <c r="C35" s="51"/>
      <c r="D35" s="51"/>
      <c r="E35" s="51"/>
      <c r="F35" s="51"/>
      <c r="G35" s="51"/>
      <c r="H35" s="51"/>
      <c r="I35" s="51"/>
      <c r="J35" s="51"/>
    </row>
    <row r="36" spans="2:10">
      <c r="B36" s="51"/>
      <c r="C36" s="51"/>
      <c r="D36" s="51"/>
      <c r="E36" s="51"/>
      <c r="F36" s="51"/>
      <c r="G36" s="51"/>
      <c r="H36" s="51"/>
      <c r="I36" s="51"/>
      <c r="J36" s="51"/>
    </row>
    <row r="37" spans="2:10">
      <c r="B37" s="51"/>
      <c r="C37" s="51"/>
      <c r="D37" s="51"/>
      <c r="E37" s="51"/>
      <c r="F37" s="51"/>
      <c r="G37" s="51"/>
      <c r="H37" s="51"/>
      <c r="I37" s="51"/>
      <c r="J37" s="51"/>
    </row>
    <row r="38" spans="2:10">
      <c r="B38" s="51"/>
      <c r="C38" s="51"/>
      <c r="D38" s="51"/>
      <c r="E38" s="51"/>
      <c r="F38" s="51"/>
      <c r="G38" s="51"/>
      <c r="H38" s="51"/>
      <c r="I38" s="51"/>
      <c r="J38" s="51"/>
    </row>
    <row r="39" spans="2:10">
      <c r="B39" s="51"/>
      <c r="C39" s="51"/>
      <c r="D39" s="51"/>
      <c r="E39" s="51"/>
      <c r="F39" s="51"/>
      <c r="G39" s="51"/>
      <c r="H39" s="51"/>
      <c r="I39" s="51"/>
      <c r="J39" s="51"/>
    </row>
    <row r="40" spans="2:10">
      <c r="B40" s="51"/>
      <c r="C40" s="51"/>
      <c r="D40" s="51"/>
      <c r="E40" s="51"/>
      <c r="F40" s="51"/>
      <c r="G40" s="51"/>
      <c r="H40" s="51"/>
      <c r="I40" s="51"/>
      <c r="J40" s="51"/>
    </row>
    <row r="41" spans="2:10">
      <c r="B41" s="51"/>
      <c r="C41" s="51"/>
      <c r="D41" s="51"/>
      <c r="E41" s="51"/>
      <c r="F41" s="51"/>
      <c r="G41" s="51"/>
      <c r="H41" s="51"/>
      <c r="I41" s="51"/>
      <c r="J41" s="51"/>
    </row>
  </sheetData>
  <mergeCells count="3">
    <mergeCell ref="B2:J2"/>
    <mergeCell ref="B4:J41"/>
    <mergeCell ref="B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63AC-129E-40A0-A1CB-11BF72201556}">
  <sheetPr codeName="Blad3">
    <tabColor theme="0" tint="-0.499984740745262"/>
    <pageSetUpPr autoPageBreaks="0"/>
  </sheetPr>
  <dimension ref="A1:O91"/>
  <sheetViews>
    <sheetView workbookViewId="0">
      <selection activeCell="B29" sqref="B29:J35"/>
    </sheetView>
  </sheetViews>
  <sheetFormatPr defaultRowHeight="15"/>
  <cols>
    <col min="1" max="1" width="26.5703125" customWidth="1"/>
    <col min="2" max="14" width="9.140625" customWidth="1"/>
    <col min="15" max="15" width="24.85546875" customWidth="1"/>
  </cols>
  <sheetData>
    <row r="1" spans="1:15" ht="42.75" customHeight="1"/>
    <row r="2" spans="1:15" ht="68.25" customHeight="1"/>
    <row r="3" spans="1:15" ht="147" customHeight="1">
      <c r="A3" s="3" t="s">
        <v>123</v>
      </c>
      <c r="B3" s="54" t="str">
        <f>_xlfn.CONCAT("Rationale
",iXscan!M6:'iXscan'!M14,
)</f>
        <v>Rationale
Er is gebruikgemaakt van de volgende reden(en) om ict in te zetten: Versterken van de motivatie van de studenten. Versterken van onderwijsinnovatie, het zorgen van beweging in vernieuwing de onderwijsorganisatie met technologie als katalysator. 0</v>
      </c>
      <c r="C3" s="54"/>
      <c r="D3" s="54"/>
      <c r="E3" s="54"/>
      <c r="F3" s="54"/>
      <c r="G3" s="54"/>
      <c r="H3" s="54"/>
      <c r="I3" s="54"/>
      <c r="J3" s="54"/>
      <c r="O3" s="2" t="s">
        <v>124</v>
      </c>
    </row>
    <row r="4" spans="1:15" ht="15.75">
      <c r="B4" s="4"/>
      <c r="C4" s="4"/>
      <c r="D4" s="4"/>
      <c r="E4" s="4"/>
      <c r="F4" s="4"/>
      <c r="G4" s="4"/>
      <c r="H4" s="4"/>
      <c r="I4" s="4"/>
      <c r="J4" s="4"/>
      <c r="O4" s="2" t="s">
        <v>125</v>
      </c>
    </row>
    <row r="5" spans="1:15" ht="16.5" customHeight="1">
      <c r="A5" s="55" t="s">
        <v>57</v>
      </c>
      <c r="B5" s="54" t="str">
        <f>_xlfn.CONCAT("Assessment
",iXscan!M77:M82,
)</f>
        <v>Assessment
Studenten beoordelen elkaar. De ict-tool beoordeelt automatisch.</v>
      </c>
      <c r="C5" s="54"/>
      <c r="D5" s="54"/>
      <c r="E5" s="54"/>
      <c r="F5" s="54"/>
      <c r="G5" s="54"/>
      <c r="H5" s="54"/>
      <c r="I5" s="54"/>
      <c r="J5" s="54"/>
      <c r="O5" s="2" t="s">
        <v>126</v>
      </c>
    </row>
    <row r="6" spans="1:15" ht="15.75" customHeight="1">
      <c r="A6" s="55"/>
      <c r="B6" s="54"/>
      <c r="C6" s="54"/>
      <c r="D6" s="54"/>
      <c r="E6" s="54"/>
      <c r="F6" s="54"/>
      <c r="G6" s="54"/>
      <c r="H6" s="54"/>
      <c r="I6" s="54"/>
      <c r="J6" s="54"/>
      <c r="O6" s="2" t="s">
        <v>127</v>
      </c>
    </row>
    <row r="7" spans="1:15" ht="15.75" customHeight="1">
      <c r="A7" s="55"/>
      <c r="B7" s="54"/>
      <c r="C7" s="54"/>
      <c r="D7" s="54"/>
      <c r="E7" s="54"/>
      <c r="F7" s="54"/>
      <c r="G7" s="54"/>
      <c r="H7" s="54"/>
      <c r="I7" s="54"/>
      <c r="J7" s="54"/>
      <c r="O7" t="s">
        <v>128</v>
      </c>
    </row>
    <row r="8" spans="1:15" ht="15.75" customHeight="1">
      <c r="A8" s="55"/>
      <c r="B8" s="54"/>
      <c r="C8" s="54"/>
      <c r="D8" s="54"/>
      <c r="E8" s="54"/>
      <c r="F8" s="54"/>
      <c r="G8" s="54"/>
      <c r="H8" s="54"/>
      <c r="I8" s="54"/>
      <c r="J8" s="54"/>
      <c r="O8" s="2" t="s">
        <v>129</v>
      </c>
    </row>
    <row r="9" spans="1:15" ht="15.75" customHeight="1">
      <c r="A9" s="55"/>
      <c r="B9" s="54"/>
      <c r="C9" s="54"/>
      <c r="D9" s="54"/>
      <c r="E9" s="54"/>
      <c r="F9" s="54"/>
      <c r="G9" s="54"/>
      <c r="H9" s="54"/>
      <c r="I9" s="54"/>
      <c r="J9" s="54"/>
      <c r="O9" s="2" t="s">
        <v>130</v>
      </c>
    </row>
    <row r="10" spans="1:15" ht="15.75" customHeight="1">
      <c r="A10" s="55"/>
      <c r="B10" s="54"/>
      <c r="C10" s="54"/>
      <c r="D10" s="54"/>
      <c r="E10" s="54"/>
      <c r="F10" s="54"/>
      <c r="G10" s="54"/>
      <c r="H10" s="54"/>
      <c r="I10" s="54"/>
      <c r="J10" s="54"/>
      <c r="O10" s="2" t="s">
        <v>131</v>
      </c>
    </row>
    <row r="11" spans="1:15" ht="15.75" customHeight="1">
      <c r="A11" s="55"/>
      <c r="B11" s="54"/>
      <c r="C11" s="54"/>
      <c r="D11" s="54"/>
      <c r="E11" s="54"/>
      <c r="F11" s="54"/>
      <c r="G11" s="54"/>
      <c r="H11" s="54"/>
      <c r="I11" s="54"/>
      <c r="J11" s="54"/>
      <c r="O11" s="2" t="s">
        <v>132</v>
      </c>
    </row>
    <row r="12" spans="1:15" ht="15.75">
      <c r="B12" s="4"/>
      <c r="C12" s="4"/>
      <c r="D12" s="4"/>
      <c r="E12" s="4"/>
      <c r="F12" s="4"/>
      <c r="G12" s="4"/>
      <c r="H12" s="4"/>
      <c r="I12" s="4"/>
      <c r="J12" s="4"/>
      <c r="O12" t="s">
        <v>133</v>
      </c>
    </row>
    <row r="13" spans="1:15">
      <c r="A13" s="55" t="s">
        <v>134</v>
      </c>
      <c r="B13" s="54" t="str">
        <f>_xlfn.CONCAT("Differentiëren
",iXscan!M36,
iXscan!M38,iXscan!O38,
iXscan!M39,iXscan!O39,
iXscan!M40,iXscan!O40,
iXscan!M41,iXscan!O41,
iXscan!M42,iXscan!O42,
iXscan!M43,iXscan!O43,
iXscan!M44,iXscan!O44,
iXscan!M45,iXscan!O45,
iXscan!M46,iXscan!O46,
iXscan!M47
)</f>
        <v xml:space="preserve">Differentiëren
Ict wordt als volgt ingezet om te differentiëren: Door vast te stellen waar studenten moeite mee hebben (differentiatie in groepen). Door te differentiëren in lesstof (differentiatie in groepen). </v>
      </c>
      <c r="C13" s="54"/>
      <c r="D13" s="54"/>
      <c r="E13" s="54"/>
      <c r="F13" s="54"/>
      <c r="G13" s="54"/>
      <c r="H13" s="54"/>
      <c r="I13" s="54"/>
      <c r="J13" s="54"/>
      <c r="O13" t="s">
        <v>135</v>
      </c>
    </row>
    <row r="14" spans="1:15">
      <c r="A14" s="55"/>
      <c r="B14" s="54"/>
      <c r="C14" s="54"/>
      <c r="D14" s="54"/>
      <c r="E14" s="54"/>
      <c r="F14" s="54"/>
      <c r="G14" s="54"/>
      <c r="H14" s="54"/>
      <c r="I14" s="54"/>
      <c r="J14" s="54"/>
      <c r="O14" s="2" t="s">
        <v>136</v>
      </c>
    </row>
    <row r="15" spans="1:15" ht="15" customHeight="1">
      <c r="A15" s="55"/>
      <c r="B15" s="54"/>
      <c r="C15" s="54"/>
      <c r="D15" s="54"/>
      <c r="E15" s="54"/>
      <c r="F15" s="54"/>
      <c r="G15" s="54"/>
      <c r="H15" s="54"/>
      <c r="I15" s="54"/>
      <c r="J15" s="54"/>
    </row>
    <row r="16" spans="1:15" ht="15" customHeight="1">
      <c r="A16" s="55"/>
      <c r="B16" s="54"/>
      <c r="C16" s="54"/>
      <c r="D16" s="54"/>
      <c r="E16" s="54"/>
      <c r="F16" s="54"/>
      <c r="G16" s="54"/>
      <c r="H16" s="54"/>
      <c r="I16" s="54"/>
      <c r="J16" s="54"/>
    </row>
    <row r="17" spans="1:10" ht="15" customHeight="1">
      <c r="A17" s="55"/>
      <c r="B17" s="54"/>
      <c r="C17" s="54"/>
      <c r="D17" s="54"/>
      <c r="E17" s="54"/>
      <c r="F17" s="54"/>
      <c r="G17" s="54"/>
      <c r="H17" s="54"/>
      <c r="I17" s="54"/>
      <c r="J17" s="54"/>
    </row>
    <row r="18" spans="1:10" ht="15" customHeight="1">
      <c r="A18" s="55"/>
      <c r="B18" s="54"/>
      <c r="C18" s="54"/>
      <c r="D18" s="54"/>
      <c r="E18" s="54"/>
      <c r="F18" s="54"/>
      <c r="G18" s="54"/>
      <c r="H18" s="54"/>
      <c r="I18" s="54"/>
      <c r="J18" s="54"/>
    </row>
    <row r="19" spans="1:10" ht="15" customHeight="1">
      <c r="A19" s="55"/>
      <c r="B19" s="54"/>
      <c r="C19" s="54"/>
      <c r="D19" s="54"/>
      <c r="E19" s="54"/>
      <c r="F19" s="54"/>
      <c r="G19" s="54"/>
      <c r="H19" s="54"/>
      <c r="I19" s="54"/>
      <c r="J19" s="54"/>
    </row>
    <row r="20" spans="1:10" ht="15" customHeight="1">
      <c r="B20" s="4"/>
      <c r="C20" s="4"/>
      <c r="D20" s="4"/>
      <c r="E20" s="4"/>
      <c r="F20" s="4"/>
      <c r="G20" s="4"/>
      <c r="H20" s="4"/>
      <c r="I20" s="4"/>
      <c r="J20" s="4"/>
    </row>
    <row r="21" spans="1:10" ht="15" customHeight="1">
      <c r="A21" s="55" t="s">
        <v>13</v>
      </c>
      <c r="B21" s="54" t="str">
        <f>_xlfn.CONCAT("SAMR
",iXscan!M18:M21,
)</f>
        <v xml:space="preserve">SAMR
Substitutie: ict is gebruikt als een directe vervanging van een niet-digitale tool. Uitbreiding: ict is gebruikt ter verbetering van bestaande methoden, maar er is geen fundamentele verandering. </v>
      </c>
      <c r="C21" s="54"/>
      <c r="D21" s="54"/>
      <c r="E21" s="54"/>
      <c r="F21" s="54"/>
      <c r="G21" s="54"/>
      <c r="H21" s="54"/>
      <c r="I21" s="54"/>
      <c r="J21" s="54"/>
    </row>
    <row r="22" spans="1:10" ht="15" customHeight="1">
      <c r="A22" s="55"/>
      <c r="B22" s="54"/>
      <c r="C22" s="54"/>
      <c r="D22" s="54"/>
      <c r="E22" s="54"/>
      <c r="F22" s="54"/>
      <c r="G22" s="54"/>
      <c r="H22" s="54"/>
      <c r="I22" s="54"/>
      <c r="J22" s="54"/>
    </row>
    <row r="23" spans="1:10" ht="15" customHeight="1">
      <c r="A23" s="55"/>
      <c r="B23" s="54"/>
      <c r="C23" s="54"/>
      <c r="D23" s="54"/>
      <c r="E23" s="54"/>
      <c r="F23" s="54"/>
      <c r="G23" s="54"/>
      <c r="H23" s="54"/>
      <c r="I23" s="54"/>
      <c r="J23" s="54"/>
    </row>
    <row r="24" spans="1:10" ht="15" customHeight="1">
      <c r="A24" s="55"/>
      <c r="B24" s="54"/>
      <c r="C24" s="54"/>
      <c r="D24" s="54"/>
      <c r="E24" s="54"/>
      <c r="F24" s="54"/>
      <c r="G24" s="54"/>
      <c r="H24" s="54"/>
      <c r="I24" s="54"/>
      <c r="J24" s="54"/>
    </row>
    <row r="25" spans="1:10" ht="15" customHeight="1">
      <c r="A25" s="55"/>
      <c r="B25" s="54"/>
      <c r="C25" s="54"/>
      <c r="D25" s="54"/>
      <c r="E25" s="54"/>
      <c r="F25" s="54"/>
      <c r="G25" s="54"/>
      <c r="H25" s="54"/>
      <c r="I25" s="54"/>
      <c r="J25" s="54"/>
    </row>
    <row r="26" spans="1:10" ht="15" customHeight="1">
      <c r="A26" s="55"/>
      <c r="B26" s="54"/>
      <c r="C26" s="54"/>
      <c r="D26" s="54"/>
      <c r="E26" s="54"/>
      <c r="F26" s="54"/>
      <c r="G26" s="54"/>
      <c r="H26" s="54"/>
      <c r="I26" s="54"/>
      <c r="J26" s="54"/>
    </row>
    <row r="27" spans="1:10" ht="15" customHeight="1">
      <c r="A27" s="55"/>
      <c r="B27" s="54"/>
      <c r="C27" s="54"/>
      <c r="D27" s="54"/>
      <c r="E27" s="54"/>
      <c r="F27" s="54"/>
      <c r="G27" s="54"/>
      <c r="H27" s="54"/>
      <c r="I27" s="54"/>
      <c r="J27" s="54"/>
    </row>
    <row r="28" spans="1:10" ht="15" customHeight="1">
      <c r="B28" s="4"/>
      <c r="C28" s="4"/>
      <c r="D28" s="4"/>
      <c r="E28" s="4"/>
      <c r="F28" s="4"/>
      <c r="G28" s="4"/>
      <c r="H28" s="4"/>
      <c r="I28" s="4"/>
      <c r="J28" s="4"/>
    </row>
    <row r="29" spans="1:10" ht="15" customHeight="1">
      <c r="A29" s="55" t="s">
        <v>43</v>
      </c>
      <c r="B29" s="54" t="str">
        <f>_xlfn.CONCAT("Mate van regie
","De regie van de student ligt vooral op: ",iXscan!O61:O66,
"
De regie van de docent ligt vooral op: ",iXscan!P61:P66,
"
De regie van de ict-tool ligt vooral op: ",iXscan!Q61:Q66,
)</f>
        <v xml:space="preserve">Mate van regie
De regie van de student ligt vooral op: WANNEER er geleerd wordt. 
De regie van de docent ligt vooral op: WAAR er geleerd wordt. HOE er geleerd wordt. MET WIE er geleerd wordt. In WELK TEMPO er geleerd wordt. 
De regie van de ict-tool ligt vooral op: WAT er geleerd wordt. </v>
      </c>
      <c r="C29" s="54"/>
      <c r="D29" s="54"/>
      <c r="E29" s="54"/>
      <c r="F29" s="54"/>
      <c r="G29" s="54"/>
      <c r="H29" s="54"/>
      <c r="I29" s="54"/>
      <c r="J29" s="54"/>
    </row>
    <row r="30" spans="1:10" ht="15" customHeight="1">
      <c r="A30" s="55"/>
      <c r="B30" s="54"/>
      <c r="C30" s="54"/>
      <c r="D30" s="54"/>
      <c r="E30" s="54"/>
      <c r="F30" s="54"/>
      <c r="G30" s="54"/>
      <c r="H30" s="54"/>
      <c r="I30" s="54"/>
      <c r="J30" s="54"/>
    </row>
    <row r="31" spans="1:10">
      <c r="A31" s="55"/>
      <c r="B31" s="54"/>
      <c r="C31" s="54"/>
      <c r="D31" s="54"/>
      <c r="E31" s="54"/>
      <c r="F31" s="54"/>
      <c r="G31" s="54"/>
      <c r="H31" s="54"/>
      <c r="I31" s="54"/>
      <c r="J31" s="54"/>
    </row>
    <row r="32" spans="1:10">
      <c r="A32" s="55"/>
      <c r="B32" s="54"/>
      <c r="C32" s="54"/>
      <c r="D32" s="54"/>
      <c r="E32" s="54"/>
      <c r="F32" s="54"/>
      <c r="G32" s="54"/>
      <c r="H32" s="54"/>
      <c r="I32" s="54"/>
      <c r="J32" s="54"/>
    </row>
    <row r="33" spans="1:10">
      <c r="A33" s="55"/>
      <c r="B33" s="54"/>
      <c r="C33" s="54"/>
      <c r="D33" s="54"/>
      <c r="E33" s="54"/>
      <c r="F33" s="54"/>
      <c r="G33" s="54"/>
      <c r="H33" s="54"/>
      <c r="I33" s="54"/>
      <c r="J33" s="54"/>
    </row>
    <row r="34" spans="1:10">
      <c r="A34" s="55"/>
      <c r="B34" s="54"/>
      <c r="C34" s="54"/>
      <c r="D34" s="54"/>
      <c r="E34" s="54"/>
      <c r="F34" s="54"/>
      <c r="G34" s="54"/>
      <c r="H34" s="54"/>
      <c r="I34" s="54"/>
      <c r="J34" s="54"/>
    </row>
    <row r="35" spans="1:10">
      <c r="A35" s="55"/>
      <c r="B35" s="54"/>
      <c r="C35" s="54"/>
      <c r="D35" s="54"/>
      <c r="E35" s="54"/>
      <c r="F35" s="54"/>
      <c r="G35" s="54"/>
      <c r="H35" s="54"/>
      <c r="I35" s="54"/>
      <c r="J35" s="54"/>
    </row>
    <row r="37" spans="1:10">
      <c r="A37" s="56" t="s">
        <v>137</v>
      </c>
      <c r="B37" s="54" t="str">
        <f>_xlfn.CONCAT("Interactie student, docent, en ict
",iXscan!M51:M56,
)</f>
        <v xml:space="preserve">Interactie student, docent, en ict
D. De interacties lopen vooral van de docent naar de student (bijv. het delen van content). </v>
      </c>
      <c r="C37" s="54"/>
      <c r="D37" s="54"/>
      <c r="E37" s="54"/>
      <c r="F37" s="54"/>
      <c r="G37" s="54"/>
      <c r="H37" s="54"/>
      <c r="I37" s="54"/>
      <c r="J37" s="54"/>
    </row>
    <row r="38" spans="1:10">
      <c r="A38" s="56"/>
      <c r="B38" s="54"/>
      <c r="C38" s="54"/>
      <c r="D38" s="54"/>
      <c r="E38" s="54"/>
      <c r="F38" s="54"/>
      <c r="G38" s="54"/>
      <c r="H38" s="54"/>
      <c r="I38" s="54"/>
      <c r="J38" s="54"/>
    </row>
    <row r="39" spans="1:10">
      <c r="A39" s="56"/>
      <c r="B39" s="54"/>
      <c r="C39" s="54"/>
      <c r="D39" s="54"/>
      <c r="E39" s="54"/>
      <c r="F39" s="54"/>
      <c r="G39" s="54"/>
      <c r="H39" s="54"/>
      <c r="I39" s="54"/>
      <c r="J39" s="54"/>
    </row>
    <row r="40" spans="1:10">
      <c r="A40" s="56"/>
      <c r="B40" s="54"/>
      <c r="C40" s="54"/>
      <c r="D40" s="54"/>
      <c r="E40" s="54"/>
      <c r="F40" s="54"/>
      <c r="G40" s="54"/>
      <c r="H40" s="54"/>
      <c r="I40" s="54"/>
      <c r="J40" s="54"/>
    </row>
    <row r="41" spans="1:10">
      <c r="A41" s="56"/>
      <c r="B41" s="54"/>
      <c r="C41" s="54"/>
      <c r="D41" s="54"/>
      <c r="E41" s="54"/>
      <c r="F41" s="54"/>
      <c r="G41" s="54"/>
      <c r="H41" s="54"/>
      <c r="I41" s="54"/>
      <c r="J41" s="54"/>
    </row>
    <row r="42" spans="1:10">
      <c r="A42" s="56"/>
      <c r="B42" s="54"/>
      <c r="C42" s="54"/>
      <c r="D42" s="54"/>
      <c r="E42" s="54"/>
      <c r="F42" s="54"/>
      <c r="G42" s="54"/>
      <c r="H42" s="54"/>
      <c r="I42" s="54"/>
      <c r="J42" s="54"/>
    </row>
    <row r="43" spans="1:10">
      <c r="A43" s="56"/>
      <c r="B43" s="54"/>
      <c r="C43" s="54"/>
      <c r="D43" s="54"/>
      <c r="E43" s="54"/>
      <c r="F43" s="54"/>
      <c r="G43" s="54"/>
      <c r="H43" s="54"/>
      <c r="I43" s="54"/>
      <c r="J43" s="54"/>
    </row>
    <row r="45" spans="1:10">
      <c r="A45" s="55" t="s">
        <v>138</v>
      </c>
      <c r="B45" s="54" t="str">
        <f>_xlfn.CONCAT("Karakterisering ict-inzet
",iXscan!M25:M33,
)</f>
        <v xml:space="preserve">Karakterisering ict-inzet
Gamification. Ervaringsgericht leren. Probleemgestuurd leren. </v>
      </c>
      <c r="C45" s="54"/>
      <c r="D45" s="54"/>
      <c r="E45" s="54"/>
      <c r="F45" s="54"/>
      <c r="G45" s="54"/>
      <c r="H45" s="54"/>
      <c r="I45" s="54"/>
      <c r="J45" s="54"/>
    </row>
    <row r="46" spans="1:10">
      <c r="A46" s="55"/>
      <c r="B46" s="54"/>
      <c r="C46" s="54"/>
      <c r="D46" s="54"/>
      <c r="E46" s="54"/>
      <c r="F46" s="54"/>
      <c r="G46" s="54"/>
      <c r="H46" s="54"/>
      <c r="I46" s="54"/>
      <c r="J46" s="54"/>
    </row>
    <row r="47" spans="1:10">
      <c r="A47" s="55"/>
      <c r="B47" s="54"/>
      <c r="C47" s="54"/>
      <c r="D47" s="54"/>
      <c r="E47" s="54"/>
      <c r="F47" s="54"/>
      <c r="G47" s="54"/>
      <c r="H47" s="54"/>
      <c r="I47" s="54"/>
      <c r="J47" s="54"/>
    </row>
    <row r="48" spans="1:10">
      <c r="A48" s="55"/>
      <c r="B48" s="54"/>
      <c r="C48" s="54"/>
      <c r="D48" s="54"/>
      <c r="E48" s="54"/>
      <c r="F48" s="54"/>
      <c r="G48" s="54"/>
      <c r="H48" s="54"/>
      <c r="I48" s="54"/>
      <c r="J48" s="54"/>
    </row>
    <row r="49" spans="1:15">
      <c r="A49" s="55"/>
      <c r="B49" s="54"/>
      <c r="C49" s="54"/>
      <c r="D49" s="54"/>
      <c r="E49" s="54"/>
      <c r="F49" s="54"/>
      <c r="G49" s="54"/>
      <c r="H49" s="54"/>
      <c r="I49" s="54"/>
      <c r="J49" s="54"/>
    </row>
    <row r="51" spans="1:15" ht="15" customHeight="1">
      <c r="A51" s="55" t="s">
        <v>59</v>
      </c>
      <c r="B51" s="54" t="str">
        <f>_xlfn.CONCAT("Opkomende technologieën
",iXscan!M87:M97,
)</f>
        <v xml:space="preserve">Opkomende technologieën
XR: Virtual en/of augmented reality. 3D printen. Drones. </v>
      </c>
      <c r="C51" s="54"/>
      <c r="D51" s="54"/>
      <c r="E51" s="54"/>
      <c r="F51" s="54"/>
      <c r="G51" s="54"/>
      <c r="H51" s="54"/>
      <c r="I51" s="54"/>
      <c r="J51" s="54"/>
      <c r="O51" s="9"/>
    </row>
    <row r="52" spans="1:15" ht="15" customHeight="1">
      <c r="A52" s="55"/>
      <c r="B52" s="54"/>
      <c r="C52" s="54"/>
      <c r="D52" s="54"/>
      <c r="E52" s="54"/>
      <c r="F52" s="54"/>
      <c r="G52" s="54"/>
      <c r="H52" s="54"/>
      <c r="I52" s="54"/>
      <c r="J52" s="54"/>
      <c r="O52" s="2"/>
    </row>
    <row r="53" spans="1:15" ht="15" customHeight="1">
      <c r="A53" s="55"/>
      <c r="B53" s="54"/>
      <c r="C53" s="54"/>
      <c r="D53" s="54"/>
      <c r="E53" s="54"/>
      <c r="F53" s="54"/>
      <c r="G53" s="54"/>
      <c r="H53" s="54"/>
      <c r="I53" s="54"/>
      <c r="J53" s="54"/>
      <c r="O53" s="10"/>
    </row>
    <row r="54" spans="1:15" ht="15" customHeight="1">
      <c r="A54" s="55"/>
      <c r="B54" s="54"/>
      <c r="C54" s="54"/>
      <c r="D54" s="54"/>
      <c r="E54" s="54"/>
      <c r="F54" s="54"/>
      <c r="G54" s="54"/>
      <c r="H54" s="54"/>
      <c r="I54" s="54"/>
      <c r="J54" s="54"/>
    </row>
    <row r="55" spans="1:15" ht="15" customHeight="1">
      <c r="A55" s="55"/>
      <c r="B55" s="54"/>
      <c r="C55" s="54"/>
      <c r="D55" s="54"/>
      <c r="E55" s="54"/>
      <c r="F55" s="54"/>
      <c r="G55" s="54"/>
      <c r="H55" s="54"/>
      <c r="I55" s="54"/>
      <c r="J55" s="54"/>
    </row>
    <row r="56" spans="1:15" ht="15" customHeight="1">
      <c r="A56" s="55"/>
      <c r="B56" s="54"/>
      <c r="C56" s="54"/>
      <c r="D56" s="54"/>
      <c r="E56" s="54"/>
      <c r="F56" s="54"/>
      <c r="G56" s="54"/>
      <c r="H56" s="54"/>
      <c r="I56" s="54"/>
      <c r="J56" s="54"/>
    </row>
    <row r="57" spans="1:15" ht="15" customHeight="1">
      <c r="A57" s="55"/>
      <c r="B57" s="54"/>
      <c r="C57" s="54"/>
      <c r="D57" s="54"/>
      <c r="E57" s="54"/>
      <c r="F57" s="54"/>
      <c r="G57" s="54"/>
      <c r="H57" s="54"/>
      <c r="I57" s="54"/>
      <c r="J57" s="54"/>
    </row>
    <row r="58" spans="1:15" ht="15" customHeight="1">
      <c r="A58" s="55"/>
      <c r="B58" s="54"/>
      <c r="C58" s="54"/>
      <c r="D58" s="54"/>
      <c r="E58" s="54"/>
      <c r="F58" s="54"/>
      <c r="G58" s="54"/>
      <c r="H58" s="54"/>
      <c r="I58" s="54"/>
      <c r="J58" s="54"/>
    </row>
    <row r="59" spans="1:15" ht="15" customHeight="1">
      <c r="A59" s="55"/>
      <c r="B59" s="54"/>
      <c r="C59" s="54"/>
      <c r="D59" s="54"/>
      <c r="E59" s="54"/>
      <c r="F59" s="54"/>
      <c r="G59" s="54"/>
      <c r="H59" s="54"/>
      <c r="I59" s="54"/>
      <c r="J59" s="54"/>
    </row>
    <row r="60" spans="1:15" ht="15" customHeight="1">
      <c r="A60" s="55"/>
      <c r="B60" s="54"/>
      <c r="C60" s="54"/>
      <c r="D60" s="54"/>
      <c r="E60" s="54"/>
      <c r="F60" s="54"/>
      <c r="G60" s="54"/>
      <c r="H60" s="54"/>
      <c r="I60" s="54"/>
      <c r="J60" s="54"/>
    </row>
    <row r="61" spans="1:15" ht="15" customHeight="1">
      <c r="A61" s="55"/>
      <c r="B61" s="54"/>
      <c r="C61" s="54"/>
      <c r="D61" s="54"/>
      <c r="E61" s="54"/>
      <c r="F61" s="54"/>
      <c r="G61" s="54"/>
      <c r="H61" s="54"/>
      <c r="I61" s="54"/>
      <c r="J61" s="54"/>
    </row>
    <row r="62" spans="1:15" ht="15" customHeight="1">
      <c r="A62" s="55"/>
      <c r="B62" s="54"/>
      <c r="C62" s="54"/>
      <c r="D62" s="54"/>
      <c r="E62" s="54"/>
      <c r="F62" s="54"/>
      <c r="G62" s="54"/>
      <c r="H62" s="54"/>
      <c r="I62" s="54"/>
      <c r="J62" s="54"/>
    </row>
    <row r="63" spans="1:15" ht="15" customHeight="1">
      <c r="A63" s="55"/>
      <c r="B63" s="54"/>
      <c r="C63" s="54"/>
      <c r="D63" s="54"/>
      <c r="E63" s="54"/>
      <c r="F63" s="54"/>
      <c r="G63" s="54"/>
      <c r="H63" s="54"/>
      <c r="I63" s="54"/>
      <c r="J63" s="54"/>
    </row>
    <row r="65" spans="1:10">
      <c r="A65" s="55" t="s">
        <v>85</v>
      </c>
      <c r="B65" s="54" t="str">
        <f>_xlfn.CONCAT("Kerneigenschappen ict
",iXscan!M101:M135,
)</f>
        <v>Kerneigenschappen ict
Samenwerken. Informatie- en bronbeheer. Quizziz.</v>
      </c>
      <c r="C65" s="54"/>
      <c r="D65" s="54"/>
      <c r="E65" s="54"/>
      <c r="F65" s="54"/>
      <c r="G65" s="54"/>
      <c r="H65" s="54"/>
      <c r="I65" s="54"/>
      <c r="J65" s="54"/>
    </row>
    <row r="66" spans="1:10">
      <c r="A66" s="55"/>
      <c r="B66" s="54"/>
      <c r="C66" s="54"/>
      <c r="D66" s="54"/>
      <c r="E66" s="54"/>
      <c r="F66" s="54"/>
      <c r="G66" s="54"/>
      <c r="H66" s="54"/>
      <c r="I66" s="54"/>
      <c r="J66" s="54"/>
    </row>
    <row r="67" spans="1:10">
      <c r="A67" s="55"/>
      <c r="B67" s="54"/>
      <c r="C67" s="54"/>
      <c r="D67" s="54"/>
      <c r="E67" s="54"/>
      <c r="F67" s="54"/>
      <c r="G67" s="54"/>
      <c r="H67" s="54"/>
      <c r="I67" s="54"/>
      <c r="J67" s="54"/>
    </row>
    <row r="68" spans="1:10">
      <c r="A68" s="55"/>
      <c r="B68" s="54"/>
      <c r="C68" s="54"/>
      <c r="D68" s="54"/>
      <c r="E68" s="54"/>
      <c r="F68" s="54"/>
      <c r="G68" s="54"/>
      <c r="H68" s="54"/>
      <c r="I68" s="54"/>
      <c r="J68" s="54"/>
    </row>
    <row r="69" spans="1:10">
      <c r="A69" s="55"/>
      <c r="B69" s="54"/>
      <c r="C69" s="54"/>
      <c r="D69" s="54"/>
      <c r="E69" s="54"/>
      <c r="F69" s="54"/>
      <c r="G69" s="54"/>
      <c r="H69" s="54"/>
      <c r="I69" s="54"/>
      <c r="J69" s="54"/>
    </row>
    <row r="70" spans="1:10">
      <c r="A70" s="55"/>
      <c r="B70" s="54"/>
      <c r="C70" s="54"/>
      <c r="D70" s="54"/>
      <c r="E70" s="54"/>
      <c r="F70" s="54"/>
      <c r="G70" s="54"/>
      <c r="H70" s="54"/>
      <c r="I70" s="54"/>
      <c r="J70" s="54"/>
    </row>
    <row r="71" spans="1:10">
      <c r="A71" s="55"/>
      <c r="B71" s="54"/>
      <c r="C71" s="54"/>
      <c r="D71" s="54"/>
      <c r="E71" s="54"/>
      <c r="F71" s="54"/>
      <c r="G71" s="54"/>
      <c r="H71" s="54"/>
      <c r="I71" s="54"/>
      <c r="J71" s="54"/>
    </row>
    <row r="72" spans="1:10">
      <c r="A72" s="55"/>
      <c r="B72" s="54"/>
      <c r="C72" s="54"/>
      <c r="D72" s="54"/>
      <c r="E72" s="54"/>
      <c r="F72" s="54"/>
      <c r="G72" s="54"/>
      <c r="H72" s="54"/>
      <c r="I72" s="54"/>
      <c r="J72" s="54"/>
    </row>
    <row r="73" spans="1:10">
      <c r="A73" s="55"/>
      <c r="B73" s="54"/>
      <c r="C73" s="54"/>
      <c r="D73" s="54"/>
      <c r="E73" s="54"/>
      <c r="F73" s="54"/>
      <c r="G73" s="54"/>
      <c r="H73" s="54"/>
      <c r="I73" s="54"/>
      <c r="J73" s="54"/>
    </row>
    <row r="74" spans="1:10">
      <c r="A74" s="55"/>
      <c r="B74" s="54"/>
      <c r="C74" s="54"/>
      <c r="D74" s="54"/>
      <c r="E74" s="54"/>
      <c r="F74" s="54"/>
      <c r="G74" s="54"/>
      <c r="H74" s="54"/>
      <c r="I74" s="54"/>
      <c r="J74" s="54"/>
    </row>
    <row r="75" spans="1:10">
      <c r="A75" s="55"/>
      <c r="B75" s="54"/>
      <c r="C75" s="54"/>
      <c r="D75" s="54"/>
      <c r="E75" s="54"/>
      <c r="F75" s="54"/>
      <c r="G75" s="54"/>
      <c r="H75" s="54"/>
      <c r="I75" s="54"/>
      <c r="J75" s="54"/>
    </row>
    <row r="76" spans="1:10">
      <c r="A76" s="55"/>
      <c r="B76" s="54"/>
      <c r="C76" s="54"/>
      <c r="D76" s="54"/>
      <c r="E76" s="54"/>
      <c r="F76" s="54"/>
      <c r="G76" s="54"/>
      <c r="H76" s="54"/>
      <c r="I76" s="54"/>
      <c r="J76" s="54"/>
    </row>
    <row r="77" spans="1:10">
      <c r="A77" s="55"/>
      <c r="B77" s="54"/>
      <c r="C77" s="54"/>
      <c r="D77" s="54"/>
      <c r="E77" s="54"/>
      <c r="F77" s="54"/>
      <c r="G77" s="54"/>
      <c r="H77" s="54"/>
      <c r="I77" s="54"/>
      <c r="J77" s="54"/>
    </row>
    <row r="79" spans="1:10">
      <c r="A79" s="56" t="s">
        <v>55</v>
      </c>
      <c r="B79" s="54" t="str">
        <f>_xlfn.CONCAT("Zelfregulerende vaardigheden
",iXscan!M69:M74,
)</f>
        <v xml:space="preserve">Zelfregulerende vaardigheden
Ict is ingezet in de volgende fase(s) van zelfregulerende vaardigheden: In de uitvoeringsfase (concentreren op de taak, toepassen van leerstrategieën, eigen voortgang monitoren). In de reflectiefase (zelfbeoordeling en bepalen van vervolgstappen, op basis van de resultaten). </v>
      </c>
      <c r="C79" s="54"/>
      <c r="D79" s="54"/>
      <c r="E79" s="54"/>
      <c r="F79" s="54"/>
      <c r="G79" s="54"/>
      <c r="H79" s="54"/>
      <c r="I79" s="54"/>
      <c r="J79" s="54"/>
    </row>
    <row r="80" spans="1:10">
      <c r="A80" s="56"/>
      <c r="B80" s="54"/>
      <c r="C80" s="54"/>
      <c r="D80" s="54"/>
      <c r="E80" s="54"/>
      <c r="F80" s="54"/>
      <c r="G80" s="54"/>
      <c r="H80" s="54"/>
      <c r="I80" s="54"/>
      <c r="J80" s="54"/>
    </row>
    <row r="81" spans="1:10">
      <c r="A81" s="56"/>
      <c r="B81" s="54"/>
      <c r="C81" s="54"/>
      <c r="D81" s="54"/>
      <c r="E81" s="54"/>
      <c r="F81" s="54"/>
      <c r="G81" s="54"/>
      <c r="H81" s="54"/>
      <c r="I81" s="54"/>
      <c r="J81" s="54"/>
    </row>
    <row r="82" spans="1:10">
      <c r="A82" s="56"/>
      <c r="B82" s="54"/>
      <c r="C82" s="54"/>
      <c r="D82" s="54"/>
      <c r="E82" s="54"/>
      <c r="F82" s="54"/>
      <c r="G82" s="54"/>
      <c r="H82" s="54"/>
      <c r="I82" s="54"/>
      <c r="J82" s="54"/>
    </row>
    <row r="83" spans="1:10">
      <c r="A83" s="56"/>
      <c r="B83" s="54"/>
      <c r="C83" s="54"/>
      <c r="D83" s="54"/>
      <c r="E83" s="54"/>
      <c r="F83" s="54"/>
      <c r="G83" s="54"/>
      <c r="H83" s="54"/>
      <c r="I83" s="54"/>
      <c r="J83" s="54"/>
    </row>
    <row r="84" spans="1:10">
      <c r="A84" s="56"/>
      <c r="B84" s="54"/>
      <c r="C84" s="54"/>
      <c r="D84" s="54"/>
      <c r="E84" s="54"/>
      <c r="F84" s="54"/>
      <c r="G84" s="54"/>
      <c r="H84" s="54"/>
      <c r="I84" s="54"/>
      <c r="J84" s="54"/>
    </row>
    <row r="85" spans="1:10">
      <c r="A85" s="56"/>
      <c r="B85" s="54"/>
      <c r="C85" s="54"/>
      <c r="D85" s="54"/>
      <c r="E85" s="54"/>
      <c r="F85" s="54"/>
      <c r="G85" s="54"/>
      <c r="H85" s="54"/>
      <c r="I85" s="54"/>
      <c r="J85" s="54"/>
    </row>
    <row r="86" spans="1:10">
      <c r="A86" s="56"/>
      <c r="B86" s="54"/>
      <c r="C86" s="54"/>
      <c r="D86" s="54"/>
      <c r="E86" s="54"/>
      <c r="F86" s="54"/>
      <c r="G86" s="54"/>
      <c r="H86" s="54"/>
      <c r="I86" s="54"/>
      <c r="J86" s="54"/>
    </row>
    <row r="87" spans="1:10">
      <c r="A87" s="56"/>
      <c r="B87" s="54"/>
      <c r="C87" s="54"/>
      <c r="D87" s="54"/>
      <c r="E87" s="54"/>
      <c r="F87" s="54"/>
      <c r="G87" s="54"/>
      <c r="H87" s="54"/>
      <c r="I87" s="54"/>
      <c r="J87" s="54"/>
    </row>
    <row r="88" spans="1:10">
      <c r="A88" s="56"/>
      <c r="B88" s="54"/>
      <c r="C88" s="54"/>
      <c r="D88" s="54"/>
      <c r="E88" s="54"/>
      <c r="F88" s="54"/>
      <c r="G88" s="54"/>
      <c r="H88" s="54"/>
      <c r="I88" s="54"/>
      <c r="J88" s="54"/>
    </row>
    <row r="89" spans="1:10">
      <c r="A89" s="56"/>
      <c r="B89" s="54"/>
      <c r="C89" s="54"/>
      <c r="D89" s="54"/>
      <c r="E89" s="54"/>
      <c r="F89" s="54"/>
      <c r="G89" s="54"/>
      <c r="H89" s="54"/>
      <c r="I89" s="54"/>
      <c r="J89" s="54"/>
    </row>
    <row r="90" spans="1:10">
      <c r="A90" s="56"/>
      <c r="B90" s="54"/>
      <c r="C90" s="54"/>
      <c r="D90" s="54"/>
      <c r="E90" s="54"/>
      <c r="F90" s="54"/>
      <c r="G90" s="54"/>
      <c r="H90" s="54"/>
      <c r="I90" s="54"/>
      <c r="J90" s="54"/>
    </row>
    <row r="91" spans="1:10">
      <c r="A91" s="56"/>
      <c r="B91" s="54"/>
      <c r="C91" s="54"/>
      <c r="D91" s="54"/>
      <c r="E91" s="54"/>
      <c r="F91" s="54"/>
      <c r="G91" s="54"/>
      <c r="H91" s="54"/>
      <c r="I91" s="54"/>
      <c r="J91" s="54"/>
    </row>
  </sheetData>
  <mergeCells count="19">
    <mergeCell ref="A79:A91"/>
    <mergeCell ref="B79:J91"/>
    <mergeCell ref="A65:A77"/>
    <mergeCell ref="B65:J77"/>
    <mergeCell ref="B45:J49"/>
    <mergeCell ref="A45:A49"/>
    <mergeCell ref="B51:J63"/>
    <mergeCell ref="A51:A63"/>
    <mergeCell ref="B21:J27"/>
    <mergeCell ref="A21:A27"/>
    <mergeCell ref="B29:J35"/>
    <mergeCell ref="A29:A35"/>
    <mergeCell ref="B37:J43"/>
    <mergeCell ref="A37:A43"/>
    <mergeCell ref="B3:J3"/>
    <mergeCell ref="B5:J11"/>
    <mergeCell ref="A5:A11"/>
    <mergeCell ref="B13:J19"/>
    <mergeCell ref="A13:A19"/>
  </mergeCells>
  <hyperlinks>
    <hyperlink ref="O3" r:id="rId1" xr:uid="{D82A8975-524C-485E-BE60-BA1705D02BCF}"/>
    <hyperlink ref="O4" r:id="rId2" display="Hernandez-de-Menendez, M., Escobar Díaz, C., &amp; Morales-Menendez, R. (2020). Technologies for the future of learning: State of the art. International Journal on Interactive Design and Manufacturing (IJIDeM), 14(2), 683-695. https://doi.org/10.1007/s12008-019-00640-0" xr:uid="{C3D9EBA3-6C7E-457C-8152-E35CC512A2BD}"/>
    <hyperlink ref="O5" r:id="rId3" display="Jan van den Akker. (2004). Curriculum Perspectives: An Introduction. OpenAIRE. http://stcproxy.han.nl/han/hanquest/search.ebscohost.com/login.aspx?direct=true&amp;db=edsair&amp;AN=edsair.doi...........8c43227735d9f547461681c56db59ee0&amp;lang=nl&amp;site=eds-live&amp;scope=site" xr:uid="{65197891-394D-4F6F-AFDD-A2C009B8096C}"/>
    <hyperlink ref="O6" r:id="rId4" display="McAndrew, P. (2002). Handbook on Information Technologies for Education and Training: Edited by H.H. Adelsberger, B. Collis, and J.M. Pawloski. Springer-Verlag, 2002, 715pp. Computers &amp;amp; Education. https://www.academia.edu/3057189/Handbook_on_Information_Technologies_for_Education_and_Training_Edited_by_H_H_Adelsberger_B_Collis_and_J_M_Pawloski_Springer_Verlag_2002_715pp" xr:uid="{43AFD9CE-F157-4EDA-AE8E-496271D2C979}"/>
    <hyperlink ref="O8" r:id="rId5" xr:uid="{B0FB501B-C9C1-492D-89DC-D521B2071DF4}"/>
    <hyperlink ref="O9" r:id="rId6" xr:uid="{C195B597-23B4-45ED-9FA7-C4CF33611921}"/>
    <hyperlink ref="O10" r:id="rId7" xr:uid="{C38FD1EE-F735-49F1-B6C5-B7A689FF03DA}"/>
    <hyperlink ref="O11" r:id="rId8" display="Torres-Madroñero, E. M., Torres-Madroñero, M. C., &amp; Botero, L. D. R. (2020). Challenges and possibilities of ICT-mediated assessment in virtual teaching and learning processes. In Future Internet (Vol. 12, Nummer 12, pp. 1-20). MDPI AG. https://doi.org/10.3390/fi12120232" xr:uid="{B49F2161-891A-49DF-BC86-EDDF7B598268}"/>
    <hyperlink ref="O14" r:id="rId9" display="https://doi.org/10.1207/s15430421tip4102_2" xr:uid="{B6021AEA-C318-4836-BC1B-6E2C5881420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35BF243DB8564ABC8270D49683ACE2" ma:contentTypeVersion="9" ma:contentTypeDescription="Create a new document." ma:contentTypeScope="" ma:versionID="b0a0db84479b5a9bb23c51c0babea953">
  <xsd:schema xmlns:xsd="http://www.w3.org/2001/XMLSchema" xmlns:xs="http://www.w3.org/2001/XMLSchema" xmlns:p="http://schemas.microsoft.com/office/2006/metadata/properties" xmlns:ns2="4dabe6c9-c5e1-4cef-9aa8-08e0c3846ba6" xmlns:ns3="2047e86b-1b01-4f51-be0d-12d841280650" targetNamespace="http://schemas.microsoft.com/office/2006/metadata/properties" ma:root="true" ma:fieldsID="291c991f1764ba59b89b410a92f74c86" ns2:_="" ns3:_="">
    <xsd:import namespace="4dabe6c9-c5e1-4cef-9aa8-08e0c3846ba6"/>
    <xsd:import namespace="2047e86b-1b01-4f51-be0d-12d8412806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abe6c9-c5e1-4cef-9aa8-08e0c384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047e86b-1b01-4f51-be0d-12d84128065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2047e86b-1b01-4f51-be0d-12d841280650">
      <UserInfo>
        <DisplayName>Nieske Coetsier</DisplayName>
        <AccountId>8</AccountId>
        <AccountType/>
      </UserInfo>
    </SharedWithUsers>
  </documentManagement>
</p:properties>
</file>

<file path=customXml/itemProps1.xml><?xml version="1.0" encoding="utf-8"?>
<ds:datastoreItem xmlns:ds="http://schemas.openxmlformats.org/officeDocument/2006/customXml" ds:itemID="{485A12AC-E6BF-4F92-8F67-647B9B85F320}">
  <ds:schemaRefs>
    <ds:schemaRef ds:uri="http://schemas.microsoft.com/sharepoint/v3/contenttype/forms"/>
  </ds:schemaRefs>
</ds:datastoreItem>
</file>

<file path=customXml/itemProps2.xml><?xml version="1.0" encoding="utf-8"?>
<ds:datastoreItem xmlns:ds="http://schemas.openxmlformats.org/officeDocument/2006/customXml" ds:itemID="{7E98647A-4C7F-4415-8CA2-9BA3A06AE1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abe6c9-c5e1-4cef-9aa8-08e0c3846ba6"/>
    <ds:schemaRef ds:uri="2047e86b-1b01-4f51-be0d-12d8412806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68E5D0-73BA-4F54-8E3D-EE605763C9E5}">
  <ds:schemaRefs>
    <ds:schemaRef ds:uri="http://schemas.microsoft.com/office/2006/metadata/properties"/>
    <ds:schemaRef ds:uri="http://schemas.microsoft.com/office/infopath/2007/PartnerControls"/>
    <ds:schemaRef ds:uri="2047e86b-1b01-4f51-be0d-12d8412806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iXscan</vt:lpstr>
      <vt:lpstr>Uitslag</vt:lpstr>
      <vt:lpstr>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Rijke</dc:creator>
  <cp:keywords/>
  <dc:description/>
  <cp:lastModifiedBy>Pierre Gorissen</cp:lastModifiedBy>
  <cp:revision/>
  <dcterms:created xsi:type="dcterms:W3CDTF">2023-06-12T08:46:20Z</dcterms:created>
  <dcterms:modified xsi:type="dcterms:W3CDTF">2025-05-09T21:28:22Z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0x0101001935BF243DB8564ABC8270D49683ACE2</vt:lpwstr>
  </property>
</Properties>
</file>