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" yWindow="135" windowWidth="18900" windowHeight="9390"/>
  </bookViews>
  <sheets>
    <sheet name="Boost-IR BOM Rev1.0" sheetId="11" r:id="rId1"/>
  </sheets>
  <definedNames>
    <definedName name="MSP_EXP430F5659.bom" localSheetId="0">'Boost-IR BOM Rev1.0'!#REF!</definedName>
  </definedNames>
  <calcPr calcId="145621"/>
</workbook>
</file>

<file path=xl/calcChain.xml><?xml version="1.0" encoding="utf-8"?>
<calcChain xmlns="http://schemas.openxmlformats.org/spreadsheetml/2006/main">
  <c r="J29" i="11" l="1"/>
  <c r="I29" i="11" s="1"/>
  <c r="A29" i="11"/>
  <c r="J28" i="11" l="1"/>
  <c r="I28" i="11" s="1"/>
  <c r="A32" i="11" l="1"/>
  <c r="J22" i="11" l="1"/>
  <c r="J18" i="11" l="1"/>
  <c r="I18" i="11" s="1"/>
  <c r="J27" i="11" l="1"/>
  <c r="I27" i="11" s="1"/>
  <c r="J26" i="11"/>
  <c r="I26" i="11" s="1"/>
  <c r="J11" i="11"/>
  <c r="I11" i="11" s="1"/>
  <c r="A9" i="11"/>
  <c r="A10" i="11" s="1"/>
  <c r="A11" i="11" s="1"/>
  <c r="A12" i="11" s="1"/>
  <c r="A13" i="11" s="1"/>
  <c r="A14" i="11" s="1"/>
  <c r="A15" i="11" s="1"/>
  <c r="A16" i="11" s="1"/>
  <c r="A17" i="11" l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18" i="11"/>
  <c r="J8" i="11"/>
  <c r="I8" i="11" s="1"/>
  <c r="J24" i="11" l="1"/>
  <c r="I24" i="11" s="1"/>
  <c r="J25" i="11"/>
  <c r="I25" i="11" s="1"/>
  <c r="J23" i="11"/>
  <c r="I23" i="11" s="1"/>
  <c r="I22" i="11"/>
  <c r="J21" i="11"/>
  <c r="I21" i="11" s="1"/>
  <c r="J20" i="11"/>
  <c r="I20" i="11" s="1"/>
  <c r="J19" i="11"/>
  <c r="I19" i="11" s="1"/>
  <c r="J12" i="11"/>
  <c r="I12" i="11" s="1"/>
  <c r="J10" i="11"/>
  <c r="I10" i="11" s="1"/>
  <c r="J9" i="11"/>
  <c r="I9" i="11" s="1"/>
</calcChain>
</file>

<file path=xl/connections.xml><?xml version="1.0" encoding="utf-8"?>
<connections xmlns="http://schemas.openxmlformats.org/spreadsheetml/2006/main">
  <connection id="1" name="MSP-EXP430F5659.bom2" type="6" refreshedVersion="3" background="1" saveData="1">
    <textPr codePage="437" sourceFile="C:\Git_Snapshots\mspexp430f5659\pcb\MSP-EXP430F5659.bom.txt" delimited="0">
      <textFields count="5">
        <textField/>
        <textField position="14"/>
        <textField position="61"/>
        <textField position="90"/>
        <textField position="128"/>
      </textFields>
    </textPr>
  </connection>
</connections>
</file>

<file path=xl/sharedStrings.xml><?xml version="1.0" encoding="utf-8"?>
<sst xmlns="http://schemas.openxmlformats.org/spreadsheetml/2006/main" count="145" uniqueCount="102">
  <si>
    <t>Description</t>
  </si>
  <si>
    <t>Value</t>
  </si>
  <si>
    <t>J1</t>
  </si>
  <si>
    <t>J3</t>
  </si>
  <si>
    <t>Qty</t>
  </si>
  <si>
    <t>Reference</t>
  </si>
  <si>
    <t>Manufacturer</t>
  </si>
  <si>
    <t>Part Number</t>
  </si>
  <si>
    <t>Supplier1</t>
  </si>
  <si>
    <t>PCB DECAL/Package</t>
  </si>
  <si>
    <t>Standard</t>
  </si>
  <si>
    <t>Do not populate (Dnp) part if Quantity equals zero</t>
  </si>
  <si>
    <t>Use exact PartNumber and Manufacturer if this data is provided</t>
  </si>
  <si>
    <t>Feedback from ContractManufacturer (CM) needed where supplier equals CM</t>
  </si>
  <si>
    <t>Item</t>
  </si>
  <si>
    <t>C1</t>
  </si>
  <si>
    <t>C2</t>
  </si>
  <si>
    <t>C3</t>
  </si>
  <si>
    <t>C4</t>
  </si>
  <si>
    <t>J2</t>
  </si>
  <si>
    <t>J4</t>
  </si>
  <si>
    <t>LED</t>
  </si>
  <si>
    <t>R1</t>
  </si>
  <si>
    <t>R2</t>
  </si>
  <si>
    <t>R3</t>
  </si>
  <si>
    <t>R4</t>
  </si>
  <si>
    <t>R5</t>
  </si>
  <si>
    <t>R6</t>
  </si>
  <si>
    <t>T1</t>
  </si>
  <si>
    <t xml:space="preserve">C0603        </t>
  </si>
  <si>
    <t xml:space="preserve">C1206        </t>
  </si>
  <si>
    <t xml:space="preserve">C0805        </t>
  </si>
  <si>
    <t>SOT-23</t>
  </si>
  <si>
    <t xml:space="preserve">R0603        </t>
  </si>
  <si>
    <t xml:space="preserve">100nF     </t>
  </si>
  <si>
    <t xml:space="preserve">100uF     </t>
  </si>
  <si>
    <t xml:space="preserve">10uF      </t>
  </si>
  <si>
    <t xml:space="preserve">TSOP58438 </t>
  </si>
  <si>
    <t xml:space="preserve">TSAL6200  </t>
  </si>
  <si>
    <t xml:space="preserve">1k        </t>
  </si>
  <si>
    <t>CAP CER 100UF 6.3V 20% X5R 1206,Digikey 490-4539-1-ND</t>
  </si>
  <si>
    <t>CAP CER 10UF 10V 10% X5R 0805,Digikey 587-1300-1-ND</t>
  </si>
  <si>
    <t>CHIPLED_0603</t>
  </si>
  <si>
    <t>RES 1K OHM 1/4W 1% 0603 SMD,Digikey RHM1.00KADTR-ND</t>
  </si>
  <si>
    <t xml:space="preserve">RES 100 OHM 1/4W 5% 0603 SMD,Digikey RHM100DTR-ND </t>
  </si>
  <si>
    <t>RES 330 OHM 1/4W 5% 0603 SMD,Digikey RHM330DTR-ND</t>
  </si>
  <si>
    <t>VISHAY  TSOP58438  IR RECEIVER, MINICAST AGC2, 38KHZ</t>
  </si>
  <si>
    <t>VISHAY</t>
  </si>
  <si>
    <t>Supplier Number</t>
  </si>
  <si>
    <t>95B4858</t>
  </si>
  <si>
    <t>IR EMITTER, 940NM, T-1 3/4, THROUGH HOLE</t>
  </si>
  <si>
    <t>FMMT491ATA</t>
  </si>
  <si>
    <t xml:space="preserve">FMMT491ATA  </t>
  </si>
  <si>
    <t>Mouser</t>
  </si>
  <si>
    <t>522-FMMT491ATA</t>
  </si>
  <si>
    <t>Transistors Bipolar - BJT NPN Medium Power</t>
  </si>
  <si>
    <t>CONN HEADER 3POS .100" SNGL TIN,Digikey SAM1075-03-ND</t>
  </si>
  <si>
    <t>4x4 Membrane Keypad</t>
  </si>
  <si>
    <t>1X03</t>
  </si>
  <si>
    <t>1X10 SMD</t>
  </si>
  <si>
    <t>Header,  Female 10-pin, 100mil spacing</t>
  </si>
  <si>
    <t>C5</t>
  </si>
  <si>
    <t xml:space="preserve">1uF      </t>
  </si>
  <si>
    <t>CAP CER 1UF 10V 10% X5R 0603,Digikey 399-3118-2-ND</t>
  </si>
  <si>
    <t>CAP CER 0.1UF 10V 10% X7R 0603,Digikey 399-1095-2-ND</t>
  </si>
  <si>
    <t>R7</t>
  </si>
  <si>
    <t>100k</t>
  </si>
  <si>
    <t xml:space="preserve">RES 100K OHM 1/4W 5% 0603 SMD,Digikey RHM100KDTR-ND </t>
  </si>
  <si>
    <t>CNT-F254-1-10-GM2-850-4.2</t>
  </si>
  <si>
    <t>J5</t>
  </si>
  <si>
    <t>TERM BLOCK HDR 2POS VERT 3.5MM,Digikey A104641-ND</t>
  </si>
  <si>
    <t>1X02</t>
  </si>
  <si>
    <t>IR_TX</t>
  </si>
  <si>
    <t>IR_RX</t>
  </si>
  <si>
    <t>RES 47 OHM 2/3W 5% 1206 SMD,Digikey P47ALTR-ND</t>
  </si>
  <si>
    <t>R1206</t>
  </si>
  <si>
    <t>T2</t>
  </si>
  <si>
    <t>Radial, 5mm Dia (T 1 3/4)</t>
  </si>
  <si>
    <t>LED BLUE CLEAR 0603 SMD,Digikey 160-1646-6-ND</t>
  </si>
  <si>
    <t>R8</t>
  </si>
  <si>
    <t>47R</t>
  </si>
  <si>
    <t>100R</t>
  </si>
  <si>
    <t>330R</t>
  </si>
  <si>
    <t>CM</t>
  </si>
  <si>
    <t>FPC Connector, UPPER CONTACT, 8pins, 1mm pitch</t>
  </si>
  <si>
    <t>KEYPAD1</t>
  </si>
  <si>
    <t>R9</t>
  </si>
  <si>
    <t>RES 0.0 OHM .5W JUMP 1206 SMD, Digikey 541-0.0UBCT-ND</t>
  </si>
  <si>
    <t xml:space="preserve">R1206     </t>
  </si>
  <si>
    <t>0R</t>
  </si>
  <si>
    <t>RES 22 OHM 1/4W 5% 0603 SMD,Digikey RHM22DCT-ND</t>
  </si>
  <si>
    <t>22R</t>
  </si>
  <si>
    <t>RES 1M OHM 1/4W 5% 0603 SMD,Digikey RHM1MDCT-ND</t>
  </si>
  <si>
    <t>1M</t>
  </si>
  <si>
    <t>MOSFET P-CH 20V 820MA SOT323,Digikey DMG1013UW-7DICT-ND</t>
  </si>
  <si>
    <t>Digikey</t>
  </si>
  <si>
    <t>DMG1013UW-7DICT-ND</t>
  </si>
  <si>
    <t>SOT-323</t>
  </si>
  <si>
    <t>DMG1013UW-7</t>
  </si>
  <si>
    <t>BOM for BOOST-IR</t>
  </si>
  <si>
    <t>Rev 1.0</t>
  </si>
  <si>
    <t>Place Jumper to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</si>
</sst>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21" fontId="2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4" fillId="0" borderId="0" xfId="0" applyFont="1" applyAlignment="1">
      <alignment horizontal="left"/>
    </xf>
  </cellXfs>
  <cellStyles count="1">
    <cellStyle name="Normal" xfId="0" builtinId="0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7" zoomScale="85" zoomScaleNormal="85" workbookViewId="0">
      <pane ySplit="495" activePane="bottomLeft"/>
      <selection activeCell="G7" sqref="G1:G1048576"/>
      <selection pane="bottomLeft" activeCell="G19" sqref="G19"/>
    </sheetView>
  </sheetViews>
  <sheetFormatPr defaultRowHeight="15" x14ac:dyDescent="0.25"/>
  <cols>
    <col min="1" max="1" width="6.7109375" style="1" customWidth="1"/>
    <col min="2" max="2" width="4" style="3" bestFit="1" customWidth="1"/>
    <col min="3" max="3" width="12.28515625" style="3" customWidth="1"/>
    <col min="4" max="4" width="14.140625" style="3" customWidth="1"/>
    <col min="5" max="5" width="60.85546875" style="3" customWidth="1"/>
    <col min="6" max="6" width="30" style="3" customWidth="1"/>
    <col min="7" max="7" width="25.140625" style="3" customWidth="1"/>
    <col min="8" max="8" width="20.7109375" style="8" customWidth="1"/>
    <col min="9" max="9" width="12.28515625" style="3" customWidth="1"/>
    <col min="10" max="10" width="24.5703125" style="3" customWidth="1"/>
    <col min="11" max="12" width="9.140625" style="1"/>
    <col min="13" max="13" width="26.5703125" style="1" customWidth="1"/>
    <col min="14" max="16384" width="9.140625" style="1"/>
  </cols>
  <sheetData>
    <row r="1" spans="1:20" x14ac:dyDescent="0.25">
      <c r="A1" s="9" t="s">
        <v>99</v>
      </c>
      <c r="D1" s="3" t="s">
        <v>100</v>
      </c>
    </row>
    <row r="2" spans="1:20" x14ac:dyDescent="0.25">
      <c r="A2"/>
    </row>
    <row r="3" spans="1:20" x14ac:dyDescent="0.25">
      <c r="A3" t="s">
        <v>11</v>
      </c>
    </row>
    <row r="4" spans="1:20" x14ac:dyDescent="0.25">
      <c r="A4" t="s">
        <v>12</v>
      </c>
    </row>
    <row r="5" spans="1:20" x14ac:dyDescent="0.25">
      <c r="A5" t="s">
        <v>13</v>
      </c>
    </row>
    <row r="7" spans="1:20" x14ac:dyDescent="0.25">
      <c r="A7" s="9" t="s">
        <v>14</v>
      </c>
      <c r="B7" s="2" t="s">
        <v>4</v>
      </c>
      <c r="C7" s="2" t="s">
        <v>5</v>
      </c>
      <c r="D7" s="2" t="s">
        <v>6</v>
      </c>
      <c r="E7" s="2" t="s">
        <v>0</v>
      </c>
      <c r="F7" s="2" t="s">
        <v>7</v>
      </c>
      <c r="G7" s="2" t="s">
        <v>9</v>
      </c>
      <c r="H7" s="6" t="s">
        <v>1</v>
      </c>
      <c r="I7" s="2" t="s">
        <v>8</v>
      </c>
      <c r="J7" s="2" t="s">
        <v>48</v>
      </c>
    </row>
    <row r="8" spans="1:20" x14ac:dyDescent="0.25">
      <c r="A8" s="1">
        <v>1</v>
      </c>
      <c r="B8" s="3">
        <v>1</v>
      </c>
      <c r="C8" s="10" t="s">
        <v>15</v>
      </c>
      <c r="D8" s="3" t="s">
        <v>10</v>
      </c>
      <c r="E8" s="3" t="s">
        <v>64</v>
      </c>
      <c r="F8" s="1"/>
      <c r="G8" s="3" t="s">
        <v>29</v>
      </c>
      <c r="H8" s="7" t="s">
        <v>34</v>
      </c>
      <c r="I8" s="3" t="str">
        <f t="shared" ref="I8:I27" si="0">IF(J8&lt;&gt;"Value!","Digikey","----")</f>
        <v>Digikey</v>
      </c>
      <c r="J8" s="3" t="str">
        <f t="shared" ref="J8:J27" si="1">RIGHT(E8,LEN(E8)-FIND("Digikey",E8)-7)</f>
        <v>399-1095-2-ND</v>
      </c>
    </row>
    <row r="9" spans="1:20" s="3" customFormat="1" x14ac:dyDescent="0.25">
      <c r="A9" s="1">
        <f>A8+1</f>
        <v>2</v>
      </c>
      <c r="B9" s="3">
        <v>1</v>
      </c>
      <c r="C9" s="10" t="s">
        <v>16</v>
      </c>
      <c r="D9" s="3" t="s">
        <v>10</v>
      </c>
      <c r="E9" s="3" t="s">
        <v>40</v>
      </c>
      <c r="G9" s="3" t="s">
        <v>30</v>
      </c>
      <c r="H9" s="8" t="s">
        <v>35</v>
      </c>
      <c r="I9" s="3" t="str">
        <f t="shared" si="0"/>
        <v>Digikey</v>
      </c>
      <c r="J9" s="3" t="str">
        <f t="shared" si="1"/>
        <v>490-4539-1-ND</v>
      </c>
      <c r="K9"/>
      <c r="L9" s="10"/>
      <c r="M9" s="10"/>
      <c r="N9" s="1"/>
      <c r="O9" s="1"/>
      <c r="P9" s="1"/>
      <c r="Q9" s="1"/>
      <c r="R9" s="1"/>
      <c r="S9" s="1"/>
      <c r="T9" s="1"/>
    </row>
    <row r="10" spans="1:20" x14ac:dyDescent="0.25">
      <c r="A10" s="1">
        <f t="shared" ref="A10:A32" si="2">A9+1</f>
        <v>3</v>
      </c>
      <c r="B10" s="3">
        <v>1</v>
      </c>
      <c r="C10" s="10" t="s">
        <v>17</v>
      </c>
      <c r="D10" s="3" t="s">
        <v>10</v>
      </c>
      <c r="E10" s="3" t="s">
        <v>64</v>
      </c>
      <c r="F10" s="4"/>
      <c r="G10" s="5" t="s">
        <v>29</v>
      </c>
      <c r="H10" s="8" t="s">
        <v>34</v>
      </c>
      <c r="I10" s="3" t="str">
        <f t="shared" si="0"/>
        <v>Digikey</v>
      </c>
      <c r="J10" s="3" t="str">
        <f t="shared" si="1"/>
        <v>399-1095-2-ND</v>
      </c>
      <c r="K10"/>
      <c r="L10" s="10"/>
      <c r="M10" s="10"/>
    </row>
    <row r="11" spans="1:20" x14ac:dyDescent="0.25">
      <c r="A11" s="1">
        <f t="shared" si="2"/>
        <v>4</v>
      </c>
      <c r="B11" s="3">
        <v>1</v>
      </c>
      <c r="C11" s="10" t="s">
        <v>18</v>
      </c>
      <c r="D11" s="3" t="s">
        <v>10</v>
      </c>
      <c r="E11" s="3" t="s">
        <v>41</v>
      </c>
      <c r="G11" s="3" t="s">
        <v>31</v>
      </c>
      <c r="H11" s="8" t="s">
        <v>36</v>
      </c>
      <c r="I11" s="3" t="str">
        <f t="shared" ref="I11" si="3">IF(J11&lt;&gt;"Value!","Digikey","----")</f>
        <v>Digikey</v>
      </c>
      <c r="J11" s="3" t="str">
        <f t="shared" ref="J11" si="4">RIGHT(E11,LEN(E11)-FIND("Digikey",E11)-7)</f>
        <v>587-1300-1-ND</v>
      </c>
      <c r="K11"/>
      <c r="L11" s="10"/>
      <c r="M11" s="10"/>
    </row>
    <row r="12" spans="1:20" x14ac:dyDescent="0.25">
      <c r="A12" s="1">
        <f t="shared" si="2"/>
        <v>5</v>
      </c>
      <c r="B12" s="3">
        <v>1</v>
      </c>
      <c r="C12" s="10" t="s">
        <v>61</v>
      </c>
      <c r="D12" s="3" t="s">
        <v>10</v>
      </c>
      <c r="E12" s="3" t="s">
        <v>63</v>
      </c>
      <c r="G12" s="3" t="s">
        <v>29</v>
      </c>
      <c r="H12" s="8" t="s">
        <v>62</v>
      </c>
      <c r="I12" s="3" t="str">
        <f t="shared" si="0"/>
        <v>Digikey</v>
      </c>
      <c r="J12" s="3" t="str">
        <f t="shared" si="1"/>
        <v>399-3118-2-ND</v>
      </c>
      <c r="K12"/>
      <c r="L12" s="10"/>
      <c r="M12" s="10"/>
    </row>
    <row r="13" spans="1:20" x14ac:dyDescent="0.25">
      <c r="A13" s="1">
        <f t="shared" si="2"/>
        <v>6</v>
      </c>
      <c r="B13" s="3">
        <v>1</v>
      </c>
      <c r="C13" s="10" t="s">
        <v>73</v>
      </c>
      <c r="D13" s="3" t="s">
        <v>10</v>
      </c>
      <c r="E13" s="3" t="s">
        <v>46</v>
      </c>
      <c r="F13" s="8" t="s">
        <v>37</v>
      </c>
      <c r="H13" s="8" t="s">
        <v>37</v>
      </c>
      <c r="I13" s="3" t="s">
        <v>47</v>
      </c>
      <c r="K13"/>
      <c r="L13" s="10"/>
      <c r="M13" s="10"/>
    </row>
    <row r="14" spans="1:20" x14ac:dyDescent="0.25">
      <c r="A14" s="1">
        <f t="shared" si="2"/>
        <v>7</v>
      </c>
      <c r="B14" s="3">
        <v>1</v>
      </c>
      <c r="C14" s="10" t="s">
        <v>72</v>
      </c>
      <c r="D14" s="3" t="s">
        <v>10</v>
      </c>
      <c r="E14" s="3" t="s">
        <v>50</v>
      </c>
      <c r="F14" s="8" t="s">
        <v>38</v>
      </c>
      <c r="G14" s="3" t="s">
        <v>77</v>
      </c>
      <c r="H14" s="8" t="s">
        <v>38</v>
      </c>
      <c r="I14" s="3" t="s">
        <v>47</v>
      </c>
      <c r="J14" s="11" t="s">
        <v>49</v>
      </c>
      <c r="K14"/>
      <c r="L14" s="10"/>
      <c r="M14" s="10"/>
    </row>
    <row r="15" spans="1:20" x14ac:dyDescent="0.25">
      <c r="A15" s="1">
        <f t="shared" si="2"/>
        <v>8</v>
      </c>
      <c r="B15" s="3">
        <v>1</v>
      </c>
      <c r="C15" s="10" t="s">
        <v>2</v>
      </c>
      <c r="D15" s="3" t="s">
        <v>83</v>
      </c>
      <c r="E15" s="3" t="s">
        <v>60</v>
      </c>
      <c r="F15" s="13" t="s">
        <v>68</v>
      </c>
      <c r="G15" s="3" t="s">
        <v>59</v>
      </c>
      <c r="K15"/>
      <c r="L15" s="10"/>
      <c r="M15" s="10"/>
    </row>
    <row r="16" spans="1:20" x14ac:dyDescent="0.25">
      <c r="A16" s="1">
        <f t="shared" si="2"/>
        <v>9</v>
      </c>
      <c r="B16" s="3">
        <v>1</v>
      </c>
      <c r="C16" s="10" t="s">
        <v>19</v>
      </c>
      <c r="D16" s="3" t="s">
        <v>83</v>
      </c>
      <c r="E16" s="3" t="s">
        <v>60</v>
      </c>
      <c r="F16" s="13" t="s">
        <v>68</v>
      </c>
      <c r="G16" s="3" t="s">
        <v>59</v>
      </c>
      <c r="K16"/>
      <c r="L16" s="10"/>
      <c r="M16" s="10"/>
    </row>
    <row r="17" spans="1:13" x14ac:dyDescent="0.25">
      <c r="A17" s="1">
        <f t="shared" si="2"/>
        <v>10</v>
      </c>
      <c r="B17" s="3">
        <v>1</v>
      </c>
      <c r="C17" s="10" t="s">
        <v>3</v>
      </c>
      <c r="D17" s="3" t="s">
        <v>83</v>
      </c>
      <c r="E17" s="3" t="s">
        <v>84</v>
      </c>
      <c r="I17" s="3" t="s">
        <v>83</v>
      </c>
      <c r="K17"/>
      <c r="L17" s="10"/>
      <c r="M17" s="10"/>
    </row>
    <row r="18" spans="1:13" x14ac:dyDescent="0.25">
      <c r="A18" s="1">
        <f>A16+1</f>
        <v>10</v>
      </c>
      <c r="B18" s="3">
        <v>1</v>
      </c>
      <c r="C18" s="10" t="s">
        <v>20</v>
      </c>
      <c r="D18" s="3" t="s">
        <v>10</v>
      </c>
      <c r="E18" s="3" t="s">
        <v>56</v>
      </c>
      <c r="G18" s="3" t="s">
        <v>58</v>
      </c>
      <c r="H18" s="8" t="s">
        <v>101</v>
      </c>
      <c r="I18" s="3" t="str">
        <f t="shared" ref="I18" si="5">IF(J18&lt;&gt;"Value!","Digikey","----")</f>
        <v>Digikey</v>
      </c>
      <c r="J18" s="3" t="str">
        <f t="shared" ref="J18" si="6">RIGHT(E18,LEN(E18)-FIND("Digikey",E18)-7)</f>
        <v>SAM1075-03-ND</v>
      </c>
      <c r="K18"/>
      <c r="L18" s="10"/>
      <c r="M18" s="10"/>
    </row>
    <row r="19" spans="1:13" x14ac:dyDescent="0.25">
      <c r="A19" s="1">
        <f>A17+1</f>
        <v>11</v>
      </c>
      <c r="B19" s="3">
        <v>0</v>
      </c>
      <c r="C19" s="10" t="s">
        <v>69</v>
      </c>
      <c r="D19" s="3" t="s">
        <v>10</v>
      </c>
      <c r="E19" s="3" t="s">
        <v>70</v>
      </c>
      <c r="G19" s="3" t="s">
        <v>71</v>
      </c>
      <c r="I19" s="3" t="str">
        <f t="shared" si="0"/>
        <v>Digikey</v>
      </c>
      <c r="J19" s="3" t="str">
        <f t="shared" si="1"/>
        <v>A104641-ND</v>
      </c>
      <c r="K19"/>
      <c r="L19" s="10"/>
      <c r="M19" s="10"/>
    </row>
    <row r="20" spans="1:13" x14ac:dyDescent="0.25">
      <c r="A20" s="1">
        <f t="shared" si="2"/>
        <v>12</v>
      </c>
      <c r="B20" s="3">
        <v>1</v>
      </c>
      <c r="C20" s="10" t="s">
        <v>21</v>
      </c>
      <c r="D20" s="3" t="s">
        <v>10</v>
      </c>
      <c r="E20" s="3" t="s">
        <v>78</v>
      </c>
      <c r="G20" s="3" t="s">
        <v>42</v>
      </c>
      <c r="I20" s="3" t="str">
        <f t="shared" si="0"/>
        <v>Digikey</v>
      </c>
      <c r="J20" s="3" t="str">
        <f t="shared" si="1"/>
        <v>160-1646-6-ND</v>
      </c>
      <c r="K20"/>
      <c r="L20" s="10"/>
      <c r="M20" s="10"/>
    </row>
    <row r="21" spans="1:13" x14ac:dyDescent="0.25">
      <c r="A21" s="1">
        <f t="shared" si="2"/>
        <v>13</v>
      </c>
      <c r="B21" s="3">
        <v>1</v>
      </c>
      <c r="C21" s="10" t="s">
        <v>22</v>
      </c>
      <c r="D21" s="3" t="s">
        <v>10</v>
      </c>
      <c r="E21" s="3" t="s">
        <v>87</v>
      </c>
      <c r="G21" s="3" t="s">
        <v>88</v>
      </c>
      <c r="H21" s="8" t="s">
        <v>89</v>
      </c>
      <c r="I21" s="3" t="str">
        <f t="shared" si="0"/>
        <v>Digikey</v>
      </c>
      <c r="J21" s="3" t="str">
        <f t="shared" si="1"/>
        <v>541-0.0UBCT-ND</v>
      </c>
      <c r="K21"/>
      <c r="L21" s="10"/>
      <c r="M21" s="10"/>
    </row>
    <row r="22" spans="1:13" x14ac:dyDescent="0.25">
      <c r="A22" s="1">
        <f t="shared" si="2"/>
        <v>14</v>
      </c>
      <c r="B22" s="3">
        <v>1</v>
      </c>
      <c r="C22" s="10" t="s">
        <v>23</v>
      </c>
      <c r="D22" s="3" t="s">
        <v>10</v>
      </c>
      <c r="E22" s="3" t="s">
        <v>74</v>
      </c>
      <c r="G22" s="3" t="s">
        <v>75</v>
      </c>
      <c r="H22" s="8" t="s">
        <v>80</v>
      </c>
      <c r="I22" s="3" t="str">
        <f t="shared" si="0"/>
        <v>Digikey</v>
      </c>
      <c r="J22" s="3" t="str">
        <f>RIGHT(E22,LEN(E22)-FIND("Digikey",E22)-7)</f>
        <v>P47ALTR-ND</v>
      </c>
      <c r="K22"/>
      <c r="L22" s="10"/>
      <c r="M22" s="10"/>
    </row>
    <row r="23" spans="1:13" x14ac:dyDescent="0.25">
      <c r="A23" s="1">
        <f t="shared" si="2"/>
        <v>15</v>
      </c>
      <c r="B23" s="3">
        <v>1</v>
      </c>
      <c r="C23" s="10" t="s">
        <v>24</v>
      </c>
      <c r="D23" s="3" t="s">
        <v>10</v>
      </c>
      <c r="E23" s="3" t="s">
        <v>44</v>
      </c>
      <c r="F23" s="1"/>
      <c r="G23" s="10" t="s">
        <v>33</v>
      </c>
      <c r="H23" s="10" t="s">
        <v>81</v>
      </c>
      <c r="I23" s="1" t="str">
        <f t="shared" si="0"/>
        <v>Digikey</v>
      </c>
      <c r="J23" s="1" t="str">
        <f t="shared" si="1"/>
        <v xml:space="preserve">RHM100DTR-ND </v>
      </c>
    </row>
    <row r="24" spans="1:13" x14ac:dyDescent="0.25">
      <c r="A24" s="1">
        <f t="shared" si="2"/>
        <v>16</v>
      </c>
      <c r="B24" s="3">
        <v>1</v>
      </c>
      <c r="C24" s="10" t="s">
        <v>25</v>
      </c>
      <c r="D24" s="3" t="s">
        <v>10</v>
      </c>
      <c r="E24" s="4" t="s">
        <v>45</v>
      </c>
      <c r="F24" s="1"/>
      <c r="G24" s="10" t="s">
        <v>33</v>
      </c>
      <c r="H24" s="10" t="s">
        <v>82</v>
      </c>
      <c r="I24" s="1" t="str">
        <f t="shared" si="0"/>
        <v>Digikey</v>
      </c>
      <c r="J24" s="1" t="str">
        <f t="shared" si="1"/>
        <v>RHM330DTR-ND</v>
      </c>
    </row>
    <row r="25" spans="1:13" x14ac:dyDescent="0.25">
      <c r="A25" s="1">
        <f t="shared" si="2"/>
        <v>17</v>
      </c>
      <c r="B25" s="3">
        <v>1</v>
      </c>
      <c r="C25" s="10" t="s">
        <v>26</v>
      </c>
      <c r="D25" s="3" t="s">
        <v>10</v>
      </c>
      <c r="E25" s="3" t="s">
        <v>90</v>
      </c>
      <c r="F25" s="1"/>
      <c r="G25" s="10" t="s">
        <v>33</v>
      </c>
      <c r="H25" s="10" t="s">
        <v>91</v>
      </c>
      <c r="I25" s="1" t="str">
        <f t="shared" si="0"/>
        <v>Digikey</v>
      </c>
      <c r="J25" s="1" t="str">
        <f t="shared" si="1"/>
        <v>RHM22DCT-ND</v>
      </c>
    </row>
    <row r="26" spans="1:13" x14ac:dyDescent="0.25">
      <c r="A26" s="1">
        <f t="shared" si="2"/>
        <v>18</v>
      </c>
      <c r="B26" s="3">
        <v>1</v>
      </c>
      <c r="C26" s="10" t="s">
        <v>27</v>
      </c>
      <c r="D26" s="3" t="s">
        <v>10</v>
      </c>
      <c r="E26" s="3" t="s">
        <v>44</v>
      </c>
      <c r="F26" s="1"/>
      <c r="G26" s="10" t="s">
        <v>33</v>
      </c>
      <c r="H26" s="10" t="s">
        <v>81</v>
      </c>
      <c r="I26" s="1" t="str">
        <f t="shared" ref="I26" si="7">IF(J26&lt;&gt;"Value!","Digikey","----")</f>
        <v>Digikey</v>
      </c>
      <c r="J26" s="1" t="str">
        <f t="shared" ref="J26" si="8">RIGHT(E26,LEN(E26)-FIND("Digikey",E26)-7)</f>
        <v xml:space="preserve">RHM100DTR-ND </v>
      </c>
    </row>
    <row r="27" spans="1:13" x14ac:dyDescent="0.25">
      <c r="A27" s="1">
        <f t="shared" si="2"/>
        <v>19</v>
      </c>
      <c r="B27" s="3">
        <v>1</v>
      </c>
      <c r="C27" s="10" t="s">
        <v>65</v>
      </c>
      <c r="D27" s="3" t="s">
        <v>10</v>
      </c>
      <c r="E27" s="3" t="s">
        <v>67</v>
      </c>
      <c r="F27" s="1"/>
      <c r="G27" s="10" t="s">
        <v>33</v>
      </c>
      <c r="H27" s="10" t="s">
        <v>66</v>
      </c>
      <c r="I27" s="1" t="str">
        <f t="shared" si="0"/>
        <v>Digikey</v>
      </c>
      <c r="J27" s="1" t="str">
        <f t="shared" si="1"/>
        <v xml:space="preserve">RHM100KDTR-ND </v>
      </c>
    </row>
    <row r="28" spans="1:13" x14ac:dyDescent="0.25">
      <c r="A28" s="1">
        <f t="shared" si="2"/>
        <v>20</v>
      </c>
      <c r="B28" s="3">
        <v>1</v>
      </c>
      <c r="C28" s="10" t="s">
        <v>79</v>
      </c>
      <c r="D28" s="3" t="s">
        <v>10</v>
      </c>
      <c r="E28" s="3" t="s">
        <v>92</v>
      </c>
      <c r="F28" s="1"/>
      <c r="G28" s="10" t="s">
        <v>33</v>
      </c>
      <c r="H28" s="10" t="s">
        <v>93</v>
      </c>
      <c r="I28" s="1" t="str">
        <f t="shared" ref="I28:I29" si="9">IF(J28&lt;&gt;"Value!","Digikey","----")</f>
        <v>Digikey</v>
      </c>
      <c r="J28" s="1" t="str">
        <f t="shared" ref="J28:J29" si="10">RIGHT(E28,LEN(E28)-FIND("Digikey",E28)-7)</f>
        <v>RHM1MDCT-ND</v>
      </c>
    </row>
    <row r="29" spans="1:13" x14ac:dyDescent="0.25">
      <c r="A29" s="1">
        <f t="shared" si="2"/>
        <v>21</v>
      </c>
      <c r="B29" s="3">
        <v>1</v>
      </c>
      <c r="C29" s="10" t="s">
        <v>86</v>
      </c>
      <c r="D29" s="3" t="s">
        <v>10</v>
      </c>
      <c r="E29" s="3" t="s">
        <v>43</v>
      </c>
      <c r="G29" s="3" t="s">
        <v>33</v>
      </c>
      <c r="H29" s="8" t="s">
        <v>39</v>
      </c>
      <c r="I29" s="3" t="str">
        <f t="shared" si="9"/>
        <v>Digikey</v>
      </c>
      <c r="J29" s="3" t="str">
        <f t="shared" si="10"/>
        <v>RHM1.00KADTR-ND</v>
      </c>
      <c r="K29"/>
      <c r="L29" s="10"/>
      <c r="M29" s="10"/>
    </row>
    <row r="30" spans="1:13" x14ac:dyDescent="0.25">
      <c r="A30" s="1">
        <v>23</v>
      </c>
      <c r="B30" s="3">
        <v>1</v>
      </c>
      <c r="C30" s="10" t="s">
        <v>28</v>
      </c>
      <c r="D30" s="3" t="s">
        <v>10</v>
      </c>
      <c r="E30" s="3" t="s">
        <v>55</v>
      </c>
      <c r="F30" s="1" t="s">
        <v>51</v>
      </c>
      <c r="G30" s="10" t="s">
        <v>32</v>
      </c>
      <c r="H30" s="10" t="s">
        <v>52</v>
      </c>
      <c r="I30" s="1" t="s">
        <v>53</v>
      </c>
      <c r="J30" s="1" t="s">
        <v>54</v>
      </c>
    </row>
    <row r="31" spans="1:13" x14ac:dyDescent="0.25">
      <c r="A31" s="1">
        <v>24</v>
      </c>
      <c r="B31" s="3">
        <v>1</v>
      </c>
      <c r="C31" s="10" t="s">
        <v>76</v>
      </c>
      <c r="D31" s="3" t="s">
        <v>10</v>
      </c>
      <c r="E31" s="12" t="s">
        <v>94</v>
      </c>
      <c r="F31" s="1" t="s">
        <v>98</v>
      </c>
      <c r="G31" s="10" t="s">
        <v>97</v>
      </c>
      <c r="H31" s="1" t="s">
        <v>98</v>
      </c>
      <c r="I31" s="1" t="s">
        <v>95</v>
      </c>
      <c r="J31" s="1" t="s">
        <v>96</v>
      </c>
    </row>
    <row r="32" spans="1:13" x14ac:dyDescent="0.25">
      <c r="A32" s="1">
        <f t="shared" si="2"/>
        <v>25</v>
      </c>
      <c r="B32" s="3">
        <v>1</v>
      </c>
      <c r="C32" s="3" t="s">
        <v>85</v>
      </c>
      <c r="D32" s="3" t="s">
        <v>83</v>
      </c>
      <c r="E32" s="3" t="s">
        <v>57</v>
      </c>
    </row>
  </sheetData>
  <sortState ref="A9:U175">
    <sortCondition ref="C9:C175"/>
  </sortState>
  <conditionalFormatting sqref="A8:A17 A19:A27 A30:A32">
    <cfRule type="cellIs" dxfId="20" priority="38" operator="equal">
      <formula>"Hub"</formula>
    </cfRule>
    <cfRule type="cellIs" dxfId="19" priority="53" operator="equal">
      <formula>"ezFET"</formula>
    </cfRule>
  </conditionalFormatting>
  <conditionalFormatting sqref="B8:B10 B12:B17 B27 B19:B25 B30:B31">
    <cfRule type="cellIs" dxfId="18" priority="52" operator="equal">
      <formula>0</formula>
    </cfRule>
  </conditionalFormatting>
  <conditionalFormatting sqref="D8:D10 D12:D17 D19:D25 D27 D30:D31">
    <cfRule type="cellIs" dxfId="17" priority="51" operator="notEqual">
      <formula>"Standard"</formula>
    </cfRule>
  </conditionalFormatting>
  <conditionalFormatting sqref="B11">
    <cfRule type="cellIs" dxfId="16" priority="24" operator="equal">
      <formula>0</formula>
    </cfRule>
  </conditionalFormatting>
  <conditionalFormatting sqref="D11">
    <cfRule type="cellIs" dxfId="15" priority="23" operator="notEqual">
      <formula>"Standard"</formula>
    </cfRule>
  </conditionalFormatting>
  <conditionalFormatting sqref="B26">
    <cfRule type="cellIs" dxfId="14" priority="20" operator="equal">
      <formula>0</formula>
    </cfRule>
  </conditionalFormatting>
  <conditionalFormatting sqref="D26">
    <cfRule type="cellIs" dxfId="13" priority="19" operator="notEqual">
      <formula>"Standard"</formula>
    </cfRule>
  </conditionalFormatting>
  <conditionalFormatting sqref="A18">
    <cfRule type="cellIs" dxfId="12" priority="14" operator="equal">
      <formula>"Hub"</formula>
    </cfRule>
    <cfRule type="cellIs" dxfId="11" priority="17" operator="equal">
      <formula>"ezFET"</formula>
    </cfRule>
  </conditionalFormatting>
  <conditionalFormatting sqref="B18">
    <cfRule type="cellIs" dxfId="10" priority="16" operator="equal">
      <formula>0</formula>
    </cfRule>
  </conditionalFormatting>
  <conditionalFormatting sqref="D18">
    <cfRule type="cellIs" dxfId="9" priority="15" operator="notEqual">
      <formula>"Standard"</formula>
    </cfRule>
  </conditionalFormatting>
  <conditionalFormatting sqref="A28">
    <cfRule type="cellIs" dxfId="8" priority="6" operator="equal">
      <formula>"Hub"</formula>
    </cfRule>
    <cfRule type="cellIs" dxfId="7" priority="9" operator="equal">
      <formula>"ezFET"</formula>
    </cfRule>
  </conditionalFormatting>
  <conditionalFormatting sqref="B28">
    <cfRule type="cellIs" dxfId="6" priority="8" operator="equal">
      <formula>0</formula>
    </cfRule>
  </conditionalFormatting>
  <conditionalFormatting sqref="D28">
    <cfRule type="cellIs" dxfId="5" priority="7" operator="notEqual">
      <formula>"Standard"</formula>
    </cfRule>
  </conditionalFormatting>
  <conditionalFormatting sqref="D32">
    <cfRule type="cellIs" dxfId="4" priority="5" operator="notEqual">
      <formula>"Standard"</formula>
    </cfRule>
  </conditionalFormatting>
  <conditionalFormatting sqref="A29">
    <cfRule type="cellIs" dxfId="3" priority="1" operator="equal">
      <formula>"Hub"</formula>
    </cfRule>
    <cfRule type="cellIs" dxfId="2" priority="4" operator="equal">
      <formula>"ezFET"</formula>
    </cfRule>
  </conditionalFormatting>
  <conditionalFormatting sqref="B29">
    <cfRule type="cellIs" dxfId="1" priority="3" operator="equal">
      <formula>0</formula>
    </cfRule>
  </conditionalFormatting>
  <conditionalFormatting sqref="D29">
    <cfRule type="cellIs" dxfId="0" priority="2" operator="notEqual">
      <formula>"Standard"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Boost-IR BOM Rev1.0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2014-11-06T20:06:32Z</dcterms:modified>
</cp:coreProperties>
</file>